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1.0. 2023\SGPFONSED\1. PROCESOS DE GRACE\IED\2. IED EXPERIENCIAS PEDAGOGICAS\DOCUMENTOS PARA CARGAR 30 DE MAYO 2023\"/>
    </mc:Choice>
  </mc:AlternateContent>
  <bookViews>
    <workbookView xWindow="0" yWindow="0" windowWidth="28800" windowHeight="12135"/>
  </bookViews>
  <sheets>
    <sheet name="PRESUPUESTO " sheetId="1" r:id="rId1"/>
    <sheet name="ESPECIFICACIONES TECNICAS" sheetId="2" r:id="rId2"/>
    <sheet name="APU" sheetId="3" r:id="rId3"/>
    <sheet name="PERSONAL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_abr01" localSheetId="0">[1]Dólar!#REF!</definedName>
    <definedName name="__abr01">[1]Dólar!#REF!</definedName>
    <definedName name="__abr06" localSheetId="0">[1]Dólar!#REF!</definedName>
    <definedName name="__abr06">[1]Dólar!#REF!</definedName>
    <definedName name="__abr97" localSheetId="0">[1]Dólar!#REF!</definedName>
    <definedName name="__abr97">[1]Dólar!#REF!</definedName>
    <definedName name="__abr98" localSheetId="0">[1]Dólar!#REF!</definedName>
    <definedName name="__abr98">[1]Dólar!#REF!</definedName>
    <definedName name="__abr99" localSheetId="0">[1]Dólar!#REF!</definedName>
    <definedName name="__abr99">[1]Dólar!#REF!</definedName>
    <definedName name="__Afe1">'[2]2008 Database'!$D$2:$D$42,'[2]2008 Database'!$D$43:$D$43</definedName>
    <definedName name="__ago01" localSheetId="0">[1]Dólar!#REF!</definedName>
    <definedName name="__ago01">[1]Dólar!#REF!</definedName>
    <definedName name="__ago06" localSheetId="0">[1]Dólar!#REF!</definedName>
    <definedName name="__ago06">[1]Dólar!#REF!</definedName>
    <definedName name="__ago97" localSheetId="0">[1]Dólar!#REF!</definedName>
    <definedName name="__ago97">[1]Dólar!#REF!</definedName>
    <definedName name="__ago98">[1]Dólar!#REF!</definedName>
    <definedName name="__ago99">[1]Dólar!#REF!</definedName>
    <definedName name="__CMU005" localSheetId="0">#REF!</definedName>
    <definedName name="__CMU005">#REF!</definedName>
    <definedName name="__cmu05" localSheetId="0">#REF!</definedName>
    <definedName name="__cmu05">#REF!</definedName>
    <definedName name="__com06" localSheetId="0">[1]Gastos!#REF!</definedName>
    <definedName name="__com06">[1]Gastos!#REF!</definedName>
    <definedName name="__dic01" localSheetId="0">[1]Dólar!#REF!</definedName>
    <definedName name="__dic01">[1]Dólar!#REF!</definedName>
    <definedName name="__dic06">[1]Dólar!#REF!</definedName>
    <definedName name="__dic97">[1]Dólar!#REF!</definedName>
    <definedName name="__dic98">[1]Dólar!#REF!</definedName>
    <definedName name="__dic99">[1]Dólar!#REF!</definedName>
    <definedName name="__ene01">[1]Dólar!#REF!</definedName>
    <definedName name="__ene03">[1]Dólar!#REF!</definedName>
    <definedName name="__ene06">[1]Dólar!#REF!</definedName>
    <definedName name="__ene97">[1]Dólar!#REF!</definedName>
    <definedName name="__ene98">[1]Dólar!#REF!</definedName>
    <definedName name="__ene99">[1]Dólar!#REF!</definedName>
    <definedName name="__exp06">[1]Gastos!#REF!</definedName>
    <definedName name="__feb01">[1]Dólar!#REF!</definedName>
    <definedName name="__feb06">[1]Dólar!#REF!</definedName>
    <definedName name="__feb97">[1]Dólar!#REF!</definedName>
    <definedName name="__feb98">[1]Dólar!#REF!</definedName>
    <definedName name="__feb99">[1]Dólar!#REF!</definedName>
    <definedName name="__jul01">[1]Dólar!#REF!</definedName>
    <definedName name="__jul06">[1]Dólar!#REF!</definedName>
    <definedName name="__jul97">[1]Dólar!#REF!</definedName>
    <definedName name="__jul98">[1]Dólar!#REF!</definedName>
    <definedName name="__jul99">[1]Dólar!#REF!</definedName>
    <definedName name="__jun01">[1]Dólar!#REF!</definedName>
    <definedName name="__jun06">[1]Dólar!#REF!</definedName>
    <definedName name="__jun97">[1]Dólar!#REF!</definedName>
    <definedName name="__jun98">[1]Dólar!#REF!</definedName>
    <definedName name="__jun99">[1]Dólar!#REF!</definedName>
    <definedName name="__lgc1">[1]Gastos!#REF!</definedName>
    <definedName name="__lgc2">[1]Gastos!#REF!</definedName>
    <definedName name="__lgc3">[1]Gastos!#REF!</definedName>
    <definedName name="__mar01">[1]Dólar!#REF!</definedName>
    <definedName name="__mar06">[1]Dólar!#REF!</definedName>
    <definedName name="__mar97">[1]Dólar!#REF!</definedName>
    <definedName name="__mar98">[1]Dólar!#REF!</definedName>
    <definedName name="__mar99">[1]Dólar!#REF!</definedName>
    <definedName name="__may01">[1]Dólar!#REF!</definedName>
    <definedName name="__may06">[1]Dólar!#REF!</definedName>
    <definedName name="__may97">[1]Dólar!#REF!</definedName>
    <definedName name="__may98">[1]Dólar!#REF!</definedName>
    <definedName name="__may99">[1]Dólar!#REF!</definedName>
    <definedName name="__nov01">[1]Dólar!#REF!</definedName>
    <definedName name="__nov06">[1]Dólar!#REF!</definedName>
    <definedName name="__nov97">[1]Dólar!#REF!</definedName>
    <definedName name="__nov98">[1]Dólar!#REF!</definedName>
    <definedName name="__nov99">[1]Dólar!#REF!</definedName>
    <definedName name="__occ1">[1]Gastos!#REF!</definedName>
    <definedName name="__occ2">[1]Gastos!#REF!</definedName>
    <definedName name="__oct01">[1]Dólar!#REF!</definedName>
    <definedName name="__oct06">[1]Dólar!#REF!</definedName>
    <definedName name="__oct97">[1]Dólar!#REF!</definedName>
    <definedName name="__oct98">[1]Dólar!#REF!</definedName>
    <definedName name="__oct99">[1]Dólar!#REF!</definedName>
    <definedName name="__sep01">[1]Dólar!#REF!</definedName>
    <definedName name="__sep06">[1]Dólar!#REF!</definedName>
    <definedName name="__sep97">[1]Dólar!#REF!</definedName>
    <definedName name="__sep98">[1]Dólar!#REF!</definedName>
    <definedName name="__sep99">[1]Dólar!#REF!</definedName>
    <definedName name="_1.10">[3]UNIT081!#REF!</definedName>
    <definedName name="_1.11">[3]UNIT081!#REF!</definedName>
    <definedName name="_1.12">[3]UNIT081!#REF!</definedName>
    <definedName name="_1.13">[3]UNIT081!#REF!</definedName>
    <definedName name="_1.14">[3]UNIT081!#REF!</definedName>
    <definedName name="_1.15">[3]UNIT081!#REF!</definedName>
    <definedName name="_1.16">[3]UNIT081!#REF!</definedName>
    <definedName name="_1.17">[3]UNIT081!#REF!</definedName>
    <definedName name="_1.18">[3]UNIT081!#REF!</definedName>
    <definedName name="_1.19">[3]UNIT081!#REF!</definedName>
    <definedName name="_1.20">[3]UNIT081!#REF!</definedName>
    <definedName name="_1_2008_Database">'[2]2008_Database Pate In'!#REF!</definedName>
    <definedName name="_2_10">[3]UNIT081!#REF!</definedName>
    <definedName name="_2_11">[3]UNIT081!#REF!</definedName>
    <definedName name="_2_12">[3]UNIT081!#REF!</definedName>
    <definedName name="_2_13">[3]UNIT081!#REF!</definedName>
    <definedName name="_2_14">[3]UNIT081!#REF!</definedName>
    <definedName name="_2_15">[3]UNIT081!#REF!</definedName>
    <definedName name="_2_16">[3]UNIT081!#REF!</definedName>
    <definedName name="_2_17">[3]UNIT081!#REF!</definedName>
    <definedName name="_2_18">[3]UNIT081!#REF!</definedName>
    <definedName name="_3_10_1">[3]UNIT081!#REF!</definedName>
    <definedName name="_3_10_2">[3]UNIT081!#REF!</definedName>
    <definedName name="_3_10_3">[3]UNIT081!#REF!</definedName>
    <definedName name="_3_10_4">[3]UNIT081!#REF!</definedName>
    <definedName name="_3_10_5">[3]UNIT081!#REF!</definedName>
    <definedName name="_3_11">[3]UNIT081!#REF!</definedName>
    <definedName name="_4_10">[3]UNIT081!#REF!</definedName>
    <definedName name="_4_11">[3]UNIT081!#REF!</definedName>
    <definedName name="_4_12">[3]UNIT081!#REF!</definedName>
    <definedName name="_5">[3]UNIT081!#REF!</definedName>
    <definedName name="_5_10">[3]UNIT081!#REF!</definedName>
    <definedName name="_5_11">[3]UNIT081!#REF!</definedName>
    <definedName name="_5_12">[3]UNIT081!#REF!</definedName>
    <definedName name="_5_13">[3]UNIT081!#REF!</definedName>
    <definedName name="_5_14">[3]UNIT081!#REF!</definedName>
    <definedName name="_5_15">[3]UNIT081!#REF!</definedName>
    <definedName name="_5_16">[3]UNIT081!#REF!</definedName>
    <definedName name="_5_17">[3]UNIT081!#REF!</definedName>
    <definedName name="_5_18">[3]UNIT081!#REF!</definedName>
    <definedName name="_5_19">[3]UNIT081!#REF!</definedName>
    <definedName name="_5_20">[3]UNIT081!#REF!</definedName>
    <definedName name="_5_21">[3]UNIT081!#REF!</definedName>
    <definedName name="_5_22">[3]UNIT081!#REF!</definedName>
    <definedName name="_Afe1">'[4]2007 Database'!$E$2:$E$171,'[4]2007 Database'!$E$171:$E$172</definedName>
    <definedName name="_Bid1" localSheetId="0">#REF!</definedName>
    <definedName name="_Bid1">#REF!</definedName>
    <definedName name="_Bid2" localSheetId="0">#REF!</definedName>
    <definedName name="_Bid2">#REF!</definedName>
    <definedName name="_Bid3" localSheetId="0">#REF!</definedName>
    <definedName name="_Bid3">#REF!</definedName>
    <definedName name="_Bid4">#REF!</definedName>
    <definedName name="_CMU005">#REF!</definedName>
    <definedName name="_cmu05">#REF!</definedName>
    <definedName name="_FEB1">#REF!</definedName>
    <definedName name="_Fill">#REF!</definedName>
    <definedName name="_Key1" localSheetId="0">[5]MI!#REF!</definedName>
    <definedName name="_Key1">[5]MI!#REF!</definedName>
    <definedName name="_MAR01" localSheetId="0">#REF!</definedName>
    <definedName name="_MAR01">#REF!</definedName>
    <definedName name="_noa2" localSheetId="0">#REF!</definedName>
    <definedName name="_noa2">#REF!</definedName>
    <definedName name="_Order1">255</definedName>
    <definedName name="_Order2">255</definedName>
    <definedName name="_Sort" localSheetId="0">[5]MI!#REF!</definedName>
    <definedName name="_Sort">[5]MI!#REF!</definedName>
    <definedName name="_Table2_Out" localSheetId="0">#REF!</definedName>
    <definedName name="_Table2_Out">#REF!</definedName>
    <definedName name="_TBV1" localSheetId="0">#REF!</definedName>
    <definedName name="_TBV1">#REF!</definedName>
    <definedName name="_TBV1606" localSheetId="0">#REF!</definedName>
    <definedName name="_TBV1606">#REF!</definedName>
    <definedName name="_TBV3">#REF!</definedName>
    <definedName name="_TRM2">#REF!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impresión_IM">#REF!</definedName>
    <definedName name="aa">#REF!</definedName>
    <definedName name="aaa">'[6]#REF'!$D$4</definedName>
    <definedName name="AAAAA" localSheetId="0">[5]PJ!#REF!</definedName>
    <definedName name="AAAAA">[5]PJ!#REF!</definedName>
    <definedName name="ACOM">#REF!</definedName>
    <definedName name="ActividadCorte" localSheetId="0">#REF!</definedName>
    <definedName name="ActividadCorte">#REF!</definedName>
    <definedName name="Actividades" localSheetId="0">#REF!</definedName>
    <definedName name="Actividades">#REF!</definedName>
    <definedName name="AdditionalCosts_Lumpsum" localSheetId="0">#REF!</definedName>
    <definedName name="AdditionalCosts_Lumpsum">#REF!</definedName>
    <definedName name="AdditionalCosts_Percent">#REF!</definedName>
    <definedName name="ADI">#REF!</definedName>
    <definedName name="Afe">'[7]2009 Jagua'!$C$2:$C$27</definedName>
    <definedName name="afecompletions" localSheetId="0">#REF!</definedName>
    <definedName name="afecompletions">#REF!</definedName>
    <definedName name="ANA" localSheetId="0">#REF!</definedName>
    <definedName name="ANA">#REF!</definedName>
    <definedName name="Analyst" localSheetId="0">#REF!</definedName>
    <definedName name="Analyst">#REF!</definedName>
    <definedName name="ANOMarch02" localSheetId="0">#REF!</definedName>
    <definedName name="ANOMarch02">#REF!</definedName>
    <definedName name="ANOPLMarch02">#REF!</definedName>
    <definedName name="ANORev2">#REF!</definedName>
    <definedName name="ANOTB_JUN01">#REF!</definedName>
    <definedName name="anscount">10</definedName>
    <definedName name="APIJA" localSheetId="0">#REF!</definedName>
    <definedName name="APIJA">#REF!</definedName>
    <definedName name="aprdata" localSheetId="0">#REF!</definedName>
    <definedName name="aprdata">#REF!</definedName>
    <definedName name="arg">[5]MI!#REF!</definedName>
    <definedName name="Arrendamiento" localSheetId="0">#REF!</definedName>
    <definedName name="Arrendamiento">#REF!</definedName>
    <definedName name="ArrendamientoCostos" localSheetId="0">#REF!</definedName>
    <definedName name="ArrendamientoCostos">#REF!</definedName>
    <definedName name="asas" localSheetId="0">#REF!</definedName>
    <definedName name="asas">#REF!</definedName>
    <definedName name="asaSASASAS">#REF!</definedName>
    <definedName name="asdd">#REF!</definedName>
    <definedName name="AsistenciaCarretera">#REF!</definedName>
    <definedName name="AsistenciaCostos">#REF!</definedName>
    <definedName name="assdf">#REF!</definedName>
    <definedName name="assetclass">#REF!</definedName>
    <definedName name="assetclass2">#REF!</definedName>
    <definedName name="assetclass3">#REF!</definedName>
    <definedName name="AULAS" localSheetId="0">#REF!</definedName>
    <definedName name="AULAS">#REF!</definedName>
    <definedName name="BAJA">#REF!</definedName>
    <definedName name="Ballincourt">'[8]REF - Listas'!$B$13:$B$23</definedName>
    <definedName name="Banda2" localSheetId="0">#REF!</definedName>
    <definedName name="Banda2">#REF!</definedName>
    <definedName name="Banda2a" localSheetId="0">#REF!</definedName>
    <definedName name="Banda2a">#REF!</definedName>
    <definedName name="BASE" localSheetId="0">[9]Par_Dise!#REF!</definedName>
    <definedName name="BASE">[9]Par_Dise!#REF!</definedName>
    <definedName name="base_datos_t45" localSheetId="0">[10]CALIDAD!#REF!</definedName>
    <definedName name="base_datos_t45">[10]CALIDAD!#REF!</definedName>
    <definedName name="base_VaR" localSheetId="0">#REF!</definedName>
    <definedName name="base_VaR">#REF!</definedName>
    <definedName name="BaseDate">[11]Parameters!$D$17</definedName>
    <definedName name="BaseDatos_Ore1" localSheetId="0">'[12]BD100-45'!#REF!</definedName>
    <definedName name="BaseDatos_Ore1">'[12]BD100-45'!#REF!</definedName>
    <definedName name="BaseDatos_T831" localSheetId="0">'[13]BD100-45-P1'!#REF!</definedName>
    <definedName name="BaseDatos_T831">'[13]BD100-45-P1'!#REF!</definedName>
    <definedName name="BasePeriod" localSheetId="0">#REF!</definedName>
    <definedName name="BasePeriod">#REF!</definedName>
    <definedName name="bbb" localSheetId="0">#REF!</definedName>
    <definedName name="bbb">#REF!</definedName>
    <definedName name="bfgxddvd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 localSheetId="0">#REF!</definedName>
    <definedName name="BidRange">#REF!</definedName>
    <definedName name="BLOQUE" localSheetId="0">'[14]BASE DE DATOS ORIG'!#REF!</definedName>
    <definedName name="BLOQUE">'[14]BASE DE DATOS ORIG'!#REF!</definedName>
    <definedName name="BMBTU">[11]Parameters!$K$18</definedName>
    <definedName name="BMCoalPrice" localSheetId="0">#REF!</definedName>
    <definedName name="BMCoalPrice">#REF!</definedName>
    <definedName name="BOMBAS">#REF!</definedName>
    <definedName name="BorraR" localSheetId="0">#REF!</definedName>
    <definedName name="BorraR">#REF!</definedName>
    <definedName name="BPSRate_Month" localSheetId="0">#REF!</definedName>
    <definedName name="BPSRate_Month">#REF!</definedName>
    <definedName name="BS_Data_Col" localSheetId="0">#REF!</definedName>
    <definedName name="BS_Data_Col">#REF!</definedName>
    <definedName name="BSpb">#REF!</definedName>
    <definedName name="BUDGET">#REF!</definedName>
    <definedName name="BUDGET_VALUE">#REF!</definedName>
    <definedName name="budgeted">#REF!</definedName>
    <definedName name="BytMesInicioInctoMmto">#REF!</definedName>
    <definedName name="CAB">#REF!</definedName>
    <definedName name="CALE" localSheetId="0">'[15]Datos del 2005 CONTRATO'!#REF!</definedName>
    <definedName name="CALE">'[15]Datos del 2005 CONTRATO'!#REF!</definedName>
    <definedName name="CALEND" localSheetId="0">'[15]Datos del 2005 CONTRATO'!#REF!</definedName>
    <definedName name="CALEND">'[15]Datos del 2005 CONTRATO'!#REF!</definedName>
    <definedName name="CALENDA" localSheetId="0">'[15]Datos del 2005 CONTRATO'!#REF!</definedName>
    <definedName name="CALENDA">'[15]Datos del 2005 CONTRATO'!#REF!</definedName>
    <definedName name="Calendar" localSheetId="0">'[15]Datos del 2005 CONTRATO'!#REF!</definedName>
    <definedName name="Calendar">'[15]Datos del 2005 CONTRATO'!#REF!</definedName>
    <definedName name="CALENDARIO">'[15]Datos del 2005 CONTRATO'!#REF!</definedName>
    <definedName name="cambio">'[16]PSM05-055'!$C$289</definedName>
    <definedName name="CanonesMedida" localSheetId="0">#REF!</definedName>
    <definedName name="CanonesMedida">#REF!</definedName>
    <definedName name="CanonFcro" localSheetId="0">#REF!</definedName>
    <definedName name="CanonFcro">#REF!</definedName>
    <definedName name="CanonImpuestos" localSheetId="0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PATAZ_I">"TABLA1"</definedName>
    <definedName name="Capex" localSheetId="0">#REF!</definedName>
    <definedName name="Capex">#REF!</definedName>
    <definedName name="CapexFac">[11]Sensitivities!$I$13</definedName>
    <definedName name="CapitalCongelado" localSheetId="0">#REF!</definedName>
    <definedName name="CapitalCongelado">#REF!</definedName>
    <definedName name="Capitalpb" localSheetId="0">#REF!</definedName>
    <definedName name="Capitalpb">#REF!</definedName>
    <definedName name="CapitalStructure" localSheetId="0">#REF!</definedName>
    <definedName name="CapitalStructure">#REF!</definedName>
    <definedName name="CapTarget">#REF!</definedName>
    <definedName name="CapTotalCol">#REF!</definedName>
    <definedName name="CARBON" localSheetId="0">'[14]BASE DE DATOS ORIG'!#REF!</definedName>
    <definedName name="CARBON">'[14]BASE DE DATOS ORIG'!#REF!</definedName>
    <definedName name="CARGA">#REF!</definedName>
    <definedName name="CARGO" localSheetId="0">#REF!</definedName>
    <definedName name="CARGO">#REF!</definedName>
    <definedName name="Cashpb" localSheetId="0">#REF!</definedName>
    <definedName name="Cashpb">#REF!</definedName>
    <definedName name="cat">[17]Parameters!$I$31</definedName>
    <definedName name="Cat1Life">[18]Parameters!$I$31</definedName>
    <definedName name="Cat1Rate">[18]Parameters!$J$31</definedName>
    <definedName name="Cat1Salvage">[11]Deprec!$H$58</definedName>
    <definedName name="Cat2Life">[19]Index!$T$66</definedName>
    <definedName name="Cat2Rate">[19]Index!$U$66</definedName>
    <definedName name="Cat2Salvage" localSheetId="0">#REF!</definedName>
    <definedName name="Cat2Salvage">#REF!</definedName>
    <definedName name="Cat3Life">[18]Parameters!$I$33</definedName>
    <definedName name="Cat3Rate">[18]Parameters!$J$33</definedName>
    <definedName name="Cat3Salvage">[11]Deprec!$H$132</definedName>
    <definedName name="Cat4Life">[18]Parameters!$I$34</definedName>
    <definedName name="Cat4Rate">[18]Parameters!$J$34</definedName>
    <definedName name="Cat4Salvage">[11]Deprec!$H$132</definedName>
    <definedName name="CContLab" localSheetId="0">#REF!</definedName>
    <definedName name="CContLab">#REF!</definedName>
    <definedName name="CContParts" localSheetId="0">#REF!</definedName>
    <definedName name="CContParts">#REF!</definedName>
    <definedName name="CGET" localSheetId="0">#REF!</definedName>
    <definedName name="CGET">#REF!</definedName>
    <definedName name="CH_Infra_Capex" localSheetId="0">[20]Workings!$H$299:$BR$299</definedName>
    <definedName name="CH_Infra_Capex">[20]Workings!$H$299:$BR$299</definedName>
    <definedName name="Change_in_Cash" localSheetId="0">#REF!</definedName>
    <definedName name="Change_in_Cash">#REF!</definedName>
    <definedName name="Check_to_Cash" localSheetId="0">#REF!</definedName>
    <definedName name="Check_to_Cash">#REF!</definedName>
    <definedName name="class2">'[8]REF - Listas'!$D$27:$D$28</definedName>
    <definedName name="class3">'[8]REF - Listas'!$F$4:$F$7</definedName>
    <definedName name="classification">'[8]REF - Listas'!$D$15:$D$24</definedName>
    <definedName name="Client" localSheetId="0">#REF!</definedName>
    <definedName name="Client">#REF!</definedName>
    <definedName name="Client_Name" localSheetId="0">#REF!</definedName>
    <definedName name="Client_Name">#REF!</definedName>
    <definedName name="Cll_4N__15_AE_40_San_Eduardo_II_Etapa._Tel_750372._Cúcuta_Colombia." localSheetId="0">#REF!</definedName>
    <definedName name="Cll_4N__15_AE_40_San_Eduardo_II_Etapa._Tel_750372._Cúcuta_Colombia.">#REF!</definedName>
    <definedName name="CLube">#REF!</definedName>
    <definedName name="CMina">[21]Cuentas!$P$11:$P$111</definedName>
    <definedName name="cmuooo5" localSheetId="0">#REF!</definedName>
    <definedName name="cmuooo5">#REF!</definedName>
    <definedName name="Coal" localSheetId="0">#REF!</definedName>
    <definedName name="Coal">#REF!</definedName>
    <definedName name="Coal_Closing_Stock" localSheetId="0">[22]INPUT_TEMP!#REF!</definedName>
    <definedName name="Coal_Closing_Stock">[22]INPUT_TEMP!#REF!</definedName>
    <definedName name="Coal_DB" localSheetId="0">#REF!</definedName>
    <definedName name="Coal_DB">#REF!</definedName>
    <definedName name="Coal1" localSheetId="0">#REF!</definedName>
    <definedName name="Coal1">#REF!</definedName>
    <definedName name="Coal2" localSheetId="0">'[19]NPV Summary'!#REF!</definedName>
    <definedName name="Coal2">'[19]NPV Summary'!#REF!</definedName>
    <definedName name="Coal3" localSheetId="0">'[19]NPV Summary'!#REF!</definedName>
    <definedName name="Coal3">'[19]NPV Summary'!#REF!</definedName>
    <definedName name="Coal4" localSheetId="0">#REF!</definedName>
    <definedName name="Coal4">#REF!</definedName>
    <definedName name="CoalFleet" localSheetId="0">#REF!</definedName>
    <definedName name="CoalFleet">#REF!</definedName>
    <definedName name="CoalLoad" localSheetId="0">#REF!</definedName>
    <definedName name="CoalLoad">#REF!</definedName>
    <definedName name="CoalOpCost">#REF!</definedName>
    <definedName name="CoalOverCap">#REF!</definedName>
    <definedName name="CoalPriceFac">[11]Sensitivities!$I$10</definedName>
    <definedName name="CoalRepl" localSheetId="0">#REF!</definedName>
    <definedName name="CoalRepl">#REF!</definedName>
    <definedName name="CoalUtil" localSheetId="0">#REF!</definedName>
    <definedName name="CoalUtil">#REF!</definedName>
    <definedName name="COHaul" localSheetId="0">#REF!</definedName>
    <definedName name="COHaul">#REF!</definedName>
    <definedName name="COLBOR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roject_Currency">#REF!</definedName>
    <definedName name="COMProject_name">#REF!</definedName>
    <definedName name="concreto">APU!$G$34</definedName>
    <definedName name="concreto3000" localSheetId="0">'[23]APU''s'!#REF!</definedName>
    <definedName name="concreto3000">'[23]APU''s'!#REF!</definedName>
    <definedName name="Conductores" localSheetId="0">#REF!</definedName>
    <definedName name="Conductores">#REF!</definedName>
    <definedName name="ConductoresCostos" localSheetId="0">#REF!</definedName>
    <definedName name="ConductoresCostos">#REF!</definedName>
    <definedName name="Congelar_Capital_Vencido" localSheetId="0">#REF!</definedName>
    <definedName name="Congelar_Capital_Vencido">#REF!</definedName>
    <definedName name="cons">#REF!</definedName>
    <definedName name="CONSORCIO" localSheetId="0">#REF!</definedName>
    <definedName name="CONSORCIO">#REF!</definedName>
    <definedName name="CONSORCIOAULAS" localSheetId="0">#REF!</definedName>
    <definedName name="CONSORCIOAULA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to">#REF!</definedName>
    <definedName name="cost_analysis">#REF!</definedName>
    <definedName name="COST_CENTRES">'[24]C - CENTROS DE COSTO Y GASTOS'!$A$5:$B$248</definedName>
    <definedName name="CostCode">'[25]cost codes'!$B$2:$F$54</definedName>
    <definedName name="count" localSheetId="0">'[20]Inputs-SUMMARY'!$H$3:$BR$3</definedName>
    <definedName name="count">'[20]Inputs-SUMMARY'!$H$3:$BR$3</definedName>
    <definedName name="counter">[22]ASSUMPTIONS!$H$6:$AP$6</definedName>
    <definedName name="COUNTRY_OF_ORIGIN" localSheetId="0">#REF!</definedName>
    <definedName name="COUNTRY_OF_ORIGIN">#REF!</definedName>
    <definedName name="CPlanta">[21]Cuentas!$S$11:$S$56</definedName>
    <definedName name="CRandM" localSheetId="0">#REF!</definedName>
    <definedName name="CRandM">#REF!</definedName>
    <definedName name="CREDITO" localSheetId="0">#REF!</definedName>
    <definedName name="CREDITO">#REF!</definedName>
    <definedName name="CTyre" localSheetId="0">#REF!</definedName>
    <definedName name="CTyre">#REF!</definedName>
    <definedName name="CUAD">#REF!</definedName>
    <definedName name="cuadr">#REF!</definedName>
    <definedName name="CUADRILLA">#REF!</definedName>
    <definedName name="cuadrillas">#REF!</definedName>
    <definedName name="CUADRO1">#REF!</definedName>
    <definedName name="cube">#REF!</definedName>
    <definedName name="CUBE_UNIT">#REF!</definedName>
    <definedName name="Cumm_Us_inf" localSheetId="0">[20]Workings!$H$8:$BR$8</definedName>
    <definedName name="Cumm_Us_inf">[20]Workings!$H$8:$BR$8</definedName>
    <definedName name="curAsisCarr1A" localSheetId="0">#REF!</definedName>
    <definedName name="curAsisCarr1A">#REF!</definedName>
    <definedName name="curCanDTFSemana" localSheetId="0">#REF!</definedName>
    <definedName name="curCanDTFSemana">#REF!</definedName>
    <definedName name="CurCanonPorMillon" localSheetId="0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2.Daily_Tonnes">#REF!</definedName>
    <definedName name="CV2.Moisture">#REF!</definedName>
    <definedName name="cvcvcvcv">#REF!</definedName>
    <definedName name="cxcxcxc">#REF!</definedName>
    <definedName name="CZN_north_perc">50</definedName>
    <definedName name="CZN_south_perc">0</definedName>
    <definedName name="DARIPAVA_SOFTWARE_INC" localSheetId="0">#REF!</definedName>
    <definedName name="DARIPAVA_SOFTWARE_INC">#REF!</definedName>
    <definedName name="DAT" localSheetId="0">#REF!</definedName>
    <definedName name="DAT">#REF!</definedName>
    <definedName name="Data">[26]Sheet1!$F$18:$H$977</definedName>
    <definedName name="Data_Base" localSheetId="0">#REF!</definedName>
    <definedName name="Data_Base">#REF!</definedName>
    <definedName name="Date">[27]Constants!$B$9</definedName>
    <definedName name="Days_in_Month" localSheetId="0">#REF!</definedName>
    <definedName name="Days_in_Month">#REF!</definedName>
    <definedName name="dblgarantiaExtendida" localSheetId="0">#REF!</definedName>
    <definedName name="dblgarantiaExtendida">#REF!</definedName>
    <definedName name="dblPunRentabilidad" localSheetId="0">#REF!</definedName>
    <definedName name="dblPunRentabilidad">#REF!</definedName>
    <definedName name="dblUtilVehiculo">#REF!</definedName>
    <definedName name="ddddd">#REF!</definedName>
    <definedName name="ddddddddd">#REF!</definedName>
    <definedName name="Dealpb">#REF!</definedName>
    <definedName name="Debt_Purchase_Price_Funding">[28]CONTROL!$G$45</definedName>
    <definedName name="Debt_S5_EA_Sch" localSheetId="0">[22]INPUT_TEMP!#REF!</definedName>
    <definedName name="Debt_S5_EA_Sch">[22]INPUT_TEMP!#REF!</definedName>
    <definedName name="Debt_S6_EA_Sch" localSheetId="0">[22]INPUT_TEMP!#REF!</definedName>
    <definedName name="Debt_S6_EA_Sch">[22]INPUT_TEMP!#REF!</definedName>
    <definedName name="DEC" localSheetId="0">#REF!</definedName>
    <definedName name="DEC">#REF!</definedName>
    <definedName name="decbs" localSheetId="0">#REF!</definedName>
    <definedName name="decbs">#REF!</definedName>
    <definedName name="Decjv" localSheetId="0">#REF!</definedName>
    <definedName name="Decjv">#REF!</definedName>
    <definedName name="Decjv2">#REF!</definedName>
    <definedName name="default_leadtime">#REF!</definedName>
    <definedName name="Dep_IAS_tot" localSheetId="0">[20]Tax!#REF!</definedName>
    <definedName name="Dep_IAS_tot">[20]Tax!#REF!</definedName>
    <definedName name="Department">'[29]REF - Listas'!$D$4:$D$12</definedName>
    <definedName name="Depreciation" localSheetId="0">#REF!</definedName>
    <definedName name="Depreciation">#REF!</definedName>
    <definedName name="DepreciationPB" localSheetId="0">#REF!</definedName>
    <definedName name="DepreciationPB">#REF!</definedName>
    <definedName name="description" localSheetId="0">#REF!</definedName>
    <definedName name="description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fcvc">#REF!</definedName>
    <definedName name="dfdaa">#REF!</definedName>
    <definedName name="dfdf">#REF!</definedName>
    <definedName name="dia24hr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SupuestosCierre">#REF!</definedName>
    <definedName name="Discount_Lumpsum" localSheetId="0">#REF!</definedName>
    <definedName name="Discount_Lumpsum">#REF!</definedName>
    <definedName name="discount_percent" localSheetId="0">#REF!</definedName>
    <definedName name="discount_percent">#REF!</definedName>
    <definedName name="discount2" localSheetId="0">[30]Cover!#REF!</definedName>
    <definedName name="discount2">[30]Cover!#REF!</definedName>
    <definedName name="discount3" localSheetId="0">[30]Cover!#REF!</definedName>
    <definedName name="discount3">[30]Cover!#REF!</definedName>
    <definedName name="discount4" localSheetId="0">[30]Cover!#REF!</definedName>
    <definedName name="discount4">[30]Cover!#REF!</definedName>
    <definedName name="DiscRateHigh" localSheetId="0">#REF!</definedName>
    <definedName name="DiscRateHigh">#REF!</definedName>
    <definedName name="DiscRateMed" localSheetId="0">#REF!</definedName>
    <definedName name="DiscRateMed">#REF!</definedName>
    <definedName name="DISPONIBILIDAD" localSheetId="0">#REF!</definedName>
    <definedName name="DISPONIBILIDAD">#REF!</definedName>
    <definedName name="div_pay" localSheetId="0">[22]ASSUMPTIONS!#REF!</definedName>
    <definedName name="div_pay">[22]ASSUMPTIONS!#REF!</definedName>
    <definedName name="Documentstatus" localSheetId="0">#REF!</definedName>
    <definedName name="Documentstatus">#REF!</definedName>
    <definedName name="Documentstatus1">'[8]REF - Listas'!$B$4:$B$11</definedName>
    <definedName name="DRAWING_LEAD_TIME" localSheetId="0">#REF!</definedName>
    <definedName name="DRAWING_LEAD_TIME">#REF!</definedName>
    <definedName name="DRTOS1">'[31]Cost Codes'!$B$4:$G$331</definedName>
    <definedName name="DTFSMedida" localSheetId="0">#REF!</definedName>
    <definedName name="DTFSMedida">#REF!</definedName>
    <definedName name="DtmFechaCotizacion" localSheetId="0">#REF!</definedName>
    <definedName name="DtmFechaCotizacion">#REF!</definedName>
    <definedName name="DtmFechVigenCotiza" localSheetId="0">#REF!</definedName>
    <definedName name="DtmFechVigenCotiza">#REF!</definedName>
    <definedName name="DZ.Main">#REF!</definedName>
    <definedName name="E_03">#REF!</definedName>
    <definedName name="EE">'[24]C - CENTROS DE COSTO Y GASTOS'!$D$5:$E$123</definedName>
    <definedName name="eeeeeeeeee" localSheetId="0">#REF!</definedName>
    <definedName name="eeeeeeeeee">#REF!</definedName>
    <definedName name="eeeeeeeeeee" localSheetId="0">#REF!</definedName>
    <definedName name="eeeeeeeeeee">#REF!</definedName>
    <definedName name="ElectConsPrice">[11]Parameters!$R$15</definedName>
    <definedName name="ElectDemandPrice" localSheetId="0">#REF!</definedName>
    <definedName name="ElectDemandPrice">#REF!</definedName>
    <definedName name="Engine" localSheetId="0">'PRESUPUESTO '!Engine</definedName>
    <definedName name="Engine">[32]!Engine</definedName>
    <definedName name="EQUI" localSheetId="0">#REF!</definedName>
    <definedName name="EQUI">#REF!</definedName>
    <definedName name="EquipData">'[11]Equip Data'!$B$14:$AQ$75</definedName>
    <definedName name="EquipInput" localSheetId="0">#REF!</definedName>
    <definedName name="EquipInput">#REF!</definedName>
    <definedName name="EquipLifeRank" localSheetId="0">#REF!</definedName>
    <definedName name="EquipLifeRank">#REF!</definedName>
    <definedName name="equipo" localSheetId="0">#REF!</definedName>
    <definedName name="equipo">#REF!</definedName>
    <definedName name="equipo_mayor">#REF!</definedName>
    <definedName name="equipomayor2" localSheetId="0">[33]desglose!#REF!</definedName>
    <definedName name="equipomayor2">[33]desglose!#REF!</definedName>
    <definedName name="EquipOpCostOutput" localSheetId="0">#REF!</definedName>
    <definedName name="EquipOpCostOutput">#REF!</definedName>
    <definedName name="EquipOpFleet" localSheetId="0">#REF!</definedName>
    <definedName name="EquipOpFleet">#REF!</definedName>
    <definedName name="equipos" localSheetId="0">#REF!</definedName>
    <definedName name="equipos">#REF!</definedName>
    <definedName name="equiprecord">[26]Sheet1!$A$18:$A$1072</definedName>
    <definedName name="EquipReplOutput" localSheetId="0">#REF!</definedName>
    <definedName name="EquipReplOutput">#REF!</definedName>
    <definedName name="EquipRow" localSheetId="0">#REF!</definedName>
    <definedName name="EquipRow">#REF!</definedName>
    <definedName name="ERR" localSheetId="0">[34]TARIF2002!#REF!</definedName>
    <definedName name="ERR">[34]TARIF2002!#REF!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[34]TARIF2002!#REF!</definedName>
    <definedName name="ERROR3">[34]TARIF2002!#REF!</definedName>
    <definedName name="ERROR5" localSheetId="0">[34]TARIF2002!#REF!</definedName>
    <definedName name="ERROR5">[34]TARIF2002!#REF!</definedName>
    <definedName name="ESTERIL" localSheetId="0">'[14]BASE DE DATOS ORIG'!#REF!</definedName>
    <definedName name="ESTERIL">'[14]BASE DE DATOS ORIG'!#REF!</definedName>
    <definedName name="ev.Calculation">-4135</definedName>
    <definedName name="ev.Initialized">FALSE</definedName>
    <definedName name="Eval_Currency" localSheetId="0">#REF!</definedName>
    <definedName name="Eval_Currency">#REF!</definedName>
    <definedName name="ex" localSheetId="0">#REF!</definedName>
    <definedName name="ex">#REF!</definedName>
    <definedName name="Exchange_Rate" localSheetId="0">#REF!</definedName>
    <definedName name="Exchange_Rate">#REF!</definedName>
    <definedName name="exchangerate" localSheetId="0">[35]Parameters!#REF!</definedName>
    <definedName name="exchangerate">[35]Parameters!#REF!</definedName>
    <definedName name="Executivepb" localSheetId="0">#REF!</definedName>
    <definedName name="Executivepb">#REF!</definedName>
    <definedName name="ExistAge" localSheetId="0">#REF!</definedName>
    <definedName name="ExistAge">#REF!</definedName>
    <definedName name="ExistFleet" localSheetId="0">#REF!</definedName>
    <definedName name="ExistFleet">#REF!</definedName>
    <definedName name="expl1" localSheetId="0">[1]Gastos!#REF!</definedName>
    <definedName name="expl1">[1]Gastos!#REF!</definedName>
    <definedName name="ExRateAus">[36]ProjectParameters!$G$18</definedName>
    <definedName name="ExRateCountry">[36]ProjectParameters!$B$18:$B$22</definedName>
    <definedName name="ExRates">[36]ProjectParameters!$G$18:$G$22</definedName>
    <definedName name="F.D.CV1_Moisture" localSheetId="0">#REF!</definedName>
    <definedName name="F.D.CV1_Moisture">#REF!</definedName>
    <definedName name="F.D.CV2_Al" localSheetId="0">#REF!</definedName>
    <definedName name="F.D.CV2_Al">#REF!</definedName>
    <definedName name="F.D.CV2_Co" localSheetId="0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</definedNames>
  <calcPr calcId="152511"/>
  <extLst>
    <ext uri="GoogleSheetsCustomDataVersion1">
      <go:sheetsCustomData xmlns:go="http://customooxmlschemas.google.com/" r:id="rId73" roundtripDataSignature="AMtx7mijVq/tNtudcZNL1z8Skf0WWoD4Bg=="/>
    </ext>
  </extLst>
</workbook>
</file>

<file path=xl/calcChain.xml><?xml version="1.0" encoding="utf-8"?>
<calcChain xmlns="http://schemas.openxmlformats.org/spreadsheetml/2006/main">
  <c r="I884" i="3" l="1"/>
  <c r="I843" i="3" s="1"/>
  <c r="F6" i="1" s="1"/>
  <c r="I829" i="3"/>
  <c r="I831" i="3" s="1"/>
  <c r="I789" i="3" s="1"/>
  <c r="F18" i="1" s="1"/>
  <c r="G18" i="1" s="1"/>
  <c r="I812" i="3"/>
  <c r="I775" i="3"/>
  <c r="I777" i="3" s="1"/>
  <c r="I729" i="3" s="1"/>
  <c r="F17" i="1" s="1"/>
  <c r="G17" i="1" s="1"/>
  <c r="I759" i="3"/>
  <c r="I749" i="3"/>
  <c r="I717" i="3"/>
  <c r="I669" i="3" s="1"/>
  <c r="F16" i="1" s="1"/>
  <c r="I715" i="3"/>
  <c r="I699" i="3"/>
  <c r="I657" i="3"/>
  <c r="I655" i="3"/>
  <c r="I638" i="3"/>
  <c r="I628" i="3"/>
  <c r="I615" i="3"/>
  <c r="F14" i="1" s="1"/>
  <c r="G14" i="1" s="1"/>
  <c r="I601" i="3"/>
  <c r="I584" i="3"/>
  <c r="I574" i="3"/>
  <c r="I603" i="3" s="1"/>
  <c r="I563" i="3" s="1"/>
  <c r="F13" i="1" s="1"/>
  <c r="I549" i="3"/>
  <c r="I533" i="3"/>
  <c r="I551" i="3" s="1"/>
  <c r="I503" i="3" s="1"/>
  <c r="F12" i="1" s="1"/>
  <c r="I523" i="3"/>
  <c r="I490" i="3"/>
  <c r="I492" i="3" s="1"/>
  <c r="I444" i="3" s="1"/>
  <c r="F11" i="1" s="1"/>
  <c r="G11" i="1" s="1"/>
  <c r="I474" i="3"/>
  <c r="I464" i="3"/>
  <c r="I432" i="3"/>
  <c r="I389" i="3" s="1"/>
  <c r="F10" i="1" s="1"/>
  <c r="G10" i="1" s="1"/>
  <c r="I430" i="3"/>
  <c r="I424" i="3"/>
  <c r="I414" i="3"/>
  <c r="I375" i="3"/>
  <c r="I358" i="3"/>
  <c r="I348" i="3"/>
  <c r="I377" i="3" s="1"/>
  <c r="I335" i="3" s="1"/>
  <c r="F9" i="1" s="1"/>
  <c r="G9" i="1" s="1"/>
  <c r="I321" i="3"/>
  <c r="I304" i="3"/>
  <c r="I323" i="3" s="1"/>
  <c r="I281" i="3" s="1"/>
  <c r="F8" i="1" s="1"/>
  <c r="G8" i="1" s="1"/>
  <c r="I294" i="3"/>
  <c r="I267" i="3"/>
  <c r="I269" i="3" s="1"/>
  <c r="I226" i="3" s="1"/>
  <c r="F7" i="1" s="1"/>
  <c r="I251" i="3"/>
  <c r="I241" i="3"/>
  <c r="I214" i="3"/>
  <c r="I195" i="3"/>
  <c r="I186" i="3"/>
  <c r="I159" i="3"/>
  <c r="I161" i="3" s="1"/>
  <c r="I119" i="3" s="1"/>
  <c r="F5" i="1" s="1"/>
  <c r="I152" i="3"/>
  <c r="I142" i="3"/>
  <c r="I132" i="3"/>
  <c r="I107" i="3"/>
  <c r="I64" i="3" s="1"/>
  <c r="F4" i="1" s="1"/>
  <c r="I34" i="3"/>
  <c r="I52" i="3" s="1"/>
  <c r="F3" i="1" s="1"/>
  <c r="I24" i="3"/>
  <c r="C430" i="2"/>
  <c r="C389" i="2"/>
  <c r="C365" i="2"/>
  <c r="C339" i="2"/>
  <c r="C313" i="2"/>
  <c r="C277" i="2"/>
  <c r="C241" i="2"/>
  <c r="C213" i="2"/>
  <c r="C191" i="2"/>
  <c r="C159" i="2"/>
  <c r="C135" i="2"/>
  <c r="C105" i="2"/>
  <c r="C81" i="2"/>
  <c r="C53" i="2"/>
  <c r="C27" i="2"/>
  <c r="C3" i="2"/>
  <c r="E16" i="1"/>
  <c r="G16" i="1" s="1"/>
  <c r="G15" i="1"/>
  <c r="E12" i="1"/>
  <c r="E13" i="1" s="1"/>
  <c r="G13" i="1" s="1"/>
  <c r="E7" i="1"/>
  <c r="G7" i="1" s="1"/>
  <c r="E5" i="1"/>
  <c r="E6" i="1" s="1"/>
  <c r="G6" i="1" s="1"/>
  <c r="E4" i="1"/>
  <c r="G4" i="1" s="1"/>
  <c r="E3" i="1"/>
  <c r="G3" i="1" s="1"/>
  <c r="G5" i="1" l="1"/>
  <c r="G22" i="1" s="1"/>
  <c r="G12" i="1"/>
  <c r="G23" i="1" l="1"/>
  <c r="G24" i="1" s="1"/>
</calcChain>
</file>

<file path=xl/sharedStrings.xml><?xml version="1.0" encoding="utf-8"?>
<sst xmlns="http://schemas.openxmlformats.org/spreadsheetml/2006/main" count="1460" uniqueCount="416">
  <si>
    <t xml:space="preserve"> PRESUPUESTO IED EXPERIENCIAS PEDAGOGICAS</t>
  </si>
  <si>
    <t>ITEM</t>
  </si>
  <si>
    <t>DESCRIPCIÓN</t>
  </si>
  <si>
    <t xml:space="preserve">UNIDAD    </t>
  </si>
  <si>
    <t>CANTIDAD</t>
  </si>
  <si>
    <t>VALOR UNITARIO</t>
  </si>
  <si>
    <t>VALOR TOTAL</t>
  </si>
  <si>
    <t>SUMINISTRO E INSTALACION DE CIELO RASO EN LAMINA SUPER BOARD</t>
  </si>
  <si>
    <t>M2</t>
  </si>
  <si>
    <t xml:space="preserve">PINTURA EN VINILO PARA CIELO RASO, A TRES MANOS, TIPO VINILTEX O SIMILAR </t>
  </si>
  <si>
    <t>DESMONTE DE CANALETA Y RETIRO DE MATERIAL</t>
  </si>
  <si>
    <t>ML</t>
  </si>
  <si>
    <t>SUMINISTRO E INSTALACION CANALETA LAMINA GALVANIZADA PARA AGUAS LLUVIAS</t>
  </si>
  <si>
    <t>IMPERMEABILIZACIÓN CON MANTO EDIL O SIMILAR DE 3MM, ACABADO EN PINTURA 
BITUMINOSA</t>
  </si>
  <si>
    <t>SUMINISTRO E INSTALACION DE LAMINAS DE ICOPOR PARA CIELO RASO CON ACABADO CORRUGADO</t>
  </si>
  <si>
    <t>MANTENIMIENTO DE CUBIERTA EN LAMINA ONDULADA INCLUYE AMARRES Y GANCHOS</t>
  </si>
  <si>
    <t xml:space="preserve">DESMONTE DE PUERTA METALICA INCLUYE DESMONTE DE MARCO Y RETIRO DE 
MATERIAL </t>
  </si>
  <si>
    <t>UND</t>
  </si>
  <si>
    <t xml:space="preserve">LEVANTE DE MURO EN BLOQUE VIBRADO DE 0,15 X 0,20 X 0,40 MTS, MORTERO DE PEGA 1:4,
</t>
  </si>
  <si>
    <t>PAÑETE ALLANADO SOBRE MURO CON MORTERO 1:4</t>
  </si>
  <si>
    <t>ESTUCO PLASTICO SOBRE MURO CON PAÑETE ALLANADO INCLUYE LIJADO</t>
  </si>
  <si>
    <t>PINTURA VINILO PARA MURO INTERIOR</t>
  </si>
  <si>
    <t>PINTURA EXTERIOR EN VINILO TIPO CORAZA, SOBRE MURO, A DOS MANOS</t>
  </si>
  <si>
    <t>DESMONTE DE CUBIERTA EN LÁMINA, INCLUYE ESTRUCTURA EN MAL ESTADO, RETIRO
DE MATERIAL Y DISPOSICION FINAL</t>
  </si>
  <si>
    <t>SUMINISTRO E INSTALACIÓN DE CUBIERTA EN LÁMINA ONDULADA DE FIBRO CEMENTO, INCLUYE AMARRES Y GANCHOS DE FIJACIÓN, ESTRUCTURA DE SOPORTE EN MADERA DE ABARCO
INCLUYE ACCESORIOS</t>
  </si>
  <si>
    <t>ESCARIFICACION DE ESTUCO Y PINTURA</t>
  </si>
  <si>
    <t>COSTO DIRECTO</t>
  </si>
  <si>
    <t>A.I.U. 30%</t>
  </si>
  <si>
    <t>COSTO TOTAL</t>
  </si>
  <si>
    <t>Ítem: 0205</t>
  </si>
  <si>
    <t>UNIDAD DE MEDIDA</t>
  </si>
  <si>
    <t>M² – Metro cuadrado.</t>
  </si>
  <si>
    <t>Este ítem se refiere al suministro e instalación de laminas super board en cielo raso para las zonas que ameriten reposiciones por deterioro indicadas por la interventoría.</t>
  </si>
  <si>
    <t>PROCEDIMIENTO PARA EJECUCIÓN DEL ÍTEM</t>
  </si>
  <si>
    <t>Realizar inspección visual de áreas existentes con cielos rasos en lamina super board para la determinación de reposiciones aplicables.</t>
  </si>
  <si>
    <t>Verificar que la estructura se encuentre en estado optimo para realizar exclusivamente el reemplazo de las laminas en las zonas indicadas.</t>
  </si>
  <si>
    <t>Realizar el cambio de laminas en estado deteriorado o faltantes.</t>
  </si>
  <si>
    <t>ALCANCE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</si>
  <si>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</si>
  <si>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</si>
  <si>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</si>
  <si>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t>ENSAYOS A REALIZAR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</si>
  <si>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Verificación de niveles y acomodamiento de láminas.</t>
    </r>
  </si>
  <si>
    <t>TOLERANCIAS PARA APROBACIÓN DEL ITEM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</si>
  <si>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NA</t>
    </r>
  </si>
  <si>
    <t>MATERIALES</t>
  </si>
  <si>
    <r>
      <rPr>
        <sz val="11"/>
        <color rgb="FF000000"/>
        <rFont val="Calibri"/>
      </rPr>
      <t>·</t>
    </r>
    <r>
      <rPr>
        <sz val="7"/>
        <color rgb="FF000000"/>
        <rFont val="Calibri"/>
      </rPr>
      <t xml:space="preserve">         </t>
    </r>
    <r>
      <rPr>
        <sz val="11"/>
        <color rgb="FF000000"/>
        <rFont val="Calibri"/>
      </rPr>
      <t>LAMINA SUPER BOARD 4 244x122cm 14.87kg aprox.</t>
    </r>
  </si>
  <si>
    <t>EQUIPO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</si>
  <si>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</si>
  <si>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y tablones </t>
    </r>
  </si>
  <si>
    <t>ITEM:  0206</t>
  </si>
  <si>
    <t xml:space="preserve"> un – m2</t>
  </si>
  <si>
    <t>Este ITEM se refiere a la aplicación de pintura tipo vinilo interior tipo 1 sobre cielos rasos o superficies indicadas por interventoría de acuerdo a las fichas entregadas posteriores a las visitas realizadas con anterioridad.</t>
  </si>
  <si>
    <t>PROCEDIMIENTO PARA EJECUCIÓN DEL ITEM</t>
  </si>
  <si>
    <r>
      <rPr>
        <sz val="10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theme="1"/>
        <rFont val="Calibri"/>
      </rPr>
      <t>La pintura no deber ostentar un asentamiento excesivo en su recipiente abierto, y deber ser fácilmente redispersada con una paleta hasta alcanzar un estado suave y homogéneo. La pintura no deber mostrar engrumecimiento, decoloración, conglutimiento, ni separación del color y deber estar exenta de terrones y natas.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</si>
  <si>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>  </t>
    </r>
    <r>
      <rPr>
        <sz val="11"/>
        <color rgb="FF000000"/>
        <rFont val="Calibri"/>
      </rPr>
      <t>La pintura al ser aplicada deber extenderse fácilmente con la brocha, poseer cualidades de enrasamiento y no mostrar tendencias al escurrimiento o corrimiento al ser aplicada en las superficies verticales y lisas.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</si>
  <si>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no deber formar nata, en el envase tapado en los periodos de interrupción de la faena de pintado.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</si>
  <si>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deber secar dejando un acabado liso y uniforme, exento de asperezas, granos angulosos, partes disparejas y otras imperfecciones de la superficie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</si>
  <si>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</si>
  <si>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</si>
  <si>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t>ENSAYOS PARA REALIZAR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</si>
  <si>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</si>
  <si>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t>TOLERANCIASPARA APROBACIÓN DEL ITEM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</si>
  <si>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</si>
  <si>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</si>
  <si>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Pintura tipo Vinilo para interiores en los tonos asignados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</si>
  <si>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</si>
  <si>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Brocha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</si>
  <si>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</si>
  <si>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t>ITEM:  067</t>
  </si>
  <si>
    <t xml:space="preserve"> ML – Metro lineal</t>
  </si>
  <si>
    <t>Este ITEM se refiere al retiro de canaleta en donde aplique, con su respectivo retiro.</t>
  </si>
  <si>
    <t>Debe tenerse en cuenta el conjunto de operaciones para soltar los soportes.</t>
  </si>
  <si>
    <t xml:space="preserve">Desmontar accesorios </t>
  </si>
  <si>
    <t>Desmontar la canaleta con cuidado de no dañarla si es el caso de reutilizar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</si>
  <si>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</si>
  <si>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</si>
  <si>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</si>
  <si>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</si>
  <si>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</si>
  <si>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</si>
  <si>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t>N/A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</si>
  <si>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</si>
  <si>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Volqueta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</si>
  <si>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</si>
  <si>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t>OTRAS ESPECIFICACIONES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</si>
  <si>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Cuidar y preservar los pisos, enchapes y accesorios para una próxima reutilización si la interventoría lo requiere</t>
    </r>
  </si>
  <si>
    <t>Ítem: 0113</t>
  </si>
  <si>
    <t>ML – Metro Lineal</t>
  </si>
  <si>
    <t>Este ítem se refiere al suministro e instalación de canaletas galvanizadas pararecoleccion de lluvias en las zonas que ameriten reposiciones por deterioro indicadas por la interventoría.</t>
  </si>
  <si>
    <t>Realizar inspección visual de áreas existentes con canales afectadas para la determinación de reposiciones aplicables.</t>
  </si>
  <si>
    <t>Verificar que la estructura se encuentre en estado optimo o generar nueva estructura si o requiere para realizar exclusivamente el reemplazo de las canaletas en las zonas indicadas.</t>
  </si>
  <si>
    <t>Realizar el cambio de canaletas en estado deteriorado o faltantes.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</si>
  <si>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</si>
  <si>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</si>
  <si>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</si>
  <si>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Verificación de niveles y acomodamiento de canaletas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</si>
  <si>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NA</t>
    </r>
  </si>
  <si>
    <t>Canaleta en lamina galvanizada según especificaciones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</si>
  <si>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</si>
  <si>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y tablones </t>
    </r>
  </si>
  <si>
    <t>Ítem: 0207</t>
  </si>
  <si>
    <t xml:space="preserve"> M2 - Metro Cuadrado</t>
  </si>
  <si>
    <t>Este ítem se refiere al suministro y aplicación de materiales de impermeabilización y actividades necesarias que las cubiertas pre existentes requieran para el mantenimiento de las mismas .</t>
  </si>
  <si>
    <t>Realizar inspección preliminar de las cubiertas a intervenir para verificar estado de esta, y de esta manera realizar diagnostico para establecer nivel de intervención (mantenimiento o reemplazo)</t>
  </si>
  <si>
    <t>Asegurar el área a intervenir y disponer del uso correcto de equipos para trabajo en altura y labores de intervención.</t>
  </si>
  <si>
    <t>En los casos que aplique realizar el desmonte de manto existente deteriorados para realizar el respectivo retiro o mantenimiento de estos.</t>
  </si>
  <si>
    <t>Remontar y realizar las reparaciones y mantenimientos requeridos.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</si>
  <si>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</si>
  <si>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</si>
  <si>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</si>
  <si>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</si>
  <si>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</si>
  <si>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</si>
  <si>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MANTO EDIL 3.5 MM  (se consideran parches de 0.1*0.1 (6 por m2)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</si>
  <si>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PATERNIT 1/16 (rendimiento producto 50 gr/ (1/16 gl)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</si>
  <si>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 menor.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</si>
  <si>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y tablones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</si>
  <si>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Cuidar y preservar los pisos, enchapes y accesorios para una próxima reutilización si la interventoría lo requiere</t>
    </r>
  </si>
  <si>
    <t>ITEM: 0027</t>
  </si>
  <si>
    <t>Este ITEM se refiere al suministro e instalación de laminas de icopor con acabado corrugado en cielo raso para las zonas que ameriten reposiciones por deterioro indicadas por la interventoría.</t>
  </si>
  <si>
    <t>Realizar inspección visual de áreas existentes con cielos rasos en lamina de icopor para la determinación de reposiciones aplicables.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</si>
  <si>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</si>
  <si>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</si>
  <si>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</si>
  <si>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Verificación de niveles y acomodamiento de láminas.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</si>
  <si>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NA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</si>
  <si>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LAMINA DE ICOPOR PARA CIELO RASOS DE 1.20*0.6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</si>
  <si>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</si>
  <si>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y tablones </t>
    </r>
  </si>
  <si>
    <t>Ítem: 0030</t>
  </si>
  <si>
    <t>Este ítem se refiere al suministro y aplicación de materiales de fijación e impermeabilización y actividades necesarias que las cubiertas pre existentes requieran para el mantenimiento de las mismas .</t>
  </si>
  <si>
    <t>En los casos que aplique realizar el desmonte de las láminas deterioradas para realizar el respectivo retiro o mantenimiento de estas.</t>
  </si>
  <si>
    <t>Remontar y realizar las reparaciones, fijaciones y mantenimientos requeridos.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</si>
  <si>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</si>
  <si>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</si>
  <si>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</si>
  <si>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</si>
  <si>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</si>
  <si>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</si>
  <si>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AMARRE PARA TEJA DE ETERNIT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</si>
  <si>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MANTO EDIL 3.5 MM  (se consideran parches de 0.1*0.1 (6 por m2)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</si>
  <si>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GANCHOS PARA AMARRES LAMINAS ETERNIT (cada lamina consume 6 ganchos por metro 2)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</si>
  <si>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PATERNIT 1/16 (rendimiento producto 50 gr/ (1/16 gl)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</si>
  <si>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 menor.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</si>
  <si>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y tablones </t>
    </r>
  </si>
  <si>
    <t>Ítem: 0208</t>
  </si>
  <si>
    <t>Un – Unidad</t>
  </si>
  <si>
    <t>Este ítem se refiere al desmonte de puertas metalicas encontradas en mal estado o deterioro, incluyendo el retiro de los escombros o residuos generados.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</si>
  <si>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Ubicar y observar la zona de trabajo a intervenir.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</si>
  <si>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Retirar los protectores teniendo en cuenta todos los medios de seguridad para esta actividad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</si>
  <si>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</si>
  <si>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</si>
  <si>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</si>
  <si>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t>El desmonte y retiro de las puertas metalicas debe ejecutarse  tomando las precauciones necesarias para evitar accidentes de los trabajadores o terceras personas.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</si>
  <si>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</si>
  <si>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</si>
  <si>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Pulidora manual</t>
    </r>
  </si>
  <si>
    <t>Ítem:  0183</t>
  </si>
  <si>
    <t xml:space="preserve"> M2 – Metro Cuadrado </t>
  </si>
  <si>
    <t>Este ítem se refiere al suministro e instalación de bloque vibrado de 0,15*0,20*0,40 o formato similar al existente en puntos de intervención según se requiera, de acuerdo con condiciones del entorno o decisiones de campo.</t>
  </si>
  <si>
    <t>Debe tenerse en cuenta el conjunto de operaciones para soltar las conexiones e Identificar área a intervenir, modelo y tipo que aplique para garantizar la continuidad de la tipología de la infraestructura encontrada.</t>
  </si>
  <si>
    <t>Demoler mampostería y/o calados existentes para su respectivo reemplazo según las dimensiones convenidas</t>
  </si>
  <si>
    <t>Realizar levante en bloque con mortero de pega espesor 1:4</t>
  </si>
  <si>
    <t>Hacer retiro de rebabas y limpieza de la superficie.</t>
  </si>
  <si>
    <t>En caso de requerirse, pintar las áreas indicadas.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</si>
  <si>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</si>
  <si>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</si>
  <si>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</si>
  <si>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</si>
  <si>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</si>
  <si>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</si>
  <si>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t>Bloque vibrado de 0,15*0,20*0,40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</si>
  <si>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Mortero de pega 1:4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</si>
  <si>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</si>
  <si>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Volqueta </t>
    </r>
  </si>
  <si>
    <t>Ítem: 0185</t>
  </si>
  <si>
    <t xml:space="preserve"> M2 – Metro cuadrado</t>
  </si>
  <si>
    <t>Este ítem se refiere a la realización de pañetes producto de los levantes realizados para muros  intervenidos, que se requieren para la ejecución de la obras de acuerdo a las fichas conciliadas y eventualidades detectadas.</t>
  </si>
  <si>
    <t>Ubicar el lugar de trabajo.</t>
  </si>
  <si>
    <t>Colocar reglas para garantizar plome generados en los vanos de las ventanas, se coloca por cada cara de este una boquillera con ganchos de hierro arriba y abajo.</t>
  </si>
  <si>
    <t>Con una escuadra de construcción de 90° rectifico que la segunda boquillera quede a plomo.</t>
  </si>
  <si>
    <t>Humedecer con agua la cara del ancho del muro.</t>
  </si>
  <si>
    <t>Aplicar el pañete sobre la cara del ancho del muro a base de palustre.</t>
  </si>
  <si>
    <t>Esparcir el pañete que se ha colocado sobre la cara del ancho del muro con un codal (Boquillera de 20 a 30 cm de largo) que se apoyaran sobre los dos filos de las boquilleras guías.</t>
  </si>
  <si>
    <t>Afinar el pañete con llana usando una mezcla de mortero aguada y menos consistente para llenar hendiduras o porosidades.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</si>
  <si>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</si>
  <si>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</si>
  <si>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</si>
  <si>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</si>
  <si>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cantidad de agua con relación al cemento deberá ser uniforme permitiendo la obtención de una pasta consistente que no se deforme al ser aplicada.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</si>
  <si>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>     </t>
    </r>
    <r>
      <rPr>
        <sz val="7"/>
        <color theme="1"/>
        <rFont val="Calibri"/>
      </rPr>
      <t xml:space="preserve">   </t>
    </r>
    <r>
      <rPr>
        <sz val="11"/>
        <color rgb="FF000000"/>
        <rFont val="Calibri"/>
      </rPr>
      <t>Todos los vertices y aristas resultantes de la interseccion entre dos planos de muro deberan quedar perfectamente plomados y reglados por ambas caras.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</si>
  <si>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Arena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</si>
  <si>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Cemento Gris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</si>
  <si>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Agua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</si>
  <si>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</si>
  <si>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</si>
  <si>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Regla de Madera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</si>
  <si>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Llana de madera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</si>
  <si>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Ganchos de hierro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</si>
  <si>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 </t>
    </r>
  </si>
  <si>
    <t>Ítem:  0209</t>
  </si>
  <si>
    <t>Este ítem se refiere a la aplicación de estuco plastico sobre pañetes en muros o donde se requiera en fachadas o zonas expuestas a la intemperie.</t>
  </si>
  <si>
    <r>
      <rPr>
        <sz val="11"/>
        <color rgb="FF000000"/>
        <rFont val="Calibri"/>
      </rPr>
      <t xml:space="preserve">·        El estuco </t>
    </r>
    <r>
      <rPr>
        <sz val="11"/>
        <color theme="1"/>
        <rFont val="Calibri"/>
      </rPr>
      <t xml:space="preserve"> no deber ostentar un asentamiento excesivo en su recipiente abierto, y deber ser fácilmente redispersada con una llana hasta alcanzar un estado suave y homogéneo. El estuco no deber mostrar engrumecimiento, decoloración, conglutimiento y deber estar exenta de terrones y natas.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</si>
  <si>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El estuco al ser aplicado  debe extenderse fácilmente con la llana, poseer cualidades de enrasamiento y no mostrar tendencias al escurrimiento o corrimiento al ser aplicado en las superficies verticales y lisas.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</si>
  <si>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El estuco no deber formar grumos, en el envase tapado en los periodos de interrupción de la faena del estucado.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</si>
  <si>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El estuco al secar debe dar un acabado exento de asperezas, granos angulosos, partes disparejas y otras imperfecciones de la superficie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</si>
  <si>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El estuco al secar se debe lijar perfectamente logrando un acabado liso y uniforme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</si>
  <si>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</si>
  <si>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</si>
  <si>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</si>
  <si>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</si>
  <si>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</si>
  <si>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Estuco plastico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</si>
  <si>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</si>
  <si>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llana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</si>
  <si>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</si>
  <si>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Revisión de depresiones, vértices y aristas.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</si>
  <si>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Verificación de niveles y cotas según planos.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</si>
  <si>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No se aceptarán acabados con deformaciones o aristas en mal estado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</si>
  <si>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Dejar remates mal acabados en rincones o sectores menos visibles.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</si>
  <si>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Estuco plastico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</si>
  <si>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</si>
  <si>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t>Ítem:  0049</t>
  </si>
  <si>
    <t>Este ítem se refiere a la aplicación de pintura tipo vinilo interior tipo 1 sobre estucos o superficies indicadas por interventoría de acuerdo a las fichas entregadas posteriores a las visitas realizadas con anterioridad.</t>
  </si>
  <si>
    <r>
      <rPr>
        <sz val="10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theme="1"/>
        <rFont val="Calibri"/>
      </rPr>
      <t>La pintura no deber ostentar un asentamiento excesivo en su recipiente abierto, y deber ser fácilmente redispersada con una paleta hasta alcanzar un estado suave y homogéneo. La pintura no deber mostrar engrumecimiento, decoloración, conglutimiento, ni separación del color y deber estar exenta de terrones y natas.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</si>
  <si>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 pintura al ser aplicada deber extenderse fácilmente con la brocha, poseer cualidades de enrasamiento y no mostrar tendencias al escurrimiento o corrimiento al ser aplicada en las superficies verticales y lisas.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</si>
  <si>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no deber formar nata, en el envase tapado en los periodos de interrupción de la faena de pintado.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</si>
  <si>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deber secar dejando un acabado liso y uniforme, exento de asperezas, granos angulosos, partes disparejas y otras imperfecciones de la superficie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</si>
  <si>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</si>
  <si>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</si>
  <si>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</si>
  <si>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</si>
  <si>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</si>
  <si>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Pintura tipo Vinilo para interiores en los tonos asignados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</si>
  <si>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</si>
  <si>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Brocha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</si>
  <si>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</si>
  <si>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t>Ítem:  0210</t>
  </si>
  <si>
    <t>Este ítem se refiere a la aplicación de pintura tipo Koraza sobre estucos en vanos de puertas y /o ventanas o donde se requiera en fachadas o zonas expuestas a la intemperie.</t>
  </si>
  <si>
    <r>
      <rPr>
        <sz val="10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theme="1"/>
        <rFont val="Calibri"/>
      </rPr>
      <t>La pintura no deber ostentar un asentamiento excesivo en su recipiente abierto, y deber ser fácilmente redispersada con una paleta hasta alcanzar un estado suave y homogéneo. La pintura no deber mostrar engrumecimiento, decoloración, conglutimiento, ni separación del color y deber estar exenta de terrones y natas.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</si>
  <si>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 pintura al ser aplicada deber extenderse fácilmente con la brocha, poseer cualidades de enrasamiento y no mostrar tendencias al escurrimiento o corrimiento al ser aplicada en las superficies verticales y lisas.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</si>
  <si>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no deber formar nata, en el envase tapado en los periodos de interrupción de la faena de pintado.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</si>
  <si>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La pintura deber secar dejando un acabado liso y uniforme, exento de asperezas, granos angulosos, partes disparejas y otras imperfecciones de la superficie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</si>
  <si>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</si>
  <si>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Equipos y herramientas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</si>
  <si>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No aplica.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</si>
  <si>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completa.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</si>
  <si>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Información legible.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</si>
  <si>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Pintura tipo Koraza para exteriores en los tonos asignados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</si>
  <si>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</si>
  <si>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Brocha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</si>
  <si>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</si>
  <si>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t>Ítem: 0198</t>
  </si>
  <si>
    <t>Un – M2</t>
  </si>
  <si>
    <t>Este ítem se refiere al desmonte de cubierta en lamina encontradas en mal estado o deterioro, incluyendo el retiro de los escombros o residuos generados.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</si>
  <si>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Ubicar y observar la zona de trabajo a intervenir.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</si>
  <si>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Asegurar el area a intervenir y disponer el uso correcto de equipos para trabajos en altura y labores de intervencion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</si>
  <si>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Retirar las laminas y ganchos de fijacion a intervenir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</si>
  <si>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Retirar las estructuras en mal estado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</si>
  <si>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</si>
  <si>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</si>
  <si>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</si>
  <si>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t>El desmonte y retiro de las cubiertas de lamina y estructuras debe ejecutarse  tomando las precauciones necesarias para evitar accidentes de los trabajadores o terceras personas.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</si>
  <si>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</si>
  <si>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Andamios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</si>
  <si>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Pulidora manual</t>
    </r>
  </si>
  <si>
    <t>Ítem:  0203</t>
  </si>
  <si>
    <t>Suministro e Instalación de cubierta en lamina ondulada de fibrocemento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</si>
  <si>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Definir y localizar en los Planos Constructivos los niveles.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</si>
  <si>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Almacenar el material de acuerdo con las instrucciones del fabricante.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</si>
  <si>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Verificar en cortes de fachada los sitios de voladizos, como también distancias de traslapos sobre canales.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</si>
  <si>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Verificar en sitio las dimensiones totales de cubierta, distancias entre correas según planos, paralelismo y nivelación de la cara superior, y realizar correcciones: pendiente mínima requerida y distancia entre correas.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</si>
  <si>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Colocar la cubierta sobre estructura de madera o cualquier estructura prevista mediante sistemas de anclaje.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</si>
  <si>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Iniciar colocación de teja al lado opuesto al viento predominante de lluvia.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</si>
  <si>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Seguir instrucciones de pendientes mínimas, traslapos y métodos de remate contra mampostería, canales o cualquier tipo de elemento que conforme la cubierta por parte del fabricante.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</si>
  <si>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Instalar remates contra muro y goteros.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</si>
  <si>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Limpiar cubiertas y reparar imperfecciones.</t>
    </r>
  </si>
  <si>
    <r>
      <rPr>
        <sz val="10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 xml:space="preserve">Verificar niveles y acabados para aceptación.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</si>
  <si>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</si>
  <si>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</si>
  <si>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</si>
  <si>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Transporte dentro y fuera de la obra.</t>
    </r>
  </si>
  <si>
    <t>Desperdicios.</t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</si>
  <si>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Revisión de empalmes y distribución de láminas.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</si>
  <si>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Verificación de niveles y cotas según planos.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</si>
  <si>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theme="1"/>
        <rFont val="Calibri"/>
      </rPr>
      <t>Las cubiertas deben estar alineadas y seguir la distribución y despiece previamente establecidos.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</si>
  <si>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theme="1"/>
        <rFont val="Calibri"/>
      </rPr>
      <t>El sistema de anclaje debe estar firme y bien instalado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</si>
  <si>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Tornillo de fijacion 2 1/2"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</si>
  <si>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Arandela en PVC / Neopreno.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</si>
  <si>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Lamina ondulada fibrocemento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</si>
  <si>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Sellante compatible con el sistema.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</si>
  <si>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 certificado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</si>
  <si>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</si>
  <si>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especializadas para instalación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</si>
  <si>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Recomendaciones establecidas por el fabricante.</t>
    </r>
  </si>
  <si>
    <t>Ítem: 0044</t>
  </si>
  <si>
    <t>M2 - Metro Cuadrado</t>
  </si>
  <si>
    <t>Se refiere este ítem a la remoción y retiro de estuco y pintura que requieran por deterioro y /o levantadas y mal estado en muros.</t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</si>
  <si>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Identificar áreas afectadas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</si>
  <si>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>Retirar con espátula y lijas todas las áreas requeridas hasta dejar la superficie libre de estucos o pinturas que puedan levantarse por humedad o desprendimientos varios.</t>
    </r>
  </si>
  <si>
    <r>
      <rPr>
        <sz val="11"/>
        <color theme="1"/>
        <rFont val="Noto Sans Symbols"/>
      </rPr>
      <t>·</t>
    </r>
    <r>
      <rPr>
        <sz val="7"/>
        <color theme="1"/>
        <rFont val="Times New Roman"/>
      </rPr>
      <t xml:space="preserve">         </t>
    </r>
    <r>
      <rPr>
        <sz val="11"/>
        <color rgb="FF000000"/>
        <rFont val="Calibri"/>
      </rPr>
      <t xml:space="preserve">Retirar material producto de la escarificación. 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</si>
  <si>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Materiales descritos en la sección “MATERIALES”.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</si>
  <si>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 descritas en la sección “EQUIPO”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</si>
  <si>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Mano de obra.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</si>
  <si>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NA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</si>
  <si>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Lija de agua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</si>
  <si>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>Herramientas menores</t>
    </r>
  </si>
  <si>
    <r>
      <rPr>
        <sz val="11"/>
        <color rgb="FF000000"/>
        <rFont val="Noto Sans Symbols"/>
      </rPr>
      <t>·</t>
    </r>
    <r>
      <rPr>
        <sz val="7"/>
        <color rgb="FF000000"/>
        <rFont val="Times New Roman"/>
      </rPr>
      <t xml:space="preserve">         </t>
    </r>
    <r>
      <rPr>
        <sz val="11"/>
        <color rgb="FF000000"/>
        <rFont val="Calibri"/>
      </rPr>
      <t xml:space="preserve">Andamios </t>
    </r>
  </si>
  <si>
    <t>ANÁLISIS DE PRECIOS UNITARIOS</t>
  </si>
  <si>
    <t>APU</t>
  </si>
  <si>
    <t>SUMINISTRO E INSTALACION DE CIELO RASO EN LAMINA SUPER BOARDS</t>
  </si>
  <si>
    <t>UNIDAD : M2</t>
  </si>
  <si>
    <t>VR. UNITARIO</t>
  </si>
  <si>
    <t>II. MATERIALES EN OBRA</t>
  </si>
  <si>
    <t>Descripción</t>
  </si>
  <si>
    <t>UNIDAD</t>
  </si>
  <si>
    <t>Precio - Unit.</t>
  </si>
  <si>
    <t>Cantidad</t>
  </si>
  <si>
    <t>Desperdicio</t>
  </si>
  <si>
    <t>Valor - Unit</t>
  </si>
  <si>
    <t>Masillla Junta Cielo Raso</t>
  </si>
  <si>
    <t>GAL</t>
  </si>
  <si>
    <t>Lamina Super Board</t>
  </si>
  <si>
    <t>MT2</t>
  </si>
  <si>
    <t>Cinta Mastic</t>
  </si>
  <si>
    <t>Tornillos Y Arandelas</t>
  </si>
  <si>
    <t>Sub-Total</t>
  </si>
  <si>
    <t>I. EQUIPO</t>
  </si>
  <si>
    <t>HERRAMIENTA MENOR</t>
  </si>
  <si>
    <t>ANDAMIOS CERTIFICADOS &gt; 6,00 MTS</t>
  </si>
  <si>
    <t>DIA</t>
  </si>
  <si>
    <t>$ -</t>
  </si>
  <si>
    <t>III. TRANSPORTES</t>
  </si>
  <si>
    <t>IV. MANO DE OBRA</t>
  </si>
  <si>
    <t>Trabajador</t>
  </si>
  <si>
    <t>OFICIAL</t>
  </si>
  <si>
    <t>JOR</t>
  </si>
  <si>
    <t>AYUDANTE DE OBRA</t>
  </si>
  <si>
    <t>Total</t>
  </si>
  <si>
    <t>PINTURA EN VINILO PARA CIELO RASO, A TRES MANOS, TIPO VINILTEX O SIMILAR</t>
  </si>
  <si>
    <t>Pintura Viniltex Tipo 1a</t>
  </si>
  <si>
    <t>Brocha De 4" Eterna China O Sim</t>
  </si>
  <si>
    <t>UNIDAD : ML</t>
  </si>
  <si>
    <t>ANDAMIOS Y TABLONES</t>
  </si>
  <si>
    <t>DD</t>
  </si>
  <si>
    <t>GL</t>
  </si>
  <si>
    <t>VOLQUETA 8 M3</t>
  </si>
  <si>
    <t>VIAJE</t>
  </si>
  <si>
    <t>CUADRILLA 1 ( Oficial + ayudante )</t>
  </si>
  <si>
    <t>JR</t>
  </si>
  <si>
    <t>IMPERMEABILIZACIÓN CON MANTO EDIL O SIMILAR DE 3MM,
ACABADO EN PINTURA BITUMINOSA</t>
  </si>
  <si>
    <t>MATnto edil 3mm</t>
  </si>
  <si>
    <t>Primer Super Edil</t>
  </si>
  <si>
    <t>Pintura De Aluminio</t>
  </si>
  <si>
    <t>Cilindro de gas</t>
  </si>
  <si>
    <t>LAMINA DE ICOPOR PARA CIELO RASOS DE 1.20*0.6</t>
  </si>
  <si>
    <t>HERRAMIENTAS MENORES</t>
  </si>
  <si>
    <t>CUADRILLA (OFICIAL + 1 AYUDANTES) PREST. 88.32%</t>
  </si>
  <si>
    <t>AMARRE PARA TEJA DE ETERNIT</t>
  </si>
  <si>
    <t>MANTO EDIL 3.5 MM</t>
  </si>
  <si>
    <t>ROLLO</t>
  </si>
  <si>
    <t>GANCHOS PARA AMARRES LAMINAS ETERNIT</t>
  </si>
  <si>
    <t>PATERNIT 1/16</t>
  </si>
  <si>
    <t>1/16 GALON</t>
  </si>
  <si>
    <t>DESMONTE DE PUERTA METALICA INCLUYE DESMONTE DE MARCO Y RETIRO DE 
MATERIAL</t>
  </si>
  <si>
    <t>Retiro De Material En Volquetas</t>
  </si>
  <si>
    <t>M3</t>
  </si>
  <si>
    <t>LEVANTE DE MURO EN BLOQUE VIBRADO DE 0,15 X 0,20 X 0,40 MTS, MORTERO DE PEGA
1:4,
MORTERO DE PEGA 1:4</t>
  </si>
  <si>
    <t>BLOQUE DE CEMENTO VIBRADO No 15</t>
  </si>
  <si>
    <t>MORTERO 1:4</t>
  </si>
  <si>
    <t>ANDAMIOS CERTIFICADOS PARA ALTURAS H &lt; 3,00 mts</t>
  </si>
  <si>
    <t>CUADRILLA 1 (OFICIAL + AYUDANTE)</t>
  </si>
  <si>
    <t xml:space="preserve">PAÑETE ALLANADO SOBRE MURO CON MORTERO 1:4
</t>
  </si>
  <si>
    <t>ESTUCO PLASTICO SOBRE MURO EN PAÑETE ALLANADO INCLUYE LIJADO</t>
  </si>
  <si>
    <t>ESTUCO PLASTICO TOPEX</t>
  </si>
  <si>
    <t>GALON</t>
  </si>
  <si>
    <t>LIJA 150</t>
  </si>
  <si>
    <t>herramienta menor</t>
  </si>
  <si>
    <t>gl</t>
  </si>
  <si>
    <t>pintura viniltex tipo 1 A</t>
  </si>
  <si>
    <t>galon</t>
  </si>
  <si>
    <t>dd</t>
  </si>
  <si>
    <t>ANDAMIOS CERTIFICADOS CON 3,00 MTS &lt; H &lt; 6,00 MTS</t>
  </si>
  <si>
    <t>RETIRO DE MATERIAL EN VOLQUETA</t>
  </si>
  <si>
    <t>SUMINISTRO E INSTALACIÓN DE CUBIERTA EN LÁMINA
ONDULADA DE FIBRO CEMENTO, INCLUYE AMARRES Y
GANCHOS DE FIJACIÓN, ESTRUCTURA DE SOPORTE EN MADERA DE ABARCO</t>
  </si>
  <si>
    <t>TEJA FIBROCEMENTO GRIS</t>
  </si>
  <si>
    <t>TEJA DE CABALLETE FIJO 15</t>
  </si>
  <si>
    <t>GANCHO GALVANIZADO 150 PARA LAMINA</t>
  </si>
  <si>
    <t>AMARRES DE FIJACION PARA LAMINA</t>
  </si>
  <si>
    <t>LISTÓN DE ABARCO DE 1" X 2" X</t>
  </si>
  <si>
    <t>LISTÓN DE ABARCO DE 2" X 2" X 10'</t>
  </si>
  <si>
    <t>PUNTILLAS DE 2 1/2"</t>
  </si>
  <si>
    <t>KG</t>
  </si>
  <si>
    <t>PUNTILLAS DE 3 1/2"</t>
  </si>
  <si>
    <t>OFICIAL DE CARPINTERIA</t>
  </si>
  <si>
    <t>AYUDANTE DE OBRAW</t>
  </si>
  <si>
    <t>CUADRILLA (OFICIAL + 1 AYUDANTE) PREST. 75%</t>
  </si>
  <si>
    <t>PERSONAL MÍNIMO REQUERIDO PARA EJECUCIÓN DE OBRA</t>
  </si>
  <si>
    <t>CARGO A DESMPEÑAR</t>
  </si>
  <si>
    <t>FORMACIÓN ACADÉMICA</t>
  </si>
  <si>
    <t>EXPERIENCIA GENERAL</t>
  </si>
  <si>
    <t>EXPERENCIA ESPECIFICA</t>
  </si>
  <si>
    <t>% DE DEDICACIÓN EN LA DURACIÓN TOTAL DE CONTRATACIÓN.</t>
  </si>
  <si>
    <t>COMO/EN</t>
  </si>
  <si>
    <t>REQUERIMIENTO/ PARTICULAR</t>
  </si>
  <si>
    <t>Coordinador de obra</t>
  </si>
  <si>
    <t>Ingeniero civil/Arquitecto</t>
  </si>
  <si>
    <t>1 AÑO</t>
  </si>
  <si>
    <t>Proyectos de infraestructura.</t>
  </si>
  <si>
    <t>n.a</t>
  </si>
  <si>
    <t>Responsable SST Y Ambiental.</t>
  </si>
  <si>
    <t>Profesional/ Especialista/ técnico o tecnólogo en seguridad industrial o ambiental.</t>
  </si>
  <si>
    <t>6 Meses</t>
  </si>
  <si>
    <t>Encargado del seguimiento en seguridad industrial o ambiental en proyectos de obra.</t>
  </si>
  <si>
    <t>Licencia en seguridad y salud en el trabajo, curso de alturas vigente.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</si>
</sst>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&quot;$&quot;\ #,##0.00;[Red]\-&quot;$&quot;\ #,##0.00"/>
    <numFmt numFmtId="164" formatCode="0.00_)"/>
    <numFmt numFmtId="165" formatCode="_(* #,##0.00_);_(* \(#,##0.00\);_(* &quot;-&quot;??_);_(@_)"/>
    <numFmt numFmtId="166" formatCode="_-&quot;$&quot;* #,##0.00_-;\-&quot;$&quot;* #,##0.00_-;_-&quot;$&quot;* &quot;-&quot;_-;_-@"/>
    <numFmt numFmtId="167" formatCode="_-[$$-240A]\ * #,##0.00_-;\-[$$-240A]\ * #,##0.00_-;_-[$$-240A]\ * &quot;-&quot;??_-;_-@"/>
    <numFmt numFmtId="168" formatCode="_(&quot;$&quot;\ * #,##0.00_);_(&quot;$&quot;\ * \(#,##0.00\);_(&quot;$&quot;\ * &quot;-&quot;??_);_(@_)"/>
    <numFmt numFmtId="169" formatCode="_-[$$-240A]\ * #,##0_-;\-[$$-240A]\ * #,##0_-;_-[$$-240A]\ * &quot;-&quot;??_-;_-@"/>
    <numFmt numFmtId="170" formatCode="_-[$$-240A]* #,##0.00_-;\-[$$-240A]* #,##0.00_-;_-[$$-240A]* &quot;-&quot;??_-;_-@"/>
  </numFmts>
  <fonts count="30">
    <font>
      <sz val="8"/>
      <color theme="1"/>
      <name val="Arial"/>
      <scheme val="minor"/>
    </font>
    <font>
      <sz val="10"/>
      <color theme="1"/>
      <name val="Calibri"/>
    </font>
    <font>
      <b/>
      <sz val="14"/>
      <color theme="1"/>
      <name val="Calibri"/>
    </font>
    <font>
      <sz val="8"/>
      <name val="Arial"/>
    </font>
    <font>
      <b/>
      <sz val="10"/>
      <color theme="1"/>
      <name val="Calibri"/>
    </font>
    <font>
      <sz val="11"/>
      <color theme="1"/>
      <name val="Arial Narrow"/>
    </font>
    <font>
      <sz val="8"/>
      <color theme="1"/>
      <name val="Arial Narrow"/>
    </font>
    <font>
      <sz val="8"/>
      <color rgb="FF000000"/>
      <name val="Arial Narrow"/>
    </font>
    <font>
      <sz val="10"/>
      <color rgb="FF000000"/>
      <name val="Times New Roman"/>
    </font>
    <font>
      <b/>
      <sz val="11"/>
      <color rgb="FFFFFFFF"/>
      <name val="Calibri"/>
    </font>
    <font>
      <sz val="11"/>
      <color rgb="FF000000"/>
      <name val="Calibri"/>
    </font>
    <font>
      <sz val="11"/>
      <color theme="1"/>
      <name val="Calibri"/>
    </font>
    <font>
      <sz val="11"/>
      <color rgb="FF000000"/>
      <name val="Noto Sans Symbols"/>
    </font>
    <font>
      <sz val="11"/>
      <color theme="1"/>
      <name val="Noto Sans Symbols"/>
    </font>
    <font>
      <b/>
      <sz val="10"/>
      <color rgb="FFFFFFFF"/>
      <name val="Tahoma"/>
    </font>
    <font>
      <sz val="10"/>
      <color rgb="FF000000"/>
      <name val="Noto Sans Symbols"/>
    </font>
    <font>
      <sz val="10"/>
      <color theme="1"/>
      <name val="Noto Sans Symbols"/>
    </font>
    <font>
      <b/>
      <sz val="14"/>
      <color theme="1"/>
      <name val="Arial"/>
    </font>
    <font>
      <b/>
      <sz val="11"/>
      <color theme="1"/>
      <name val="Arial"/>
    </font>
    <font>
      <sz val="11"/>
      <color theme="1"/>
      <name val="Arial"/>
    </font>
    <font>
      <sz val="9"/>
      <color theme="1"/>
      <name val="Arial"/>
    </font>
    <font>
      <sz val="9"/>
      <color theme="1"/>
      <name val="Arial Narrow"/>
    </font>
    <font>
      <b/>
      <sz val="12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8"/>
      <color theme="1"/>
      <name val="Arial"/>
    </font>
    <font>
      <sz val="7"/>
      <color rgb="FF000000"/>
      <name val="Times New Roman"/>
    </font>
    <font>
      <sz val="7"/>
      <color theme="1"/>
      <name val="Times New Roman"/>
    </font>
    <font>
      <sz val="7"/>
      <color rgb="FF000000"/>
      <name val="Calibri"/>
    </font>
    <font>
      <sz val="7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1D6194"/>
        <bgColor rgb="FF1D6194"/>
      </patternFill>
    </fill>
    <fill>
      <patternFill patternType="solid">
        <fgColor rgb="FFFFFFFF"/>
        <bgColor rgb="FFFFFFFF"/>
      </patternFill>
    </fill>
  </fills>
  <borders count="8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CCCCCC"/>
      </right>
      <top style="thick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CCCCCC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95B3D7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0">
    <xf numFmtId="0" fontId="0" fillId="0" borderId="0" xfId="0" applyFont="1" applyAlignment="1"/>
    <xf numFmtId="0" fontId="1" fillId="0" borderId="0" xfId="0" applyFont="1"/>
    <xf numFmtId="1" fontId="4" fillId="0" borderId="4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5" fillId="0" borderId="0" xfId="0" applyFont="1"/>
    <xf numFmtId="0" fontId="6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center" vertical="center" wrapText="1"/>
    </xf>
    <xf numFmtId="2" fontId="7" fillId="2" borderId="7" xfId="0" applyNumberFormat="1" applyFont="1" applyFill="1" applyBorder="1" applyAlignment="1">
      <alignment horizontal="center" vertical="center" wrapText="1"/>
    </xf>
    <xf numFmtId="166" fontId="7" fillId="0" borderId="7" xfId="0" applyNumberFormat="1" applyFont="1" applyBorder="1" applyAlignment="1">
      <alignment horizontal="center" vertical="center" wrapText="1"/>
    </xf>
    <xf numFmtId="167" fontId="1" fillId="2" borderId="8" xfId="0" applyNumberFormat="1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center" vertical="center" wrapText="1"/>
    </xf>
    <xf numFmtId="2" fontId="7" fillId="2" borderId="10" xfId="0" applyNumberFormat="1" applyFont="1" applyFill="1" applyBorder="1" applyAlignment="1">
      <alignment horizontal="center" vertical="center" wrapText="1"/>
    </xf>
    <xf numFmtId="166" fontId="7" fillId="0" borderId="11" xfId="0" applyNumberFormat="1" applyFont="1" applyBorder="1" applyAlignment="1">
      <alignment horizontal="center" vertical="center" wrapText="1"/>
    </xf>
    <xf numFmtId="167" fontId="1" fillId="2" borderId="12" xfId="0" applyNumberFormat="1" applyFont="1" applyFill="1" applyBorder="1" applyAlignment="1">
      <alignment vertical="center"/>
    </xf>
    <xf numFmtId="2" fontId="7" fillId="2" borderId="10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4" fontId="1" fillId="2" borderId="10" xfId="0" applyNumberFormat="1" applyFont="1" applyFill="1" applyBorder="1" applyAlignment="1">
      <alignment horizontal="center" vertical="center"/>
    </xf>
    <xf numFmtId="165" fontId="1" fillId="2" borderId="10" xfId="0" applyNumberFormat="1" applyFont="1" applyFill="1" applyBorder="1" applyAlignment="1">
      <alignment vertical="center"/>
    </xf>
    <xf numFmtId="168" fontId="1" fillId="2" borderId="10" xfId="0" applyNumberFormat="1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/>
    </xf>
    <xf numFmtId="169" fontId="1" fillId="2" borderId="15" xfId="0" applyNumberFormat="1" applyFont="1" applyFill="1" applyBorder="1" applyAlignment="1">
      <alignment vertical="center"/>
    </xf>
    <xf numFmtId="170" fontId="5" fillId="0" borderId="0" xfId="0" applyNumberFormat="1" applyFont="1"/>
    <xf numFmtId="0" fontId="1" fillId="2" borderId="1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vertical="center"/>
    </xf>
    <xf numFmtId="168" fontId="1" fillId="2" borderId="7" xfId="0" applyNumberFormat="1" applyFont="1" applyFill="1" applyBorder="1" applyAlignment="1">
      <alignment vertical="center"/>
    </xf>
    <xf numFmtId="167" fontId="1" fillId="2" borderId="8" xfId="0" applyNumberFormat="1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165" fontId="1" fillId="2" borderId="18" xfId="0" applyNumberFormat="1" applyFont="1" applyFill="1" applyBorder="1" applyAlignment="1">
      <alignment vertical="center"/>
    </xf>
    <xf numFmtId="168" fontId="1" fillId="2" borderId="18" xfId="0" applyNumberFormat="1" applyFont="1" applyFill="1" applyBorder="1" applyAlignment="1">
      <alignment vertical="center"/>
    </xf>
    <xf numFmtId="169" fontId="4" fillId="2" borderId="19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left" vertical="top"/>
    </xf>
    <xf numFmtId="0" fontId="9" fillId="3" borderId="20" xfId="0" applyFont="1" applyFill="1" applyBorder="1" applyAlignment="1">
      <alignment horizontal="left" vertical="center"/>
    </xf>
    <xf numFmtId="0" fontId="9" fillId="3" borderId="21" xfId="0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3" borderId="21" xfId="0" applyFont="1" applyFill="1" applyBorder="1" applyAlignment="1">
      <alignment horizontal="left" vertical="center"/>
    </xf>
    <xf numFmtId="0" fontId="9" fillId="3" borderId="29" xfId="0" applyFont="1" applyFill="1" applyBorder="1" applyAlignment="1">
      <alignment horizontal="left" vertical="center"/>
    </xf>
    <xf numFmtId="0" fontId="11" fillId="0" borderId="32" xfId="0" applyFont="1" applyBorder="1" applyAlignment="1">
      <alignment wrapText="1"/>
    </xf>
    <xf numFmtId="0" fontId="11" fillId="0" borderId="33" xfId="0" applyFont="1" applyBorder="1" applyAlignment="1">
      <alignment wrapText="1"/>
    </xf>
    <xf numFmtId="0" fontId="11" fillId="0" borderId="34" xfId="0" applyFont="1" applyBorder="1" applyAlignment="1">
      <alignment wrapText="1"/>
    </xf>
    <xf numFmtId="0" fontId="11" fillId="0" borderId="35" xfId="0" applyFont="1" applyBorder="1" applyAlignment="1">
      <alignment wrapText="1"/>
    </xf>
    <xf numFmtId="0" fontId="11" fillId="0" borderId="39" xfId="0" applyFont="1" applyBorder="1" applyAlignment="1">
      <alignment wrapText="1"/>
    </xf>
    <xf numFmtId="0" fontId="11" fillId="0" borderId="45" xfId="0" applyFont="1" applyBorder="1" applyAlignment="1">
      <alignment wrapText="1"/>
    </xf>
    <xf numFmtId="0" fontId="11" fillId="0" borderId="46" xfId="0" applyFont="1" applyBorder="1" applyAlignment="1">
      <alignment wrapText="1"/>
    </xf>
    <xf numFmtId="0" fontId="11" fillId="0" borderId="49" xfId="0" applyFont="1" applyBorder="1" applyAlignment="1">
      <alignment wrapText="1"/>
    </xf>
    <xf numFmtId="0" fontId="11" fillId="0" borderId="49" xfId="0" applyFont="1" applyBorder="1" applyAlignment="1">
      <alignment horizontal="right" wrapText="1"/>
    </xf>
    <xf numFmtId="0" fontId="18" fillId="0" borderId="50" xfId="0" applyFont="1" applyBorder="1" applyAlignment="1">
      <alignment vertical="center"/>
    </xf>
    <xf numFmtId="0" fontId="11" fillId="0" borderId="50" xfId="0" applyFont="1" applyBorder="1" applyAlignment="1">
      <alignment wrapText="1"/>
    </xf>
    <xf numFmtId="0" fontId="11" fillId="0" borderId="51" xfId="0" applyFont="1" applyBorder="1" applyAlignment="1">
      <alignment wrapText="1"/>
    </xf>
    <xf numFmtId="0" fontId="18" fillId="0" borderId="53" xfId="0" applyFont="1" applyBorder="1" applyAlignment="1">
      <alignment horizontal="center" wrapText="1"/>
    </xf>
    <xf numFmtId="0" fontId="18" fillId="0" borderId="54" xfId="0" applyFont="1" applyBorder="1" applyAlignment="1">
      <alignment horizontal="center" wrapText="1"/>
    </xf>
    <xf numFmtId="0" fontId="21" fillId="4" borderId="54" xfId="0" applyFont="1" applyFill="1" applyBorder="1" applyAlignment="1">
      <alignment horizontal="center" wrapText="1"/>
    </xf>
    <xf numFmtId="8" fontId="20" fillId="0" borderId="54" xfId="0" applyNumberFormat="1" applyFont="1" applyBorder="1" applyAlignment="1">
      <alignment horizontal="center" vertical="center" wrapText="1"/>
    </xf>
    <xf numFmtId="0" fontId="11" fillId="4" borderId="54" xfId="0" applyFont="1" applyFill="1" applyBorder="1" applyAlignment="1">
      <alignment horizontal="center" wrapText="1"/>
    </xf>
    <xf numFmtId="0" fontId="11" fillId="4" borderId="54" xfId="0" applyFont="1" applyFill="1" applyBorder="1" applyAlignment="1">
      <alignment wrapText="1"/>
    </xf>
    <xf numFmtId="8" fontId="20" fillId="0" borderId="54" xfId="0" applyNumberFormat="1" applyFont="1" applyBorder="1" applyAlignment="1">
      <alignment horizontal="right" wrapText="1"/>
    </xf>
    <xf numFmtId="0" fontId="11" fillId="0" borderId="54" xfId="0" applyFont="1" applyBorder="1" applyAlignment="1">
      <alignment wrapText="1"/>
    </xf>
    <xf numFmtId="0" fontId="22" fillId="0" borderId="55" xfId="0" applyFont="1" applyBorder="1" applyAlignment="1">
      <alignment horizontal="center" wrapText="1"/>
    </xf>
    <xf numFmtId="8" fontId="22" fillId="0" borderId="55" xfId="0" applyNumberFormat="1" applyFont="1" applyBorder="1" applyAlignment="1">
      <alignment horizontal="right" wrapText="1"/>
    </xf>
    <xf numFmtId="0" fontId="18" fillId="0" borderId="46" xfId="0" applyFont="1" applyBorder="1" applyAlignment="1">
      <alignment wrapText="1"/>
    </xf>
    <xf numFmtId="0" fontId="18" fillId="0" borderId="55" xfId="0" applyFont="1" applyBorder="1" applyAlignment="1">
      <alignment horizontal="center" wrapText="1"/>
    </xf>
    <xf numFmtId="8" fontId="20" fillId="0" borderId="54" xfId="0" applyNumberFormat="1" applyFont="1" applyBorder="1" applyAlignment="1">
      <alignment horizontal="center" wrapText="1"/>
    </xf>
    <xf numFmtId="0" fontId="20" fillId="0" borderId="54" xfId="0" applyFont="1" applyBorder="1" applyAlignment="1">
      <alignment horizontal="center" wrapText="1"/>
    </xf>
    <xf numFmtId="8" fontId="20" fillId="0" borderId="53" xfId="0" applyNumberFormat="1" applyFont="1" applyBorder="1" applyAlignment="1">
      <alignment horizontal="right" wrapText="1"/>
    </xf>
    <xf numFmtId="0" fontId="11" fillId="0" borderId="53" xfId="0" applyFont="1" applyBorder="1" applyAlignment="1">
      <alignment wrapText="1"/>
    </xf>
    <xf numFmtId="0" fontId="20" fillId="0" borderId="53" xfId="0" applyFont="1" applyBorder="1" applyAlignment="1">
      <alignment horizontal="right" wrapText="1"/>
    </xf>
    <xf numFmtId="0" fontId="11" fillId="0" borderId="63" xfId="0" applyFont="1" applyBorder="1" applyAlignment="1">
      <alignment wrapText="1"/>
    </xf>
    <xf numFmtId="0" fontId="20" fillId="0" borderId="55" xfId="0" applyFont="1" applyBorder="1" applyAlignment="1">
      <alignment horizontal="right" wrapText="1"/>
    </xf>
    <xf numFmtId="0" fontId="18" fillId="0" borderId="46" xfId="0" applyFont="1" applyBorder="1" applyAlignment="1">
      <alignment vertical="center"/>
    </xf>
    <xf numFmtId="0" fontId="11" fillId="0" borderId="55" xfId="0" applyFont="1" applyBorder="1" applyAlignment="1">
      <alignment wrapText="1"/>
    </xf>
    <xf numFmtId="0" fontId="22" fillId="0" borderId="55" xfId="0" applyFont="1" applyBorder="1" applyAlignment="1">
      <alignment horizontal="right" wrapText="1"/>
    </xf>
    <xf numFmtId="8" fontId="20" fillId="0" borderId="55" xfId="0" applyNumberFormat="1" applyFont="1" applyBorder="1" applyAlignment="1">
      <alignment horizontal="right" wrapText="1"/>
    </xf>
    <xf numFmtId="0" fontId="22" fillId="0" borderId="55" xfId="0" applyFont="1" applyBorder="1" applyAlignment="1">
      <alignment wrapText="1"/>
    </xf>
    <xf numFmtId="0" fontId="11" fillId="0" borderId="66" xfId="0" applyFont="1" applyBorder="1" applyAlignment="1">
      <alignment wrapText="1"/>
    </xf>
    <xf numFmtId="0" fontId="18" fillId="0" borderId="67" xfId="0" applyFont="1" applyBorder="1" applyAlignment="1">
      <alignment horizontal="center" wrapText="1"/>
    </xf>
    <xf numFmtId="8" fontId="21" fillId="4" borderId="54" xfId="0" applyNumberFormat="1" applyFont="1" applyFill="1" applyBorder="1" applyAlignment="1">
      <alignment horizontal="right" wrapText="1"/>
    </xf>
    <xf numFmtId="0" fontId="11" fillId="0" borderId="54" xfId="0" applyFont="1" applyBorder="1" applyAlignment="1">
      <alignment vertical="center" wrapText="1"/>
    </xf>
    <xf numFmtId="0" fontId="20" fillId="0" borderId="54" xfId="0" applyFont="1" applyBorder="1" applyAlignment="1">
      <alignment horizontal="right" wrapText="1"/>
    </xf>
    <xf numFmtId="0" fontId="11" fillId="0" borderId="33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11" fillId="0" borderId="46" xfId="0" applyFont="1" applyBorder="1" applyAlignment="1">
      <alignment vertical="center" wrapText="1"/>
    </xf>
    <xf numFmtId="0" fontId="11" fillId="0" borderId="49" xfId="0" applyFont="1" applyBorder="1" applyAlignment="1">
      <alignment vertical="center" wrapText="1"/>
    </xf>
    <xf numFmtId="0" fontId="18" fillId="0" borderId="55" xfId="0" applyFont="1" applyBorder="1" applyAlignment="1">
      <alignment horizontal="center" vertical="center" wrapText="1"/>
    </xf>
    <xf numFmtId="0" fontId="11" fillId="0" borderId="53" xfId="0" applyFont="1" applyBorder="1" applyAlignment="1">
      <alignment vertical="center" wrapText="1"/>
    </xf>
    <xf numFmtId="0" fontId="11" fillId="0" borderId="63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22" fillId="0" borderId="55" xfId="0" applyFont="1" applyBorder="1" applyAlignment="1">
      <alignment horizontal="center" vertical="center" wrapText="1"/>
    </xf>
    <xf numFmtId="0" fontId="22" fillId="0" borderId="55" xfId="0" applyFont="1" applyBorder="1" applyAlignment="1">
      <alignment horizontal="right" vertical="center" wrapText="1"/>
    </xf>
    <xf numFmtId="0" fontId="18" fillId="0" borderId="46" xfId="0" applyFont="1" applyBorder="1" applyAlignment="1">
      <alignment vertical="center" wrapText="1"/>
    </xf>
    <xf numFmtId="0" fontId="20" fillId="0" borderId="54" xfId="0" applyFont="1" applyBorder="1" applyAlignment="1">
      <alignment horizontal="center" vertical="center" wrapText="1"/>
    </xf>
    <xf numFmtId="8" fontId="22" fillId="0" borderId="55" xfId="0" applyNumberFormat="1" applyFont="1" applyBorder="1" applyAlignment="1">
      <alignment horizontal="right" vertical="center" wrapText="1"/>
    </xf>
    <xf numFmtId="8" fontId="11" fillId="0" borderId="54" xfId="0" applyNumberFormat="1" applyFont="1" applyBorder="1" applyAlignment="1">
      <alignment vertical="center" wrapText="1"/>
    </xf>
    <xf numFmtId="0" fontId="20" fillId="0" borderId="53" xfId="0" applyFont="1" applyBorder="1" applyAlignment="1">
      <alignment horizontal="center" vertical="center" wrapText="1"/>
    </xf>
    <xf numFmtId="0" fontId="22" fillId="0" borderId="39" xfId="0" applyFont="1" applyBorder="1" applyAlignment="1">
      <alignment vertical="center" wrapText="1"/>
    </xf>
    <xf numFmtId="8" fontId="22" fillId="0" borderId="39" xfId="0" applyNumberFormat="1" applyFont="1" applyBorder="1" applyAlignment="1">
      <alignment horizontal="right" vertical="center" wrapText="1"/>
    </xf>
    <xf numFmtId="9" fontId="20" fillId="0" borderId="53" xfId="0" applyNumberFormat="1" applyFont="1" applyBorder="1" applyAlignment="1">
      <alignment horizontal="center" vertical="center" wrapText="1"/>
    </xf>
    <xf numFmtId="0" fontId="22" fillId="0" borderId="55" xfId="0" applyFont="1" applyBorder="1" applyAlignment="1">
      <alignment vertical="center" wrapText="1"/>
    </xf>
    <xf numFmtId="0" fontId="20" fillId="0" borderId="50" xfId="0" applyFont="1" applyBorder="1" applyAlignment="1">
      <alignment vertical="center"/>
    </xf>
    <xf numFmtId="0" fontId="18" fillId="0" borderId="49" xfId="0" applyFont="1" applyBorder="1" applyAlignment="1">
      <alignment vertical="center"/>
    </xf>
    <xf numFmtId="8" fontId="11" fillId="0" borderId="54" xfId="0" applyNumberFormat="1" applyFont="1" applyBorder="1" applyAlignment="1">
      <alignment horizontal="right" wrapText="1"/>
    </xf>
    <xf numFmtId="0" fontId="11" fillId="0" borderId="54" xfId="0" applyFont="1" applyBorder="1" applyAlignment="1">
      <alignment horizontal="right" wrapText="1"/>
    </xf>
    <xf numFmtId="8" fontId="20" fillId="0" borderId="53" xfId="0" applyNumberFormat="1" applyFont="1" applyBorder="1" applyAlignment="1">
      <alignment horizontal="right" vertical="center" wrapText="1"/>
    </xf>
    <xf numFmtId="0" fontId="20" fillId="0" borderId="53" xfId="0" applyFont="1" applyBorder="1" applyAlignment="1">
      <alignment horizontal="right" vertical="center" wrapText="1"/>
    </xf>
    <xf numFmtId="0" fontId="20" fillId="0" borderId="50" xfId="0" applyFont="1" applyBorder="1" applyAlignment="1">
      <alignment wrapText="1"/>
    </xf>
    <xf numFmtId="0" fontId="20" fillId="0" borderId="55" xfId="0" applyFont="1" applyBorder="1" applyAlignment="1">
      <alignment horizontal="right" vertical="center" wrapText="1"/>
    </xf>
    <xf numFmtId="0" fontId="18" fillId="0" borderId="53" xfId="0" applyFont="1" applyBorder="1" applyAlignment="1">
      <alignment horizontal="center" vertical="center" wrapText="1"/>
    </xf>
    <xf numFmtId="8" fontId="20" fillId="0" borderId="55" xfId="0" applyNumberFormat="1" applyFont="1" applyBorder="1" applyAlignment="1">
      <alignment horizontal="right" vertical="center" wrapText="1"/>
    </xf>
    <xf numFmtId="0" fontId="11" fillId="0" borderId="50" xfId="0" applyFont="1" applyBorder="1" applyAlignment="1">
      <alignment vertical="center" wrapText="1"/>
    </xf>
    <xf numFmtId="0" fontId="25" fillId="0" borderId="79" xfId="0" applyFont="1" applyBorder="1" applyAlignment="1"/>
    <xf numFmtId="0" fontId="25" fillId="0" borderId="79" xfId="0" applyFont="1" applyBorder="1" applyAlignment="1">
      <alignment wrapText="1"/>
    </xf>
    <xf numFmtId="0" fontId="25" fillId="0" borderId="11" xfId="0" applyFont="1" applyBorder="1" applyAlignment="1">
      <alignment horizontal="right"/>
    </xf>
    <xf numFmtId="0" fontId="25" fillId="0" borderId="79" xfId="0" applyFont="1" applyBorder="1" applyAlignment="1">
      <alignment horizontal="right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9" fillId="3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3" fillId="0" borderId="25" xfId="0" applyFont="1" applyBorder="1"/>
    <xf numFmtId="0" fontId="10" fillId="0" borderId="26" xfId="0" applyFont="1" applyBorder="1" applyAlignment="1">
      <alignment horizontal="left" vertical="center" wrapText="1"/>
    </xf>
    <xf numFmtId="0" fontId="3" fillId="0" borderId="27" xfId="0" applyFont="1" applyBorder="1"/>
    <xf numFmtId="0" fontId="10" fillId="0" borderId="28" xfId="0" applyFont="1" applyBorder="1" applyAlignment="1">
      <alignment horizontal="left" vertical="center"/>
    </xf>
    <xf numFmtId="0" fontId="3" fillId="0" borderId="23" xfId="0" applyFont="1" applyBorder="1"/>
    <xf numFmtId="0" fontId="12" fillId="0" borderId="24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/>
    </xf>
    <xf numFmtId="0" fontId="16" fillId="0" borderId="2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0" fillId="0" borderId="24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9" fillId="3" borderId="30" xfId="0" applyFont="1" applyFill="1" applyBorder="1" applyAlignment="1">
      <alignment horizontal="left" vertical="center"/>
    </xf>
    <xf numFmtId="0" fontId="3" fillId="0" borderId="31" xfId="0" applyFont="1" applyBorder="1"/>
    <xf numFmtId="0" fontId="10" fillId="0" borderId="28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3" fillId="0" borderId="24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 wrapText="1"/>
    </xf>
    <xf numFmtId="0" fontId="11" fillId="0" borderId="1" xfId="0" applyFont="1" applyBorder="1"/>
    <xf numFmtId="0" fontId="13" fillId="0" borderId="24" xfId="0" applyFont="1" applyBorder="1" applyAlignment="1">
      <alignment horizontal="left" vertical="center" wrapText="1"/>
    </xf>
    <xf numFmtId="0" fontId="13" fillId="0" borderId="28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0" fontId="16" fillId="0" borderId="28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22" fillId="0" borderId="69" xfId="0" applyFont="1" applyBorder="1" applyAlignment="1">
      <alignment wrapText="1"/>
    </xf>
    <xf numFmtId="0" fontId="3" fillId="0" borderId="70" xfId="0" applyFont="1" applyBorder="1"/>
    <xf numFmtId="0" fontId="11" fillId="0" borderId="71" xfId="0" applyFont="1" applyBorder="1" applyAlignment="1">
      <alignment wrapText="1"/>
    </xf>
    <xf numFmtId="0" fontId="3" fillId="0" borderId="72" xfId="0" applyFont="1" applyBorder="1"/>
    <xf numFmtId="0" fontId="11" fillId="0" borderId="1" xfId="0" applyFont="1" applyBorder="1" applyAlignment="1">
      <alignment wrapText="1"/>
    </xf>
    <xf numFmtId="0" fontId="3" fillId="0" borderId="52" xfId="0" applyFont="1" applyBorder="1"/>
    <xf numFmtId="0" fontId="22" fillId="0" borderId="56" xfId="0" applyFont="1" applyBorder="1" applyAlignment="1">
      <alignment wrapText="1"/>
    </xf>
    <xf numFmtId="0" fontId="3" fillId="0" borderId="57" xfId="0" applyFont="1" applyBorder="1"/>
    <xf numFmtId="0" fontId="20" fillId="0" borderId="58" xfId="0" applyFont="1" applyBorder="1" applyAlignment="1">
      <alignment wrapText="1"/>
    </xf>
    <xf numFmtId="0" fontId="3" fillId="0" borderId="59" xfId="0" applyFont="1" applyBorder="1"/>
    <xf numFmtId="0" fontId="20" fillId="0" borderId="60" xfId="0" applyFont="1" applyBorder="1" applyAlignment="1">
      <alignment wrapText="1"/>
    </xf>
    <xf numFmtId="0" fontId="11" fillId="0" borderId="60" xfId="0" applyFont="1" applyBorder="1" applyAlignment="1">
      <alignment wrapText="1"/>
    </xf>
    <xf numFmtId="0" fontId="11" fillId="0" borderId="61" xfId="0" applyFont="1" applyBorder="1" applyAlignment="1">
      <alignment wrapText="1"/>
    </xf>
    <xf numFmtId="0" fontId="3" fillId="0" borderId="62" xfId="0" applyFont="1" applyBorder="1"/>
    <xf numFmtId="0" fontId="11" fillId="0" borderId="58" xfId="0" applyFont="1" applyBorder="1" applyAlignment="1">
      <alignment wrapText="1"/>
    </xf>
    <xf numFmtId="0" fontId="24" fillId="0" borderId="47" xfId="0" applyFont="1" applyBorder="1" applyAlignment="1">
      <alignment horizontal="center" vertical="center" wrapText="1"/>
    </xf>
    <xf numFmtId="0" fontId="3" fillId="0" borderId="48" xfId="0" applyFont="1" applyBorder="1"/>
    <xf numFmtId="0" fontId="23" fillId="0" borderId="47" xfId="0" applyFont="1" applyBorder="1" applyAlignment="1">
      <alignment horizontal="center" vertical="center" wrapText="1"/>
    </xf>
    <xf numFmtId="0" fontId="11" fillId="0" borderId="64" xfId="0" applyFont="1" applyBorder="1" applyAlignment="1">
      <alignment wrapText="1"/>
    </xf>
    <xf numFmtId="0" fontId="3" fillId="0" borderId="65" xfId="0" applyFont="1" applyBorder="1"/>
    <xf numFmtId="0" fontId="17" fillId="0" borderId="36" xfId="0" applyFont="1" applyBorder="1" applyAlignment="1">
      <alignment horizontal="center" vertical="center" wrapText="1"/>
    </xf>
    <xf numFmtId="0" fontId="3" fillId="0" borderId="37" xfId="0" applyFont="1" applyBorder="1"/>
    <xf numFmtId="0" fontId="3" fillId="0" borderId="38" xfId="0" applyFont="1" applyBorder="1"/>
    <xf numFmtId="0" fontId="3" fillId="0" borderId="40" xfId="0" applyFont="1" applyBorder="1"/>
    <xf numFmtId="0" fontId="0" fillId="0" borderId="0" xfId="0" applyFont="1" applyAlignment="1"/>
    <xf numFmtId="0" fontId="3" fillId="0" borderId="41" xfId="0" applyFont="1" applyBorder="1"/>
    <xf numFmtId="0" fontId="3" fillId="0" borderId="42" xfId="0" applyFont="1" applyBorder="1"/>
    <xf numFmtId="0" fontId="3" fillId="0" borderId="43" xfId="0" applyFont="1" applyBorder="1"/>
    <xf numFmtId="0" fontId="3" fillId="0" borderId="44" xfId="0" applyFont="1" applyBorder="1"/>
    <xf numFmtId="0" fontId="23" fillId="4" borderId="47" xfId="0" applyFont="1" applyFill="1" applyBorder="1" applyAlignment="1">
      <alignment horizontal="center" vertical="center" wrapText="1"/>
    </xf>
    <xf numFmtId="8" fontId="24" fillId="0" borderId="47" xfId="0" applyNumberFormat="1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18" fillId="0" borderId="56" xfId="0" applyFont="1" applyBorder="1" applyAlignment="1">
      <alignment vertical="center" wrapText="1"/>
    </xf>
    <xf numFmtId="0" fontId="11" fillId="0" borderId="60" xfId="0" applyFont="1" applyBorder="1" applyAlignment="1">
      <alignment vertical="top" wrapText="1"/>
    </xf>
    <xf numFmtId="0" fontId="11" fillId="0" borderId="58" xfId="0" applyFont="1" applyBorder="1" applyAlignment="1">
      <alignment vertical="center" wrapText="1"/>
    </xf>
    <xf numFmtId="0" fontId="11" fillId="0" borderId="60" xfId="0" applyFont="1" applyBorder="1" applyAlignment="1">
      <alignment vertical="center" wrapText="1"/>
    </xf>
    <xf numFmtId="0" fontId="22" fillId="0" borderId="56" xfId="0" applyFont="1" applyBorder="1" applyAlignment="1">
      <alignment vertical="center" wrapText="1"/>
    </xf>
    <xf numFmtId="0" fontId="11" fillId="0" borderId="69" xfId="0" applyFont="1" applyBorder="1" applyAlignment="1">
      <alignment vertical="center" wrapText="1"/>
    </xf>
    <xf numFmtId="0" fontId="11" fillId="0" borderId="64" xfId="0" applyFont="1" applyBorder="1" applyAlignment="1">
      <alignment vertical="center" wrapText="1"/>
    </xf>
    <xf numFmtId="0" fontId="24" fillId="4" borderId="36" xfId="0" applyFont="1" applyFill="1" applyBorder="1" applyAlignment="1">
      <alignment horizontal="center" vertical="center" wrapText="1"/>
    </xf>
    <xf numFmtId="0" fontId="11" fillId="0" borderId="61" xfId="0" applyFont="1" applyBorder="1" applyAlignment="1">
      <alignment vertical="center" wrapText="1"/>
    </xf>
    <xf numFmtId="0" fontId="3" fillId="0" borderId="68" xfId="0" applyFont="1" applyBorder="1"/>
    <xf numFmtId="0" fontId="20" fillId="0" borderId="58" xfId="0" applyFont="1" applyBorder="1" applyAlignment="1">
      <alignment vertical="center" wrapText="1"/>
    </xf>
    <xf numFmtId="0" fontId="18" fillId="4" borderId="47" xfId="0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8" fontId="19" fillId="0" borderId="47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18" fillId="0" borderId="56" xfId="0" applyFont="1" applyBorder="1" applyAlignment="1">
      <alignment wrapText="1"/>
    </xf>
    <xf numFmtId="0" fontId="18" fillId="0" borderId="1" xfId="0" applyFont="1" applyBorder="1" applyAlignment="1">
      <alignment horizontal="center" wrapText="1"/>
    </xf>
    <xf numFmtId="0" fontId="25" fillId="0" borderId="73" xfId="0" applyFont="1" applyBorder="1" applyAlignment="1">
      <alignment horizontal="center"/>
    </xf>
    <xf numFmtId="0" fontId="3" fillId="0" borderId="74" xfId="0" applyFont="1" applyBorder="1"/>
    <xf numFmtId="0" fontId="3" fillId="0" borderId="75" xfId="0" applyFont="1" applyBorder="1"/>
    <xf numFmtId="0" fontId="25" fillId="0" borderId="76" xfId="0" applyFont="1" applyBorder="1" applyAlignment="1"/>
    <xf numFmtId="0" fontId="3" fillId="0" borderId="11" xfId="0" applyFont="1" applyBorder="1"/>
    <xf numFmtId="0" fontId="25" fillId="0" borderId="77" xfId="0" applyFont="1" applyBorder="1" applyAlignment="1">
      <alignment wrapText="1"/>
    </xf>
    <xf numFmtId="0" fontId="3" fillId="0" borderId="79" xfId="0" applyFont="1" applyBorder="1"/>
    <xf numFmtId="0" fontId="25" fillId="0" borderId="78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76" Type="http://schemas.openxmlformats.org/officeDocument/2006/relationships/sharedStrings" Target="sharedStrings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74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73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7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Flujo-07-11%20(Operacion%20Calenturitas)-VALORACIO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ra%20Piedrahita/Documents/Proyecto%20icpc%202014/011%20Gol%20Atl/B%20Proyectos/Gestion/D%20Cuarto%20Per&#237;odo%20-%202014/016%20Acceso%20Aerop/D/AFE/AFEDatabase%20v5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UNIT0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ra%20Piedrahita/Documents/Proyecto%20icpc%202014/011%20Gol%20Atl/B%20Proyectos/Gestion/D%20Cuarto%20Per&#237;odo%20-%202014/016%20Acceso%20Aerop/D/AFE/AFEDatabase%20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MSOFFICE\Excel\SIACE\EXCEL\PPTO98\JAGUA\JAGUA1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Capex%20Cash%20Flow%20v3%2013Nov0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ra%20Piedrahita/Documents/Proyecto%20icpc%202014/011%20Gol%20Atl/B%20Proyectos/Gestion/D%20Cuarto%20Per&#237;odo%20-%202014/016%20Acceso%20Aerop/D/AFE/La%20Jagua%202009%20Budge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Calenturitas%202009%20budget-Meeting%2011-28-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Calc_L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SEM23-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2153_Cal_Model%202_ecmod_11_ver21%2023-July-0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PLANMIN\PLANES\PLANSEM\2001\Trimes02\Sem17-0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SEM25-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Base%20Datos%20C_Andes%20Bug06%20OCT03%20(version%201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AFE\Documents%20and%20Settings\Alfonso%20Lopez\Mis%20documentos\LA%20JAGUA\TEMPO\Alfonso\BUGJET_2005%20LJ%20REV%20ABRI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PSM%20AFE%20Cost%20Control%2007-31-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2153_Model%20100_LJ%20LOM_Ecmod_ver0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2153_Cal_Model%202_ecmod_11_ver20%2023-July-0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CDJ%20Prodeco%20rail%20access%20Feb06%20ver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as%20construcioines\Downloads\Pincer1806200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20070930%20Prodeco%20Calenturitas%20Valuation%20Model%20v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Financial%20Model%20No%205%20-%2022MTPA-%20Rev%20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ra%20Piedrahita/Documents/Proyecto%20icpc%202014/011%20Gol%20Atl/B%20Proyectos/Gestion/D%20Cuarto%20Per&#237;odo%20-%202014/016%20Acceso%20Aerop/D/AFE/TEMP/BUDGET%20FORM%2020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Exploration%20Program%20Costs%20and%20meter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equip%20database%20assumptions%20compariso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Capital%20Costs%20-%20154016B%20Mine%20Study%20Option%203A%20-%20DRAFT%20REVISED%20(2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MS%20Base%20Case%20intercor%201227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2008%20Capital%20Budget%20v1%208-14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ESUS\Desktop\EDUBAR\JES&#218;S%20NAZARETH\Rail%20Model%20ver11%2024Mar0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2ADD66\PRESUPUESTO%202006%20VERSION_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1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2006\L-193-06%20DISE&#209;O%20Y%20FABRICACI&#211;N%20%20AMPLIACI&#211;N%20DE%20PLANTA%20-%20BUENAVENTURA%20INGS\Presupuesto\Rev0\Presupuesto%20L-193-06%20revC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IRAPI~1\APPDATA\LOCAL\TEMP\wz38fe\Convenio%20Entregado%20a%20Invias%20-%20Barranquilla%2025-11-2014\E0992774a\PRECIOS\DOCUME~1\e0939709\CONFIG~1\Temp\precios200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Newco%20scenario%20for%20mining%20equipment%20purchases%20v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528F7B5\Option%2030_Mixed_EcMod_EX3600_5500_ver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  <sheetName val="2008_Database Pate In"/>
      <sheetName val="2008 Database"/>
      <sheetName val="2_007"/>
      <sheetName val="2_008"/>
      <sheetName val="2_009"/>
      <sheetName val="2_010"/>
      <sheetName val="2_011"/>
      <sheetName val="2008_Database_Pate_In"/>
      <sheetName val="2008_Data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  <sheetName val="Cálculo"/>
      <sheetName val="ETAPA 50 SMML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081"/>
      <sheetName val="cliente5300"/>
      <sheetName val="cliente4300 "/>
      <sheetName val="PRECIOS"/>
      <sheetName val="CALCU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  <sheetName val="2009 Jagua"/>
      <sheetName val="2009_Jagua"/>
      <sheetName val="Info-Portaf"/>
      <sheetName val="SABANA"/>
      <sheetName val="dts"/>
      <sheetName val="ct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  <sheetName val="ProjectParameters"/>
      <sheetName val="PRESUPUESTO"/>
      <sheetName val="IED LAS NIEVES"/>
      <sheetName val="APU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/>
      <sheetData sheetId="28"/>
      <sheetData sheetId="2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  <sheetName val="MI"/>
      <sheetName val="PRESUPUESTO"/>
      <sheetName val="IED LAS NIEVES"/>
      <sheetName val="APUS"/>
      <sheetName val="REF - 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PRESUPUESTO"/>
      <sheetName val="IED LAS NIEVES"/>
      <sheetName val="APUS"/>
      <sheetName val="Calenturitas_Valuation_Summary"/>
      <sheetName val="Project_Finance"/>
      <sheetName val="Equipment_Leasing"/>
      <sheetName val="NPV_Summary"/>
      <sheetName val="Cost_Summ"/>
      <sheetName val="Economic__Graphs"/>
      <sheetName val="Quantity_Graphs"/>
      <sheetName val="Coal_Stocks_&amp;_Wkg_Cap"/>
      <sheetName val="Total_Cap"/>
      <sheetName val="Other_Cap"/>
      <sheetName val="Init_Cap"/>
      <sheetName val="Repl_Cap"/>
      <sheetName val="Total_Op_Costs"/>
      <sheetName val="Other_Op_Costs"/>
      <sheetName val="Total_Lab_Costs"/>
      <sheetName val="Total_Lab_Nos"/>
      <sheetName val="Mtce_Lab_Costs"/>
      <sheetName val="Mtce_Lab_Nos"/>
      <sheetName val="Op_Lab_Costs"/>
      <sheetName val="Op_Lab_Nos"/>
      <sheetName val="Tot_Equip_Op_Costs"/>
      <sheetName val="Equip_Ownership_Cost"/>
      <sheetName val="Spare_parts"/>
      <sheetName val="Fuel_&amp;_lube"/>
      <sheetName val="Fuel_Cons"/>
      <sheetName val="Power_Consump"/>
      <sheetName val="Equip_Annual_Hours"/>
      <sheetName val="Fleet_Cost_Hrs"/>
      <sheetName val="Fleet_Op_Hrs"/>
      <sheetName val="Combined_Schedule_Summary"/>
      <sheetName val="Paste_in_2007_Capex"/>
      <sheetName val="Paste_In_Schedule_CDJ"/>
      <sheetName val="Paste_In_Schedule_Cal"/>
      <sheetName val="Paste_In_Utilisation"/>
      <sheetName val="Paste_In_Fleet"/>
      <sheetName val="Paste_in_Roster"/>
      <sheetName val="Equip_Data"/>
      <sheetName val="Not_Used_------&g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  <sheetName val="Parameters"/>
      <sheetName val="Sensitivities"/>
      <sheetName val="Deprec"/>
      <sheetName val="Equip 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  <sheetName val="BD100-45"/>
      <sheetName val="EQUIP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  <sheetName val="ESTADO RED"/>
      <sheetName val="GENERALIDADES "/>
      <sheetName val="CARRETERAS"/>
      <sheetName val="BASE_DE_DATOS_ORIG"/>
      <sheetName val="pv_orig"/>
      <sheetName val="bd_victoria"/>
      <sheetName val="secu_limpia_abril"/>
      <sheetName val="secu_limpia_abril_27"/>
      <sheetName val="secuencia_abril_por_mnatos"/>
      <sheetName val="BD_no_4-4a-8_limpia_CUIDAR_bck"/>
      <sheetName val="BD_no_4-4a-8_limp_CUIDAR_jun18"/>
      <sheetName val="secuencia_cuidar_jun18_(2)"/>
      <sheetName val="pv_DB_CUIDAR_jun30"/>
      <sheetName val="pv_DB_CUIDAR_jun30_SUMM"/>
      <sheetName val="BD_no_4-4a-8_limp_CUIDAR_jun30"/>
      <sheetName val="sec_DB_CUIDAR_jun30_"/>
      <sheetName val="sec_DB_CUIDAR_jun30_RE-FOR"/>
      <sheetName val="SEC_DB_CUIDAR_JUL08_RE-FO"/>
      <sheetName val="SEC_DB_CUIDAR_JUL30_plan_agos"/>
      <sheetName val="SEC_DB_CUIDAR_jun30_AGO10"/>
      <sheetName val="SEC_DB_CUIDAR_jun30_SUMM_"/>
      <sheetName val="SEC_DB_CUIDAR_BUD_OCT03_BCK"/>
      <sheetName val="SEC_DB_CUIDAR_BUD_OCT03_SEC_"/>
      <sheetName val="ESTADO_RED"/>
      <sheetName val="GENERALIDADES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  <sheetName val="ESTADO VÍA-CRIT.TECNICO"/>
      <sheetName val="Datos_del_2005_CONTRATO"/>
      <sheetName val="Datos_del_2005_CONTRATO_(2)"/>
      <sheetName val="PARAMETROS_2005"/>
      <sheetName val="Datos_del_2005_PROPIA"/>
      <sheetName val="Datos_del_2005_PROPIA_(2)"/>
      <sheetName val="Datos_del_2005_CONTRATO_bck"/>
      <sheetName val="Datos_del_2005_CONTRATO_(3)"/>
      <sheetName val="Datos_del_2005_CONTRATO_375"/>
      <sheetName val="RESUMEN_SEC_TESORO"/>
      <sheetName val="Datos_del_2005_CONTRATO_120_FEB"/>
      <sheetName val="Datos_del_2005_CONT_120_MAR10"/>
      <sheetName val="Datos_del_2005_CONT_120_ABRIL_4"/>
      <sheetName val="ESTADO_VÍA-CRIT_TECNICO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  <sheetName val="Summary_-_Port_Expansion"/>
      <sheetName val="Phase_2_-_RAPISCOL"/>
      <sheetName val="Tiburon_recv_12-9-0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Valuation_Summary"/>
      <sheetName val="Rail_Capex_Depreciation"/>
      <sheetName val="NPV_Summary"/>
      <sheetName val="NPV_Summary_100%_Carboandes"/>
      <sheetName val="NPV_Summary_only_Carboandes"/>
      <sheetName val="Cost_Summ"/>
      <sheetName val="Economic__Graphs"/>
      <sheetName val="Quantity_Graphs"/>
      <sheetName val="Coal_Stocks_&amp;_Wkg_Cap"/>
      <sheetName val="Total_Cap"/>
      <sheetName val="Other_Cap"/>
      <sheetName val="Init_Cap"/>
      <sheetName val="Repl_Cap"/>
      <sheetName val="Total_Op_Costs"/>
      <sheetName val="Other_Op_Costs"/>
      <sheetName val="Total_Lab_Costs"/>
      <sheetName val="Total_Lab_Nos"/>
      <sheetName val="Mtce_Lab_Costs"/>
      <sheetName val="Mtce_Lab_Nos"/>
      <sheetName val="Op_Lab_Costs"/>
      <sheetName val="Op_Lab_Nos"/>
      <sheetName val="Tot_Equip_Op_Costs"/>
      <sheetName val="Equip_Ownership_Cost"/>
      <sheetName val="Spare_parts"/>
      <sheetName val="Fuel_&amp;_lube"/>
      <sheetName val="Fuel_Cons"/>
      <sheetName val="Power_Consump"/>
      <sheetName val="Equip_Annual_Hours"/>
      <sheetName val="Fleet_Cost_Hrs"/>
      <sheetName val="Fleet_Op_Hrs"/>
      <sheetName val="Combined_Schedule_Summary"/>
      <sheetName val="Paste_In_Schedule_LJ"/>
      <sheetName val="Paste_In_Schedule_LJ2"/>
      <sheetName val="Paste_In_Utilisation"/>
      <sheetName val="Paste_In_Fleet"/>
      <sheetName val="Paste_in_Roster"/>
      <sheetName val="Equip_Data"/>
      <sheetName val="Not_Used_------&gt;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  <sheetName val="Calenturitas_Valuation_Summary"/>
      <sheetName val="Project_Finance"/>
      <sheetName val="Equipment_Leasing"/>
      <sheetName val="NPV_Summary"/>
      <sheetName val="Cost_Summ"/>
      <sheetName val="Economic__Graphs"/>
      <sheetName val="Quantity_Graphs"/>
      <sheetName val="Coal_Stocks_&amp;_Wkg_Cap"/>
      <sheetName val="Total_Cap"/>
      <sheetName val="Other_Cap"/>
      <sheetName val="Init_Cap"/>
      <sheetName val="Repl_Cap"/>
      <sheetName val="Total_Op_Costs"/>
      <sheetName val="Other_Op_Costs"/>
      <sheetName val="Total_Lab_Costs"/>
      <sheetName val="Total_Lab_Nos"/>
      <sheetName val="Mtce_Lab_Costs"/>
      <sheetName val="Mtce_Lab_Nos"/>
      <sheetName val="Op_Lab_Costs"/>
      <sheetName val="Op_Lab_Nos"/>
      <sheetName val="Tot_Equip_Op_Costs"/>
      <sheetName val="Equip_Ownership_Cost"/>
      <sheetName val="Spare_parts"/>
      <sheetName val="Fuel_&amp;_lube"/>
      <sheetName val="Fuel_Cons"/>
      <sheetName val="Power_Consump"/>
      <sheetName val="Equip_Annual_Hours"/>
      <sheetName val="Fleet_Cost_Hrs"/>
      <sheetName val="Fleet_Op_Hrs"/>
      <sheetName val="Combined_Schedule_Summary"/>
      <sheetName val="Paste_in_2007_Capex"/>
      <sheetName val="Paste_In_Schedule_CDJ"/>
      <sheetName val="Paste_In_Schedule_Cal"/>
      <sheetName val="Paste_In_Utilisation"/>
      <sheetName val="Paste_In_Fleet"/>
      <sheetName val="Paste_in_Roster"/>
      <sheetName val="Equip_Data"/>
      <sheetName val="Not_Used_------&gt;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  <sheetName val="EBITDA_Summary"/>
      <sheetName val="Summary_for_IG"/>
      <sheetName val="Summary_page"/>
      <sheetName val="NPV_Summary"/>
      <sheetName val="Cost_Summ"/>
      <sheetName val="Tax_workings"/>
      <sheetName val="Tax_summary"/>
      <sheetName val="Economic__Graphs"/>
      <sheetName val="Quantity_Graphs"/>
      <sheetName val="Coal_Stocks_&amp;_Wkg_Cap"/>
      <sheetName val="Total_Cap"/>
      <sheetName val="Other_Cap_GIAG"/>
      <sheetName val="Other_Cap_JG"/>
      <sheetName val="mine_capital"/>
      <sheetName val="Propuerto_op_costs"/>
      <sheetName val="Propuerto_capex"/>
      <sheetName val="Updated_CAPEX"/>
      <sheetName val="Repl_Cap"/>
      <sheetName val="Repl_Cap_-_Contractor"/>
      <sheetName val="Init_Cap"/>
      <sheetName val="Init_Cap_-_Contractor"/>
      <sheetName val="Total_Op_Costs"/>
      <sheetName val="Other_Op_Costs"/>
      <sheetName val="Other_Op_Costs-Security"/>
      <sheetName val="Rail_Opex"/>
      <sheetName val="Total_Lab_Costs"/>
      <sheetName val="Total_Lab_Nos"/>
      <sheetName val="Mtce_Lab_Costs"/>
      <sheetName val="Mtce_Lab_Nos"/>
      <sheetName val="Op_Lab_Costs"/>
      <sheetName val="Op_Lab_Nos"/>
      <sheetName val="Tot_Equip_Op_Costs"/>
      <sheetName val="Equip_Ownership_Cost"/>
      <sheetName val="Spare_parts"/>
      <sheetName val="Fuel_&amp;_lube"/>
      <sheetName val="Power_Consump"/>
      <sheetName val="Fuel_Cons"/>
      <sheetName val="Equip_Annual_Hours"/>
      <sheetName val="Fleet_Cost_Hrs"/>
      <sheetName val="Fleet_Op_Hrs"/>
      <sheetName val="Combined_Schedule_Summary"/>
      <sheetName val="Waste_Sched"/>
      <sheetName val="Coal_Sched"/>
      <sheetName val="Waste_Sched_GIAG"/>
      <sheetName val="Coal_Sched_GIAG"/>
      <sheetName val="Waste_Sched_Update"/>
      <sheetName val="Coal_Sched_Update"/>
      <sheetName val="Paste_In_Utilisation"/>
      <sheetName val="Paste_in_Roster"/>
      <sheetName val="Paste_In_Fleet"/>
      <sheetName val="Paste_In_Utilisation_GIAG"/>
      <sheetName val="Paste_in_Roster_GIAG"/>
      <sheetName val="Paste_In_Fleet_GIAG"/>
      <sheetName val="Paste_In_Utilisation_Update"/>
      <sheetName val="Paste_in_Roster_Update"/>
      <sheetName val="Paste_In_Fleet_Update"/>
      <sheetName val="Equip_Data"/>
      <sheetName val="Depr_Custom_duties_-_Prodeco"/>
      <sheetName val="PV_-JV"/>
      <sheetName val="Not_Used_------&gt;"/>
      <sheetName val="Nom_IS&amp;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ings"/>
      <sheetName val="Inputs-SUMMARY"/>
      <sheetName val="Tax"/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Toggles"/>
      <sheetName val="Output"/>
      <sheetName val="DBOutput"/>
      <sheetName val="Core"/>
      <sheetName val="Core_real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  <sheetName val="Cuentas"/>
      <sheetName val="Budget Assumptions"/>
      <sheetName val="Mine H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  <sheetName val="Datos del 2005 CONTRATO"/>
      <sheetName val="PRESUP"/>
      <sheetName val="PB_LL"/>
      <sheetName val="LJ_PB"/>
      <sheetName val="cuadro_de_distancias"/>
      <sheetName val="PB_LL_(2)"/>
      <sheetName val="LJ_PB_(2)"/>
      <sheetName val="resumen_(2)"/>
      <sheetName val="Datos_del_2005_CONTRATO"/>
      <sheetName val=" AdoV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  <sheetName val="ProjectParameters"/>
      <sheetName val="C - CENTROS DE COSTO Y GASTOS"/>
      <sheetName val="System_Control"/>
      <sheetName val="New_Acc_Trans"/>
      <sheetName val="invoice_control"/>
      <sheetName val="_mts_drilled_&amp;_invoices"/>
      <sheetName val="details_for_unit_price"/>
      <sheetName val="summary_unit_price"/>
      <sheetName val="for_accounting"/>
      <sheetName val="cost_codes"/>
      <sheetName val="PEG_Budget"/>
      <sheetName val="cost_control"/>
      <sheetName val="cost_control_Extended"/>
      <sheetName val="LT_contract"/>
      <sheetName val="Servipozos_Contract"/>
      <sheetName val="Initial_Budget_Sector_C"/>
      <sheetName val="for_MBGs_stage_1"/>
      <sheetName val="for_MBGs_stage_2"/>
      <sheetName val="for_MBGs_PEG"/>
      <sheetName val="for_MBGs_ALL"/>
      <sheetName val="core_shed_and_century"/>
      <sheetName val="Peg_Budget_June_2000"/>
      <sheetName val="PEG_cash_flo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  <sheetName val="ABON_Summary"/>
      <sheetName val="ABON_Detail"/>
      <sheetName val="ABON_Exclusions"/>
      <sheetName val="PREV_SHEET_LAST_PRI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8 Capital Budget"/>
      <sheetName val="Sheet1"/>
      <sheetName val="REF - Listas"/>
      <sheetName val="2008_Capital_Budget"/>
      <sheetName val="REF_-_Lista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  <sheetName val="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RIENCIAS PEDAGOGICAS"/>
      <sheetName val="Libro1"/>
    </sheetNames>
    <definedNames>
      <definedName name="Engine" refersTo="#¡REF!"/>
    </definedNames>
    <sheetDataSet>
      <sheetData sheetId="0"/>
      <sheetData sheetId="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  <sheetName val="EQUIPMARZ"/>
      <sheetName val="Equipo"/>
      <sheetName val="INDICE"/>
      <sheetName val="Materiales"/>
      <sheetName val="Otros"/>
      <sheetName val="Resumen_precios"/>
      <sheetName val="Detalle_de_fajas"/>
      <sheetName val="detalle_x_banda"/>
      <sheetName val="Datos_de_entrada_fajas"/>
      <sheetName val="Indices_y_medidas"/>
      <sheetName val="base_precios"/>
      <sheetName val="Equipo_Trans "/>
      <sheetName val="Insumos"/>
      <sheetName val="M.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2002"/>
      <sheetName val="Escala"/>
      <sheetName val="Evolución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LISTAS"/>
      <sheetName val="Sheet1"/>
      <sheetName val="Equipo_Trans 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BASES"/>
      <sheetName val="CDItem"/>
      <sheetName val="Datos"/>
      <sheetName val="Equipo"/>
      <sheetName val="materiales"/>
      <sheetName val="otros"/>
      <sheetName val="Listado de Equip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  <sheetName val="Análisis Unit"/>
      <sheetName val="ResumenMaterial"/>
      <sheetName val="Risk_Analysis"/>
      <sheetName val="Mining_&amp;_quality"/>
      <sheetName val="Cost_analysis"/>
      <sheetName val="2008_Fuel"/>
      <sheetName val="summary_fuel_consumpt_&amp;_volumen"/>
      <sheetName val="comparativo_de_precios"/>
      <sheetName val="Depreciation_No_Ley_Minera"/>
      <sheetName val="Depreciation_Ley_Minera"/>
      <sheetName val="PO_No_1"/>
      <sheetName val="2008_Purchases"/>
      <sheetName val="EQUIP_PARAMETERS_OCT_17"/>
      <sheetName val="2009_Eqpm"/>
      <sheetName val="Análisis_Unit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  <sheetName val="Análisis de precios"/>
      <sheetName val="Análisis_d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1000"/>
  <sheetViews>
    <sheetView showGridLines="0" tabSelected="1" workbookViewId="0"/>
  </sheetViews>
  <sheetFormatPr baseColWidth="10" defaultColWidth="16.83203125" defaultRowHeight="15" customHeight="1"/>
  <cols>
    <col min="1" max="1" width="4.33203125" customWidth="1"/>
    <col min="2" max="2" width="10.1640625" customWidth="1"/>
    <col min="3" max="3" width="85.6640625" customWidth="1"/>
    <col min="4" max="4" width="11.33203125" customWidth="1"/>
    <col min="5" max="5" width="12.5" customWidth="1"/>
    <col min="6" max="6" width="19.5" customWidth="1"/>
    <col min="7" max="7" width="26.83203125" customWidth="1"/>
    <col min="8" max="8" width="19.83203125" customWidth="1"/>
    <col min="9" max="26" width="12.6640625" customWidth="1"/>
  </cols>
  <sheetData>
    <row r="1" spans="1:26" ht="27" customHeight="1">
      <c r="A1" s="1"/>
      <c r="B1" s="125" t="s">
        <v>0</v>
      </c>
      <c r="C1" s="126"/>
      <c r="D1" s="126"/>
      <c r="E1" s="126"/>
      <c r="F1" s="126"/>
      <c r="G1" s="127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1"/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5"/>
      <c r="B3" s="6">
        <v>205</v>
      </c>
      <c r="C3" s="7" t="s">
        <v>7</v>
      </c>
      <c r="D3" s="8" t="s">
        <v>8</v>
      </c>
      <c r="E3" s="9">
        <f t="shared" ref="E3:E4" si="0">5.8*4.41</f>
        <v>25.577999999999999</v>
      </c>
      <c r="F3" s="10">
        <f>APU!I52</f>
        <v>64460.65</v>
      </c>
      <c r="G3" s="11">
        <f t="shared" ref="G3:G18" si="1">E3*F3</f>
        <v>1648774.5057000001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5"/>
      <c r="B4" s="6">
        <v>206</v>
      </c>
      <c r="C4" s="7" t="s">
        <v>9</v>
      </c>
      <c r="D4" s="8" t="s">
        <v>8</v>
      </c>
      <c r="E4" s="9">
        <f t="shared" si="0"/>
        <v>25.577999999999999</v>
      </c>
      <c r="F4" s="10">
        <f>APU!I64</f>
        <v>16528.04</v>
      </c>
      <c r="G4" s="11">
        <f t="shared" si="1"/>
        <v>422754.20712000004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6.5" customHeight="1">
      <c r="A5" s="5"/>
      <c r="B5" s="6">
        <v>67</v>
      </c>
      <c r="C5" s="7" t="s">
        <v>10</v>
      </c>
      <c r="D5" s="8" t="s">
        <v>11</v>
      </c>
      <c r="E5" s="9">
        <f>5.8*3</f>
        <v>17.399999999999999</v>
      </c>
      <c r="F5" s="10">
        <f>APU!I119</f>
        <v>12202.98</v>
      </c>
      <c r="G5" s="11">
        <f t="shared" si="1"/>
        <v>212331.85199999998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6.5" customHeight="1">
      <c r="A6" s="5"/>
      <c r="B6" s="6">
        <v>113</v>
      </c>
      <c r="C6" s="7" t="s">
        <v>12</v>
      </c>
      <c r="D6" s="8" t="s">
        <v>11</v>
      </c>
      <c r="E6" s="9">
        <f>E5</f>
        <v>17.399999999999999</v>
      </c>
      <c r="F6" s="10">
        <f>APU!I843</f>
        <v>309270</v>
      </c>
      <c r="G6" s="11">
        <f t="shared" si="1"/>
        <v>5381298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6.5" customHeight="1">
      <c r="A7" s="5"/>
      <c r="B7" s="6">
        <v>207</v>
      </c>
      <c r="C7" s="7" t="s">
        <v>13</v>
      </c>
      <c r="D7" s="8" t="s">
        <v>8</v>
      </c>
      <c r="E7" s="9">
        <f>5.58*8</f>
        <v>44.64</v>
      </c>
      <c r="F7" s="10">
        <f>APU!I226</f>
        <v>45699.880000000005</v>
      </c>
      <c r="G7" s="11">
        <f t="shared" si="1"/>
        <v>2040042.6432000003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35.25" customHeight="1">
      <c r="A8" s="5"/>
      <c r="B8" s="6">
        <v>27</v>
      </c>
      <c r="C8" s="7" t="s">
        <v>14</v>
      </c>
      <c r="D8" s="8" t="s">
        <v>8</v>
      </c>
      <c r="E8" s="9">
        <v>37.520000000000003</v>
      </c>
      <c r="F8" s="10">
        <f>APU!I281</f>
        <v>46876.35</v>
      </c>
      <c r="G8" s="11">
        <f t="shared" si="1"/>
        <v>1758800.652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6.5" customHeight="1">
      <c r="A9" s="5"/>
      <c r="B9" s="6">
        <v>30</v>
      </c>
      <c r="C9" s="7" t="s">
        <v>15</v>
      </c>
      <c r="D9" s="8" t="s">
        <v>8</v>
      </c>
      <c r="E9" s="9">
        <v>300</v>
      </c>
      <c r="F9" s="10">
        <f>APU!I335</f>
        <v>40432.71</v>
      </c>
      <c r="G9" s="11">
        <f t="shared" si="1"/>
        <v>12129813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6.5" customHeight="1">
      <c r="A10" s="5"/>
      <c r="B10" s="12">
        <v>208</v>
      </c>
      <c r="C10" s="13" t="s">
        <v>16</v>
      </c>
      <c r="D10" s="14" t="s">
        <v>17</v>
      </c>
      <c r="E10" s="15">
        <v>1</v>
      </c>
      <c r="F10" s="16">
        <f>APU!I389</f>
        <v>29607.48</v>
      </c>
      <c r="G10" s="17">
        <f t="shared" si="1"/>
        <v>29607.48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5.5" customHeight="1">
      <c r="A11" s="5"/>
      <c r="B11" s="12">
        <v>183</v>
      </c>
      <c r="C11" s="13" t="s">
        <v>18</v>
      </c>
      <c r="D11" s="14" t="s">
        <v>8</v>
      </c>
      <c r="E11" s="15">
        <v>2.5</v>
      </c>
      <c r="F11" s="16">
        <f>APU!I444</f>
        <v>77512.95</v>
      </c>
      <c r="G11" s="17">
        <f t="shared" si="1"/>
        <v>193782.375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6.5" customHeight="1">
      <c r="A12" s="5"/>
      <c r="B12" s="12">
        <v>185</v>
      </c>
      <c r="C12" s="13" t="s">
        <v>19</v>
      </c>
      <c r="D12" s="14" t="s">
        <v>8</v>
      </c>
      <c r="E12" s="15">
        <f>E11*2</f>
        <v>5</v>
      </c>
      <c r="F12" s="16">
        <f>APU!I503</f>
        <v>18549.22</v>
      </c>
      <c r="G12" s="17">
        <f t="shared" si="1"/>
        <v>92746.1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6.5" customHeight="1">
      <c r="A13" s="5"/>
      <c r="B13" s="12">
        <v>209</v>
      </c>
      <c r="C13" s="13" t="s">
        <v>20</v>
      </c>
      <c r="D13" s="14" t="s">
        <v>8</v>
      </c>
      <c r="E13" s="15">
        <f>E12+E18</f>
        <v>13</v>
      </c>
      <c r="F13" s="16">
        <f>APU!I563</f>
        <v>13818.54</v>
      </c>
      <c r="G13" s="17">
        <f t="shared" si="1"/>
        <v>179641.02000000002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>
      <c r="A14" s="5"/>
      <c r="B14" s="12">
        <v>49</v>
      </c>
      <c r="C14" s="13" t="s">
        <v>21</v>
      </c>
      <c r="D14" s="14" t="s">
        <v>8</v>
      </c>
      <c r="E14" s="18">
        <v>13.1012</v>
      </c>
      <c r="F14" s="16">
        <f>APU!I615</f>
        <v>12408</v>
      </c>
      <c r="G14" s="17">
        <f t="shared" si="1"/>
        <v>162559.68960000001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>
      <c r="A15" s="5"/>
      <c r="B15" s="12">
        <v>210</v>
      </c>
      <c r="C15" s="13" t="s">
        <v>22</v>
      </c>
      <c r="D15" s="14" t="s">
        <v>8</v>
      </c>
      <c r="E15" s="18">
        <v>13</v>
      </c>
      <c r="F15" s="16">
        <v>15954</v>
      </c>
      <c r="G15" s="17">
        <f t="shared" si="1"/>
        <v>207402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>
      <c r="A16" s="5"/>
      <c r="B16" s="12">
        <v>198</v>
      </c>
      <c r="C16" s="13" t="s">
        <v>23</v>
      </c>
      <c r="D16" s="14" t="s">
        <v>8</v>
      </c>
      <c r="E16" s="15">
        <f>E9/5</f>
        <v>60</v>
      </c>
      <c r="F16" s="16">
        <f>APU!I669</f>
        <v>26161.66</v>
      </c>
      <c r="G16" s="17">
        <f t="shared" si="1"/>
        <v>1569699.6</v>
      </c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>
      <c r="A17" s="5"/>
      <c r="B17" s="12">
        <v>203</v>
      </c>
      <c r="C17" s="13" t="s">
        <v>24</v>
      </c>
      <c r="D17" s="14" t="s">
        <v>8</v>
      </c>
      <c r="E17" s="15">
        <v>60.15</v>
      </c>
      <c r="F17" s="16">
        <f>APU!I729</f>
        <v>98527.23000000001</v>
      </c>
      <c r="G17" s="17">
        <f t="shared" si="1"/>
        <v>5926412.8845000006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>
      <c r="A18" s="5"/>
      <c r="B18" s="12">
        <v>44</v>
      </c>
      <c r="C18" s="13" t="s">
        <v>25</v>
      </c>
      <c r="D18" s="14" t="s">
        <v>8</v>
      </c>
      <c r="E18" s="15">
        <v>8</v>
      </c>
      <c r="F18" s="16">
        <f>APU!I789</f>
        <v>5541.79</v>
      </c>
      <c r="G18" s="17">
        <f t="shared" si="1"/>
        <v>44334.32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6.5" customHeight="1">
      <c r="A19" s="5"/>
      <c r="B19" s="12"/>
      <c r="C19" s="13"/>
      <c r="D19" s="14"/>
      <c r="E19" s="15"/>
      <c r="F19" s="16"/>
      <c r="G19" s="17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6.5" customHeight="1">
      <c r="A20" s="5"/>
      <c r="B20" s="19"/>
      <c r="C20" s="20"/>
      <c r="D20" s="21"/>
      <c r="E20" s="22"/>
      <c r="F20" s="23"/>
      <c r="G20" s="17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6.5" customHeight="1">
      <c r="A21" s="5"/>
      <c r="B21" s="19"/>
      <c r="C21" s="20"/>
      <c r="D21" s="21"/>
      <c r="E21" s="22"/>
      <c r="F21" s="23"/>
      <c r="G21" s="17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6.5" customHeight="1">
      <c r="A22" s="5"/>
      <c r="B22" s="24"/>
      <c r="C22" s="25" t="s">
        <v>26</v>
      </c>
      <c r="D22" s="26"/>
      <c r="E22" s="22"/>
      <c r="F22" s="23"/>
      <c r="G22" s="27">
        <f>SUM(G3:G21)</f>
        <v>32000000.329120003</v>
      </c>
      <c r="H22" s="28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6.5" customHeight="1">
      <c r="A23" s="5"/>
      <c r="B23" s="29"/>
      <c r="C23" s="30" t="s">
        <v>27</v>
      </c>
      <c r="D23" s="31"/>
      <c r="E23" s="32"/>
      <c r="F23" s="33"/>
      <c r="G23" s="34">
        <f>ROUND(G22*30%,0)</f>
        <v>9600000</v>
      </c>
      <c r="H23" s="28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6.5" customHeight="1">
      <c r="A24" s="5"/>
      <c r="B24" s="35"/>
      <c r="C24" s="36" t="s">
        <v>28</v>
      </c>
      <c r="D24" s="37"/>
      <c r="E24" s="38"/>
      <c r="F24" s="39"/>
      <c r="G24" s="40">
        <f>G22+G23</f>
        <v>41600000.329120003</v>
      </c>
      <c r="H24" s="28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>
      <c r="A25" s="5"/>
      <c r="B25" s="41"/>
      <c r="C25" s="5"/>
      <c r="D25" s="5"/>
      <c r="E25" s="1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6.5" customHeight="1">
      <c r="A26" s="5"/>
      <c r="B26" s="41"/>
      <c r="C26" s="5"/>
      <c r="D26" s="5"/>
      <c r="E26" s="1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6.5" customHeight="1">
      <c r="A27" s="5"/>
      <c r="B27" s="41"/>
      <c r="C27" s="5"/>
      <c r="D27" s="5"/>
      <c r="E27" s="1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>
      <c r="A28" s="5"/>
      <c r="B28" s="41"/>
      <c r="C28" s="5"/>
      <c r="D28" s="5"/>
      <c r="E28" s="1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>
      <c r="A29" s="5"/>
      <c r="B29" s="41"/>
      <c r="C29" s="5"/>
      <c r="D29" s="5"/>
      <c r="E29" s="1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6.5" customHeight="1">
      <c r="A30" s="5"/>
      <c r="B30" s="41"/>
      <c r="C30" s="5"/>
      <c r="D30" s="5"/>
      <c r="E30" s="1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6.5" customHeight="1">
      <c r="A31" s="5"/>
      <c r="B31" s="41"/>
      <c r="C31" s="5"/>
      <c r="D31" s="5"/>
      <c r="E31" s="1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6.5" customHeight="1">
      <c r="A32" s="5"/>
      <c r="B32" s="41"/>
      <c r="C32" s="5"/>
      <c r="D32" s="5"/>
      <c r="E32" s="1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6.5" customHeight="1">
      <c r="A33" s="5"/>
      <c r="B33" s="41"/>
      <c r="C33" s="5"/>
      <c r="D33" s="5"/>
      <c r="E33" s="1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6.5" customHeight="1">
      <c r="A34" s="5"/>
      <c r="B34" s="41"/>
      <c r="C34" s="5"/>
      <c r="D34" s="5"/>
      <c r="E34" s="1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6.5" customHeight="1">
      <c r="A35" s="5"/>
      <c r="B35" s="41"/>
      <c r="C35" s="5"/>
      <c r="D35" s="5"/>
      <c r="E35" s="1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6.5" customHeight="1">
      <c r="A36" s="5"/>
      <c r="B36" s="41"/>
      <c r="C36" s="5"/>
      <c r="D36" s="5"/>
      <c r="E36" s="1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6.5" customHeight="1">
      <c r="A37" s="5"/>
      <c r="B37" s="41"/>
      <c r="C37" s="5"/>
      <c r="D37" s="5"/>
      <c r="E37" s="1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6.5" customHeight="1">
      <c r="A38" s="5"/>
      <c r="B38" s="41"/>
      <c r="C38" s="5"/>
      <c r="D38" s="5"/>
      <c r="E38" s="1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6.5" customHeight="1">
      <c r="A39" s="5"/>
      <c r="B39" s="41"/>
      <c r="C39" s="5"/>
      <c r="D39" s="5"/>
      <c r="E39" s="1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>
      <c r="A40" s="5"/>
      <c r="B40" s="41"/>
      <c r="C40" s="5"/>
      <c r="D40" s="5"/>
      <c r="E40" s="1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6.5" customHeight="1">
      <c r="A41" s="5"/>
      <c r="B41" s="41"/>
      <c r="C41" s="5"/>
      <c r="D41" s="5"/>
      <c r="E41" s="1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6.5" customHeight="1">
      <c r="A42" s="5"/>
      <c r="B42" s="41"/>
      <c r="C42" s="5"/>
      <c r="D42" s="5"/>
      <c r="E42" s="1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6.5" customHeight="1">
      <c r="A43" s="5"/>
      <c r="B43" s="41"/>
      <c r="C43" s="5"/>
      <c r="D43" s="5"/>
      <c r="E43" s="1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6.5" customHeight="1">
      <c r="A44" s="5"/>
      <c r="B44" s="41"/>
      <c r="C44" s="5"/>
      <c r="D44" s="5"/>
      <c r="E44" s="1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6.5" customHeight="1">
      <c r="A45" s="5"/>
      <c r="B45" s="41"/>
      <c r="C45" s="5"/>
      <c r="D45" s="5"/>
      <c r="E45" s="1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6.5" customHeight="1">
      <c r="A46" s="5"/>
      <c r="B46" s="41"/>
      <c r="C46" s="5"/>
      <c r="D46" s="5"/>
      <c r="E46" s="1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6.5" customHeight="1">
      <c r="A47" s="5"/>
      <c r="B47" s="41"/>
      <c r="C47" s="5"/>
      <c r="D47" s="5"/>
      <c r="E47" s="1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6.5" customHeight="1">
      <c r="A48" s="5"/>
      <c r="B48" s="41"/>
      <c r="C48" s="5"/>
      <c r="D48" s="5"/>
      <c r="E48" s="1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6.5" customHeight="1">
      <c r="A49" s="5"/>
      <c r="B49" s="41"/>
      <c r="C49" s="5"/>
      <c r="D49" s="5"/>
      <c r="E49" s="1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6.5" customHeight="1">
      <c r="A50" s="5"/>
      <c r="B50" s="41"/>
      <c r="C50" s="5"/>
      <c r="D50" s="5"/>
      <c r="E50" s="1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6.5" customHeight="1">
      <c r="A51" s="5"/>
      <c r="B51" s="41"/>
      <c r="C51" s="5"/>
      <c r="D51" s="5"/>
      <c r="E51" s="1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6.5" customHeight="1">
      <c r="A52" s="5"/>
      <c r="B52" s="41"/>
      <c r="C52" s="5"/>
      <c r="D52" s="5"/>
      <c r="E52" s="1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6.5" customHeight="1">
      <c r="A53" s="5"/>
      <c r="B53" s="41"/>
      <c r="C53" s="5"/>
      <c r="D53" s="5"/>
      <c r="E53" s="1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6.5" customHeight="1">
      <c r="A54" s="5"/>
      <c r="B54" s="41"/>
      <c r="C54" s="5"/>
      <c r="D54" s="5"/>
      <c r="E54" s="1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6.5" customHeight="1">
      <c r="A55" s="5"/>
      <c r="B55" s="41"/>
      <c r="C55" s="5"/>
      <c r="D55" s="5"/>
      <c r="E55" s="1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6.5" customHeight="1">
      <c r="A56" s="5"/>
      <c r="B56" s="41"/>
      <c r="C56" s="5"/>
      <c r="D56" s="5"/>
      <c r="E56" s="1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6.5" customHeight="1">
      <c r="A57" s="5"/>
      <c r="B57" s="41"/>
      <c r="C57" s="5"/>
      <c r="D57" s="5"/>
      <c r="E57" s="1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6.5" customHeight="1">
      <c r="A58" s="5"/>
      <c r="B58" s="41"/>
      <c r="C58" s="5"/>
      <c r="D58" s="5"/>
      <c r="E58" s="1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6.5" customHeight="1">
      <c r="A59" s="5"/>
      <c r="B59" s="41"/>
      <c r="C59" s="5"/>
      <c r="D59" s="5"/>
      <c r="E59" s="1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6.5" customHeight="1">
      <c r="A60" s="5"/>
      <c r="B60" s="41"/>
      <c r="C60" s="5"/>
      <c r="D60" s="5"/>
      <c r="E60" s="1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6.5" customHeight="1">
      <c r="A61" s="5"/>
      <c r="B61" s="41"/>
      <c r="C61" s="5"/>
      <c r="D61" s="5"/>
      <c r="E61" s="1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6.5" customHeight="1">
      <c r="A62" s="5"/>
      <c r="B62" s="41"/>
      <c r="C62" s="5"/>
      <c r="D62" s="5"/>
      <c r="E62" s="1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6.5" customHeight="1">
      <c r="A63" s="5"/>
      <c r="B63" s="41"/>
      <c r="C63" s="5"/>
      <c r="D63" s="5"/>
      <c r="E63" s="1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6.5" customHeight="1">
      <c r="A64" s="5"/>
      <c r="B64" s="41"/>
      <c r="C64" s="5"/>
      <c r="D64" s="5"/>
      <c r="E64" s="1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6.5" customHeight="1">
      <c r="A65" s="5"/>
      <c r="B65" s="41"/>
      <c r="C65" s="5"/>
      <c r="D65" s="5"/>
      <c r="E65" s="1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6.5" customHeight="1">
      <c r="A66" s="5"/>
      <c r="B66" s="41"/>
      <c r="C66" s="5"/>
      <c r="D66" s="5"/>
      <c r="E66" s="1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6.5" customHeight="1">
      <c r="A67" s="5"/>
      <c r="B67" s="41"/>
      <c r="C67" s="5"/>
      <c r="D67" s="5"/>
      <c r="E67" s="1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6.5" customHeight="1">
      <c r="A68" s="5"/>
      <c r="B68" s="41"/>
      <c r="C68" s="5"/>
      <c r="D68" s="5"/>
      <c r="E68" s="1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6.5" customHeight="1">
      <c r="A69" s="5"/>
      <c r="B69" s="41"/>
      <c r="C69" s="5"/>
      <c r="D69" s="5"/>
      <c r="E69" s="1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6.5" customHeight="1">
      <c r="A70" s="5"/>
      <c r="B70" s="41"/>
      <c r="C70" s="5"/>
      <c r="D70" s="5"/>
      <c r="E70" s="1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6.5" customHeight="1">
      <c r="A71" s="5"/>
      <c r="B71" s="41"/>
      <c r="C71" s="5"/>
      <c r="D71" s="5"/>
      <c r="E71" s="1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6.5" customHeight="1">
      <c r="A72" s="5"/>
      <c r="B72" s="41"/>
      <c r="C72" s="5"/>
      <c r="D72" s="5"/>
      <c r="E72" s="1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6.5" customHeight="1">
      <c r="A73" s="5"/>
      <c r="B73" s="41"/>
      <c r="C73" s="5"/>
      <c r="D73" s="5"/>
      <c r="E73" s="1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6.5" customHeight="1">
      <c r="A74" s="5"/>
      <c r="B74" s="41"/>
      <c r="C74" s="5"/>
      <c r="D74" s="5"/>
      <c r="E74" s="1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6.5" customHeight="1">
      <c r="A75" s="5"/>
      <c r="B75" s="41"/>
      <c r="C75" s="5"/>
      <c r="D75" s="5"/>
      <c r="E75" s="1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6.5" customHeight="1">
      <c r="A76" s="5"/>
      <c r="B76" s="41"/>
      <c r="C76" s="5"/>
      <c r="D76" s="5"/>
      <c r="E76" s="1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6.5" customHeight="1">
      <c r="A77" s="5"/>
      <c r="B77" s="41"/>
      <c r="C77" s="5"/>
      <c r="D77" s="5"/>
      <c r="E77" s="1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6.5" customHeight="1">
      <c r="A78" s="5"/>
      <c r="B78" s="41"/>
      <c r="C78" s="5"/>
      <c r="D78" s="5"/>
      <c r="E78" s="1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6.5" customHeight="1">
      <c r="A79" s="5"/>
      <c r="B79" s="41"/>
      <c r="C79" s="5"/>
      <c r="D79" s="5"/>
      <c r="E79" s="1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6.5" customHeight="1">
      <c r="A80" s="5"/>
      <c r="B80" s="41"/>
      <c r="C80" s="5"/>
      <c r="D80" s="5"/>
      <c r="E80" s="1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6.5" customHeight="1">
      <c r="A81" s="5"/>
      <c r="B81" s="41"/>
      <c r="C81" s="5"/>
      <c r="D81" s="5"/>
      <c r="E81" s="1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6.5" customHeight="1">
      <c r="A82" s="5"/>
      <c r="B82" s="41"/>
      <c r="C82" s="5"/>
      <c r="D82" s="5"/>
      <c r="E82" s="1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6.5" customHeight="1">
      <c r="A83" s="5"/>
      <c r="B83" s="41"/>
      <c r="C83" s="5"/>
      <c r="D83" s="5"/>
      <c r="E83" s="1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6.5" customHeight="1">
      <c r="A84" s="5"/>
      <c r="B84" s="41"/>
      <c r="C84" s="5"/>
      <c r="D84" s="5"/>
      <c r="E84" s="1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6.5" customHeight="1">
      <c r="A85" s="5"/>
      <c r="B85" s="41"/>
      <c r="C85" s="5"/>
      <c r="D85" s="5"/>
      <c r="E85" s="1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6.5" customHeight="1">
      <c r="A86" s="5"/>
      <c r="B86" s="41"/>
      <c r="C86" s="5"/>
      <c r="D86" s="5"/>
      <c r="E86" s="1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6.5" customHeight="1">
      <c r="A87" s="5"/>
      <c r="B87" s="41"/>
      <c r="C87" s="5"/>
      <c r="D87" s="5"/>
      <c r="E87" s="1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6.5" customHeight="1">
      <c r="A88" s="5"/>
      <c r="B88" s="41"/>
      <c r="C88" s="5"/>
      <c r="D88" s="5"/>
      <c r="E88" s="1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6.5" customHeight="1">
      <c r="A89" s="5"/>
      <c r="B89" s="41"/>
      <c r="C89" s="5"/>
      <c r="D89" s="5"/>
      <c r="E89" s="1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6.5" customHeight="1">
      <c r="A90" s="5"/>
      <c r="B90" s="41"/>
      <c r="C90" s="5"/>
      <c r="D90" s="5"/>
      <c r="E90" s="1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6.5" customHeight="1">
      <c r="A91" s="5"/>
      <c r="B91" s="41"/>
      <c r="C91" s="5"/>
      <c r="D91" s="5"/>
      <c r="E91" s="1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6.5" customHeight="1">
      <c r="A92" s="5"/>
      <c r="B92" s="41"/>
      <c r="C92" s="5"/>
      <c r="D92" s="5"/>
      <c r="E92" s="1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6.5" customHeight="1">
      <c r="A93" s="5"/>
      <c r="B93" s="41"/>
      <c r="C93" s="5"/>
      <c r="D93" s="5"/>
      <c r="E93" s="1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6.5" customHeight="1">
      <c r="A94" s="5"/>
      <c r="B94" s="41"/>
      <c r="C94" s="5"/>
      <c r="D94" s="5"/>
      <c r="E94" s="1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6.5" customHeight="1">
      <c r="A95" s="5"/>
      <c r="B95" s="41"/>
      <c r="C95" s="5"/>
      <c r="D95" s="5"/>
      <c r="E95" s="1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6.5" customHeight="1">
      <c r="A96" s="5"/>
      <c r="B96" s="41"/>
      <c r="C96" s="5"/>
      <c r="D96" s="5"/>
      <c r="E96" s="1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6.5" customHeight="1">
      <c r="A97" s="5"/>
      <c r="B97" s="41"/>
      <c r="C97" s="5"/>
      <c r="D97" s="5"/>
      <c r="E97" s="1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6.5" customHeight="1">
      <c r="A98" s="5"/>
      <c r="B98" s="41"/>
      <c r="C98" s="5"/>
      <c r="D98" s="5"/>
      <c r="E98" s="1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6.5" customHeight="1">
      <c r="A99" s="5"/>
      <c r="B99" s="41"/>
      <c r="C99" s="5"/>
      <c r="D99" s="5"/>
      <c r="E99" s="1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6.5" customHeight="1">
      <c r="A100" s="5"/>
      <c r="B100" s="41"/>
      <c r="C100" s="5"/>
      <c r="D100" s="5"/>
      <c r="E100" s="1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6.5" customHeight="1">
      <c r="A101" s="5"/>
      <c r="B101" s="41"/>
      <c r="C101" s="5"/>
      <c r="D101" s="5"/>
      <c r="E101" s="1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6.5" customHeight="1">
      <c r="A102" s="5"/>
      <c r="B102" s="41"/>
      <c r="C102" s="5"/>
      <c r="D102" s="5"/>
      <c r="E102" s="1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6.5" customHeight="1">
      <c r="A103" s="5"/>
      <c r="B103" s="41"/>
      <c r="C103" s="5"/>
      <c r="D103" s="5"/>
      <c r="E103" s="1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6.5" customHeight="1">
      <c r="A104" s="5"/>
      <c r="B104" s="41"/>
      <c r="C104" s="5"/>
      <c r="D104" s="5"/>
      <c r="E104" s="1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6.5" customHeight="1">
      <c r="A105" s="5"/>
      <c r="B105" s="41"/>
      <c r="C105" s="5"/>
      <c r="D105" s="5"/>
      <c r="E105" s="1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6.5" customHeight="1">
      <c r="A106" s="5"/>
      <c r="B106" s="41"/>
      <c r="C106" s="5"/>
      <c r="D106" s="5"/>
      <c r="E106" s="1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6.5" customHeight="1">
      <c r="A107" s="5"/>
      <c r="B107" s="41"/>
      <c r="C107" s="5"/>
      <c r="D107" s="5"/>
      <c r="E107" s="1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6.5" customHeight="1">
      <c r="A108" s="5"/>
      <c r="B108" s="41"/>
      <c r="C108" s="5"/>
      <c r="D108" s="5"/>
      <c r="E108" s="1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6.5" customHeight="1">
      <c r="A109" s="5"/>
      <c r="B109" s="41"/>
      <c r="C109" s="5"/>
      <c r="D109" s="5"/>
      <c r="E109" s="1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6.5" customHeight="1">
      <c r="A110" s="5"/>
      <c r="B110" s="41"/>
      <c r="C110" s="5"/>
      <c r="D110" s="5"/>
      <c r="E110" s="1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6.5" customHeight="1">
      <c r="A111" s="5"/>
      <c r="B111" s="41"/>
      <c r="C111" s="5"/>
      <c r="D111" s="5"/>
      <c r="E111" s="1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6.5" customHeight="1">
      <c r="A112" s="5"/>
      <c r="B112" s="41"/>
      <c r="C112" s="5"/>
      <c r="D112" s="5"/>
      <c r="E112" s="1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6.5" customHeight="1">
      <c r="A113" s="5"/>
      <c r="B113" s="41"/>
      <c r="C113" s="5"/>
      <c r="D113" s="5"/>
      <c r="E113" s="1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6.5" customHeight="1">
      <c r="A114" s="5"/>
      <c r="B114" s="41"/>
      <c r="C114" s="5"/>
      <c r="D114" s="5"/>
      <c r="E114" s="1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6.5" customHeight="1">
      <c r="A115" s="5"/>
      <c r="B115" s="41"/>
      <c r="C115" s="5"/>
      <c r="D115" s="5"/>
      <c r="E115" s="1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6.5" customHeight="1">
      <c r="A116" s="5"/>
      <c r="B116" s="41"/>
      <c r="C116" s="5"/>
      <c r="D116" s="5"/>
      <c r="E116" s="1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6.5" customHeight="1">
      <c r="A117" s="5"/>
      <c r="B117" s="41"/>
      <c r="C117" s="5"/>
      <c r="D117" s="5"/>
      <c r="E117" s="1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6.5" customHeight="1">
      <c r="A118" s="5"/>
      <c r="B118" s="41"/>
      <c r="C118" s="5"/>
      <c r="D118" s="5"/>
      <c r="E118" s="1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6.5" customHeight="1">
      <c r="A119" s="5"/>
      <c r="B119" s="41"/>
      <c r="C119" s="5"/>
      <c r="D119" s="5"/>
      <c r="E119" s="1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6.5" customHeight="1">
      <c r="A120" s="5"/>
      <c r="B120" s="41"/>
      <c r="C120" s="5"/>
      <c r="D120" s="5"/>
      <c r="E120" s="1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6.5" customHeight="1">
      <c r="A121" s="5"/>
      <c r="B121" s="41"/>
      <c r="C121" s="5"/>
      <c r="D121" s="5"/>
      <c r="E121" s="1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6.5" customHeight="1">
      <c r="A122" s="5"/>
      <c r="B122" s="41"/>
      <c r="C122" s="5"/>
      <c r="D122" s="5"/>
      <c r="E122" s="1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6.5" customHeight="1">
      <c r="A123" s="5"/>
      <c r="B123" s="41"/>
      <c r="C123" s="5"/>
      <c r="D123" s="5"/>
      <c r="E123" s="1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6.5" customHeight="1">
      <c r="A124" s="5"/>
      <c r="B124" s="41"/>
      <c r="C124" s="5"/>
      <c r="D124" s="5"/>
      <c r="E124" s="1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6.5" customHeight="1">
      <c r="A125" s="5"/>
      <c r="B125" s="41"/>
      <c r="C125" s="5"/>
      <c r="D125" s="5"/>
      <c r="E125" s="1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6.5" customHeight="1">
      <c r="A126" s="5"/>
      <c r="B126" s="41"/>
      <c r="C126" s="5"/>
      <c r="D126" s="5"/>
      <c r="E126" s="1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6.5" customHeight="1">
      <c r="A127" s="5"/>
      <c r="B127" s="41"/>
      <c r="C127" s="5"/>
      <c r="D127" s="5"/>
      <c r="E127" s="1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6.5" customHeight="1">
      <c r="A128" s="5"/>
      <c r="B128" s="41"/>
      <c r="C128" s="5"/>
      <c r="D128" s="5"/>
      <c r="E128" s="1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6.5" customHeight="1">
      <c r="A129" s="5"/>
      <c r="B129" s="41"/>
      <c r="C129" s="5"/>
      <c r="D129" s="5"/>
      <c r="E129" s="1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6.5" customHeight="1">
      <c r="A130" s="5"/>
      <c r="B130" s="41"/>
      <c r="C130" s="5"/>
      <c r="D130" s="5"/>
      <c r="E130" s="1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6.5" customHeight="1">
      <c r="A131" s="5"/>
      <c r="B131" s="41"/>
      <c r="C131" s="5"/>
      <c r="D131" s="5"/>
      <c r="E131" s="1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6.5" customHeight="1">
      <c r="A132" s="5"/>
      <c r="B132" s="41"/>
      <c r="C132" s="5"/>
      <c r="D132" s="5"/>
      <c r="E132" s="1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6.5" customHeight="1">
      <c r="A133" s="5"/>
      <c r="B133" s="41"/>
      <c r="C133" s="5"/>
      <c r="D133" s="5"/>
      <c r="E133" s="1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6.5" customHeight="1">
      <c r="A134" s="5"/>
      <c r="B134" s="41"/>
      <c r="C134" s="5"/>
      <c r="D134" s="5"/>
      <c r="E134" s="1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6.5" customHeight="1">
      <c r="A135" s="5"/>
      <c r="B135" s="41"/>
      <c r="C135" s="5"/>
      <c r="D135" s="5"/>
      <c r="E135" s="1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6.5" customHeight="1">
      <c r="A136" s="5"/>
      <c r="B136" s="41"/>
      <c r="C136" s="5"/>
      <c r="D136" s="5"/>
      <c r="E136" s="1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6.5" customHeight="1">
      <c r="A137" s="5"/>
      <c r="B137" s="41"/>
      <c r="C137" s="5"/>
      <c r="D137" s="5"/>
      <c r="E137" s="1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6.5" customHeight="1">
      <c r="A138" s="5"/>
      <c r="B138" s="41"/>
      <c r="C138" s="5"/>
      <c r="D138" s="5"/>
      <c r="E138" s="1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6.5" customHeight="1">
      <c r="A139" s="5"/>
      <c r="B139" s="41"/>
      <c r="C139" s="5"/>
      <c r="D139" s="5"/>
      <c r="E139" s="1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6.5" customHeight="1">
      <c r="A140" s="5"/>
      <c r="B140" s="41"/>
      <c r="C140" s="5"/>
      <c r="D140" s="5"/>
      <c r="E140" s="1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6.5" customHeight="1">
      <c r="A141" s="5"/>
      <c r="B141" s="41"/>
      <c r="C141" s="5"/>
      <c r="D141" s="5"/>
      <c r="E141" s="1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6.5" customHeight="1">
      <c r="A142" s="5"/>
      <c r="B142" s="41"/>
      <c r="C142" s="5"/>
      <c r="D142" s="5"/>
      <c r="E142" s="1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6.5" customHeight="1">
      <c r="A143" s="5"/>
      <c r="B143" s="41"/>
      <c r="C143" s="5"/>
      <c r="D143" s="5"/>
      <c r="E143" s="1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6.5" customHeight="1">
      <c r="A144" s="5"/>
      <c r="B144" s="41"/>
      <c r="C144" s="5"/>
      <c r="D144" s="5"/>
      <c r="E144" s="1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6.5" customHeight="1">
      <c r="A145" s="5"/>
      <c r="B145" s="41"/>
      <c r="C145" s="5"/>
      <c r="D145" s="5"/>
      <c r="E145" s="1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6.5" customHeight="1">
      <c r="A146" s="5"/>
      <c r="B146" s="41"/>
      <c r="C146" s="5"/>
      <c r="D146" s="5"/>
      <c r="E146" s="1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6.5" customHeight="1">
      <c r="A147" s="5"/>
      <c r="B147" s="41"/>
      <c r="C147" s="5"/>
      <c r="D147" s="5"/>
      <c r="E147" s="1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6.5" customHeight="1">
      <c r="A148" s="5"/>
      <c r="B148" s="41"/>
      <c r="C148" s="5"/>
      <c r="D148" s="5"/>
      <c r="E148" s="1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6.5" customHeight="1">
      <c r="A149" s="5"/>
      <c r="B149" s="41"/>
      <c r="C149" s="5"/>
      <c r="D149" s="5"/>
      <c r="E149" s="1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6.5" customHeight="1">
      <c r="A150" s="5"/>
      <c r="B150" s="41"/>
      <c r="C150" s="5"/>
      <c r="D150" s="5"/>
      <c r="E150" s="1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6.5" customHeight="1">
      <c r="A151" s="5"/>
      <c r="B151" s="41"/>
      <c r="C151" s="5"/>
      <c r="D151" s="5"/>
      <c r="E151" s="1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6.5" customHeight="1">
      <c r="A152" s="5"/>
      <c r="B152" s="41"/>
      <c r="C152" s="5"/>
      <c r="D152" s="5"/>
      <c r="E152" s="1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6.5" customHeight="1">
      <c r="A153" s="5"/>
      <c r="B153" s="41"/>
      <c r="C153" s="5"/>
      <c r="D153" s="5"/>
      <c r="E153" s="1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6.5" customHeight="1">
      <c r="A154" s="5"/>
      <c r="B154" s="41"/>
      <c r="C154" s="5"/>
      <c r="D154" s="5"/>
      <c r="E154" s="1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6.5" customHeight="1">
      <c r="A155" s="5"/>
      <c r="B155" s="41"/>
      <c r="C155" s="5"/>
      <c r="D155" s="5"/>
      <c r="E155" s="1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6.5" customHeight="1">
      <c r="A156" s="5"/>
      <c r="B156" s="41"/>
      <c r="C156" s="5"/>
      <c r="D156" s="5"/>
      <c r="E156" s="1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6.5" customHeight="1">
      <c r="A157" s="5"/>
      <c r="B157" s="41"/>
      <c r="C157" s="5"/>
      <c r="D157" s="5"/>
      <c r="E157" s="1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6.5" customHeight="1">
      <c r="A158" s="5"/>
      <c r="B158" s="41"/>
      <c r="C158" s="5"/>
      <c r="D158" s="5"/>
      <c r="E158" s="1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6.5" customHeight="1">
      <c r="A159" s="5"/>
      <c r="B159" s="41"/>
      <c r="C159" s="5"/>
      <c r="D159" s="5"/>
      <c r="E159" s="1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6.5" customHeight="1">
      <c r="A160" s="5"/>
      <c r="B160" s="41"/>
      <c r="C160" s="5"/>
      <c r="D160" s="5"/>
      <c r="E160" s="1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6.5" customHeight="1">
      <c r="A161" s="5"/>
      <c r="B161" s="41"/>
      <c r="C161" s="5"/>
      <c r="D161" s="5"/>
      <c r="E161" s="1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6.5" customHeight="1">
      <c r="A162" s="5"/>
      <c r="B162" s="41"/>
      <c r="C162" s="5"/>
      <c r="D162" s="5"/>
      <c r="E162" s="1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6.5" customHeight="1">
      <c r="A163" s="5"/>
      <c r="B163" s="41"/>
      <c r="C163" s="5"/>
      <c r="D163" s="5"/>
      <c r="E163" s="1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6.5" customHeight="1">
      <c r="A164" s="5"/>
      <c r="B164" s="41"/>
      <c r="C164" s="5"/>
      <c r="D164" s="5"/>
      <c r="E164" s="1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6.5" customHeight="1">
      <c r="A165" s="5"/>
      <c r="B165" s="41"/>
      <c r="C165" s="5"/>
      <c r="D165" s="5"/>
      <c r="E165" s="1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6.5" customHeight="1">
      <c r="A166" s="5"/>
      <c r="B166" s="41"/>
      <c r="C166" s="5"/>
      <c r="D166" s="5"/>
      <c r="E166" s="1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6.5" customHeight="1">
      <c r="A167" s="5"/>
      <c r="B167" s="41"/>
      <c r="C167" s="5"/>
      <c r="D167" s="5"/>
      <c r="E167" s="1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6.5" customHeight="1">
      <c r="A168" s="5"/>
      <c r="B168" s="41"/>
      <c r="C168" s="5"/>
      <c r="D168" s="5"/>
      <c r="E168" s="1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6.5" customHeight="1">
      <c r="A169" s="5"/>
      <c r="B169" s="41"/>
      <c r="C169" s="5"/>
      <c r="D169" s="5"/>
      <c r="E169" s="1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6.5" customHeight="1">
      <c r="A170" s="5"/>
      <c r="B170" s="41"/>
      <c r="C170" s="5"/>
      <c r="D170" s="5"/>
      <c r="E170" s="1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6.5" customHeight="1">
      <c r="A171" s="5"/>
      <c r="B171" s="41"/>
      <c r="C171" s="5"/>
      <c r="D171" s="5"/>
      <c r="E171" s="1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6.5" customHeight="1">
      <c r="A172" s="5"/>
      <c r="B172" s="41"/>
      <c r="C172" s="5"/>
      <c r="D172" s="5"/>
      <c r="E172" s="1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6.5" customHeight="1">
      <c r="A173" s="5"/>
      <c r="B173" s="41"/>
      <c r="C173" s="5"/>
      <c r="D173" s="5"/>
      <c r="E173" s="1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6.5" customHeight="1">
      <c r="A174" s="5"/>
      <c r="B174" s="41"/>
      <c r="C174" s="5"/>
      <c r="D174" s="5"/>
      <c r="E174" s="1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6.5" customHeight="1">
      <c r="A175" s="5"/>
      <c r="B175" s="41"/>
      <c r="C175" s="5"/>
      <c r="D175" s="5"/>
      <c r="E175" s="1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6.5" customHeight="1">
      <c r="A176" s="5"/>
      <c r="B176" s="41"/>
      <c r="C176" s="5"/>
      <c r="D176" s="5"/>
      <c r="E176" s="1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6.5" customHeight="1">
      <c r="A177" s="5"/>
      <c r="B177" s="41"/>
      <c r="C177" s="5"/>
      <c r="D177" s="5"/>
      <c r="E177" s="1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6.5" customHeight="1">
      <c r="A178" s="5"/>
      <c r="B178" s="41"/>
      <c r="C178" s="5"/>
      <c r="D178" s="5"/>
      <c r="E178" s="1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6.5" customHeight="1">
      <c r="A179" s="5"/>
      <c r="B179" s="41"/>
      <c r="C179" s="5"/>
      <c r="D179" s="5"/>
      <c r="E179" s="1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6.5" customHeight="1">
      <c r="A180" s="5"/>
      <c r="B180" s="41"/>
      <c r="C180" s="5"/>
      <c r="D180" s="5"/>
      <c r="E180" s="1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6.5" customHeight="1">
      <c r="A181" s="5"/>
      <c r="B181" s="41"/>
      <c r="C181" s="5"/>
      <c r="D181" s="5"/>
      <c r="E181" s="1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6.5" customHeight="1">
      <c r="A182" s="5"/>
      <c r="B182" s="41"/>
      <c r="C182" s="5"/>
      <c r="D182" s="5"/>
      <c r="E182" s="1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6.5" customHeight="1">
      <c r="A183" s="5"/>
      <c r="B183" s="41"/>
      <c r="C183" s="5"/>
      <c r="D183" s="5"/>
      <c r="E183" s="1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6.5" customHeight="1">
      <c r="A184" s="5"/>
      <c r="B184" s="41"/>
      <c r="C184" s="5"/>
      <c r="D184" s="5"/>
      <c r="E184" s="1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6.5" customHeight="1">
      <c r="A185" s="5"/>
      <c r="B185" s="41"/>
      <c r="C185" s="5"/>
      <c r="D185" s="5"/>
      <c r="E185" s="1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6.5" customHeight="1">
      <c r="A186" s="5"/>
      <c r="B186" s="41"/>
      <c r="C186" s="5"/>
      <c r="D186" s="5"/>
      <c r="E186" s="1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6.5" customHeight="1">
      <c r="A187" s="5"/>
      <c r="B187" s="41"/>
      <c r="C187" s="5"/>
      <c r="D187" s="5"/>
      <c r="E187" s="1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6.5" customHeight="1">
      <c r="A188" s="5"/>
      <c r="B188" s="41"/>
      <c r="C188" s="5"/>
      <c r="D188" s="5"/>
      <c r="E188" s="1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6.5" customHeight="1">
      <c r="A189" s="5"/>
      <c r="B189" s="41"/>
      <c r="C189" s="5"/>
      <c r="D189" s="5"/>
      <c r="E189" s="1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6.5" customHeight="1">
      <c r="A190" s="5"/>
      <c r="B190" s="41"/>
      <c r="C190" s="5"/>
      <c r="D190" s="5"/>
      <c r="E190" s="1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6.5" customHeight="1">
      <c r="A191" s="5"/>
      <c r="B191" s="41"/>
      <c r="C191" s="5"/>
      <c r="D191" s="5"/>
      <c r="E191" s="1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6.5" customHeight="1">
      <c r="A192" s="5"/>
      <c r="B192" s="41"/>
      <c r="C192" s="5"/>
      <c r="D192" s="5"/>
      <c r="E192" s="1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6.5" customHeight="1">
      <c r="A193" s="5"/>
      <c r="B193" s="41"/>
      <c r="C193" s="5"/>
      <c r="D193" s="5"/>
      <c r="E193" s="1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6.5" customHeight="1">
      <c r="A194" s="5"/>
      <c r="B194" s="41"/>
      <c r="C194" s="5"/>
      <c r="D194" s="5"/>
      <c r="E194" s="1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6.5" customHeight="1">
      <c r="A195" s="5"/>
      <c r="B195" s="41"/>
      <c r="C195" s="5"/>
      <c r="D195" s="5"/>
      <c r="E195" s="1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6.5" customHeight="1">
      <c r="A196" s="5"/>
      <c r="B196" s="41"/>
      <c r="C196" s="5"/>
      <c r="D196" s="5"/>
      <c r="E196" s="1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6.5" customHeight="1">
      <c r="A197" s="5"/>
      <c r="B197" s="41"/>
      <c r="C197" s="5"/>
      <c r="D197" s="5"/>
      <c r="E197" s="1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6.5" customHeight="1">
      <c r="A198" s="5"/>
      <c r="B198" s="41"/>
      <c r="C198" s="5"/>
      <c r="D198" s="5"/>
      <c r="E198" s="1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6.5" customHeight="1">
      <c r="A199" s="5"/>
      <c r="B199" s="41"/>
      <c r="C199" s="5"/>
      <c r="D199" s="5"/>
      <c r="E199" s="1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6.5" customHeight="1">
      <c r="A200" s="5"/>
      <c r="B200" s="41"/>
      <c r="C200" s="5"/>
      <c r="D200" s="5"/>
      <c r="E200" s="1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6.5" customHeight="1">
      <c r="A201" s="5"/>
      <c r="B201" s="41"/>
      <c r="C201" s="5"/>
      <c r="D201" s="5"/>
      <c r="E201" s="1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6.5" customHeight="1">
      <c r="A202" s="5"/>
      <c r="B202" s="41"/>
      <c r="C202" s="5"/>
      <c r="D202" s="5"/>
      <c r="E202" s="1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6.5" customHeight="1">
      <c r="A203" s="5"/>
      <c r="B203" s="41"/>
      <c r="C203" s="5"/>
      <c r="D203" s="5"/>
      <c r="E203" s="1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6.5" customHeight="1">
      <c r="A204" s="5"/>
      <c r="B204" s="41"/>
      <c r="C204" s="5"/>
      <c r="D204" s="5"/>
      <c r="E204" s="1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6.5" customHeight="1">
      <c r="A205" s="5"/>
      <c r="B205" s="41"/>
      <c r="C205" s="5"/>
      <c r="D205" s="5"/>
      <c r="E205" s="1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6.5" customHeight="1">
      <c r="A206" s="5"/>
      <c r="B206" s="41"/>
      <c r="C206" s="5"/>
      <c r="D206" s="5"/>
      <c r="E206" s="1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6.5" customHeight="1">
      <c r="A207" s="5"/>
      <c r="B207" s="41"/>
      <c r="C207" s="5"/>
      <c r="D207" s="5"/>
      <c r="E207" s="1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6.5" customHeight="1">
      <c r="A208" s="5"/>
      <c r="B208" s="41"/>
      <c r="C208" s="5"/>
      <c r="D208" s="5"/>
      <c r="E208" s="1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6.5" customHeight="1">
      <c r="A209" s="5"/>
      <c r="B209" s="41"/>
      <c r="C209" s="5"/>
      <c r="D209" s="5"/>
      <c r="E209" s="1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6.5" customHeight="1">
      <c r="A210" s="5"/>
      <c r="B210" s="41"/>
      <c r="C210" s="5"/>
      <c r="D210" s="5"/>
      <c r="E210" s="1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6.5" customHeight="1">
      <c r="A211" s="5"/>
      <c r="B211" s="41"/>
      <c r="C211" s="5"/>
      <c r="D211" s="5"/>
      <c r="E211" s="1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6.5" customHeight="1">
      <c r="A212" s="5"/>
      <c r="B212" s="41"/>
      <c r="C212" s="5"/>
      <c r="D212" s="5"/>
      <c r="E212" s="1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6.5" customHeight="1">
      <c r="A213" s="5"/>
      <c r="B213" s="41"/>
      <c r="C213" s="5"/>
      <c r="D213" s="5"/>
      <c r="E213" s="1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6.5" customHeight="1">
      <c r="A214" s="5"/>
      <c r="B214" s="41"/>
      <c r="C214" s="5"/>
      <c r="D214" s="5"/>
      <c r="E214" s="1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6.5" customHeight="1">
      <c r="A215" s="5"/>
      <c r="B215" s="41"/>
      <c r="C215" s="5"/>
      <c r="D215" s="5"/>
      <c r="E215" s="1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6.5" customHeight="1">
      <c r="A216" s="5"/>
      <c r="B216" s="41"/>
      <c r="C216" s="5"/>
      <c r="D216" s="5"/>
      <c r="E216" s="1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6.5" customHeight="1">
      <c r="A217" s="5"/>
      <c r="B217" s="41"/>
      <c r="C217" s="5"/>
      <c r="D217" s="5"/>
      <c r="E217" s="1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6.5" customHeight="1">
      <c r="A218" s="5"/>
      <c r="B218" s="41"/>
      <c r="C218" s="5"/>
      <c r="D218" s="5"/>
      <c r="E218" s="1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6.5" customHeight="1">
      <c r="A219" s="5"/>
      <c r="B219" s="41"/>
      <c r="C219" s="5"/>
      <c r="D219" s="5"/>
      <c r="E219" s="1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6.5" customHeight="1">
      <c r="A220" s="5"/>
      <c r="B220" s="41"/>
      <c r="C220" s="5"/>
      <c r="D220" s="5"/>
      <c r="E220" s="1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6.5" customHeight="1">
      <c r="A221" s="5"/>
      <c r="B221" s="41"/>
      <c r="C221" s="5"/>
      <c r="D221" s="5"/>
      <c r="E221" s="1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6.5" customHeight="1">
      <c r="A222" s="5"/>
      <c r="B222" s="41"/>
      <c r="C222" s="5"/>
      <c r="D222" s="5"/>
      <c r="E222" s="1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6.5" customHeight="1">
      <c r="A223" s="5"/>
      <c r="B223" s="41"/>
      <c r="C223" s="5"/>
      <c r="D223" s="5"/>
      <c r="E223" s="1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6.5" customHeight="1">
      <c r="A224" s="5"/>
      <c r="B224" s="41"/>
      <c r="C224" s="5"/>
      <c r="D224" s="5"/>
      <c r="E224" s="1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6.5" customHeight="1">
      <c r="A225" s="5"/>
      <c r="B225" s="41"/>
      <c r="C225" s="5"/>
      <c r="D225" s="5"/>
      <c r="E225" s="1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6.5" customHeight="1">
      <c r="A226" s="5"/>
      <c r="B226" s="41"/>
      <c r="C226" s="5"/>
      <c r="D226" s="5"/>
      <c r="E226" s="1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6.5" customHeight="1">
      <c r="A227" s="5"/>
      <c r="B227" s="41"/>
      <c r="C227" s="5"/>
      <c r="D227" s="5"/>
      <c r="E227" s="1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6.5" customHeight="1">
      <c r="A228" s="5"/>
      <c r="B228" s="41"/>
      <c r="C228" s="5"/>
      <c r="D228" s="5"/>
      <c r="E228" s="1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6.5" customHeight="1">
      <c r="A229" s="5"/>
      <c r="B229" s="41"/>
      <c r="C229" s="5"/>
      <c r="D229" s="5"/>
      <c r="E229" s="1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6.5" customHeight="1">
      <c r="A230" s="5"/>
      <c r="B230" s="41"/>
      <c r="C230" s="5"/>
      <c r="D230" s="5"/>
      <c r="E230" s="1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6.5" customHeight="1">
      <c r="A231" s="5"/>
      <c r="B231" s="41"/>
      <c r="C231" s="5"/>
      <c r="D231" s="5"/>
      <c r="E231" s="1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6.5" customHeight="1">
      <c r="A232" s="5"/>
      <c r="B232" s="41"/>
      <c r="C232" s="5"/>
      <c r="D232" s="5"/>
      <c r="E232" s="1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6.5" customHeight="1">
      <c r="A233" s="5"/>
      <c r="B233" s="41"/>
      <c r="C233" s="5"/>
      <c r="D233" s="5"/>
      <c r="E233" s="1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6.5" customHeight="1">
      <c r="A234" s="5"/>
      <c r="B234" s="41"/>
      <c r="C234" s="5"/>
      <c r="D234" s="5"/>
      <c r="E234" s="1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6.5" customHeight="1">
      <c r="A235" s="5"/>
      <c r="B235" s="41"/>
      <c r="C235" s="5"/>
      <c r="D235" s="5"/>
      <c r="E235" s="1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6.5" customHeight="1">
      <c r="A236" s="5"/>
      <c r="B236" s="41"/>
      <c r="C236" s="5"/>
      <c r="D236" s="5"/>
      <c r="E236" s="1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6.5" customHeight="1">
      <c r="A237" s="5"/>
      <c r="B237" s="41"/>
      <c r="C237" s="5"/>
      <c r="D237" s="5"/>
      <c r="E237" s="1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6.5" customHeight="1">
      <c r="A238" s="5"/>
      <c r="B238" s="41"/>
      <c r="C238" s="5"/>
      <c r="D238" s="5"/>
      <c r="E238" s="1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6.5" customHeight="1">
      <c r="A239" s="5"/>
      <c r="B239" s="41"/>
      <c r="C239" s="5"/>
      <c r="D239" s="5"/>
      <c r="E239" s="1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6.5" customHeight="1">
      <c r="A240" s="5"/>
      <c r="B240" s="41"/>
      <c r="C240" s="5"/>
      <c r="D240" s="5"/>
      <c r="E240" s="1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6.5" customHeight="1">
      <c r="A241" s="5"/>
      <c r="B241" s="41"/>
      <c r="C241" s="5"/>
      <c r="D241" s="5"/>
      <c r="E241" s="1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6.5" customHeight="1">
      <c r="A242" s="5"/>
      <c r="B242" s="41"/>
      <c r="C242" s="5"/>
      <c r="D242" s="5"/>
      <c r="E242" s="1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6.5" customHeight="1">
      <c r="A243" s="5"/>
      <c r="B243" s="41"/>
      <c r="C243" s="5"/>
      <c r="D243" s="5"/>
      <c r="E243" s="1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6.5" customHeight="1">
      <c r="A244" s="5"/>
      <c r="B244" s="41"/>
      <c r="C244" s="5"/>
      <c r="D244" s="5"/>
      <c r="E244" s="1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6.5" customHeight="1">
      <c r="A245" s="5"/>
      <c r="B245" s="41"/>
      <c r="C245" s="5"/>
      <c r="D245" s="5"/>
      <c r="E245" s="1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6.5" customHeight="1">
      <c r="A246" s="5"/>
      <c r="B246" s="41"/>
      <c r="C246" s="5"/>
      <c r="D246" s="5"/>
      <c r="E246" s="1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6.5" customHeight="1">
      <c r="A247" s="5"/>
      <c r="B247" s="41"/>
      <c r="C247" s="5"/>
      <c r="D247" s="5"/>
      <c r="E247" s="1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6.5" customHeight="1">
      <c r="A248" s="5"/>
      <c r="B248" s="41"/>
      <c r="C248" s="5"/>
      <c r="D248" s="5"/>
      <c r="E248" s="1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6.5" customHeight="1">
      <c r="A249" s="5"/>
      <c r="B249" s="41"/>
      <c r="C249" s="5"/>
      <c r="D249" s="5"/>
      <c r="E249" s="1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6.5" customHeight="1">
      <c r="A250" s="5"/>
      <c r="B250" s="41"/>
      <c r="C250" s="5"/>
      <c r="D250" s="5"/>
      <c r="E250" s="1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6.5" customHeight="1">
      <c r="A251" s="5"/>
      <c r="B251" s="41"/>
      <c r="C251" s="5"/>
      <c r="D251" s="5"/>
      <c r="E251" s="1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6.5" customHeight="1">
      <c r="A252" s="5"/>
      <c r="B252" s="41"/>
      <c r="C252" s="5"/>
      <c r="D252" s="5"/>
      <c r="E252" s="1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6.5" customHeight="1">
      <c r="A253" s="5"/>
      <c r="B253" s="41"/>
      <c r="C253" s="5"/>
      <c r="D253" s="5"/>
      <c r="E253" s="1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6.5" customHeight="1">
      <c r="A254" s="5"/>
      <c r="B254" s="41"/>
      <c r="C254" s="5"/>
      <c r="D254" s="5"/>
      <c r="E254" s="1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6.5" customHeight="1">
      <c r="A255" s="5"/>
      <c r="B255" s="41"/>
      <c r="C255" s="5"/>
      <c r="D255" s="5"/>
      <c r="E255" s="1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6.5" customHeight="1">
      <c r="A256" s="5"/>
      <c r="B256" s="41"/>
      <c r="C256" s="5"/>
      <c r="D256" s="5"/>
      <c r="E256" s="1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6.5" customHeight="1">
      <c r="A257" s="5"/>
      <c r="B257" s="41"/>
      <c r="C257" s="5"/>
      <c r="D257" s="5"/>
      <c r="E257" s="1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6.5" customHeight="1">
      <c r="A258" s="5"/>
      <c r="B258" s="41"/>
      <c r="C258" s="5"/>
      <c r="D258" s="5"/>
      <c r="E258" s="1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6.5" customHeight="1">
      <c r="A259" s="5"/>
      <c r="B259" s="41"/>
      <c r="C259" s="5"/>
      <c r="D259" s="5"/>
      <c r="E259" s="1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6.5" customHeight="1">
      <c r="A260" s="5"/>
      <c r="B260" s="41"/>
      <c r="C260" s="5"/>
      <c r="D260" s="5"/>
      <c r="E260" s="1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6.5" customHeight="1">
      <c r="A261" s="5"/>
      <c r="B261" s="41"/>
      <c r="C261" s="5"/>
      <c r="D261" s="5"/>
      <c r="E261" s="1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6.5" customHeight="1">
      <c r="A262" s="5"/>
      <c r="B262" s="41"/>
      <c r="C262" s="5"/>
      <c r="D262" s="5"/>
      <c r="E262" s="1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6.5" customHeight="1">
      <c r="A263" s="5"/>
      <c r="B263" s="41"/>
      <c r="C263" s="5"/>
      <c r="D263" s="5"/>
      <c r="E263" s="1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6.5" customHeight="1">
      <c r="A264" s="5"/>
      <c r="B264" s="41"/>
      <c r="C264" s="5"/>
      <c r="D264" s="5"/>
      <c r="E264" s="1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6.5" customHeight="1">
      <c r="A265" s="5"/>
      <c r="B265" s="41"/>
      <c r="C265" s="5"/>
      <c r="D265" s="5"/>
      <c r="E265" s="1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6.5" customHeight="1">
      <c r="A266" s="5"/>
      <c r="B266" s="41"/>
      <c r="C266" s="5"/>
      <c r="D266" s="5"/>
      <c r="E266" s="1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6.5" customHeight="1">
      <c r="A267" s="5"/>
      <c r="B267" s="41"/>
      <c r="C267" s="5"/>
      <c r="D267" s="5"/>
      <c r="E267" s="1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6.5" customHeight="1">
      <c r="A268" s="5"/>
      <c r="B268" s="41"/>
      <c r="C268" s="5"/>
      <c r="D268" s="5"/>
      <c r="E268" s="1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6.5" customHeight="1">
      <c r="A269" s="5"/>
      <c r="B269" s="41"/>
      <c r="C269" s="5"/>
      <c r="D269" s="5"/>
      <c r="E269" s="1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6.5" customHeight="1">
      <c r="A270" s="5"/>
      <c r="B270" s="41"/>
      <c r="C270" s="5"/>
      <c r="D270" s="5"/>
      <c r="E270" s="1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6.5" customHeight="1">
      <c r="A271" s="5"/>
      <c r="B271" s="41"/>
      <c r="C271" s="5"/>
      <c r="D271" s="5"/>
      <c r="E271" s="1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6.5" customHeight="1">
      <c r="A272" s="5"/>
      <c r="B272" s="41"/>
      <c r="C272" s="5"/>
      <c r="D272" s="5"/>
      <c r="E272" s="1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6.5" customHeight="1">
      <c r="A273" s="5"/>
      <c r="B273" s="41"/>
      <c r="C273" s="5"/>
      <c r="D273" s="5"/>
      <c r="E273" s="1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6.5" customHeight="1">
      <c r="A274" s="5"/>
      <c r="B274" s="41"/>
      <c r="C274" s="5"/>
      <c r="D274" s="5"/>
      <c r="E274" s="1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6.5" customHeight="1">
      <c r="A275" s="5"/>
      <c r="B275" s="41"/>
      <c r="C275" s="5"/>
      <c r="D275" s="5"/>
      <c r="E275" s="1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6.5" customHeight="1">
      <c r="A276" s="5"/>
      <c r="B276" s="41"/>
      <c r="C276" s="5"/>
      <c r="D276" s="5"/>
      <c r="E276" s="1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6.5" customHeight="1">
      <c r="A277" s="5"/>
      <c r="B277" s="41"/>
      <c r="C277" s="5"/>
      <c r="D277" s="5"/>
      <c r="E277" s="1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6.5" customHeight="1">
      <c r="A278" s="5"/>
      <c r="B278" s="41"/>
      <c r="C278" s="5"/>
      <c r="D278" s="5"/>
      <c r="E278" s="1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6.5" customHeight="1">
      <c r="A279" s="5"/>
      <c r="B279" s="41"/>
      <c r="C279" s="5"/>
      <c r="D279" s="5"/>
      <c r="E279" s="1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6.5" customHeight="1">
      <c r="A280" s="5"/>
      <c r="B280" s="41"/>
      <c r="C280" s="5"/>
      <c r="D280" s="5"/>
      <c r="E280" s="1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6.5" customHeight="1">
      <c r="A281" s="5"/>
      <c r="B281" s="41"/>
      <c r="C281" s="5"/>
      <c r="D281" s="5"/>
      <c r="E281" s="1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6.5" customHeight="1">
      <c r="A282" s="5"/>
      <c r="B282" s="41"/>
      <c r="C282" s="5"/>
      <c r="D282" s="5"/>
      <c r="E282" s="1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6.5" customHeight="1">
      <c r="A283" s="5"/>
      <c r="B283" s="41"/>
      <c r="C283" s="5"/>
      <c r="D283" s="5"/>
      <c r="E283" s="1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6.5" customHeight="1">
      <c r="A284" s="5"/>
      <c r="B284" s="41"/>
      <c r="C284" s="5"/>
      <c r="D284" s="5"/>
      <c r="E284" s="1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6.5" customHeight="1">
      <c r="A285" s="5"/>
      <c r="B285" s="41"/>
      <c r="C285" s="5"/>
      <c r="D285" s="5"/>
      <c r="E285" s="1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6.5" customHeight="1">
      <c r="A286" s="5"/>
      <c r="B286" s="41"/>
      <c r="C286" s="5"/>
      <c r="D286" s="5"/>
      <c r="E286" s="1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6.5" customHeight="1">
      <c r="A287" s="5"/>
      <c r="B287" s="41"/>
      <c r="C287" s="5"/>
      <c r="D287" s="5"/>
      <c r="E287" s="1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6.5" customHeight="1">
      <c r="A288" s="5"/>
      <c r="B288" s="41"/>
      <c r="C288" s="5"/>
      <c r="D288" s="5"/>
      <c r="E288" s="1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6.5" customHeight="1">
      <c r="A289" s="5"/>
      <c r="B289" s="41"/>
      <c r="C289" s="5"/>
      <c r="D289" s="5"/>
      <c r="E289" s="1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6.5" customHeight="1">
      <c r="A290" s="5"/>
      <c r="B290" s="41"/>
      <c r="C290" s="5"/>
      <c r="D290" s="5"/>
      <c r="E290" s="1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6.5" customHeight="1">
      <c r="A291" s="5"/>
      <c r="B291" s="41"/>
      <c r="C291" s="5"/>
      <c r="D291" s="5"/>
      <c r="E291" s="1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6.5" customHeight="1">
      <c r="A292" s="5"/>
      <c r="B292" s="41"/>
      <c r="C292" s="5"/>
      <c r="D292" s="5"/>
      <c r="E292" s="1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6.5" customHeight="1">
      <c r="A293" s="5"/>
      <c r="B293" s="41"/>
      <c r="C293" s="5"/>
      <c r="D293" s="5"/>
      <c r="E293" s="1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6.5" customHeight="1">
      <c r="A294" s="5"/>
      <c r="B294" s="41"/>
      <c r="C294" s="5"/>
      <c r="D294" s="5"/>
      <c r="E294" s="1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6.5" customHeight="1">
      <c r="A295" s="5"/>
      <c r="B295" s="41"/>
      <c r="C295" s="5"/>
      <c r="D295" s="5"/>
      <c r="E295" s="1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6.5" customHeight="1">
      <c r="A296" s="5"/>
      <c r="B296" s="41"/>
      <c r="C296" s="5"/>
      <c r="D296" s="5"/>
      <c r="E296" s="1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6.5" customHeight="1">
      <c r="A297" s="5"/>
      <c r="B297" s="41"/>
      <c r="C297" s="5"/>
      <c r="D297" s="5"/>
      <c r="E297" s="1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6.5" customHeight="1">
      <c r="A298" s="5"/>
      <c r="B298" s="41"/>
      <c r="C298" s="5"/>
      <c r="D298" s="5"/>
      <c r="E298" s="1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6.5" customHeight="1">
      <c r="A299" s="5"/>
      <c r="B299" s="41"/>
      <c r="C299" s="5"/>
      <c r="D299" s="5"/>
      <c r="E299" s="1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6.5" customHeight="1">
      <c r="A300" s="5"/>
      <c r="B300" s="41"/>
      <c r="C300" s="5"/>
      <c r="D300" s="5"/>
      <c r="E300" s="1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6.5" customHeight="1">
      <c r="A301" s="5"/>
      <c r="B301" s="41"/>
      <c r="C301" s="5"/>
      <c r="D301" s="5"/>
      <c r="E301" s="1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6.5" customHeight="1">
      <c r="A302" s="5"/>
      <c r="B302" s="41"/>
      <c r="C302" s="5"/>
      <c r="D302" s="5"/>
      <c r="E302" s="1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6.5" customHeight="1">
      <c r="A303" s="5"/>
      <c r="B303" s="41"/>
      <c r="C303" s="5"/>
      <c r="D303" s="5"/>
      <c r="E303" s="1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6.5" customHeight="1">
      <c r="A304" s="5"/>
      <c r="B304" s="41"/>
      <c r="C304" s="5"/>
      <c r="D304" s="5"/>
      <c r="E304" s="1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6.5" customHeight="1">
      <c r="A305" s="5"/>
      <c r="B305" s="41"/>
      <c r="C305" s="5"/>
      <c r="D305" s="5"/>
      <c r="E305" s="1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6.5" customHeight="1">
      <c r="A306" s="5"/>
      <c r="B306" s="41"/>
      <c r="C306" s="5"/>
      <c r="D306" s="5"/>
      <c r="E306" s="1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6.5" customHeight="1">
      <c r="A307" s="5"/>
      <c r="B307" s="41"/>
      <c r="C307" s="5"/>
      <c r="D307" s="5"/>
      <c r="E307" s="1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6.5" customHeight="1">
      <c r="A308" s="5"/>
      <c r="B308" s="41"/>
      <c r="C308" s="5"/>
      <c r="D308" s="5"/>
      <c r="E308" s="1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6.5" customHeight="1">
      <c r="A309" s="5"/>
      <c r="B309" s="41"/>
      <c r="C309" s="5"/>
      <c r="D309" s="5"/>
      <c r="E309" s="1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6.5" customHeight="1">
      <c r="A310" s="5"/>
      <c r="B310" s="41"/>
      <c r="C310" s="5"/>
      <c r="D310" s="5"/>
      <c r="E310" s="1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>
      <c r="A311" s="5"/>
      <c r="B311" s="41"/>
      <c r="C311" s="5"/>
      <c r="D311" s="5"/>
      <c r="E311" s="1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6.5" customHeight="1">
      <c r="A312" s="5"/>
      <c r="B312" s="41"/>
      <c r="C312" s="5"/>
      <c r="D312" s="5"/>
      <c r="E312" s="1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6.5" customHeight="1">
      <c r="A313" s="5"/>
      <c r="B313" s="41"/>
      <c r="C313" s="5"/>
      <c r="D313" s="5"/>
      <c r="E313" s="1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6.5" customHeight="1">
      <c r="A314" s="5"/>
      <c r="B314" s="41"/>
      <c r="C314" s="5"/>
      <c r="D314" s="5"/>
      <c r="E314" s="1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6.5" customHeight="1">
      <c r="A315" s="5"/>
      <c r="B315" s="41"/>
      <c r="C315" s="5"/>
      <c r="D315" s="5"/>
      <c r="E315" s="1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6.5" customHeight="1">
      <c r="A316" s="5"/>
      <c r="B316" s="41"/>
      <c r="C316" s="5"/>
      <c r="D316" s="5"/>
      <c r="E316" s="1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6.5" customHeight="1">
      <c r="A317" s="5"/>
      <c r="B317" s="41"/>
      <c r="C317" s="5"/>
      <c r="D317" s="5"/>
      <c r="E317" s="1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6.5" customHeight="1">
      <c r="A318" s="5"/>
      <c r="B318" s="41"/>
      <c r="C318" s="5"/>
      <c r="D318" s="5"/>
      <c r="E318" s="1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6.5" customHeight="1">
      <c r="A319" s="5"/>
      <c r="B319" s="41"/>
      <c r="C319" s="5"/>
      <c r="D319" s="5"/>
      <c r="E319" s="1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6.5" customHeight="1">
      <c r="A320" s="5"/>
      <c r="B320" s="41"/>
      <c r="C320" s="5"/>
      <c r="D320" s="5"/>
      <c r="E320" s="1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6.5" customHeight="1">
      <c r="A321" s="5"/>
      <c r="B321" s="41"/>
      <c r="C321" s="5"/>
      <c r="D321" s="5"/>
      <c r="E321" s="1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6.5" customHeight="1">
      <c r="A322" s="5"/>
      <c r="B322" s="41"/>
      <c r="C322" s="5"/>
      <c r="D322" s="5"/>
      <c r="E322" s="1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6.5" customHeight="1">
      <c r="A323" s="5"/>
      <c r="B323" s="41"/>
      <c r="C323" s="5"/>
      <c r="D323" s="5"/>
      <c r="E323" s="1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6.5" customHeight="1">
      <c r="A324" s="5"/>
      <c r="B324" s="41"/>
      <c r="C324" s="5"/>
      <c r="D324" s="5"/>
      <c r="E324" s="1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6.5" customHeight="1">
      <c r="A325" s="5"/>
      <c r="B325" s="41"/>
      <c r="C325" s="5"/>
      <c r="D325" s="5"/>
      <c r="E325" s="1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6.5" customHeight="1">
      <c r="A326" s="5"/>
      <c r="B326" s="41"/>
      <c r="C326" s="5"/>
      <c r="D326" s="5"/>
      <c r="E326" s="1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6.5" customHeight="1">
      <c r="A327" s="5"/>
      <c r="B327" s="41"/>
      <c r="C327" s="5"/>
      <c r="D327" s="5"/>
      <c r="E327" s="1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6.5" customHeight="1">
      <c r="A328" s="5"/>
      <c r="B328" s="41"/>
      <c r="C328" s="5"/>
      <c r="D328" s="5"/>
      <c r="E328" s="1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6.5" customHeight="1">
      <c r="A329" s="5"/>
      <c r="B329" s="41"/>
      <c r="C329" s="5"/>
      <c r="D329" s="5"/>
      <c r="E329" s="1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6.5" customHeight="1">
      <c r="A330" s="5"/>
      <c r="B330" s="41"/>
      <c r="C330" s="5"/>
      <c r="D330" s="5"/>
      <c r="E330" s="1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6.5" customHeight="1">
      <c r="A331" s="5"/>
      <c r="B331" s="41"/>
      <c r="C331" s="5"/>
      <c r="D331" s="5"/>
      <c r="E331" s="1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6.5" customHeight="1">
      <c r="A332" s="5"/>
      <c r="B332" s="41"/>
      <c r="C332" s="5"/>
      <c r="D332" s="5"/>
      <c r="E332" s="1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6.5" customHeight="1">
      <c r="A333" s="5"/>
      <c r="B333" s="41"/>
      <c r="C333" s="5"/>
      <c r="D333" s="5"/>
      <c r="E333" s="1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6.5" customHeight="1">
      <c r="A334" s="5"/>
      <c r="B334" s="41"/>
      <c r="C334" s="5"/>
      <c r="D334" s="5"/>
      <c r="E334" s="1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6.5" customHeight="1">
      <c r="A335" s="5"/>
      <c r="B335" s="41"/>
      <c r="C335" s="5"/>
      <c r="D335" s="5"/>
      <c r="E335" s="1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6.5" customHeight="1">
      <c r="A336" s="5"/>
      <c r="B336" s="41"/>
      <c r="C336" s="5"/>
      <c r="D336" s="5"/>
      <c r="E336" s="1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6.5" customHeight="1">
      <c r="A337" s="5"/>
      <c r="B337" s="41"/>
      <c r="C337" s="5"/>
      <c r="D337" s="5"/>
      <c r="E337" s="1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6.5" customHeight="1">
      <c r="A338" s="5"/>
      <c r="B338" s="41"/>
      <c r="C338" s="5"/>
      <c r="D338" s="5"/>
      <c r="E338" s="1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6.5" customHeight="1">
      <c r="A339" s="5"/>
      <c r="B339" s="41"/>
      <c r="C339" s="5"/>
      <c r="D339" s="5"/>
      <c r="E339" s="1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6.5" customHeight="1">
      <c r="A340" s="5"/>
      <c r="B340" s="41"/>
      <c r="C340" s="5"/>
      <c r="D340" s="5"/>
      <c r="E340" s="1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6.5" customHeight="1">
      <c r="A341" s="5"/>
      <c r="B341" s="41"/>
      <c r="C341" s="5"/>
      <c r="D341" s="5"/>
      <c r="E341" s="1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6.5" customHeight="1">
      <c r="A342" s="5"/>
      <c r="B342" s="41"/>
      <c r="C342" s="5"/>
      <c r="D342" s="5"/>
      <c r="E342" s="1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6.5" customHeight="1">
      <c r="A343" s="5"/>
      <c r="B343" s="41"/>
      <c r="C343" s="5"/>
      <c r="D343" s="5"/>
      <c r="E343" s="1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6.5" customHeight="1">
      <c r="A344" s="5"/>
      <c r="B344" s="41"/>
      <c r="C344" s="5"/>
      <c r="D344" s="5"/>
      <c r="E344" s="1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6.5" customHeight="1">
      <c r="A345" s="5"/>
      <c r="B345" s="41"/>
      <c r="C345" s="5"/>
      <c r="D345" s="5"/>
      <c r="E345" s="1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6.5" customHeight="1">
      <c r="A346" s="5"/>
      <c r="B346" s="41"/>
      <c r="C346" s="5"/>
      <c r="D346" s="5"/>
      <c r="E346" s="1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6.5" customHeight="1">
      <c r="A347" s="5"/>
      <c r="B347" s="41"/>
      <c r="C347" s="5"/>
      <c r="D347" s="5"/>
      <c r="E347" s="1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6.5" customHeight="1">
      <c r="A348" s="5"/>
      <c r="B348" s="41"/>
      <c r="C348" s="5"/>
      <c r="D348" s="5"/>
      <c r="E348" s="1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6.5" customHeight="1">
      <c r="A349" s="5"/>
      <c r="B349" s="41"/>
      <c r="C349" s="5"/>
      <c r="D349" s="5"/>
      <c r="E349" s="1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6.5" customHeight="1">
      <c r="A350" s="5"/>
      <c r="B350" s="41"/>
      <c r="C350" s="5"/>
      <c r="D350" s="5"/>
      <c r="E350" s="1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6.5" customHeight="1">
      <c r="A351" s="5"/>
      <c r="B351" s="41"/>
      <c r="C351" s="5"/>
      <c r="D351" s="5"/>
      <c r="E351" s="1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6.5" customHeight="1">
      <c r="A352" s="5"/>
      <c r="B352" s="41"/>
      <c r="C352" s="5"/>
      <c r="D352" s="5"/>
      <c r="E352" s="1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6.5" customHeight="1">
      <c r="A353" s="5"/>
      <c r="B353" s="41"/>
      <c r="C353" s="5"/>
      <c r="D353" s="5"/>
      <c r="E353" s="1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6.5" customHeight="1">
      <c r="A354" s="5"/>
      <c r="B354" s="41"/>
      <c r="C354" s="5"/>
      <c r="D354" s="5"/>
      <c r="E354" s="1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6.5" customHeight="1">
      <c r="A355" s="5"/>
      <c r="B355" s="41"/>
      <c r="C355" s="5"/>
      <c r="D355" s="5"/>
      <c r="E355" s="1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6.5" customHeight="1">
      <c r="A356" s="5"/>
      <c r="B356" s="41"/>
      <c r="C356" s="5"/>
      <c r="D356" s="5"/>
      <c r="E356" s="1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6.5" customHeight="1">
      <c r="A357" s="5"/>
      <c r="B357" s="41"/>
      <c r="C357" s="5"/>
      <c r="D357" s="5"/>
      <c r="E357" s="1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6.5" customHeight="1">
      <c r="A358" s="5"/>
      <c r="B358" s="41"/>
      <c r="C358" s="5"/>
      <c r="D358" s="5"/>
      <c r="E358" s="1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6.5" customHeight="1">
      <c r="A359" s="5"/>
      <c r="B359" s="41"/>
      <c r="C359" s="5"/>
      <c r="D359" s="5"/>
      <c r="E359" s="1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6.5" customHeight="1">
      <c r="A360" s="5"/>
      <c r="B360" s="41"/>
      <c r="C360" s="5"/>
      <c r="D360" s="5"/>
      <c r="E360" s="1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6.5" customHeight="1">
      <c r="A361" s="5"/>
      <c r="B361" s="41"/>
      <c r="C361" s="5"/>
      <c r="D361" s="5"/>
      <c r="E361" s="1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6.5" customHeight="1">
      <c r="A362" s="5"/>
      <c r="B362" s="41"/>
      <c r="C362" s="5"/>
      <c r="D362" s="5"/>
      <c r="E362" s="1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6.5" customHeight="1">
      <c r="A363" s="5"/>
      <c r="B363" s="41"/>
      <c r="C363" s="5"/>
      <c r="D363" s="5"/>
      <c r="E363" s="1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6.5" customHeight="1">
      <c r="A364" s="5"/>
      <c r="B364" s="41"/>
      <c r="C364" s="5"/>
      <c r="D364" s="5"/>
      <c r="E364" s="1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6.5" customHeight="1">
      <c r="A365" s="5"/>
      <c r="B365" s="41"/>
      <c r="C365" s="5"/>
      <c r="D365" s="5"/>
      <c r="E365" s="1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6.5" customHeight="1">
      <c r="A366" s="5"/>
      <c r="B366" s="41"/>
      <c r="C366" s="5"/>
      <c r="D366" s="5"/>
      <c r="E366" s="1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6.5" customHeight="1">
      <c r="A367" s="5"/>
      <c r="B367" s="41"/>
      <c r="C367" s="5"/>
      <c r="D367" s="5"/>
      <c r="E367" s="1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6.5" customHeight="1">
      <c r="A368" s="5"/>
      <c r="B368" s="41"/>
      <c r="C368" s="5"/>
      <c r="D368" s="5"/>
      <c r="E368" s="1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6.5" customHeight="1">
      <c r="A369" s="5"/>
      <c r="B369" s="41"/>
      <c r="C369" s="5"/>
      <c r="D369" s="5"/>
      <c r="E369" s="1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6.5" customHeight="1">
      <c r="A370" s="5"/>
      <c r="B370" s="41"/>
      <c r="C370" s="5"/>
      <c r="D370" s="5"/>
      <c r="E370" s="1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6.5" customHeight="1">
      <c r="A371" s="5"/>
      <c r="B371" s="41"/>
      <c r="C371" s="5"/>
      <c r="D371" s="5"/>
      <c r="E371" s="1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6.5" customHeight="1">
      <c r="A372" s="5"/>
      <c r="B372" s="41"/>
      <c r="C372" s="5"/>
      <c r="D372" s="5"/>
      <c r="E372" s="1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6.5" customHeight="1">
      <c r="A373" s="5"/>
      <c r="B373" s="41"/>
      <c r="C373" s="5"/>
      <c r="D373" s="5"/>
      <c r="E373" s="1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6.5" customHeight="1">
      <c r="A374" s="5"/>
      <c r="B374" s="41"/>
      <c r="C374" s="5"/>
      <c r="D374" s="5"/>
      <c r="E374" s="1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6.5" customHeight="1">
      <c r="A375" s="5"/>
      <c r="B375" s="41"/>
      <c r="C375" s="5"/>
      <c r="D375" s="5"/>
      <c r="E375" s="1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6.5" customHeight="1">
      <c r="A376" s="5"/>
      <c r="B376" s="41"/>
      <c r="C376" s="5"/>
      <c r="D376" s="5"/>
      <c r="E376" s="1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6.5" customHeight="1">
      <c r="A377" s="5"/>
      <c r="B377" s="41"/>
      <c r="C377" s="5"/>
      <c r="D377" s="5"/>
      <c r="E377" s="1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6.5" customHeight="1">
      <c r="A378" s="5"/>
      <c r="B378" s="41"/>
      <c r="C378" s="5"/>
      <c r="D378" s="5"/>
      <c r="E378" s="1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6.5" customHeight="1">
      <c r="A379" s="5"/>
      <c r="B379" s="41"/>
      <c r="C379" s="5"/>
      <c r="D379" s="5"/>
      <c r="E379" s="1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6.5" customHeight="1">
      <c r="A380" s="5"/>
      <c r="B380" s="41"/>
      <c r="C380" s="5"/>
      <c r="D380" s="5"/>
      <c r="E380" s="1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6.5" customHeight="1">
      <c r="A381" s="5"/>
      <c r="B381" s="41"/>
      <c r="C381" s="5"/>
      <c r="D381" s="5"/>
      <c r="E381" s="1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6.5" customHeight="1">
      <c r="A382" s="5"/>
      <c r="B382" s="41"/>
      <c r="C382" s="5"/>
      <c r="D382" s="5"/>
      <c r="E382" s="1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6.5" customHeight="1">
      <c r="A383" s="5"/>
      <c r="B383" s="41"/>
      <c r="C383" s="5"/>
      <c r="D383" s="5"/>
      <c r="E383" s="1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6.5" customHeight="1">
      <c r="A384" s="5"/>
      <c r="B384" s="41"/>
      <c r="C384" s="5"/>
      <c r="D384" s="5"/>
      <c r="E384" s="1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6.5" customHeight="1">
      <c r="A385" s="5"/>
      <c r="B385" s="41"/>
      <c r="C385" s="5"/>
      <c r="D385" s="5"/>
      <c r="E385" s="1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6.5" customHeight="1">
      <c r="A386" s="5"/>
      <c r="B386" s="41"/>
      <c r="C386" s="5"/>
      <c r="D386" s="5"/>
      <c r="E386" s="1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6.5" customHeight="1">
      <c r="A387" s="5"/>
      <c r="B387" s="41"/>
      <c r="C387" s="5"/>
      <c r="D387" s="5"/>
      <c r="E387" s="1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6.5" customHeight="1">
      <c r="A388" s="5"/>
      <c r="B388" s="41"/>
      <c r="C388" s="5"/>
      <c r="D388" s="5"/>
      <c r="E388" s="1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6.5" customHeight="1">
      <c r="A389" s="5"/>
      <c r="B389" s="41"/>
      <c r="C389" s="5"/>
      <c r="D389" s="5"/>
      <c r="E389" s="1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6.5" customHeight="1">
      <c r="A390" s="5"/>
      <c r="B390" s="41"/>
      <c r="C390" s="5"/>
      <c r="D390" s="5"/>
      <c r="E390" s="1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6.5" customHeight="1">
      <c r="A391" s="5"/>
      <c r="B391" s="41"/>
      <c r="C391" s="5"/>
      <c r="D391" s="5"/>
      <c r="E391" s="1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6.5" customHeight="1">
      <c r="A392" s="5"/>
      <c r="B392" s="41"/>
      <c r="C392" s="5"/>
      <c r="D392" s="5"/>
      <c r="E392" s="1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6.5" customHeight="1">
      <c r="A393" s="5"/>
      <c r="B393" s="41"/>
      <c r="C393" s="5"/>
      <c r="D393" s="5"/>
      <c r="E393" s="1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6.5" customHeight="1">
      <c r="A394" s="5"/>
      <c r="B394" s="41"/>
      <c r="C394" s="5"/>
      <c r="D394" s="5"/>
      <c r="E394" s="1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6.5" customHeight="1">
      <c r="A395" s="5"/>
      <c r="B395" s="41"/>
      <c r="C395" s="5"/>
      <c r="D395" s="5"/>
      <c r="E395" s="1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6.5" customHeight="1">
      <c r="A396" s="5"/>
      <c r="B396" s="41"/>
      <c r="C396" s="5"/>
      <c r="D396" s="5"/>
      <c r="E396" s="1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6.5" customHeight="1">
      <c r="A397" s="5"/>
      <c r="B397" s="41"/>
      <c r="C397" s="5"/>
      <c r="D397" s="5"/>
      <c r="E397" s="1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6.5" customHeight="1">
      <c r="A398" s="5"/>
      <c r="B398" s="41"/>
      <c r="C398" s="5"/>
      <c r="D398" s="5"/>
      <c r="E398" s="1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6.5" customHeight="1">
      <c r="A399" s="5"/>
      <c r="B399" s="41"/>
      <c r="C399" s="5"/>
      <c r="D399" s="5"/>
      <c r="E399" s="1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6.5" customHeight="1">
      <c r="A400" s="5"/>
      <c r="B400" s="41"/>
      <c r="C400" s="5"/>
      <c r="D400" s="5"/>
      <c r="E400" s="1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6.5" customHeight="1">
      <c r="A401" s="5"/>
      <c r="B401" s="41"/>
      <c r="C401" s="5"/>
      <c r="D401" s="5"/>
      <c r="E401" s="1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6.5" customHeight="1">
      <c r="A402" s="5"/>
      <c r="B402" s="41"/>
      <c r="C402" s="5"/>
      <c r="D402" s="5"/>
      <c r="E402" s="1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6.5" customHeight="1">
      <c r="A403" s="5"/>
      <c r="B403" s="41"/>
      <c r="C403" s="5"/>
      <c r="D403" s="5"/>
      <c r="E403" s="1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6.5" customHeight="1">
      <c r="A404" s="5"/>
      <c r="B404" s="41"/>
      <c r="C404" s="5"/>
      <c r="D404" s="5"/>
      <c r="E404" s="1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6.5" customHeight="1">
      <c r="A405" s="5"/>
      <c r="B405" s="41"/>
      <c r="C405" s="5"/>
      <c r="D405" s="5"/>
      <c r="E405" s="1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6.5" customHeight="1">
      <c r="A406" s="5"/>
      <c r="B406" s="41"/>
      <c r="C406" s="5"/>
      <c r="D406" s="5"/>
      <c r="E406" s="1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6.5" customHeight="1">
      <c r="A407" s="5"/>
      <c r="B407" s="41"/>
      <c r="C407" s="5"/>
      <c r="D407" s="5"/>
      <c r="E407" s="1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6.5" customHeight="1">
      <c r="A408" s="5"/>
      <c r="B408" s="41"/>
      <c r="C408" s="5"/>
      <c r="D408" s="5"/>
      <c r="E408" s="1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6.5" customHeight="1">
      <c r="A409" s="5"/>
      <c r="B409" s="41"/>
      <c r="C409" s="5"/>
      <c r="D409" s="5"/>
      <c r="E409" s="1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6.5" customHeight="1">
      <c r="A410" s="5"/>
      <c r="B410" s="41"/>
      <c r="C410" s="5"/>
      <c r="D410" s="5"/>
      <c r="E410" s="1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6.5" customHeight="1">
      <c r="A411" s="5"/>
      <c r="B411" s="41"/>
      <c r="C411" s="5"/>
      <c r="D411" s="5"/>
      <c r="E411" s="1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6.5" customHeight="1">
      <c r="A412" s="5"/>
      <c r="B412" s="41"/>
      <c r="C412" s="5"/>
      <c r="D412" s="5"/>
      <c r="E412" s="1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6.5" customHeight="1">
      <c r="A413" s="5"/>
      <c r="B413" s="41"/>
      <c r="C413" s="5"/>
      <c r="D413" s="5"/>
      <c r="E413" s="1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6.5" customHeight="1">
      <c r="A414" s="5"/>
      <c r="B414" s="41"/>
      <c r="C414" s="5"/>
      <c r="D414" s="5"/>
      <c r="E414" s="1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6.5" customHeight="1">
      <c r="A415" s="5"/>
      <c r="B415" s="41"/>
      <c r="C415" s="5"/>
      <c r="D415" s="5"/>
      <c r="E415" s="1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6.5" customHeight="1">
      <c r="A416" s="5"/>
      <c r="B416" s="41"/>
      <c r="C416" s="5"/>
      <c r="D416" s="5"/>
      <c r="E416" s="1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6.5" customHeight="1">
      <c r="A417" s="5"/>
      <c r="B417" s="41"/>
      <c r="C417" s="5"/>
      <c r="D417" s="5"/>
      <c r="E417" s="1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6.5" customHeight="1">
      <c r="A418" s="5"/>
      <c r="B418" s="41"/>
      <c r="C418" s="5"/>
      <c r="D418" s="5"/>
      <c r="E418" s="1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6.5" customHeight="1">
      <c r="A419" s="5"/>
      <c r="B419" s="41"/>
      <c r="C419" s="5"/>
      <c r="D419" s="5"/>
      <c r="E419" s="1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6.5" customHeight="1">
      <c r="A420" s="5"/>
      <c r="B420" s="41"/>
      <c r="C420" s="5"/>
      <c r="D420" s="5"/>
      <c r="E420" s="1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6.5" customHeight="1">
      <c r="A421" s="5"/>
      <c r="B421" s="41"/>
      <c r="C421" s="5"/>
      <c r="D421" s="5"/>
      <c r="E421" s="1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6.5" customHeight="1">
      <c r="A422" s="5"/>
      <c r="B422" s="41"/>
      <c r="C422" s="5"/>
      <c r="D422" s="5"/>
      <c r="E422" s="1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6.5" customHeight="1">
      <c r="A423" s="5"/>
      <c r="B423" s="41"/>
      <c r="C423" s="5"/>
      <c r="D423" s="5"/>
      <c r="E423" s="1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6.5" customHeight="1">
      <c r="A424" s="5"/>
      <c r="B424" s="41"/>
      <c r="C424" s="5"/>
      <c r="D424" s="5"/>
      <c r="E424" s="1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6.5" customHeight="1">
      <c r="A425" s="5"/>
      <c r="B425" s="41"/>
      <c r="C425" s="5"/>
      <c r="D425" s="5"/>
      <c r="E425" s="1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6.5" customHeight="1">
      <c r="A426" s="5"/>
      <c r="B426" s="41"/>
      <c r="C426" s="5"/>
      <c r="D426" s="5"/>
      <c r="E426" s="1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6.5" customHeight="1">
      <c r="A427" s="5"/>
      <c r="B427" s="41"/>
      <c r="C427" s="5"/>
      <c r="D427" s="5"/>
      <c r="E427" s="1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6.5" customHeight="1">
      <c r="A428" s="5"/>
      <c r="B428" s="41"/>
      <c r="C428" s="5"/>
      <c r="D428" s="5"/>
      <c r="E428" s="1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6.5" customHeight="1">
      <c r="A429" s="5"/>
      <c r="B429" s="41"/>
      <c r="C429" s="5"/>
      <c r="D429" s="5"/>
      <c r="E429" s="1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6.5" customHeight="1">
      <c r="A430" s="5"/>
      <c r="B430" s="41"/>
      <c r="C430" s="5"/>
      <c r="D430" s="5"/>
      <c r="E430" s="1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6.5" customHeight="1">
      <c r="A431" s="5"/>
      <c r="B431" s="41"/>
      <c r="C431" s="5"/>
      <c r="D431" s="5"/>
      <c r="E431" s="1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6.5" customHeight="1">
      <c r="A432" s="5"/>
      <c r="B432" s="41"/>
      <c r="C432" s="5"/>
      <c r="D432" s="5"/>
      <c r="E432" s="1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6.5" customHeight="1">
      <c r="A433" s="5"/>
      <c r="B433" s="41"/>
      <c r="C433" s="5"/>
      <c r="D433" s="5"/>
      <c r="E433" s="1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6.5" customHeight="1">
      <c r="A434" s="5"/>
      <c r="B434" s="41"/>
      <c r="C434" s="5"/>
      <c r="D434" s="5"/>
      <c r="E434" s="1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6.5" customHeight="1">
      <c r="A435" s="5"/>
      <c r="B435" s="41"/>
      <c r="C435" s="5"/>
      <c r="D435" s="5"/>
      <c r="E435" s="1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6.5" customHeight="1">
      <c r="A436" s="5"/>
      <c r="B436" s="41"/>
      <c r="C436" s="5"/>
      <c r="D436" s="5"/>
      <c r="E436" s="1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6.5" customHeight="1">
      <c r="A437" s="5"/>
      <c r="B437" s="41"/>
      <c r="C437" s="5"/>
      <c r="D437" s="5"/>
      <c r="E437" s="1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6.5" customHeight="1">
      <c r="A438" s="5"/>
      <c r="B438" s="41"/>
      <c r="C438" s="5"/>
      <c r="D438" s="5"/>
      <c r="E438" s="1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6.5" customHeight="1">
      <c r="A439" s="5"/>
      <c r="B439" s="41"/>
      <c r="C439" s="5"/>
      <c r="D439" s="5"/>
      <c r="E439" s="1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6.5" customHeight="1">
      <c r="A440" s="5"/>
      <c r="B440" s="41"/>
      <c r="C440" s="5"/>
      <c r="D440" s="5"/>
      <c r="E440" s="1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6.5" customHeight="1">
      <c r="A441" s="5"/>
      <c r="B441" s="41"/>
      <c r="C441" s="5"/>
      <c r="D441" s="5"/>
      <c r="E441" s="1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6.5" customHeight="1">
      <c r="A442" s="5"/>
      <c r="B442" s="41"/>
      <c r="C442" s="5"/>
      <c r="D442" s="5"/>
      <c r="E442" s="1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6.5" customHeight="1">
      <c r="A443" s="5"/>
      <c r="B443" s="41"/>
      <c r="C443" s="5"/>
      <c r="D443" s="5"/>
      <c r="E443" s="1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6.5" customHeight="1">
      <c r="A444" s="5"/>
      <c r="B444" s="41"/>
      <c r="C444" s="5"/>
      <c r="D444" s="5"/>
      <c r="E444" s="1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6.5" customHeight="1">
      <c r="A445" s="5"/>
      <c r="B445" s="41"/>
      <c r="C445" s="5"/>
      <c r="D445" s="5"/>
      <c r="E445" s="1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6.5" customHeight="1">
      <c r="A446" s="5"/>
      <c r="B446" s="41"/>
      <c r="C446" s="5"/>
      <c r="D446" s="5"/>
      <c r="E446" s="1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6.5" customHeight="1">
      <c r="A447" s="5"/>
      <c r="B447" s="41"/>
      <c r="C447" s="5"/>
      <c r="D447" s="5"/>
      <c r="E447" s="1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6.5" customHeight="1">
      <c r="A448" s="5"/>
      <c r="B448" s="41"/>
      <c r="C448" s="5"/>
      <c r="D448" s="5"/>
      <c r="E448" s="1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6.5" customHeight="1">
      <c r="A449" s="5"/>
      <c r="B449" s="41"/>
      <c r="C449" s="5"/>
      <c r="D449" s="5"/>
      <c r="E449" s="1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6.5" customHeight="1">
      <c r="A450" s="5"/>
      <c r="B450" s="41"/>
      <c r="C450" s="5"/>
      <c r="D450" s="5"/>
      <c r="E450" s="1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6.5" customHeight="1">
      <c r="A451" s="5"/>
      <c r="B451" s="41"/>
      <c r="C451" s="5"/>
      <c r="D451" s="5"/>
      <c r="E451" s="1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6.5" customHeight="1">
      <c r="A452" s="5"/>
      <c r="B452" s="41"/>
      <c r="C452" s="5"/>
      <c r="D452" s="5"/>
      <c r="E452" s="1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6.5" customHeight="1">
      <c r="A453" s="5"/>
      <c r="B453" s="41"/>
      <c r="C453" s="5"/>
      <c r="D453" s="5"/>
      <c r="E453" s="1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6.5" customHeight="1">
      <c r="A454" s="5"/>
      <c r="B454" s="41"/>
      <c r="C454" s="5"/>
      <c r="D454" s="5"/>
      <c r="E454" s="1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6.5" customHeight="1">
      <c r="A455" s="5"/>
      <c r="B455" s="41"/>
      <c r="C455" s="5"/>
      <c r="D455" s="5"/>
      <c r="E455" s="1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6.5" customHeight="1">
      <c r="A456" s="5"/>
      <c r="B456" s="41"/>
      <c r="C456" s="5"/>
      <c r="D456" s="5"/>
      <c r="E456" s="1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6.5" customHeight="1">
      <c r="A457" s="5"/>
      <c r="B457" s="41"/>
      <c r="C457" s="5"/>
      <c r="D457" s="5"/>
      <c r="E457" s="1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6.5" customHeight="1">
      <c r="A458" s="5"/>
      <c r="B458" s="41"/>
      <c r="C458" s="5"/>
      <c r="D458" s="5"/>
      <c r="E458" s="1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6.5" customHeight="1">
      <c r="A459" s="5"/>
      <c r="B459" s="41"/>
      <c r="C459" s="5"/>
      <c r="D459" s="5"/>
      <c r="E459" s="1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6.5" customHeight="1">
      <c r="A460" s="5"/>
      <c r="B460" s="41"/>
      <c r="C460" s="5"/>
      <c r="D460" s="5"/>
      <c r="E460" s="1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6.5" customHeight="1">
      <c r="A461" s="5"/>
      <c r="B461" s="41"/>
      <c r="C461" s="5"/>
      <c r="D461" s="5"/>
      <c r="E461" s="1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6.5" customHeight="1">
      <c r="A462" s="5"/>
      <c r="B462" s="41"/>
      <c r="C462" s="5"/>
      <c r="D462" s="5"/>
      <c r="E462" s="1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6.5" customHeight="1">
      <c r="A463" s="5"/>
      <c r="B463" s="41"/>
      <c r="C463" s="5"/>
      <c r="D463" s="5"/>
      <c r="E463" s="1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6.5" customHeight="1">
      <c r="A464" s="5"/>
      <c r="B464" s="41"/>
      <c r="C464" s="5"/>
      <c r="D464" s="5"/>
      <c r="E464" s="1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6.5" customHeight="1">
      <c r="A465" s="5"/>
      <c r="B465" s="41"/>
      <c r="C465" s="5"/>
      <c r="D465" s="5"/>
      <c r="E465" s="1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6.5" customHeight="1">
      <c r="A466" s="5"/>
      <c r="B466" s="41"/>
      <c r="C466" s="5"/>
      <c r="D466" s="5"/>
      <c r="E466" s="1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6.5" customHeight="1">
      <c r="A467" s="5"/>
      <c r="B467" s="41"/>
      <c r="C467" s="5"/>
      <c r="D467" s="5"/>
      <c r="E467" s="1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6.5" customHeight="1">
      <c r="A468" s="5"/>
      <c r="B468" s="41"/>
      <c r="C468" s="5"/>
      <c r="D468" s="5"/>
      <c r="E468" s="1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6.5" customHeight="1">
      <c r="A469" s="5"/>
      <c r="B469" s="41"/>
      <c r="C469" s="5"/>
      <c r="D469" s="5"/>
      <c r="E469" s="1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6.5" customHeight="1">
      <c r="A470" s="5"/>
      <c r="B470" s="41"/>
      <c r="C470" s="5"/>
      <c r="D470" s="5"/>
      <c r="E470" s="1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6.5" customHeight="1">
      <c r="A471" s="5"/>
      <c r="B471" s="41"/>
      <c r="C471" s="5"/>
      <c r="D471" s="5"/>
      <c r="E471" s="1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6.5" customHeight="1">
      <c r="A472" s="5"/>
      <c r="B472" s="41"/>
      <c r="C472" s="5"/>
      <c r="D472" s="5"/>
      <c r="E472" s="1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6.5" customHeight="1">
      <c r="A473" s="5"/>
      <c r="B473" s="41"/>
      <c r="C473" s="5"/>
      <c r="D473" s="5"/>
      <c r="E473" s="1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6.5" customHeight="1">
      <c r="A474" s="5"/>
      <c r="B474" s="41"/>
      <c r="C474" s="5"/>
      <c r="D474" s="5"/>
      <c r="E474" s="1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6.5" customHeight="1">
      <c r="A475" s="5"/>
      <c r="B475" s="41"/>
      <c r="C475" s="5"/>
      <c r="D475" s="5"/>
      <c r="E475" s="1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6.5" customHeight="1">
      <c r="A476" s="5"/>
      <c r="B476" s="41"/>
      <c r="C476" s="5"/>
      <c r="D476" s="5"/>
      <c r="E476" s="1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6.5" customHeight="1">
      <c r="A477" s="5"/>
      <c r="B477" s="41"/>
      <c r="C477" s="5"/>
      <c r="D477" s="5"/>
      <c r="E477" s="1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6.5" customHeight="1">
      <c r="A478" s="5"/>
      <c r="B478" s="41"/>
      <c r="C478" s="5"/>
      <c r="D478" s="5"/>
      <c r="E478" s="1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6.5" customHeight="1">
      <c r="A479" s="5"/>
      <c r="B479" s="41"/>
      <c r="C479" s="5"/>
      <c r="D479" s="5"/>
      <c r="E479" s="1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6.5" customHeight="1">
      <c r="A480" s="5"/>
      <c r="B480" s="41"/>
      <c r="C480" s="5"/>
      <c r="D480" s="5"/>
      <c r="E480" s="1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6.5" customHeight="1">
      <c r="A481" s="5"/>
      <c r="B481" s="41"/>
      <c r="C481" s="5"/>
      <c r="D481" s="5"/>
      <c r="E481" s="1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6.5" customHeight="1">
      <c r="A482" s="5"/>
      <c r="B482" s="41"/>
      <c r="C482" s="5"/>
      <c r="D482" s="5"/>
      <c r="E482" s="1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6.5" customHeight="1">
      <c r="A483" s="5"/>
      <c r="B483" s="41"/>
      <c r="C483" s="5"/>
      <c r="D483" s="5"/>
      <c r="E483" s="1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6.5" customHeight="1">
      <c r="A484" s="5"/>
      <c r="B484" s="41"/>
      <c r="C484" s="5"/>
      <c r="D484" s="5"/>
      <c r="E484" s="1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6.5" customHeight="1">
      <c r="A485" s="5"/>
      <c r="B485" s="41"/>
      <c r="C485" s="5"/>
      <c r="D485" s="5"/>
      <c r="E485" s="1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6.5" customHeight="1">
      <c r="A486" s="5"/>
      <c r="B486" s="41"/>
      <c r="C486" s="5"/>
      <c r="D486" s="5"/>
      <c r="E486" s="1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6.5" customHeight="1">
      <c r="A487" s="5"/>
      <c r="B487" s="41"/>
      <c r="C487" s="5"/>
      <c r="D487" s="5"/>
      <c r="E487" s="1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6.5" customHeight="1">
      <c r="A488" s="5"/>
      <c r="B488" s="41"/>
      <c r="C488" s="5"/>
      <c r="D488" s="5"/>
      <c r="E488" s="1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6.5" customHeight="1">
      <c r="A489" s="5"/>
      <c r="B489" s="41"/>
      <c r="C489" s="5"/>
      <c r="D489" s="5"/>
      <c r="E489" s="1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6.5" customHeight="1">
      <c r="A490" s="5"/>
      <c r="B490" s="41"/>
      <c r="C490" s="5"/>
      <c r="D490" s="5"/>
      <c r="E490" s="1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6.5" customHeight="1">
      <c r="A491" s="5"/>
      <c r="B491" s="41"/>
      <c r="C491" s="5"/>
      <c r="D491" s="5"/>
      <c r="E491" s="1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6.5" customHeight="1">
      <c r="A492" s="5"/>
      <c r="B492" s="41"/>
      <c r="C492" s="5"/>
      <c r="D492" s="5"/>
      <c r="E492" s="1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6.5" customHeight="1">
      <c r="A493" s="5"/>
      <c r="B493" s="41"/>
      <c r="C493" s="5"/>
      <c r="D493" s="5"/>
      <c r="E493" s="1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6.5" customHeight="1">
      <c r="A494" s="5"/>
      <c r="B494" s="41"/>
      <c r="C494" s="5"/>
      <c r="D494" s="5"/>
      <c r="E494" s="1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6.5" customHeight="1">
      <c r="A495" s="5"/>
      <c r="B495" s="41"/>
      <c r="C495" s="5"/>
      <c r="D495" s="5"/>
      <c r="E495" s="1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6.5" customHeight="1">
      <c r="A496" s="5"/>
      <c r="B496" s="41"/>
      <c r="C496" s="5"/>
      <c r="D496" s="5"/>
      <c r="E496" s="1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6.5" customHeight="1">
      <c r="A497" s="5"/>
      <c r="B497" s="41"/>
      <c r="C497" s="5"/>
      <c r="D497" s="5"/>
      <c r="E497" s="1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6.5" customHeight="1">
      <c r="A498" s="5"/>
      <c r="B498" s="41"/>
      <c r="C498" s="5"/>
      <c r="D498" s="5"/>
      <c r="E498" s="1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6.5" customHeight="1">
      <c r="A499" s="5"/>
      <c r="B499" s="41"/>
      <c r="C499" s="5"/>
      <c r="D499" s="5"/>
      <c r="E499" s="1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6.5" customHeight="1">
      <c r="A500" s="5"/>
      <c r="B500" s="41"/>
      <c r="C500" s="5"/>
      <c r="D500" s="5"/>
      <c r="E500" s="1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6.5" customHeight="1">
      <c r="A501" s="5"/>
      <c r="B501" s="41"/>
      <c r="C501" s="5"/>
      <c r="D501" s="5"/>
      <c r="E501" s="1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6.5" customHeight="1">
      <c r="A502" s="5"/>
      <c r="B502" s="41"/>
      <c r="C502" s="5"/>
      <c r="D502" s="5"/>
      <c r="E502" s="1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6.5" customHeight="1">
      <c r="A503" s="5"/>
      <c r="B503" s="41"/>
      <c r="C503" s="5"/>
      <c r="D503" s="5"/>
      <c r="E503" s="1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6.5" customHeight="1">
      <c r="A504" s="5"/>
      <c r="B504" s="41"/>
      <c r="C504" s="5"/>
      <c r="D504" s="5"/>
      <c r="E504" s="1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6.5" customHeight="1">
      <c r="A505" s="5"/>
      <c r="B505" s="41"/>
      <c r="C505" s="5"/>
      <c r="D505" s="5"/>
      <c r="E505" s="1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6.5" customHeight="1">
      <c r="A506" s="5"/>
      <c r="B506" s="41"/>
      <c r="C506" s="5"/>
      <c r="D506" s="5"/>
      <c r="E506" s="1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6.5" customHeight="1">
      <c r="A507" s="5"/>
      <c r="B507" s="41"/>
      <c r="C507" s="5"/>
      <c r="D507" s="5"/>
      <c r="E507" s="1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6.5" customHeight="1">
      <c r="A508" s="5"/>
      <c r="B508" s="41"/>
      <c r="C508" s="5"/>
      <c r="D508" s="5"/>
      <c r="E508" s="1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6.5" customHeight="1">
      <c r="A509" s="5"/>
      <c r="B509" s="41"/>
      <c r="C509" s="5"/>
      <c r="D509" s="5"/>
      <c r="E509" s="1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6.5" customHeight="1">
      <c r="A510" s="5"/>
      <c r="B510" s="41"/>
      <c r="C510" s="5"/>
      <c r="D510" s="5"/>
      <c r="E510" s="1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6.5" customHeight="1">
      <c r="A511" s="5"/>
      <c r="B511" s="41"/>
      <c r="C511" s="5"/>
      <c r="D511" s="5"/>
      <c r="E511" s="1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6.5" customHeight="1">
      <c r="A512" s="5"/>
      <c r="B512" s="41"/>
      <c r="C512" s="5"/>
      <c r="D512" s="5"/>
      <c r="E512" s="1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6.5" customHeight="1">
      <c r="A513" s="5"/>
      <c r="B513" s="41"/>
      <c r="C513" s="5"/>
      <c r="D513" s="5"/>
      <c r="E513" s="1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6.5" customHeight="1">
      <c r="A514" s="5"/>
      <c r="B514" s="41"/>
      <c r="C514" s="5"/>
      <c r="D514" s="5"/>
      <c r="E514" s="1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6.5" customHeight="1">
      <c r="A515" s="5"/>
      <c r="B515" s="41"/>
      <c r="C515" s="5"/>
      <c r="D515" s="5"/>
      <c r="E515" s="1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6.5" customHeight="1">
      <c r="A516" s="5"/>
      <c r="B516" s="41"/>
      <c r="C516" s="5"/>
      <c r="D516" s="5"/>
      <c r="E516" s="1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6.5" customHeight="1">
      <c r="A517" s="5"/>
      <c r="B517" s="41"/>
      <c r="C517" s="5"/>
      <c r="D517" s="5"/>
      <c r="E517" s="1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6.5" customHeight="1">
      <c r="A518" s="5"/>
      <c r="B518" s="41"/>
      <c r="C518" s="5"/>
      <c r="D518" s="5"/>
      <c r="E518" s="1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6.5" customHeight="1">
      <c r="A519" s="5"/>
      <c r="B519" s="41"/>
      <c r="C519" s="5"/>
      <c r="D519" s="5"/>
      <c r="E519" s="1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6.5" customHeight="1">
      <c r="A520" s="5"/>
      <c r="B520" s="41"/>
      <c r="C520" s="5"/>
      <c r="D520" s="5"/>
      <c r="E520" s="1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6.5" customHeight="1">
      <c r="A521" s="5"/>
      <c r="B521" s="41"/>
      <c r="C521" s="5"/>
      <c r="D521" s="5"/>
      <c r="E521" s="1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6.5" customHeight="1">
      <c r="A522" s="5"/>
      <c r="B522" s="41"/>
      <c r="C522" s="5"/>
      <c r="D522" s="5"/>
      <c r="E522" s="1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6.5" customHeight="1">
      <c r="A523" s="5"/>
      <c r="B523" s="41"/>
      <c r="C523" s="5"/>
      <c r="D523" s="5"/>
      <c r="E523" s="1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6.5" customHeight="1">
      <c r="A524" s="5"/>
      <c r="B524" s="41"/>
      <c r="C524" s="5"/>
      <c r="D524" s="5"/>
      <c r="E524" s="1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6.5" customHeight="1">
      <c r="A525" s="5"/>
      <c r="B525" s="41"/>
      <c r="C525" s="5"/>
      <c r="D525" s="5"/>
      <c r="E525" s="1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6.5" customHeight="1">
      <c r="A526" s="5"/>
      <c r="B526" s="41"/>
      <c r="C526" s="5"/>
      <c r="D526" s="5"/>
      <c r="E526" s="1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6.5" customHeight="1">
      <c r="A527" s="5"/>
      <c r="B527" s="41"/>
      <c r="C527" s="5"/>
      <c r="D527" s="5"/>
      <c r="E527" s="1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6.5" customHeight="1">
      <c r="A528" s="5"/>
      <c r="B528" s="41"/>
      <c r="C528" s="5"/>
      <c r="D528" s="5"/>
      <c r="E528" s="1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6.5" customHeight="1">
      <c r="A529" s="5"/>
      <c r="B529" s="41"/>
      <c r="C529" s="5"/>
      <c r="D529" s="5"/>
      <c r="E529" s="1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6.5" customHeight="1">
      <c r="A530" s="5"/>
      <c r="B530" s="41"/>
      <c r="C530" s="5"/>
      <c r="D530" s="5"/>
      <c r="E530" s="1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6.5" customHeight="1">
      <c r="A531" s="5"/>
      <c r="B531" s="41"/>
      <c r="C531" s="5"/>
      <c r="D531" s="5"/>
      <c r="E531" s="1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6.5" customHeight="1">
      <c r="A532" s="5"/>
      <c r="B532" s="41"/>
      <c r="C532" s="5"/>
      <c r="D532" s="5"/>
      <c r="E532" s="1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6.5" customHeight="1">
      <c r="A533" s="5"/>
      <c r="B533" s="41"/>
      <c r="C533" s="5"/>
      <c r="D533" s="5"/>
      <c r="E533" s="1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6.5" customHeight="1">
      <c r="A534" s="5"/>
      <c r="B534" s="41"/>
      <c r="C534" s="5"/>
      <c r="D534" s="5"/>
      <c r="E534" s="1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6.5" customHeight="1">
      <c r="A535" s="5"/>
      <c r="B535" s="41"/>
      <c r="C535" s="5"/>
      <c r="D535" s="5"/>
      <c r="E535" s="1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6.5" customHeight="1">
      <c r="A536" s="5"/>
      <c r="B536" s="41"/>
      <c r="C536" s="5"/>
      <c r="D536" s="5"/>
      <c r="E536" s="1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6.5" customHeight="1">
      <c r="A537" s="5"/>
      <c r="B537" s="41"/>
      <c r="C537" s="5"/>
      <c r="D537" s="5"/>
      <c r="E537" s="1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6.5" customHeight="1">
      <c r="A538" s="5"/>
      <c r="B538" s="41"/>
      <c r="C538" s="5"/>
      <c r="D538" s="5"/>
      <c r="E538" s="1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6.5" customHeight="1">
      <c r="A539" s="5"/>
      <c r="B539" s="41"/>
      <c r="C539" s="5"/>
      <c r="D539" s="5"/>
      <c r="E539" s="1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6.5" customHeight="1">
      <c r="A540" s="5"/>
      <c r="B540" s="41"/>
      <c r="C540" s="5"/>
      <c r="D540" s="5"/>
      <c r="E540" s="1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6.5" customHeight="1">
      <c r="A541" s="5"/>
      <c r="B541" s="41"/>
      <c r="C541" s="5"/>
      <c r="D541" s="5"/>
      <c r="E541" s="1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6.5" customHeight="1">
      <c r="A542" s="5"/>
      <c r="B542" s="41"/>
      <c r="C542" s="5"/>
      <c r="D542" s="5"/>
      <c r="E542" s="1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6.5" customHeight="1">
      <c r="A543" s="5"/>
      <c r="B543" s="41"/>
      <c r="C543" s="5"/>
      <c r="D543" s="5"/>
      <c r="E543" s="1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6.5" customHeight="1">
      <c r="A544" s="5"/>
      <c r="B544" s="41"/>
      <c r="C544" s="5"/>
      <c r="D544" s="5"/>
      <c r="E544" s="1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6.5" customHeight="1">
      <c r="A545" s="5"/>
      <c r="B545" s="41"/>
      <c r="C545" s="5"/>
      <c r="D545" s="5"/>
      <c r="E545" s="1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6.5" customHeight="1">
      <c r="A546" s="5"/>
      <c r="B546" s="41"/>
      <c r="C546" s="5"/>
      <c r="D546" s="5"/>
      <c r="E546" s="1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6.5" customHeight="1">
      <c r="A547" s="5"/>
      <c r="B547" s="41"/>
      <c r="C547" s="5"/>
      <c r="D547" s="5"/>
      <c r="E547" s="1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6.5" customHeight="1">
      <c r="A548" s="5"/>
      <c r="B548" s="41"/>
      <c r="C548" s="5"/>
      <c r="D548" s="5"/>
      <c r="E548" s="1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6.5" customHeight="1">
      <c r="A549" s="5"/>
      <c r="B549" s="41"/>
      <c r="C549" s="5"/>
      <c r="D549" s="5"/>
      <c r="E549" s="1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6.5" customHeight="1">
      <c r="A550" s="5"/>
      <c r="B550" s="41"/>
      <c r="C550" s="5"/>
      <c r="D550" s="5"/>
      <c r="E550" s="1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6.5" customHeight="1">
      <c r="A551" s="5"/>
      <c r="B551" s="41"/>
      <c r="C551" s="5"/>
      <c r="D551" s="5"/>
      <c r="E551" s="1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6.5" customHeight="1">
      <c r="A552" s="5"/>
      <c r="B552" s="41"/>
      <c r="C552" s="5"/>
      <c r="D552" s="5"/>
      <c r="E552" s="1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6.5" customHeight="1">
      <c r="A553" s="5"/>
      <c r="B553" s="41"/>
      <c r="C553" s="5"/>
      <c r="D553" s="5"/>
      <c r="E553" s="1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6.5" customHeight="1">
      <c r="A554" s="5"/>
      <c r="B554" s="41"/>
      <c r="C554" s="5"/>
      <c r="D554" s="5"/>
      <c r="E554" s="1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6.5" customHeight="1">
      <c r="A555" s="5"/>
      <c r="B555" s="41"/>
      <c r="C555" s="5"/>
      <c r="D555" s="5"/>
      <c r="E555" s="1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6.5" customHeight="1">
      <c r="A556" s="5"/>
      <c r="B556" s="41"/>
      <c r="C556" s="5"/>
      <c r="D556" s="5"/>
      <c r="E556" s="1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6.5" customHeight="1">
      <c r="A557" s="5"/>
      <c r="B557" s="41"/>
      <c r="C557" s="5"/>
      <c r="D557" s="5"/>
      <c r="E557" s="1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6.5" customHeight="1">
      <c r="A558" s="5"/>
      <c r="B558" s="41"/>
      <c r="C558" s="5"/>
      <c r="D558" s="5"/>
      <c r="E558" s="1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6.5" customHeight="1">
      <c r="A559" s="5"/>
      <c r="B559" s="41"/>
      <c r="C559" s="5"/>
      <c r="D559" s="5"/>
      <c r="E559" s="1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6.5" customHeight="1">
      <c r="A560" s="5"/>
      <c r="B560" s="41"/>
      <c r="C560" s="5"/>
      <c r="D560" s="5"/>
      <c r="E560" s="1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6.5" customHeight="1">
      <c r="A561" s="5"/>
      <c r="B561" s="41"/>
      <c r="C561" s="5"/>
      <c r="D561" s="5"/>
      <c r="E561" s="1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6.5" customHeight="1">
      <c r="A562" s="5"/>
      <c r="B562" s="41"/>
      <c r="C562" s="5"/>
      <c r="D562" s="5"/>
      <c r="E562" s="1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6.5" customHeight="1">
      <c r="A563" s="5"/>
      <c r="B563" s="41"/>
      <c r="C563" s="5"/>
      <c r="D563" s="5"/>
      <c r="E563" s="1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6.5" customHeight="1">
      <c r="A564" s="5"/>
      <c r="B564" s="41"/>
      <c r="C564" s="5"/>
      <c r="D564" s="5"/>
      <c r="E564" s="1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6.5" customHeight="1">
      <c r="A565" s="5"/>
      <c r="B565" s="41"/>
      <c r="C565" s="5"/>
      <c r="D565" s="5"/>
      <c r="E565" s="1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6.5" customHeight="1">
      <c r="A566" s="5"/>
      <c r="B566" s="41"/>
      <c r="C566" s="5"/>
      <c r="D566" s="5"/>
      <c r="E566" s="1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6.5" customHeight="1">
      <c r="A567" s="5"/>
      <c r="B567" s="41"/>
      <c r="C567" s="5"/>
      <c r="D567" s="5"/>
      <c r="E567" s="1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6.5" customHeight="1">
      <c r="A568" s="5"/>
      <c r="B568" s="41"/>
      <c r="C568" s="5"/>
      <c r="D568" s="5"/>
      <c r="E568" s="1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6.5" customHeight="1">
      <c r="A569" s="5"/>
      <c r="B569" s="41"/>
      <c r="C569" s="5"/>
      <c r="D569" s="5"/>
      <c r="E569" s="1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6.5" customHeight="1">
      <c r="A570" s="5"/>
      <c r="B570" s="41"/>
      <c r="C570" s="5"/>
      <c r="D570" s="5"/>
      <c r="E570" s="1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6.5" customHeight="1">
      <c r="A571" s="5"/>
      <c r="B571" s="41"/>
      <c r="C571" s="5"/>
      <c r="D571" s="5"/>
      <c r="E571" s="1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6.5" customHeight="1">
      <c r="A572" s="5"/>
      <c r="B572" s="41"/>
      <c r="C572" s="5"/>
      <c r="D572" s="5"/>
      <c r="E572" s="1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6.5" customHeight="1">
      <c r="A573" s="5"/>
      <c r="B573" s="41"/>
      <c r="C573" s="5"/>
      <c r="D573" s="5"/>
      <c r="E573" s="1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6.5" customHeight="1">
      <c r="A574" s="5"/>
      <c r="B574" s="41"/>
      <c r="C574" s="5"/>
      <c r="D574" s="5"/>
      <c r="E574" s="1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6.5" customHeight="1">
      <c r="A575" s="5"/>
      <c r="B575" s="41"/>
      <c r="C575" s="5"/>
      <c r="D575" s="5"/>
      <c r="E575" s="1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6.5" customHeight="1">
      <c r="A576" s="5"/>
      <c r="B576" s="41"/>
      <c r="C576" s="5"/>
      <c r="D576" s="5"/>
      <c r="E576" s="1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6.5" customHeight="1">
      <c r="A577" s="5"/>
      <c r="B577" s="41"/>
      <c r="C577" s="5"/>
      <c r="D577" s="5"/>
      <c r="E577" s="1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6.5" customHeight="1">
      <c r="A578" s="5"/>
      <c r="B578" s="41"/>
      <c r="C578" s="5"/>
      <c r="D578" s="5"/>
      <c r="E578" s="1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6.5" customHeight="1">
      <c r="A579" s="5"/>
      <c r="B579" s="41"/>
      <c r="C579" s="5"/>
      <c r="D579" s="5"/>
      <c r="E579" s="1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6.5" customHeight="1">
      <c r="A580" s="5"/>
      <c r="B580" s="41"/>
      <c r="C580" s="5"/>
      <c r="D580" s="5"/>
      <c r="E580" s="1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6.5" customHeight="1">
      <c r="A581" s="5"/>
      <c r="B581" s="41"/>
      <c r="C581" s="5"/>
      <c r="D581" s="5"/>
      <c r="E581" s="1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6.5" customHeight="1">
      <c r="A582" s="5"/>
      <c r="B582" s="41"/>
      <c r="C582" s="5"/>
      <c r="D582" s="5"/>
      <c r="E582" s="1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6.5" customHeight="1">
      <c r="A583" s="5"/>
      <c r="B583" s="41"/>
      <c r="C583" s="5"/>
      <c r="D583" s="5"/>
      <c r="E583" s="1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6.5" customHeight="1">
      <c r="A584" s="5"/>
      <c r="B584" s="41"/>
      <c r="C584" s="5"/>
      <c r="D584" s="5"/>
      <c r="E584" s="1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6.5" customHeight="1">
      <c r="A585" s="5"/>
      <c r="B585" s="41"/>
      <c r="C585" s="5"/>
      <c r="D585" s="5"/>
      <c r="E585" s="1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6.5" customHeight="1">
      <c r="A586" s="5"/>
      <c r="B586" s="41"/>
      <c r="C586" s="5"/>
      <c r="D586" s="5"/>
      <c r="E586" s="1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6.5" customHeight="1">
      <c r="A587" s="5"/>
      <c r="B587" s="41"/>
      <c r="C587" s="5"/>
      <c r="D587" s="5"/>
      <c r="E587" s="1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6.5" customHeight="1">
      <c r="A588" s="5"/>
      <c r="B588" s="41"/>
      <c r="C588" s="5"/>
      <c r="D588" s="5"/>
      <c r="E588" s="1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6.5" customHeight="1">
      <c r="A589" s="5"/>
      <c r="B589" s="41"/>
      <c r="C589" s="5"/>
      <c r="D589" s="5"/>
      <c r="E589" s="1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6.5" customHeight="1">
      <c r="A590" s="5"/>
      <c r="B590" s="41"/>
      <c r="C590" s="5"/>
      <c r="D590" s="5"/>
      <c r="E590" s="1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6.5" customHeight="1">
      <c r="A591" s="5"/>
      <c r="B591" s="41"/>
      <c r="C591" s="5"/>
      <c r="D591" s="5"/>
      <c r="E591" s="1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6.5" customHeight="1">
      <c r="A592" s="5"/>
      <c r="B592" s="41"/>
      <c r="C592" s="5"/>
      <c r="D592" s="5"/>
      <c r="E592" s="1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6.5" customHeight="1">
      <c r="A593" s="5"/>
      <c r="B593" s="41"/>
      <c r="C593" s="5"/>
      <c r="D593" s="5"/>
      <c r="E593" s="1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6.5" customHeight="1">
      <c r="A594" s="5"/>
      <c r="B594" s="41"/>
      <c r="C594" s="5"/>
      <c r="D594" s="5"/>
      <c r="E594" s="1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6.5" customHeight="1">
      <c r="A595" s="5"/>
      <c r="B595" s="41"/>
      <c r="C595" s="5"/>
      <c r="D595" s="5"/>
      <c r="E595" s="1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6.5" customHeight="1">
      <c r="A596" s="5"/>
      <c r="B596" s="41"/>
      <c r="C596" s="5"/>
      <c r="D596" s="5"/>
      <c r="E596" s="1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6.5" customHeight="1">
      <c r="A597" s="5"/>
      <c r="B597" s="41"/>
      <c r="C597" s="5"/>
      <c r="D597" s="5"/>
      <c r="E597" s="1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6.5" customHeight="1">
      <c r="A598" s="5"/>
      <c r="B598" s="41"/>
      <c r="C598" s="5"/>
      <c r="D598" s="5"/>
      <c r="E598" s="1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6.5" customHeight="1">
      <c r="A599" s="5"/>
      <c r="B599" s="41"/>
      <c r="C599" s="5"/>
      <c r="D599" s="5"/>
      <c r="E599" s="1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6.5" customHeight="1">
      <c r="A600" s="5"/>
      <c r="B600" s="41"/>
      <c r="C600" s="5"/>
      <c r="D600" s="5"/>
      <c r="E600" s="1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6.5" customHeight="1">
      <c r="A601" s="5"/>
      <c r="B601" s="41"/>
      <c r="C601" s="5"/>
      <c r="D601" s="5"/>
      <c r="E601" s="1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6.5" customHeight="1">
      <c r="A602" s="5"/>
      <c r="B602" s="41"/>
      <c r="C602" s="5"/>
      <c r="D602" s="5"/>
      <c r="E602" s="1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6.5" customHeight="1">
      <c r="A603" s="5"/>
      <c r="B603" s="41"/>
      <c r="C603" s="5"/>
      <c r="D603" s="5"/>
      <c r="E603" s="1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6.5" customHeight="1">
      <c r="A604" s="5"/>
      <c r="B604" s="41"/>
      <c r="C604" s="5"/>
      <c r="D604" s="5"/>
      <c r="E604" s="1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6.5" customHeight="1">
      <c r="A605" s="5"/>
      <c r="B605" s="41"/>
      <c r="C605" s="5"/>
      <c r="D605" s="5"/>
      <c r="E605" s="1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6.5" customHeight="1">
      <c r="A606" s="5"/>
      <c r="B606" s="41"/>
      <c r="C606" s="5"/>
      <c r="D606" s="5"/>
      <c r="E606" s="1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6.5" customHeight="1">
      <c r="A607" s="5"/>
      <c r="B607" s="41"/>
      <c r="C607" s="5"/>
      <c r="D607" s="5"/>
      <c r="E607" s="1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6.5" customHeight="1">
      <c r="A608" s="5"/>
      <c r="B608" s="41"/>
      <c r="C608" s="5"/>
      <c r="D608" s="5"/>
      <c r="E608" s="1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6.5" customHeight="1">
      <c r="A609" s="5"/>
      <c r="B609" s="41"/>
      <c r="C609" s="5"/>
      <c r="D609" s="5"/>
      <c r="E609" s="1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6.5" customHeight="1">
      <c r="A610" s="5"/>
      <c r="B610" s="41"/>
      <c r="C610" s="5"/>
      <c r="D610" s="5"/>
      <c r="E610" s="1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6.5" customHeight="1">
      <c r="A611" s="5"/>
      <c r="B611" s="41"/>
      <c r="C611" s="5"/>
      <c r="D611" s="5"/>
      <c r="E611" s="1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6.5" customHeight="1">
      <c r="A612" s="5"/>
      <c r="B612" s="41"/>
      <c r="C612" s="5"/>
      <c r="D612" s="5"/>
      <c r="E612" s="1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6.5" customHeight="1">
      <c r="A613" s="5"/>
      <c r="B613" s="41"/>
      <c r="C613" s="5"/>
      <c r="D613" s="5"/>
      <c r="E613" s="1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6.5" customHeight="1">
      <c r="A614" s="5"/>
      <c r="B614" s="41"/>
      <c r="C614" s="5"/>
      <c r="D614" s="5"/>
      <c r="E614" s="1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6.5" customHeight="1">
      <c r="A615" s="5"/>
      <c r="B615" s="41"/>
      <c r="C615" s="5"/>
      <c r="D615" s="5"/>
      <c r="E615" s="1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6.5" customHeight="1">
      <c r="A616" s="5"/>
      <c r="B616" s="41"/>
      <c r="C616" s="5"/>
      <c r="D616" s="5"/>
      <c r="E616" s="1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6.5" customHeight="1">
      <c r="A617" s="5"/>
      <c r="B617" s="41"/>
      <c r="C617" s="5"/>
      <c r="D617" s="5"/>
      <c r="E617" s="1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6.5" customHeight="1">
      <c r="A618" s="5"/>
      <c r="B618" s="41"/>
      <c r="C618" s="5"/>
      <c r="D618" s="5"/>
      <c r="E618" s="1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6.5" customHeight="1">
      <c r="A619" s="5"/>
      <c r="B619" s="41"/>
      <c r="C619" s="5"/>
      <c r="D619" s="5"/>
      <c r="E619" s="1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6.5" customHeight="1">
      <c r="A620" s="5"/>
      <c r="B620" s="41"/>
      <c r="C620" s="5"/>
      <c r="D620" s="5"/>
      <c r="E620" s="1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6.5" customHeight="1">
      <c r="A621" s="5"/>
      <c r="B621" s="41"/>
      <c r="C621" s="5"/>
      <c r="D621" s="5"/>
      <c r="E621" s="1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6.5" customHeight="1">
      <c r="A622" s="5"/>
      <c r="B622" s="41"/>
      <c r="C622" s="5"/>
      <c r="D622" s="5"/>
      <c r="E622" s="1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6.5" customHeight="1">
      <c r="A623" s="5"/>
      <c r="B623" s="41"/>
      <c r="C623" s="5"/>
      <c r="D623" s="5"/>
      <c r="E623" s="1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6.5" customHeight="1">
      <c r="A624" s="5"/>
      <c r="B624" s="41"/>
      <c r="C624" s="5"/>
      <c r="D624" s="5"/>
      <c r="E624" s="1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6.5" customHeight="1">
      <c r="A625" s="5"/>
      <c r="B625" s="41"/>
      <c r="C625" s="5"/>
      <c r="D625" s="5"/>
      <c r="E625" s="1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6.5" customHeight="1">
      <c r="A626" s="5"/>
      <c r="B626" s="41"/>
      <c r="C626" s="5"/>
      <c r="D626" s="5"/>
      <c r="E626" s="1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6.5" customHeight="1">
      <c r="A627" s="5"/>
      <c r="B627" s="41"/>
      <c r="C627" s="5"/>
      <c r="D627" s="5"/>
      <c r="E627" s="1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6.5" customHeight="1">
      <c r="A628" s="5"/>
      <c r="B628" s="41"/>
      <c r="C628" s="5"/>
      <c r="D628" s="5"/>
      <c r="E628" s="1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6.5" customHeight="1">
      <c r="A629" s="5"/>
      <c r="B629" s="41"/>
      <c r="C629" s="5"/>
      <c r="D629" s="5"/>
      <c r="E629" s="1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6.5" customHeight="1">
      <c r="A630" s="5"/>
      <c r="B630" s="41"/>
      <c r="C630" s="5"/>
      <c r="D630" s="5"/>
      <c r="E630" s="1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6.5" customHeight="1">
      <c r="A631" s="5"/>
      <c r="B631" s="41"/>
      <c r="C631" s="5"/>
      <c r="D631" s="5"/>
      <c r="E631" s="1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6.5" customHeight="1">
      <c r="A632" s="5"/>
      <c r="B632" s="41"/>
      <c r="C632" s="5"/>
      <c r="D632" s="5"/>
      <c r="E632" s="1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6.5" customHeight="1">
      <c r="A633" s="5"/>
      <c r="B633" s="41"/>
      <c r="C633" s="5"/>
      <c r="D633" s="5"/>
      <c r="E633" s="1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6.5" customHeight="1">
      <c r="A634" s="5"/>
      <c r="B634" s="41"/>
      <c r="C634" s="5"/>
      <c r="D634" s="5"/>
      <c r="E634" s="1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6.5" customHeight="1">
      <c r="A635" s="5"/>
      <c r="B635" s="41"/>
      <c r="C635" s="5"/>
      <c r="D635" s="5"/>
      <c r="E635" s="1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6.5" customHeight="1">
      <c r="A636" s="5"/>
      <c r="B636" s="41"/>
      <c r="C636" s="5"/>
      <c r="D636" s="5"/>
      <c r="E636" s="1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6.5" customHeight="1">
      <c r="A637" s="5"/>
      <c r="B637" s="41"/>
      <c r="C637" s="5"/>
      <c r="D637" s="5"/>
      <c r="E637" s="1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6.5" customHeight="1">
      <c r="A638" s="5"/>
      <c r="B638" s="41"/>
      <c r="C638" s="5"/>
      <c r="D638" s="5"/>
      <c r="E638" s="1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6.5" customHeight="1">
      <c r="A639" s="5"/>
      <c r="B639" s="41"/>
      <c r="C639" s="5"/>
      <c r="D639" s="5"/>
      <c r="E639" s="1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6.5" customHeight="1">
      <c r="A640" s="5"/>
      <c r="B640" s="41"/>
      <c r="C640" s="5"/>
      <c r="D640" s="5"/>
      <c r="E640" s="1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6.5" customHeight="1">
      <c r="A641" s="5"/>
      <c r="B641" s="41"/>
      <c r="C641" s="5"/>
      <c r="D641" s="5"/>
      <c r="E641" s="1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6.5" customHeight="1">
      <c r="A642" s="5"/>
      <c r="B642" s="41"/>
      <c r="C642" s="5"/>
      <c r="D642" s="5"/>
      <c r="E642" s="1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6.5" customHeight="1">
      <c r="A643" s="5"/>
      <c r="B643" s="41"/>
      <c r="C643" s="5"/>
      <c r="D643" s="5"/>
      <c r="E643" s="1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6.5" customHeight="1">
      <c r="A644" s="5"/>
      <c r="B644" s="41"/>
      <c r="C644" s="5"/>
      <c r="D644" s="5"/>
      <c r="E644" s="1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6.5" customHeight="1">
      <c r="A645" s="5"/>
      <c r="B645" s="41"/>
      <c r="C645" s="5"/>
      <c r="D645" s="5"/>
      <c r="E645" s="1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6.5" customHeight="1">
      <c r="A646" s="5"/>
      <c r="B646" s="41"/>
      <c r="C646" s="5"/>
      <c r="D646" s="5"/>
      <c r="E646" s="1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6.5" customHeight="1">
      <c r="A647" s="5"/>
      <c r="B647" s="41"/>
      <c r="C647" s="5"/>
      <c r="D647" s="5"/>
      <c r="E647" s="1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6.5" customHeight="1">
      <c r="A648" s="5"/>
      <c r="B648" s="41"/>
      <c r="C648" s="5"/>
      <c r="D648" s="5"/>
      <c r="E648" s="1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6.5" customHeight="1">
      <c r="A649" s="5"/>
      <c r="B649" s="41"/>
      <c r="C649" s="5"/>
      <c r="D649" s="5"/>
      <c r="E649" s="1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6.5" customHeight="1">
      <c r="A650" s="5"/>
      <c r="B650" s="41"/>
      <c r="C650" s="5"/>
      <c r="D650" s="5"/>
      <c r="E650" s="1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6.5" customHeight="1">
      <c r="A651" s="5"/>
      <c r="B651" s="41"/>
      <c r="C651" s="5"/>
      <c r="D651" s="5"/>
      <c r="E651" s="1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6.5" customHeight="1">
      <c r="A652" s="5"/>
      <c r="B652" s="41"/>
      <c r="C652" s="5"/>
      <c r="D652" s="5"/>
      <c r="E652" s="1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6.5" customHeight="1">
      <c r="A653" s="5"/>
      <c r="B653" s="41"/>
      <c r="C653" s="5"/>
      <c r="D653" s="5"/>
      <c r="E653" s="1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6.5" customHeight="1">
      <c r="A654" s="5"/>
      <c r="B654" s="41"/>
      <c r="C654" s="5"/>
      <c r="D654" s="5"/>
      <c r="E654" s="1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6.5" customHeight="1">
      <c r="A655" s="5"/>
      <c r="B655" s="41"/>
      <c r="C655" s="5"/>
      <c r="D655" s="5"/>
      <c r="E655" s="1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6.5" customHeight="1">
      <c r="A656" s="5"/>
      <c r="B656" s="41"/>
      <c r="C656" s="5"/>
      <c r="D656" s="5"/>
      <c r="E656" s="1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6.5" customHeight="1">
      <c r="A657" s="5"/>
      <c r="B657" s="41"/>
      <c r="C657" s="5"/>
      <c r="D657" s="5"/>
      <c r="E657" s="1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6.5" customHeight="1">
      <c r="A658" s="5"/>
      <c r="B658" s="41"/>
      <c r="C658" s="5"/>
      <c r="D658" s="5"/>
      <c r="E658" s="1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6.5" customHeight="1">
      <c r="A659" s="5"/>
      <c r="B659" s="41"/>
      <c r="C659" s="5"/>
      <c r="D659" s="5"/>
      <c r="E659" s="1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6.5" customHeight="1">
      <c r="A660" s="5"/>
      <c r="B660" s="41"/>
      <c r="C660" s="5"/>
      <c r="D660" s="5"/>
      <c r="E660" s="1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6.5" customHeight="1">
      <c r="A661" s="5"/>
      <c r="B661" s="41"/>
      <c r="C661" s="5"/>
      <c r="D661" s="5"/>
      <c r="E661" s="1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6.5" customHeight="1">
      <c r="A662" s="5"/>
      <c r="B662" s="41"/>
      <c r="C662" s="5"/>
      <c r="D662" s="5"/>
      <c r="E662" s="1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6.5" customHeight="1">
      <c r="A663" s="5"/>
      <c r="B663" s="41"/>
      <c r="C663" s="5"/>
      <c r="D663" s="5"/>
      <c r="E663" s="1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6.5" customHeight="1">
      <c r="A664" s="5"/>
      <c r="B664" s="41"/>
      <c r="C664" s="5"/>
      <c r="D664" s="5"/>
      <c r="E664" s="1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6.5" customHeight="1">
      <c r="A665" s="5"/>
      <c r="B665" s="41"/>
      <c r="C665" s="5"/>
      <c r="D665" s="5"/>
      <c r="E665" s="1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6.5" customHeight="1">
      <c r="A666" s="5"/>
      <c r="B666" s="41"/>
      <c r="C666" s="5"/>
      <c r="D666" s="5"/>
      <c r="E666" s="1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6.5" customHeight="1">
      <c r="A667" s="5"/>
      <c r="B667" s="41"/>
      <c r="C667" s="5"/>
      <c r="D667" s="5"/>
      <c r="E667" s="1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6.5" customHeight="1">
      <c r="A668" s="5"/>
      <c r="B668" s="41"/>
      <c r="C668" s="5"/>
      <c r="D668" s="5"/>
      <c r="E668" s="1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6.5" customHeight="1">
      <c r="A669" s="5"/>
      <c r="B669" s="41"/>
      <c r="C669" s="5"/>
      <c r="D669" s="5"/>
      <c r="E669" s="1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6.5" customHeight="1">
      <c r="A670" s="5"/>
      <c r="B670" s="41"/>
      <c r="C670" s="5"/>
      <c r="D670" s="5"/>
      <c r="E670" s="1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6.5" customHeight="1">
      <c r="A671" s="5"/>
      <c r="B671" s="41"/>
      <c r="C671" s="5"/>
      <c r="D671" s="5"/>
      <c r="E671" s="1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6.5" customHeight="1">
      <c r="A672" s="5"/>
      <c r="B672" s="41"/>
      <c r="C672" s="5"/>
      <c r="D672" s="5"/>
      <c r="E672" s="1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6.5" customHeight="1">
      <c r="A673" s="5"/>
      <c r="B673" s="41"/>
      <c r="C673" s="5"/>
      <c r="D673" s="5"/>
      <c r="E673" s="1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6.5" customHeight="1">
      <c r="A674" s="5"/>
      <c r="B674" s="41"/>
      <c r="C674" s="5"/>
      <c r="D674" s="5"/>
      <c r="E674" s="1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6.5" customHeight="1">
      <c r="A675" s="5"/>
      <c r="B675" s="41"/>
      <c r="C675" s="5"/>
      <c r="D675" s="5"/>
      <c r="E675" s="1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6.5" customHeight="1">
      <c r="A676" s="5"/>
      <c r="B676" s="41"/>
      <c r="C676" s="5"/>
      <c r="D676" s="5"/>
      <c r="E676" s="1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6.5" customHeight="1">
      <c r="A677" s="5"/>
      <c r="B677" s="41"/>
      <c r="C677" s="5"/>
      <c r="D677" s="5"/>
      <c r="E677" s="1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6.5" customHeight="1">
      <c r="A678" s="5"/>
      <c r="B678" s="41"/>
      <c r="C678" s="5"/>
      <c r="D678" s="5"/>
      <c r="E678" s="1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6.5" customHeight="1">
      <c r="A679" s="5"/>
      <c r="B679" s="41"/>
      <c r="C679" s="5"/>
      <c r="D679" s="5"/>
      <c r="E679" s="1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6.5" customHeight="1">
      <c r="A680" s="5"/>
      <c r="B680" s="41"/>
      <c r="C680" s="5"/>
      <c r="D680" s="5"/>
      <c r="E680" s="1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6.5" customHeight="1">
      <c r="A681" s="5"/>
      <c r="B681" s="41"/>
      <c r="C681" s="5"/>
      <c r="D681" s="5"/>
      <c r="E681" s="1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6.5" customHeight="1">
      <c r="A682" s="5"/>
      <c r="B682" s="41"/>
      <c r="C682" s="5"/>
      <c r="D682" s="5"/>
      <c r="E682" s="1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6.5" customHeight="1">
      <c r="A683" s="5"/>
      <c r="B683" s="41"/>
      <c r="C683" s="5"/>
      <c r="D683" s="5"/>
      <c r="E683" s="1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6.5" customHeight="1">
      <c r="A684" s="5"/>
      <c r="B684" s="41"/>
      <c r="C684" s="5"/>
      <c r="D684" s="5"/>
      <c r="E684" s="1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6.5" customHeight="1">
      <c r="A685" s="5"/>
      <c r="B685" s="41"/>
      <c r="C685" s="5"/>
      <c r="D685" s="5"/>
      <c r="E685" s="1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6.5" customHeight="1">
      <c r="A686" s="5"/>
      <c r="B686" s="41"/>
      <c r="C686" s="5"/>
      <c r="D686" s="5"/>
      <c r="E686" s="1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6.5" customHeight="1">
      <c r="A687" s="5"/>
      <c r="B687" s="41"/>
      <c r="C687" s="5"/>
      <c r="D687" s="5"/>
      <c r="E687" s="1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6.5" customHeight="1">
      <c r="A688" s="5"/>
      <c r="B688" s="41"/>
      <c r="C688" s="5"/>
      <c r="D688" s="5"/>
      <c r="E688" s="1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6.5" customHeight="1">
      <c r="A689" s="5"/>
      <c r="B689" s="41"/>
      <c r="C689" s="5"/>
      <c r="D689" s="5"/>
      <c r="E689" s="1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6.5" customHeight="1">
      <c r="A690" s="5"/>
      <c r="B690" s="41"/>
      <c r="C690" s="5"/>
      <c r="D690" s="5"/>
      <c r="E690" s="1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6.5" customHeight="1">
      <c r="A691" s="5"/>
      <c r="B691" s="41"/>
      <c r="C691" s="5"/>
      <c r="D691" s="5"/>
      <c r="E691" s="1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6.5" customHeight="1">
      <c r="A692" s="5"/>
      <c r="B692" s="41"/>
      <c r="C692" s="5"/>
      <c r="D692" s="5"/>
      <c r="E692" s="1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6.5" customHeight="1">
      <c r="A693" s="5"/>
      <c r="B693" s="41"/>
      <c r="C693" s="5"/>
      <c r="D693" s="5"/>
      <c r="E693" s="1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6.5" customHeight="1">
      <c r="A694" s="5"/>
      <c r="B694" s="41"/>
      <c r="C694" s="5"/>
      <c r="D694" s="5"/>
      <c r="E694" s="1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6.5" customHeight="1">
      <c r="A695" s="5"/>
      <c r="B695" s="41"/>
      <c r="C695" s="5"/>
      <c r="D695" s="5"/>
      <c r="E695" s="1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6.5" customHeight="1">
      <c r="A696" s="5"/>
      <c r="B696" s="41"/>
      <c r="C696" s="5"/>
      <c r="D696" s="5"/>
      <c r="E696" s="1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6.5" customHeight="1">
      <c r="A697" s="5"/>
      <c r="B697" s="41"/>
      <c r="C697" s="5"/>
      <c r="D697" s="5"/>
      <c r="E697" s="1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6.5" customHeight="1">
      <c r="A698" s="5"/>
      <c r="B698" s="41"/>
      <c r="C698" s="5"/>
      <c r="D698" s="5"/>
      <c r="E698" s="1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6.5" customHeight="1">
      <c r="A699" s="5"/>
      <c r="B699" s="41"/>
      <c r="C699" s="5"/>
      <c r="D699" s="5"/>
      <c r="E699" s="1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6.5" customHeight="1">
      <c r="A700" s="5"/>
      <c r="B700" s="41"/>
      <c r="C700" s="5"/>
      <c r="D700" s="5"/>
      <c r="E700" s="1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6.5" customHeight="1">
      <c r="A701" s="5"/>
      <c r="B701" s="41"/>
      <c r="C701" s="5"/>
      <c r="D701" s="5"/>
      <c r="E701" s="1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6.5" customHeight="1">
      <c r="A702" s="5"/>
      <c r="B702" s="41"/>
      <c r="C702" s="5"/>
      <c r="D702" s="5"/>
      <c r="E702" s="1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6.5" customHeight="1">
      <c r="A703" s="5"/>
      <c r="B703" s="41"/>
      <c r="C703" s="5"/>
      <c r="D703" s="5"/>
      <c r="E703" s="1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6.5" customHeight="1">
      <c r="A704" s="5"/>
      <c r="B704" s="41"/>
      <c r="C704" s="5"/>
      <c r="D704" s="5"/>
      <c r="E704" s="1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6.5" customHeight="1">
      <c r="A705" s="5"/>
      <c r="B705" s="41"/>
      <c r="C705" s="5"/>
      <c r="D705" s="5"/>
      <c r="E705" s="1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6.5" customHeight="1">
      <c r="A706" s="5"/>
      <c r="B706" s="41"/>
      <c r="C706" s="5"/>
      <c r="D706" s="5"/>
      <c r="E706" s="1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6.5" customHeight="1">
      <c r="A707" s="5"/>
      <c r="B707" s="41"/>
      <c r="C707" s="5"/>
      <c r="D707" s="5"/>
      <c r="E707" s="1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6.5" customHeight="1">
      <c r="A708" s="5"/>
      <c r="B708" s="41"/>
      <c r="C708" s="5"/>
      <c r="D708" s="5"/>
      <c r="E708" s="1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6.5" customHeight="1">
      <c r="A709" s="5"/>
      <c r="B709" s="41"/>
      <c r="C709" s="5"/>
      <c r="D709" s="5"/>
      <c r="E709" s="1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6.5" customHeight="1">
      <c r="A710" s="5"/>
      <c r="B710" s="41"/>
      <c r="C710" s="5"/>
      <c r="D710" s="5"/>
      <c r="E710" s="1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6.5" customHeight="1">
      <c r="A711" s="5"/>
      <c r="B711" s="41"/>
      <c r="C711" s="5"/>
      <c r="D711" s="5"/>
      <c r="E711" s="1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6.5" customHeight="1">
      <c r="A712" s="5"/>
      <c r="B712" s="41"/>
      <c r="C712" s="5"/>
      <c r="D712" s="5"/>
      <c r="E712" s="1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6.5" customHeight="1">
      <c r="A713" s="5"/>
      <c r="B713" s="41"/>
      <c r="C713" s="5"/>
      <c r="D713" s="5"/>
      <c r="E713" s="1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6.5" customHeight="1">
      <c r="A714" s="5"/>
      <c r="B714" s="41"/>
      <c r="C714" s="5"/>
      <c r="D714" s="5"/>
      <c r="E714" s="1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6.5" customHeight="1">
      <c r="A715" s="5"/>
      <c r="B715" s="41"/>
      <c r="C715" s="5"/>
      <c r="D715" s="5"/>
      <c r="E715" s="1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6.5" customHeight="1">
      <c r="A716" s="5"/>
      <c r="B716" s="41"/>
      <c r="C716" s="5"/>
      <c r="D716" s="5"/>
      <c r="E716" s="1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6.5" customHeight="1">
      <c r="A717" s="5"/>
      <c r="B717" s="41"/>
      <c r="C717" s="5"/>
      <c r="D717" s="5"/>
      <c r="E717" s="1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6.5" customHeight="1">
      <c r="A718" s="5"/>
      <c r="B718" s="41"/>
      <c r="C718" s="5"/>
      <c r="D718" s="5"/>
      <c r="E718" s="1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6.5" customHeight="1">
      <c r="A719" s="5"/>
      <c r="B719" s="41"/>
      <c r="C719" s="5"/>
      <c r="D719" s="5"/>
      <c r="E719" s="1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6.5" customHeight="1">
      <c r="A720" s="5"/>
      <c r="B720" s="41"/>
      <c r="C720" s="5"/>
      <c r="D720" s="5"/>
      <c r="E720" s="1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6.5" customHeight="1">
      <c r="A721" s="5"/>
      <c r="B721" s="41"/>
      <c r="C721" s="5"/>
      <c r="D721" s="5"/>
      <c r="E721" s="1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6.5" customHeight="1">
      <c r="A722" s="5"/>
      <c r="B722" s="41"/>
      <c r="C722" s="5"/>
      <c r="D722" s="5"/>
      <c r="E722" s="1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6.5" customHeight="1">
      <c r="A723" s="5"/>
      <c r="B723" s="41"/>
      <c r="C723" s="5"/>
      <c r="D723" s="5"/>
      <c r="E723" s="1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6.5" customHeight="1">
      <c r="A724" s="5"/>
      <c r="B724" s="41"/>
      <c r="C724" s="5"/>
      <c r="D724" s="5"/>
      <c r="E724" s="1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6.5" customHeight="1">
      <c r="A725" s="5"/>
      <c r="B725" s="41"/>
      <c r="C725" s="5"/>
      <c r="D725" s="5"/>
      <c r="E725" s="1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6.5" customHeight="1">
      <c r="A726" s="5"/>
      <c r="B726" s="41"/>
      <c r="C726" s="5"/>
      <c r="D726" s="5"/>
      <c r="E726" s="1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6.5" customHeight="1">
      <c r="A727" s="5"/>
      <c r="B727" s="41"/>
      <c r="C727" s="5"/>
      <c r="D727" s="5"/>
      <c r="E727" s="1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6.5" customHeight="1">
      <c r="A728" s="5"/>
      <c r="B728" s="41"/>
      <c r="C728" s="5"/>
      <c r="D728" s="5"/>
      <c r="E728" s="1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6.5" customHeight="1">
      <c r="A729" s="5"/>
      <c r="B729" s="41"/>
      <c r="C729" s="5"/>
      <c r="D729" s="5"/>
      <c r="E729" s="1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6.5" customHeight="1">
      <c r="A730" s="5"/>
      <c r="B730" s="41"/>
      <c r="C730" s="5"/>
      <c r="D730" s="5"/>
      <c r="E730" s="1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6.5" customHeight="1">
      <c r="A731" s="5"/>
      <c r="B731" s="41"/>
      <c r="C731" s="5"/>
      <c r="D731" s="5"/>
      <c r="E731" s="1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6.5" customHeight="1">
      <c r="A732" s="5"/>
      <c r="B732" s="41"/>
      <c r="C732" s="5"/>
      <c r="D732" s="5"/>
      <c r="E732" s="1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6.5" customHeight="1">
      <c r="A733" s="5"/>
      <c r="B733" s="41"/>
      <c r="C733" s="5"/>
      <c r="D733" s="5"/>
      <c r="E733" s="1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6.5" customHeight="1">
      <c r="A734" s="5"/>
      <c r="B734" s="41"/>
      <c r="C734" s="5"/>
      <c r="D734" s="5"/>
      <c r="E734" s="1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6.5" customHeight="1">
      <c r="A735" s="5"/>
      <c r="B735" s="41"/>
      <c r="C735" s="5"/>
      <c r="D735" s="5"/>
      <c r="E735" s="1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6.5" customHeight="1">
      <c r="A736" s="5"/>
      <c r="B736" s="41"/>
      <c r="C736" s="5"/>
      <c r="D736" s="5"/>
      <c r="E736" s="1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6.5" customHeight="1">
      <c r="A737" s="5"/>
      <c r="B737" s="41"/>
      <c r="C737" s="5"/>
      <c r="D737" s="5"/>
      <c r="E737" s="1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6.5" customHeight="1">
      <c r="A738" s="5"/>
      <c r="B738" s="41"/>
      <c r="C738" s="5"/>
      <c r="D738" s="5"/>
      <c r="E738" s="1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6.5" customHeight="1">
      <c r="A739" s="5"/>
      <c r="B739" s="41"/>
      <c r="C739" s="5"/>
      <c r="D739" s="5"/>
      <c r="E739" s="1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6.5" customHeight="1">
      <c r="A740" s="5"/>
      <c r="B740" s="41"/>
      <c r="C740" s="5"/>
      <c r="D740" s="5"/>
      <c r="E740" s="1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6.5" customHeight="1">
      <c r="A741" s="5"/>
      <c r="B741" s="41"/>
      <c r="C741" s="5"/>
      <c r="D741" s="5"/>
      <c r="E741" s="1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6.5" customHeight="1">
      <c r="A742" s="5"/>
      <c r="B742" s="41"/>
      <c r="C742" s="5"/>
      <c r="D742" s="5"/>
      <c r="E742" s="1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6.5" customHeight="1">
      <c r="A743" s="5"/>
      <c r="B743" s="41"/>
      <c r="C743" s="5"/>
      <c r="D743" s="5"/>
      <c r="E743" s="1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6.5" customHeight="1">
      <c r="A744" s="5"/>
      <c r="B744" s="41"/>
      <c r="C744" s="5"/>
      <c r="D744" s="5"/>
      <c r="E744" s="1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6.5" customHeight="1">
      <c r="A745" s="5"/>
      <c r="B745" s="41"/>
      <c r="C745" s="5"/>
      <c r="D745" s="5"/>
      <c r="E745" s="1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6.5" customHeight="1">
      <c r="A746" s="5"/>
      <c r="B746" s="41"/>
      <c r="C746" s="5"/>
      <c r="D746" s="5"/>
      <c r="E746" s="1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6.5" customHeight="1">
      <c r="A747" s="5"/>
      <c r="B747" s="41"/>
      <c r="C747" s="5"/>
      <c r="D747" s="5"/>
      <c r="E747" s="1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6.5" customHeight="1">
      <c r="A748" s="5"/>
      <c r="B748" s="41"/>
      <c r="C748" s="5"/>
      <c r="D748" s="5"/>
      <c r="E748" s="1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6.5" customHeight="1">
      <c r="A749" s="5"/>
      <c r="B749" s="41"/>
      <c r="C749" s="5"/>
      <c r="D749" s="5"/>
      <c r="E749" s="1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6.5" customHeight="1">
      <c r="A750" s="5"/>
      <c r="B750" s="41"/>
      <c r="C750" s="5"/>
      <c r="D750" s="5"/>
      <c r="E750" s="1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6.5" customHeight="1">
      <c r="A751" s="5"/>
      <c r="B751" s="41"/>
      <c r="C751" s="5"/>
      <c r="D751" s="5"/>
      <c r="E751" s="1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6.5" customHeight="1">
      <c r="A752" s="5"/>
      <c r="B752" s="41"/>
      <c r="C752" s="5"/>
      <c r="D752" s="5"/>
      <c r="E752" s="1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6.5" customHeight="1">
      <c r="A753" s="5"/>
      <c r="B753" s="41"/>
      <c r="C753" s="5"/>
      <c r="D753" s="5"/>
      <c r="E753" s="1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6.5" customHeight="1">
      <c r="A754" s="5"/>
      <c r="B754" s="41"/>
      <c r="C754" s="5"/>
      <c r="D754" s="5"/>
      <c r="E754" s="1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6.5" customHeight="1">
      <c r="A755" s="5"/>
      <c r="B755" s="41"/>
      <c r="C755" s="5"/>
      <c r="D755" s="5"/>
      <c r="E755" s="1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6.5" customHeight="1">
      <c r="A756" s="5"/>
      <c r="B756" s="41"/>
      <c r="C756" s="5"/>
      <c r="D756" s="5"/>
      <c r="E756" s="1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6.5" customHeight="1">
      <c r="A757" s="5"/>
      <c r="B757" s="41"/>
      <c r="C757" s="5"/>
      <c r="D757" s="5"/>
      <c r="E757" s="1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6.5" customHeight="1">
      <c r="A758" s="5"/>
      <c r="B758" s="41"/>
      <c r="C758" s="5"/>
      <c r="D758" s="5"/>
      <c r="E758" s="1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6.5" customHeight="1">
      <c r="A759" s="5"/>
      <c r="B759" s="41"/>
      <c r="C759" s="5"/>
      <c r="D759" s="5"/>
      <c r="E759" s="1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6.5" customHeight="1">
      <c r="A760" s="5"/>
      <c r="B760" s="41"/>
      <c r="C760" s="5"/>
      <c r="D760" s="5"/>
      <c r="E760" s="1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6.5" customHeight="1">
      <c r="A761" s="5"/>
      <c r="B761" s="41"/>
      <c r="C761" s="5"/>
      <c r="D761" s="5"/>
      <c r="E761" s="1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6.5" customHeight="1">
      <c r="A762" s="5"/>
      <c r="B762" s="41"/>
      <c r="C762" s="5"/>
      <c r="D762" s="5"/>
      <c r="E762" s="1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6.5" customHeight="1">
      <c r="A763" s="5"/>
      <c r="B763" s="41"/>
      <c r="C763" s="5"/>
      <c r="D763" s="5"/>
      <c r="E763" s="1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6.5" customHeight="1">
      <c r="A764" s="5"/>
      <c r="B764" s="41"/>
      <c r="C764" s="5"/>
      <c r="D764" s="5"/>
      <c r="E764" s="1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6.5" customHeight="1">
      <c r="A765" s="5"/>
      <c r="B765" s="41"/>
      <c r="C765" s="5"/>
      <c r="D765" s="5"/>
      <c r="E765" s="1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6.5" customHeight="1">
      <c r="A766" s="5"/>
      <c r="B766" s="41"/>
      <c r="C766" s="5"/>
      <c r="D766" s="5"/>
      <c r="E766" s="1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6.5" customHeight="1">
      <c r="A767" s="5"/>
      <c r="B767" s="41"/>
      <c r="C767" s="5"/>
      <c r="D767" s="5"/>
      <c r="E767" s="1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6.5" customHeight="1">
      <c r="A768" s="5"/>
      <c r="B768" s="41"/>
      <c r="C768" s="5"/>
      <c r="D768" s="5"/>
      <c r="E768" s="1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6.5" customHeight="1">
      <c r="A769" s="5"/>
      <c r="B769" s="41"/>
      <c r="C769" s="5"/>
      <c r="D769" s="5"/>
      <c r="E769" s="1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6.5" customHeight="1">
      <c r="A770" s="5"/>
      <c r="B770" s="41"/>
      <c r="C770" s="5"/>
      <c r="D770" s="5"/>
      <c r="E770" s="1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6.5" customHeight="1">
      <c r="A771" s="5"/>
      <c r="B771" s="41"/>
      <c r="C771" s="5"/>
      <c r="D771" s="5"/>
      <c r="E771" s="1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6.5" customHeight="1">
      <c r="A772" s="5"/>
      <c r="B772" s="41"/>
      <c r="C772" s="5"/>
      <c r="D772" s="5"/>
      <c r="E772" s="1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6.5" customHeight="1">
      <c r="A773" s="5"/>
      <c r="B773" s="41"/>
      <c r="C773" s="5"/>
      <c r="D773" s="5"/>
      <c r="E773" s="1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6.5" customHeight="1">
      <c r="A774" s="5"/>
      <c r="B774" s="41"/>
      <c r="C774" s="5"/>
      <c r="D774" s="5"/>
      <c r="E774" s="1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6.5" customHeight="1">
      <c r="A775" s="5"/>
      <c r="B775" s="41"/>
      <c r="C775" s="5"/>
      <c r="D775" s="5"/>
      <c r="E775" s="1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6.5" customHeight="1">
      <c r="A776" s="5"/>
      <c r="B776" s="41"/>
      <c r="C776" s="5"/>
      <c r="D776" s="5"/>
      <c r="E776" s="1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6.5" customHeight="1">
      <c r="A777" s="5"/>
      <c r="B777" s="41"/>
      <c r="C777" s="5"/>
      <c r="D777" s="5"/>
      <c r="E777" s="1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6.5" customHeight="1">
      <c r="A778" s="5"/>
      <c r="B778" s="41"/>
      <c r="C778" s="5"/>
      <c r="D778" s="5"/>
      <c r="E778" s="1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6.5" customHeight="1">
      <c r="A779" s="5"/>
      <c r="B779" s="41"/>
      <c r="C779" s="5"/>
      <c r="D779" s="5"/>
      <c r="E779" s="1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6.5" customHeight="1">
      <c r="A780" s="5"/>
      <c r="B780" s="41"/>
      <c r="C780" s="5"/>
      <c r="D780" s="5"/>
      <c r="E780" s="1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6.5" customHeight="1">
      <c r="A781" s="5"/>
      <c r="B781" s="41"/>
      <c r="C781" s="5"/>
      <c r="D781" s="5"/>
      <c r="E781" s="1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6.5" customHeight="1">
      <c r="A782" s="5"/>
      <c r="B782" s="41"/>
      <c r="C782" s="5"/>
      <c r="D782" s="5"/>
      <c r="E782" s="1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6.5" customHeight="1">
      <c r="A783" s="5"/>
      <c r="B783" s="41"/>
      <c r="C783" s="5"/>
      <c r="D783" s="5"/>
      <c r="E783" s="1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6.5" customHeight="1">
      <c r="A784" s="5"/>
      <c r="B784" s="41"/>
      <c r="C784" s="5"/>
      <c r="D784" s="5"/>
      <c r="E784" s="1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6.5" customHeight="1">
      <c r="A785" s="5"/>
      <c r="B785" s="41"/>
      <c r="C785" s="5"/>
      <c r="D785" s="5"/>
      <c r="E785" s="1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6.5" customHeight="1">
      <c r="A786" s="5"/>
      <c r="B786" s="41"/>
      <c r="C786" s="5"/>
      <c r="D786" s="5"/>
      <c r="E786" s="1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6.5" customHeight="1">
      <c r="A787" s="5"/>
      <c r="B787" s="41"/>
      <c r="C787" s="5"/>
      <c r="D787" s="5"/>
      <c r="E787" s="1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6.5" customHeight="1">
      <c r="A788" s="5"/>
      <c r="B788" s="41"/>
      <c r="C788" s="5"/>
      <c r="D788" s="5"/>
      <c r="E788" s="1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6.5" customHeight="1">
      <c r="A789" s="5"/>
      <c r="B789" s="41"/>
      <c r="C789" s="5"/>
      <c r="D789" s="5"/>
      <c r="E789" s="1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6.5" customHeight="1">
      <c r="A790" s="5"/>
      <c r="B790" s="41"/>
      <c r="C790" s="5"/>
      <c r="D790" s="5"/>
      <c r="E790" s="1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6.5" customHeight="1">
      <c r="A791" s="5"/>
      <c r="B791" s="41"/>
      <c r="C791" s="5"/>
      <c r="D791" s="5"/>
      <c r="E791" s="1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6.5" customHeight="1">
      <c r="A792" s="5"/>
      <c r="B792" s="41"/>
      <c r="C792" s="5"/>
      <c r="D792" s="5"/>
      <c r="E792" s="1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6.5" customHeight="1">
      <c r="A793" s="5"/>
      <c r="B793" s="41"/>
      <c r="C793" s="5"/>
      <c r="D793" s="5"/>
      <c r="E793" s="1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6.5" customHeight="1">
      <c r="A794" s="5"/>
      <c r="B794" s="41"/>
      <c r="C794" s="5"/>
      <c r="D794" s="5"/>
      <c r="E794" s="1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6.5" customHeight="1">
      <c r="A795" s="5"/>
      <c r="B795" s="41"/>
      <c r="C795" s="5"/>
      <c r="D795" s="5"/>
      <c r="E795" s="1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6.5" customHeight="1">
      <c r="A796" s="5"/>
      <c r="B796" s="41"/>
      <c r="C796" s="5"/>
      <c r="D796" s="5"/>
      <c r="E796" s="1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6.5" customHeight="1">
      <c r="A797" s="5"/>
      <c r="B797" s="41"/>
      <c r="C797" s="5"/>
      <c r="D797" s="5"/>
      <c r="E797" s="1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6.5" customHeight="1">
      <c r="A798" s="5"/>
      <c r="B798" s="41"/>
      <c r="C798" s="5"/>
      <c r="D798" s="5"/>
      <c r="E798" s="1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6.5" customHeight="1">
      <c r="A799" s="5"/>
      <c r="B799" s="41"/>
      <c r="C799" s="5"/>
      <c r="D799" s="5"/>
      <c r="E799" s="1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6.5" customHeight="1">
      <c r="A800" s="5"/>
      <c r="B800" s="41"/>
      <c r="C800" s="5"/>
      <c r="D800" s="5"/>
      <c r="E800" s="1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6.5" customHeight="1">
      <c r="A801" s="5"/>
      <c r="B801" s="41"/>
      <c r="C801" s="5"/>
      <c r="D801" s="5"/>
      <c r="E801" s="1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6.5" customHeight="1">
      <c r="A802" s="5"/>
      <c r="B802" s="41"/>
      <c r="C802" s="5"/>
      <c r="D802" s="5"/>
      <c r="E802" s="1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6.5" customHeight="1">
      <c r="A803" s="5"/>
      <c r="B803" s="41"/>
      <c r="C803" s="5"/>
      <c r="D803" s="5"/>
      <c r="E803" s="1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6.5" customHeight="1">
      <c r="A804" s="5"/>
      <c r="B804" s="41"/>
      <c r="C804" s="5"/>
      <c r="D804" s="5"/>
      <c r="E804" s="1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6.5" customHeight="1">
      <c r="A805" s="5"/>
      <c r="B805" s="41"/>
      <c r="C805" s="5"/>
      <c r="D805" s="5"/>
      <c r="E805" s="1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6.5" customHeight="1">
      <c r="A806" s="5"/>
      <c r="B806" s="41"/>
      <c r="C806" s="5"/>
      <c r="D806" s="5"/>
      <c r="E806" s="1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6.5" customHeight="1">
      <c r="A807" s="5"/>
      <c r="B807" s="41"/>
      <c r="C807" s="5"/>
      <c r="D807" s="5"/>
      <c r="E807" s="1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6.5" customHeight="1">
      <c r="A808" s="5"/>
      <c r="B808" s="41"/>
      <c r="C808" s="5"/>
      <c r="D808" s="5"/>
      <c r="E808" s="1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6.5" customHeight="1">
      <c r="A809" s="5"/>
      <c r="B809" s="41"/>
      <c r="C809" s="5"/>
      <c r="D809" s="5"/>
      <c r="E809" s="1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6.5" customHeight="1">
      <c r="A810" s="5"/>
      <c r="B810" s="41"/>
      <c r="C810" s="5"/>
      <c r="D810" s="5"/>
      <c r="E810" s="1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6.5" customHeight="1">
      <c r="A811" s="5"/>
      <c r="B811" s="41"/>
      <c r="C811" s="5"/>
      <c r="D811" s="5"/>
      <c r="E811" s="1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6.5" customHeight="1">
      <c r="A812" s="5"/>
      <c r="B812" s="41"/>
      <c r="C812" s="5"/>
      <c r="D812" s="5"/>
      <c r="E812" s="1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6.5" customHeight="1">
      <c r="A813" s="5"/>
      <c r="B813" s="41"/>
      <c r="C813" s="5"/>
      <c r="D813" s="5"/>
      <c r="E813" s="1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6.5" customHeight="1">
      <c r="A814" s="5"/>
      <c r="B814" s="41"/>
      <c r="C814" s="5"/>
      <c r="D814" s="5"/>
      <c r="E814" s="1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6.5" customHeight="1">
      <c r="A815" s="5"/>
      <c r="B815" s="41"/>
      <c r="C815" s="5"/>
      <c r="D815" s="5"/>
      <c r="E815" s="1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6.5" customHeight="1">
      <c r="A816" s="5"/>
      <c r="B816" s="41"/>
      <c r="C816" s="5"/>
      <c r="D816" s="5"/>
      <c r="E816" s="1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6.5" customHeight="1">
      <c r="A817" s="5"/>
      <c r="B817" s="41"/>
      <c r="C817" s="5"/>
      <c r="D817" s="5"/>
      <c r="E817" s="1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6.5" customHeight="1">
      <c r="A818" s="5"/>
      <c r="B818" s="41"/>
      <c r="C818" s="5"/>
      <c r="D818" s="5"/>
      <c r="E818" s="1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6.5" customHeight="1">
      <c r="A819" s="5"/>
      <c r="B819" s="41"/>
      <c r="C819" s="5"/>
      <c r="D819" s="5"/>
      <c r="E819" s="1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6.5" customHeight="1">
      <c r="A820" s="5"/>
      <c r="B820" s="41"/>
      <c r="C820" s="5"/>
      <c r="D820" s="5"/>
      <c r="E820" s="1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6.5" customHeight="1">
      <c r="A821" s="5"/>
      <c r="B821" s="41"/>
      <c r="C821" s="5"/>
      <c r="D821" s="5"/>
      <c r="E821" s="1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6.5" customHeight="1">
      <c r="A822" s="5"/>
      <c r="B822" s="41"/>
      <c r="C822" s="5"/>
      <c r="D822" s="5"/>
      <c r="E822" s="1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6.5" customHeight="1">
      <c r="A823" s="5"/>
      <c r="B823" s="41"/>
      <c r="C823" s="5"/>
      <c r="D823" s="5"/>
      <c r="E823" s="1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6.5" customHeight="1">
      <c r="A824" s="5"/>
      <c r="B824" s="41"/>
      <c r="C824" s="5"/>
      <c r="D824" s="5"/>
      <c r="E824" s="1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6.5" customHeight="1">
      <c r="A825" s="5"/>
      <c r="B825" s="41"/>
      <c r="C825" s="5"/>
      <c r="D825" s="5"/>
      <c r="E825" s="1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6.5" customHeight="1">
      <c r="A826" s="5"/>
      <c r="B826" s="41"/>
      <c r="C826" s="5"/>
      <c r="D826" s="5"/>
      <c r="E826" s="1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6.5" customHeight="1">
      <c r="A827" s="5"/>
      <c r="B827" s="41"/>
      <c r="C827" s="5"/>
      <c r="D827" s="5"/>
      <c r="E827" s="1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6.5" customHeight="1">
      <c r="A828" s="5"/>
      <c r="B828" s="41"/>
      <c r="C828" s="5"/>
      <c r="D828" s="5"/>
      <c r="E828" s="1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6.5" customHeight="1">
      <c r="A829" s="5"/>
      <c r="B829" s="41"/>
      <c r="C829" s="5"/>
      <c r="D829" s="5"/>
      <c r="E829" s="1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6.5" customHeight="1">
      <c r="A830" s="5"/>
      <c r="B830" s="41"/>
      <c r="C830" s="5"/>
      <c r="D830" s="5"/>
      <c r="E830" s="1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6.5" customHeight="1">
      <c r="A831" s="5"/>
      <c r="B831" s="41"/>
      <c r="C831" s="5"/>
      <c r="D831" s="5"/>
      <c r="E831" s="1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6.5" customHeight="1">
      <c r="A832" s="5"/>
      <c r="B832" s="41"/>
      <c r="C832" s="5"/>
      <c r="D832" s="5"/>
      <c r="E832" s="1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6.5" customHeight="1">
      <c r="A833" s="5"/>
      <c r="B833" s="41"/>
      <c r="C833" s="5"/>
      <c r="D833" s="5"/>
      <c r="E833" s="1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6.5" customHeight="1">
      <c r="A834" s="5"/>
      <c r="B834" s="41"/>
      <c r="C834" s="5"/>
      <c r="D834" s="5"/>
      <c r="E834" s="1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6.5" customHeight="1">
      <c r="A835" s="5"/>
      <c r="B835" s="41"/>
      <c r="C835" s="5"/>
      <c r="D835" s="5"/>
      <c r="E835" s="1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6.5" customHeight="1">
      <c r="A836" s="5"/>
      <c r="B836" s="41"/>
      <c r="C836" s="5"/>
      <c r="D836" s="5"/>
      <c r="E836" s="1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6.5" customHeight="1">
      <c r="A837" s="5"/>
      <c r="B837" s="41"/>
      <c r="C837" s="5"/>
      <c r="D837" s="5"/>
      <c r="E837" s="1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6.5" customHeight="1">
      <c r="A838" s="5"/>
      <c r="B838" s="41"/>
      <c r="C838" s="5"/>
      <c r="D838" s="5"/>
      <c r="E838" s="1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6.5" customHeight="1">
      <c r="A839" s="5"/>
      <c r="B839" s="41"/>
      <c r="C839" s="5"/>
      <c r="D839" s="5"/>
      <c r="E839" s="1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6.5" customHeight="1">
      <c r="A840" s="5"/>
      <c r="B840" s="41"/>
      <c r="C840" s="5"/>
      <c r="D840" s="5"/>
      <c r="E840" s="1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6.5" customHeight="1">
      <c r="A841" s="5"/>
      <c r="B841" s="41"/>
      <c r="C841" s="5"/>
      <c r="D841" s="5"/>
      <c r="E841" s="1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6.5" customHeight="1">
      <c r="A842" s="5"/>
      <c r="B842" s="41"/>
      <c r="C842" s="5"/>
      <c r="D842" s="5"/>
      <c r="E842" s="1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6.5" customHeight="1">
      <c r="A843" s="5"/>
      <c r="B843" s="41"/>
      <c r="C843" s="5"/>
      <c r="D843" s="5"/>
      <c r="E843" s="1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6.5" customHeight="1">
      <c r="A844" s="5"/>
      <c r="B844" s="41"/>
      <c r="C844" s="5"/>
      <c r="D844" s="5"/>
      <c r="E844" s="1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6.5" customHeight="1">
      <c r="A845" s="5"/>
      <c r="B845" s="41"/>
      <c r="C845" s="5"/>
      <c r="D845" s="5"/>
      <c r="E845" s="1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6.5" customHeight="1">
      <c r="A846" s="5"/>
      <c r="B846" s="41"/>
      <c r="C846" s="5"/>
      <c r="D846" s="5"/>
      <c r="E846" s="1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6.5" customHeight="1">
      <c r="A847" s="5"/>
      <c r="B847" s="41"/>
      <c r="C847" s="5"/>
      <c r="D847" s="5"/>
      <c r="E847" s="1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6.5" customHeight="1">
      <c r="A848" s="5"/>
      <c r="B848" s="41"/>
      <c r="C848" s="5"/>
      <c r="D848" s="5"/>
      <c r="E848" s="1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6.5" customHeight="1">
      <c r="A849" s="5"/>
      <c r="B849" s="41"/>
      <c r="C849" s="5"/>
      <c r="D849" s="5"/>
      <c r="E849" s="1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6.5" customHeight="1">
      <c r="A850" s="5"/>
      <c r="B850" s="41"/>
      <c r="C850" s="5"/>
      <c r="D850" s="5"/>
      <c r="E850" s="1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6.5" customHeight="1">
      <c r="A851" s="5"/>
      <c r="B851" s="41"/>
      <c r="C851" s="5"/>
      <c r="D851" s="5"/>
      <c r="E851" s="1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6.5" customHeight="1">
      <c r="A852" s="5"/>
      <c r="B852" s="41"/>
      <c r="C852" s="5"/>
      <c r="D852" s="5"/>
      <c r="E852" s="1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6.5" customHeight="1">
      <c r="A853" s="5"/>
      <c r="B853" s="41"/>
      <c r="C853" s="5"/>
      <c r="D853" s="5"/>
      <c r="E853" s="1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6.5" customHeight="1">
      <c r="A854" s="5"/>
      <c r="B854" s="41"/>
      <c r="C854" s="5"/>
      <c r="D854" s="5"/>
      <c r="E854" s="1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6.5" customHeight="1">
      <c r="A855" s="5"/>
      <c r="B855" s="41"/>
      <c r="C855" s="5"/>
      <c r="D855" s="5"/>
      <c r="E855" s="1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6.5" customHeight="1">
      <c r="A856" s="5"/>
      <c r="B856" s="41"/>
      <c r="C856" s="5"/>
      <c r="D856" s="5"/>
      <c r="E856" s="1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6.5" customHeight="1">
      <c r="A857" s="5"/>
      <c r="B857" s="41"/>
      <c r="C857" s="5"/>
      <c r="D857" s="5"/>
      <c r="E857" s="1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6.5" customHeight="1">
      <c r="A858" s="5"/>
      <c r="B858" s="41"/>
      <c r="C858" s="5"/>
      <c r="D858" s="5"/>
      <c r="E858" s="1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6.5" customHeight="1">
      <c r="A859" s="5"/>
      <c r="B859" s="41"/>
      <c r="C859" s="5"/>
      <c r="D859" s="5"/>
      <c r="E859" s="1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6.5" customHeight="1">
      <c r="A860" s="5"/>
      <c r="B860" s="41"/>
      <c r="C860" s="5"/>
      <c r="D860" s="5"/>
      <c r="E860" s="1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6.5" customHeight="1">
      <c r="A861" s="5"/>
      <c r="B861" s="41"/>
      <c r="C861" s="5"/>
      <c r="D861" s="5"/>
      <c r="E861" s="1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6.5" customHeight="1">
      <c r="A862" s="5"/>
      <c r="B862" s="41"/>
      <c r="C862" s="5"/>
      <c r="D862" s="5"/>
      <c r="E862" s="1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6.5" customHeight="1">
      <c r="A863" s="5"/>
      <c r="B863" s="41"/>
      <c r="C863" s="5"/>
      <c r="D863" s="5"/>
      <c r="E863" s="1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6.5" customHeight="1">
      <c r="A864" s="5"/>
      <c r="B864" s="41"/>
      <c r="C864" s="5"/>
      <c r="D864" s="5"/>
      <c r="E864" s="1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6.5" customHeight="1">
      <c r="A865" s="5"/>
      <c r="B865" s="41"/>
      <c r="C865" s="5"/>
      <c r="D865" s="5"/>
      <c r="E865" s="1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6.5" customHeight="1">
      <c r="A866" s="5"/>
      <c r="B866" s="41"/>
      <c r="C866" s="5"/>
      <c r="D866" s="5"/>
      <c r="E866" s="1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6.5" customHeight="1">
      <c r="A867" s="5"/>
      <c r="B867" s="41"/>
      <c r="C867" s="5"/>
      <c r="D867" s="5"/>
      <c r="E867" s="1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6.5" customHeight="1">
      <c r="A868" s="5"/>
      <c r="B868" s="41"/>
      <c r="C868" s="5"/>
      <c r="D868" s="5"/>
      <c r="E868" s="1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6.5" customHeight="1">
      <c r="A869" s="5"/>
      <c r="B869" s="41"/>
      <c r="C869" s="5"/>
      <c r="D869" s="5"/>
      <c r="E869" s="1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6.5" customHeight="1">
      <c r="A870" s="5"/>
      <c r="B870" s="41"/>
      <c r="C870" s="5"/>
      <c r="D870" s="5"/>
      <c r="E870" s="1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6.5" customHeight="1">
      <c r="A871" s="5"/>
      <c r="B871" s="41"/>
      <c r="C871" s="5"/>
      <c r="D871" s="5"/>
      <c r="E871" s="1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6.5" customHeight="1">
      <c r="A872" s="5"/>
      <c r="B872" s="41"/>
      <c r="C872" s="5"/>
      <c r="D872" s="5"/>
      <c r="E872" s="1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6.5" customHeight="1">
      <c r="A873" s="5"/>
      <c r="B873" s="41"/>
      <c r="C873" s="5"/>
      <c r="D873" s="5"/>
      <c r="E873" s="1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6.5" customHeight="1">
      <c r="A874" s="5"/>
      <c r="B874" s="41"/>
      <c r="C874" s="5"/>
      <c r="D874" s="5"/>
      <c r="E874" s="1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6.5" customHeight="1">
      <c r="A875" s="5"/>
      <c r="B875" s="41"/>
      <c r="C875" s="5"/>
      <c r="D875" s="5"/>
      <c r="E875" s="1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6.5" customHeight="1">
      <c r="A876" s="5"/>
      <c r="B876" s="41"/>
      <c r="C876" s="5"/>
      <c r="D876" s="5"/>
      <c r="E876" s="1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6.5" customHeight="1">
      <c r="A877" s="5"/>
      <c r="B877" s="41"/>
      <c r="C877" s="5"/>
      <c r="D877" s="5"/>
      <c r="E877" s="1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6.5" customHeight="1">
      <c r="A878" s="5"/>
      <c r="B878" s="41"/>
      <c r="C878" s="5"/>
      <c r="D878" s="5"/>
      <c r="E878" s="1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6.5" customHeight="1">
      <c r="A879" s="5"/>
      <c r="B879" s="41"/>
      <c r="C879" s="5"/>
      <c r="D879" s="5"/>
      <c r="E879" s="1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6.5" customHeight="1">
      <c r="A880" s="5"/>
      <c r="B880" s="41"/>
      <c r="C880" s="5"/>
      <c r="D880" s="5"/>
      <c r="E880" s="1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6.5" customHeight="1">
      <c r="A881" s="5"/>
      <c r="B881" s="41"/>
      <c r="C881" s="5"/>
      <c r="D881" s="5"/>
      <c r="E881" s="1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6.5" customHeight="1">
      <c r="A882" s="5"/>
      <c r="B882" s="41"/>
      <c r="C882" s="5"/>
      <c r="D882" s="5"/>
      <c r="E882" s="1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6.5" customHeight="1">
      <c r="A883" s="5"/>
      <c r="B883" s="41"/>
      <c r="C883" s="5"/>
      <c r="D883" s="5"/>
      <c r="E883" s="1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6.5" customHeight="1">
      <c r="A884" s="5"/>
      <c r="B884" s="41"/>
      <c r="C884" s="5"/>
      <c r="D884" s="5"/>
      <c r="E884" s="1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6.5" customHeight="1">
      <c r="A885" s="5"/>
      <c r="B885" s="41"/>
      <c r="C885" s="5"/>
      <c r="D885" s="5"/>
      <c r="E885" s="1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6.5" customHeight="1">
      <c r="A886" s="5"/>
      <c r="B886" s="41"/>
      <c r="C886" s="5"/>
      <c r="D886" s="5"/>
      <c r="E886" s="1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6.5" customHeight="1">
      <c r="A887" s="5"/>
      <c r="B887" s="41"/>
      <c r="C887" s="5"/>
      <c r="D887" s="5"/>
      <c r="E887" s="1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6.5" customHeight="1">
      <c r="A888" s="5"/>
      <c r="B888" s="41"/>
      <c r="C888" s="5"/>
      <c r="D888" s="5"/>
      <c r="E888" s="1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6.5" customHeight="1">
      <c r="A889" s="5"/>
      <c r="B889" s="41"/>
      <c r="C889" s="5"/>
      <c r="D889" s="5"/>
      <c r="E889" s="1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6.5" customHeight="1">
      <c r="A890" s="5"/>
      <c r="B890" s="41"/>
      <c r="C890" s="5"/>
      <c r="D890" s="5"/>
      <c r="E890" s="1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6.5" customHeight="1">
      <c r="A891" s="5"/>
      <c r="B891" s="41"/>
      <c r="C891" s="5"/>
      <c r="D891" s="5"/>
      <c r="E891" s="1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6.5" customHeight="1">
      <c r="A892" s="5"/>
      <c r="B892" s="41"/>
      <c r="C892" s="5"/>
      <c r="D892" s="5"/>
      <c r="E892" s="1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6.5" customHeight="1">
      <c r="A893" s="5"/>
      <c r="B893" s="41"/>
      <c r="C893" s="5"/>
      <c r="D893" s="5"/>
      <c r="E893" s="1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6.5" customHeight="1">
      <c r="A894" s="5"/>
      <c r="B894" s="41"/>
      <c r="C894" s="5"/>
      <c r="D894" s="5"/>
      <c r="E894" s="1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6.5" customHeight="1">
      <c r="A895" s="5"/>
      <c r="B895" s="41"/>
      <c r="C895" s="5"/>
      <c r="D895" s="5"/>
      <c r="E895" s="1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6.5" customHeight="1">
      <c r="A896" s="5"/>
      <c r="B896" s="41"/>
      <c r="C896" s="5"/>
      <c r="D896" s="5"/>
      <c r="E896" s="1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6.5" customHeight="1">
      <c r="A897" s="5"/>
      <c r="B897" s="41"/>
      <c r="C897" s="5"/>
      <c r="D897" s="5"/>
      <c r="E897" s="1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6.5" customHeight="1">
      <c r="A898" s="5"/>
      <c r="B898" s="41"/>
      <c r="C898" s="5"/>
      <c r="D898" s="5"/>
      <c r="E898" s="1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6.5" customHeight="1">
      <c r="A899" s="5"/>
      <c r="B899" s="41"/>
      <c r="C899" s="5"/>
      <c r="D899" s="5"/>
      <c r="E899" s="1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6.5" customHeight="1">
      <c r="A900" s="5"/>
      <c r="B900" s="41"/>
      <c r="C900" s="5"/>
      <c r="D900" s="5"/>
      <c r="E900" s="1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6.5" customHeight="1">
      <c r="A901" s="5"/>
      <c r="B901" s="41"/>
      <c r="C901" s="5"/>
      <c r="D901" s="5"/>
      <c r="E901" s="1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6.5" customHeight="1">
      <c r="A902" s="5"/>
      <c r="B902" s="41"/>
      <c r="C902" s="5"/>
      <c r="D902" s="5"/>
      <c r="E902" s="1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6.5" customHeight="1">
      <c r="A903" s="5"/>
      <c r="B903" s="41"/>
      <c r="C903" s="5"/>
      <c r="D903" s="5"/>
      <c r="E903" s="1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6.5" customHeight="1">
      <c r="A904" s="5"/>
      <c r="B904" s="41"/>
      <c r="C904" s="5"/>
      <c r="D904" s="5"/>
      <c r="E904" s="1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6.5" customHeight="1">
      <c r="A905" s="5"/>
      <c r="B905" s="41"/>
      <c r="C905" s="5"/>
      <c r="D905" s="5"/>
      <c r="E905" s="1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6.5" customHeight="1">
      <c r="A906" s="5"/>
      <c r="B906" s="41"/>
      <c r="C906" s="5"/>
      <c r="D906" s="5"/>
      <c r="E906" s="1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6.5" customHeight="1">
      <c r="A907" s="5"/>
      <c r="B907" s="41"/>
      <c r="C907" s="5"/>
      <c r="D907" s="5"/>
      <c r="E907" s="1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6.5" customHeight="1">
      <c r="A908" s="5"/>
      <c r="B908" s="41"/>
      <c r="C908" s="5"/>
      <c r="D908" s="5"/>
      <c r="E908" s="1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6.5" customHeight="1">
      <c r="A909" s="5"/>
      <c r="B909" s="41"/>
      <c r="C909" s="5"/>
      <c r="D909" s="5"/>
      <c r="E909" s="1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6.5" customHeight="1">
      <c r="A910" s="5"/>
      <c r="B910" s="41"/>
      <c r="C910" s="5"/>
      <c r="D910" s="5"/>
      <c r="E910" s="1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6.5" customHeight="1">
      <c r="A911" s="5"/>
      <c r="B911" s="41"/>
      <c r="C911" s="5"/>
      <c r="D911" s="5"/>
      <c r="E911" s="1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6.5" customHeight="1">
      <c r="A912" s="5"/>
      <c r="B912" s="41"/>
      <c r="C912" s="5"/>
      <c r="D912" s="5"/>
      <c r="E912" s="1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6.5" customHeight="1">
      <c r="A913" s="5"/>
      <c r="B913" s="41"/>
      <c r="C913" s="5"/>
      <c r="D913" s="5"/>
      <c r="E913" s="1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6.5" customHeight="1">
      <c r="A914" s="5"/>
      <c r="B914" s="41"/>
      <c r="C914" s="5"/>
      <c r="D914" s="5"/>
      <c r="E914" s="1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6.5" customHeight="1">
      <c r="A915" s="5"/>
      <c r="B915" s="41"/>
      <c r="C915" s="5"/>
      <c r="D915" s="5"/>
      <c r="E915" s="1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6.5" customHeight="1">
      <c r="A916" s="5"/>
      <c r="B916" s="41"/>
      <c r="C916" s="5"/>
      <c r="D916" s="5"/>
      <c r="E916" s="1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6.5" customHeight="1">
      <c r="A917" s="5"/>
      <c r="B917" s="41"/>
      <c r="C917" s="5"/>
      <c r="D917" s="5"/>
      <c r="E917" s="1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6.5" customHeight="1">
      <c r="A918" s="5"/>
      <c r="B918" s="41"/>
      <c r="C918" s="5"/>
      <c r="D918" s="5"/>
      <c r="E918" s="1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6.5" customHeight="1">
      <c r="A919" s="5"/>
      <c r="B919" s="41"/>
      <c r="C919" s="5"/>
      <c r="D919" s="5"/>
      <c r="E919" s="1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6.5" customHeight="1">
      <c r="A920" s="5"/>
      <c r="B920" s="41"/>
      <c r="C920" s="5"/>
      <c r="D920" s="5"/>
      <c r="E920" s="1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6.5" customHeight="1">
      <c r="A921" s="5"/>
      <c r="B921" s="41"/>
      <c r="C921" s="5"/>
      <c r="D921" s="5"/>
      <c r="E921" s="1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6.5" customHeight="1">
      <c r="A922" s="5"/>
      <c r="B922" s="41"/>
      <c r="C922" s="5"/>
      <c r="D922" s="5"/>
      <c r="E922" s="1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6.5" customHeight="1">
      <c r="A923" s="5"/>
      <c r="B923" s="41"/>
      <c r="C923" s="5"/>
      <c r="D923" s="5"/>
      <c r="E923" s="1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6.5" customHeight="1">
      <c r="A924" s="5"/>
      <c r="B924" s="41"/>
      <c r="C924" s="5"/>
      <c r="D924" s="5"/>
      <c r="E924" s="1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6.5" customHeight="1">
      <c r="A925" s="5"/>
      <c r="B925" s="41"/>
      <c r="C925" s="5"/>
      <c r="D925" s="5"/>
      <c r="E925" s="1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6.5" customHeight="1">
      <c r="A926" s="5"/>
      <c r="B926" s="41"/>
      <c r="C926" s="5"/>
      <c r="D926" s="5"/>
      <c r="E926" s="1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6.5" customHeight="1">
      <c r="A927" s="5"/>
      <c r="B927" s="41"/>
      <c r="C927" s="5"/>
      <c r="D927" s="5"/>
      <c r="E927" s="1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6.5" customHeight="1">
      <c r="A928" s="5"/>
      <c r="B928" s="41"/>
      <c r="C928" s="5"/>
      <c r="D928" s="5"/>
      <c r="E928" s="1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6.5" customHeight="1">
      <c r="A929" s="5"/>
      <c r="B929" s="41"/>
      <c r="C929" s="5"/>
      <c r="D929" s="5"/>
      <c r="E929" s="1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6.5" customHeight="1">
      <c r="A930" s="5"/>
      <c r="B930" s="41"/>
      <c r="C930" s="5"/>
      <c r="D930" s="5"/>
      <c r="E930" s="1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6.5" customHeight="1">
      <c r="A931" s="5"/>
      <c r="B931" s="41"/>
      <c r="C931" s="5"/>
      <c r="D931" s="5"/>
      <c r="E931" s="1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6.5" customHeight="1">
      <c r="A932" s="5"/>
      <c r="B932" s="41"/>
      <c r="C932" s="5"/>
      <c r="D932" s="5"/>
      <c r="E932" s="1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6.5" customHeight="1">
      <c r="A933" s="5"/>
      <c r="B933" s="41"/>
      <c r="C933" s="5"/>
      <c r="D933" s="5"/>
      <c r="E933" s="1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6.5" customHeight="1">
      <c r="A934" s="5"/>
      <c r="B934" s="41"/>
      <c r="C934" s="5"/>
      <c r="D934" s="5"/>
      <c r="E934" s="1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6.5" customHeight="1">
      <c r="A935" s="5"/>
      <c r="B935" s="41"/>
      <c r="C935" s="5"/>
      <c r="D935" s="5"/>
      <c r="E935" s="1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6.5" customHeight="1">
      <c r="A936" s="5"/>
      <c r="B936" s="41"/>
      <c r="C936" s="5"/>
      <c r="D936" s="5"/>
      <c r="E936" s="1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6.5" customHeight="1">
      <c r="A937" s="5"/>
      <c r="B937" s="41"/>
      <c r="C937" s="5"/>
      <c r="D937" s="5"/>
      <c r="E937" s="1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6.5" customHeight="1">
      <c r="A938" s="5"/>
      <c r="B938" s="41"/>
      <c r="C938" s="5"/>
      <c r="D938" s="5"/>
      <c r="E938" s="1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6.5" customHeight="1">
      <c r="A939" s="5"/>
      <c r="B939" s="41"/>
      <c r="C939" s="5"/>
      <c r="D939" s="5"/>
      <c r="E939" s="1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6.5" customHeight="1">
      <c r="A940" s="5"/>
      <c r="B940" s="41"/>
      <c r="C940" s="5"/>
      <c r="D940" s="5"/>
      <c r="E940" s="1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6.5" customHeight="1">
      <c r="A941" s="5"/>
      <c r="B941" s="41"/>
      <c r="C941" s="5"/>
      <c r="D941" s="5"/>
      <c r="E941" s="1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6.5" customHeight="1">
      <c r="A942" s="5"/>
      <c r="B942" s="41"/>
      <c r="C942" s="5"/>
      <c r="D942" s="5"/>
      <c r="E942" s="1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6.5" customHeight="1">
      <c r="A943" s="5"/>
      <c r="B943" s="41"/>
      <c r="C943" s="5"/>
      <c r="D943" s="5"/>
      <c r="E943" s="1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6.5" customHeight="1">
      <c r="A944" s="5"/>
      <c r="B944" s="41"/>
      <c r="C944" s="5"/>
      <c r="D944" s="5"/>
      <c r="E944" s="1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6.5" customHeight="1">
      <c r="A945" s="5"/>
      <c r="B945" s="41"/>
      <c r="C945" s="5"/>
      <c r="D945" s="5"/>
      <c r="E945" s="1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6.5" customHeight="1">
      <c r="A946" s="5"/>
      <c r="B946" s="41"/>
      <c r="C946" s="5"/>
      <c r="D946" s="5"/>
      <c r="E946" s="1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6.5" customHeight="1">
      <c r="A947" s="5"/>
      <c r="B947" s="41"/>
      <c r="C947" s="5"/>
      <c r="D947" s="5"/>
      <c r="E947" s="1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6.5" customHeight="1">
      <c r="A948" s="5"/>
      <c r="B948" s="41"/>
      <c r="C948" s="5"/>
      <c r="D948" s="5"/>
      <c r="E948" s="1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6.5" customHeight="1">
      <c r="A949" s="5"/>
      <c r="B949" s="41"/>
      <c r="C949" s="5"/>
      <c r="D949" s="5"/>
      <c r="E949" s="1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6.5" customHeight="1">
      <c r="A950" s="5"/>
      <c r="B950" s="41"/>
      <c r="C950" s="5"/>
      <c r="D950" s="5"/>
      <c r="E950" s="1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6.5" customHeight="1">
      <c r="A951" s="5"/>
      <c r="B951" s="41"/>
      <c r="C951" s="5"/>
      <c r="D951" s="5"/>
      <c r="E951" s="1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6.5" customHeight="1">
      <c r="A952" s="5"/>
      <c r="B952" s="41"/>
      <c r="C952" s="5"/>
      <c r="D952" s="5"/>
      <c r="E952" s="1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6.5" customHeight="1">
      <c r="A953" s="5"/>
      <c r="B953" s="41"/>
      <c r="C953" s="5"/>
      <c r="D953" s="5"/>
      <c r="E953" s="1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6.5" customHeight="1">
      <c r="A954" s="5"/>
      <c r="B954" s="41"/>
      <c r="C954" s="5"/>
      <c r="D954" s="5"/>
      <c r="E954" s="1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6.5" customHeight="1">
      <c r="A955" s="5"/>
      <c r="B955" s="41"/>
      <c r="C955" s="5"/>
      <c r="D955" s="5"/>
      <c r="E955" s="1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6.5" customHeight="1">
      <c r="A956" s="5"/>
      <c r="B956" s="41"/>
      <c r="C956" s="5"/>
      <c r="D956" s="5"/>
      <c r="E956" s="1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6.5" customHeight="1">
      <c r="A957" s="5"/>
      <c r="B957" s="41"/>
      <c r="C957" s="5"/>
      <c r="D957" s="5"/>
      <c r="E957" s="1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6.5" customHeight="1">
      <c r="A958" s="5"/>
      <c r="B958" s="41"/>
      <c r="C958" s="5"/>
      <c r="D958" s="5"/>
      <c r="E958" s="1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6.5" customHeight="1">
      <c r="A959" s="5"/>
      <c r="B959" s="41"/>
      <c r="C959" s="5"/>
      <c r="D959" s="5"/>
      <c r="E959" s="1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6.5" customHeight="1">
      <c r="A960" s="5"/>
      <c r="B960" s="41"/>
      <c r="C960" s="5"/>
      <c r="D960" s="5"/>
      <c r="E960" s="1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6.5" customHeight="1">
      <c r="A961" s="5"/>
      <c r="B961" s="41"/>
      <c r="C961" s="5"/>
      <c r="D961" s="5"/>
      <c r="E961" s="1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6.5" customHeight="1">
      <c r="A962" s="5"/>
      <c r="B962" s="41"/>
      <c r="C962" s="5"/>
      <c r="D962" s="5"/>
      <c r="E962" s="1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6.5" customHeight="1">
      <c r="A963" s="5"/>
      <c r="B963" s="41"/>
      <c r="C963" s="5"/>
      <c r="D963" s="5"/>
      <c r="E963" s="1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6.5" customHeight="1">
      <c r="A964" s="5"/>
      <c r="B964" s="41"/>
      <c r="C964" s="5"/>
      <c r="D964" s="5"/>
      <c r="E964" s="1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6.5" customHeight="1">
      <c r="A965" s="5"/>
      <c r="B965" s="41"/>
      <c r="C965" s="5"/>
      <c r="D965" s="5"/>
      <c r="E965" s="1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6.5" customHeight="1">
      <c r="A966" s="5"/>
      <c r="B966" s="41"/>
      <c r="C966" s="5"/>
      <c r="D966" s="5"/>
      <c r="E966" s="1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6.5" customHeight="1">
      <c r="A967" s="5"/>
      <c r="B967" s="41"/>
      <c r="C967" s="5"/>
      <c r="D967" s="5"/>
      <c r="E967" s="1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6.5" customHeight="1">
      <c r="A968" s="5"/>
      <c r="B968" s="41"/>
      <c r="C968" s="5"/>
      <c r="D968" s="5"/>
      <c r="E968" s="1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6.5" customHeight="1">
      <c r="A969" s="5"/>
      <c r="B969" s="41"/>
      <c r="C969" s="5"/>
      <c r="D969" s="5"/>
      <c r="E969" s="1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6.5" customHeight="1">
      <c r="A970" s="5"/>
      <c r="B970" s="41"/>
      <c r="C970" s="5"/>
      <c r="D970" s="5"/>
      <c r="E970" s="1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6.5" customHeight="1">
      <c r="A971" s="5"/>
      <c r="B971" s="41"/>
      <c r="C971" s="5"/>
      <c r="D971" s="5"/>
      <c r="E971" s="1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6.5" customHeight="1">
      <c r="A972" s="5"/>
      <c r="B972" s="41"/>
      <c r="C972" s="5"/>
      <c r="D972" s="5"/>
      <c r="E972" s="1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6.5" customHeight="1">
      <c r="A973" s="5"/>
      <c r="B973" s="41"/>
      <c r="C973" s="5"/>
      <c r="D973" s="5"/>
      <c r="E973" s="1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6.5" customHeight="1">
      <c r="A974" s="5"/>
      <c r="B974" s="41"/>
      <c r="C974" s="5"/>
      <c r="D974" s="5"/>
      <c r="E974" s="1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6.5" customHeight="1">
      <c r="A975" s="5"/>
      <c r="B975" s="41"/>
      <c r="C975" s="5"/>
      <c r="D975" s="5"/>
      <c r="E975" s="1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6.5" customHeight="1">
      <c r="A976" s="5"/>
      <c r="B976" s="41"/>
      <c r="C976" s="5"/>
      <c r="D976" s="5"/>
      <c r="E976" s="1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6.5" customHeight="1">
      <c r="A977" s="5"/>
      <c r="B977" s="41"/>
      <c r="C977" s="5"/>
      <c r="D977" s="5"/>
      <c r="E977" s="1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6.5" customHeight="1">
      <c r="A978" s="5"/>
      <c r="B978" s="41"/>
      <c r="C978" s="5"/>
      <c r="D978" s="5"/>
      <c r="E978" s="1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6.5" customHeight="1">
      <c r="A979" s="5"/>
      <c r="B979" s="41"/>
      <c r="C979" s="5"/>
      <c r="D979" s="5"/>
      <c r="E979" s="1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6.5" customHeight="1">
      <c r="A980" s="5"/>
      <c r="B980" s="41"/>
      <c r="C980" s="5"/>
      <c r="D980" s="5"/>
      <c r="E980" s="1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6.5" customHeight="1">
      <c r="A981" s="5"/>
      <c r="B981" s="41"/>
      <c r="C981" s="5"/>
      <c r="D981" s="5"/>
      <c r="E981" s="1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6.5" customHeight="1">
      <c r="A982" s="5"/>
      <c r="B982" s="41"/>
      <c r="C982" s="5"/>
      <c r="D982" s="5"/>
      <c r="E982" s="1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6.5" customHeight="1">
      <c r="A983" s="5"/>
      <c r="B983" s="41"/>
      <c r="C983" s="5"/>
      <c r="D983" s="5"/>
      <c r="E983" s="1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6.5" customHeight="1">
      <c r="A984" s="5"/>
      <c r="B984" s="41"/>
      <c r="C984" s="5"/>
      <c r="D984" s="5"/>
      <c r="E984" s="1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6.5" customHeight="1">
      <c r="A985" s="5"/>
      <c r="B985" s="41"/>
      <c r="C985" s="5"/>
      <c r="D985" s="5"/>
      <c r="E985" s="1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6.5" customHeight="1">
      <c r="A986" s="5"/>
      <c r="B986" s="41"/>
      <c r="C986" s="5"/>
      <c r="D986" s="5"/>
      <c r="E986" s="1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6.5" customHeight="1">
      <c r="A987" s="5"/>
      <c r="B987" s="41"/>
      <c r="C987" s="5"/>
      <c r="D987" s="5"/>
      <c r="E987" s="1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6.5" customHeight="1">
      <c r="A988" s="5"/>
      <c r="B988" s="41"/>
      <c r="C988" s="5"/>
      <c r="D988" s="5"/>
      <c r="E988" s="1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6.5" customHeight="1">
      <c r="A989" s="5"/>
      <c r="B989" s="41"/>
      <c r="C989" s="5"/>
      <c r="D989" s="5"/>
      <c r="E989" s="1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6.5" customHeight="1">
      <c r="A990" s="5"/>
      <c r="B990" s="41"/>
      <c r="C990" s="5"/>
      <c r="D990" s="5"/>
      <c r="E990" s="1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6.5" customHeight="1">
      <c r="A991" s="5"/>
      <c r="B991" s="41"/>
      <c r="C991" s="5"/>
      <c r="D991" s="5"/>
      <c r="E991" s="1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6.5" customHeight="1">
      <c r="A992" s="5"/>
      <c r="B992" s="41"/>
      <c r="C992" s="5"/>
      <c r="D992" s="5"/>
      <c r="E992" s="1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6.5" customHeight="1">
      <c r="A993" s="5"/>
      <c r="B993" s="41"/>
      <c r="C993" s="5"/>
      <c r="D993" s="5"/>
      <c r="E993" s="1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6.5" customHeight="1">
      <c r="A994" s="5"/>
      <c r="B994" s="41"/>
      <c r="C994" s="5"/>
      <c r="D994" s="5"/>
      <c r="E994" s="1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6.5" customHeight="1">
      <c r="A995" s="5"/>
      <c r="B995" s="41"/>
      <c r="C995" s="5"/>
      <c r="D995" s="5"/>
      <c r="E995" s="1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6.5" customHeight="1">
      <c r="A996" s="5"/>
      <c r="B996" s="41"/>
      <c r="C996" s="5"/>
      <c r="D996" s="5"/>
      <c r="E996" s="1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6.5" customHeight="1">
      <c r="A997" s="5"/>
      <c r="B997" s="41"/>
      <c r="C997" s="5"/>
      <c r="D997" s="5"/>
      <c r="E997" s="1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6.5" customHeight="1">
      <c r="A998" s="5"/>
      <c r="B998" s="41"/>
      <c r="C998" s="5"/>
      <c r="D998" s="5"/>
      <c r="E998" s="1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6.5" customHeight="1">
      <c r="A999" s="5"/>
      <c r="B999" s="41"/>
      <c r="C999" s="5"/>
      <c r="D999" s="5"/>
      <c r="E999" s="1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6.5" customHeight="1">
      <c r="A1000" s="5"/>
      <c r="B1000" s="41"/>
      <c r="C1000" s="5"/>
      <c r="D1000" s="5"/>
      <c r="E1000" s="1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">
    <mergeCell ref="B1:G1"/>
  </mergeCells>
  <pageMargins left="0.9055118110236221" right="1.299212598425197" top="0.74803149606299213" bottom="0.74803149606299213" header="0" footer="0"/>
  <pageSetup orientation="landscape"/>
  <colBreaks count="1" manualBreakCount="1">
    <brk id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6.83203125" defaultRowHeight="15" customHeight="1"/>
  <cols>
    <col min="1" max="1" width="5.5" customWidth="1"/>
    <col min="2" max="2" width="28" customWidth="1"/>
    <col min="3" max="3" width="71.1640625" customWidth="1"/>
    <col min="4" max="26" width="9.33203125" customWidth="1"/>
  </cols>
  <sheetData>
    <row r="1" spans="1:26" ht="12.75" customHeight="1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</row>
    <row r="2" spans="1:26" ht="12.75" customHeigh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</row>
    <row r="3" spans="1:26" ht="12.75" customHeight="1">
      <c r="A3" s="42"/>
      <c r="B3" s="43" t="s">
        <v>29</v>
      </c>
      <c r="C3" s="44" t="str">
        <f>'PRESUPUESTO '!C3</f>
        <v>SUMINISTRO E INSTALACION DE CIELO RASO EN LAMINA SUPER BOARD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</row>
    <row r="4" spans="1:26" ht="12.75" customHeight="1">
      <c r="A4" s="42"/>
      <c r="B4" s="45" t="s">
        <v>30</v>
      </c>
      <c r="C4" s="46" t="s">
        <v>31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</row>
    <row r="5" spans="1:26" ht="12.75" customHeight="1">
      <c r="A5" s="42"/>
      <c r="B5" s="128" t="s">
        <v>2</v>
      </c>
      <c r="C5" s="127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30" customHeight="1">
      <c r="A6" s="42"/>
      <c r="B6" s="129" t="s">
        <v>32</v>
      </c>
      <c r="C6" s="127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ht="12.75" customHeight="1">
      <c r="A7" s="42"/>
      <c r="B7" s="128" t="s">
        <v>33</v>
      </c>
      <c r="C7" s="127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</row>
    <row r="8" spans="1:26" ht="32.25" customHeight="1">
      <c r="A8" s="42"/>
      <c r="B8" s="130" t="s">
        <v>34</v>
      </c>
      <c r="C8" s="131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</row>
    <row r="9" spans="1:26" ht="32.25" customHeight="1">
      <c r="A9" s="42"/>
      <c r="B9" s="132" t="s">
        <v>35</v>
      </c>
      <c r="C9" s="133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</row>
    <row r="10" spans="1:26" ht="12.75" customHeight="1">
      <c r="A10" s="42"/>
      <c r="B10" s="134" t="s">
        <v>36</v>
      </c>
      <c r="C10" s="135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ht="12.75" customHeight="1">
      <c r="A11" s="42"/>
      <c r="B11" s="128" t="s">
        <v>37</v>
      </c>
      <c r="C11" s="127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</row>
    <row r="12" spans="1:26" ht="12.75" customHeight="1">
      <c r="A12" s="42"/>
      <c r="B12" s="136" t="s">
        <v>38</v>
      </c>
      <c r="C12" s="131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</row>
    <row r="13" spans="1:26" ht="12.75" customHeight="1">
      <c r="A13" s="42"/>
      <c r="B13" s="137" t="s">
        <v>39</v>
      </c>
      <c r="C13" s="133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</row>
    <row r="14" spans="1:26" ht="12.75" customHeight="1">
      <c r="A14" s="42"/>
      <c r="B14" s="138" t="s">
        <v>40</v>
      </c>
      <c r="C14" s="135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</row>
    <row r="15" spans="1:26" ht="12.75" customHeight="1">
      <c r="A15" s="42"/>
      <c r="B15" s="128" t="s">
        <v>41</v>
      </c>
      <c r="C15" s="127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</row>
    <row r="16" spans="1:26" ht="12.75" customHeight="1">
      <c r="A16" s="42"/>
      <c r="B16" s="139" t="s">
        <v>42</v>
      </c>
      <c r="C16" s="127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</row>
    <row r="17" spans="1:26" ht="12.75" customHeight="1">
      <c r="A17" s="42"/>
      <c r="B17" s="128" t="s">
        <v>43</v>
      </c>
      <c r="C17" s="127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</row>
    <row r="18" spans="1:26" ht="12.75" customHeight="1">
      <c r="A18" s="42"/>
      <c r="B18" s="140" t="s">
        <v>44</v>
      </c>
      <c r="C18" s="127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</row>
    <row r="19" spans="1:26" ht="12.75" customHeight="1">
      <c r="A19" s="42"/>
      <c r="B19" s="128" t="s">
        <v>45</v>
      </c>
      <c r="C19" s="127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</row>
    <row r="20" spans="1:26" ht="12.75" customHeight="1">
      <c r="A20" s="42"/>
      <c r="B20" s="141" t="s">
        <v>46</v>
      </c>
      <c r="C20" s="127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</row>
    <row r="21" spans="1:26" ht="12.75" customHeight="1">
      <c r="A21" s="42"/>
      <c r="B21" s="128" t="s">
        <v>47</v>
      </c>
      <c r="C21" s="127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</row>
    <row r="22" spans="1:26" ht="12.75" customHeight="1">
      <c r="A22" s="42"/>
      <c r="B22" s="136" t="s">
        <v>48</v>
      </c>
      <c r="C22" s="131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</row>
    <row r="23" spans="1:26" ht="12.75" customHeight="1">
      <c r="A23" s="42"/>
      <c r="B23" s="138" t="s">
        <v>49</v>
      </c>
      <c r="C23" s="135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</row>
    <row r="24" spans="1:26" ht="12.75" customHeight="1">
      <c r="A24" s="42"/>
      <c r="B24" s="47"/>
      <c r="C24" s="47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</row>
    <row r="25" spans="1:26" ht="12.75" customHeight="1">
      <c r="A25" s="42"/>
      <c r="B25" s="47"/>
      <c r="C25" s="47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</row>
    <row r="26" spans="1:26" ht="12.75" customHeight="1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</row>
    <row r="27" spans="1:26" ht="25.5" customHeight="1">
      <c r="A27" s="42"/>
      <c r="B27" s="43" t="s">
        <v>50</v>
      </c>
      <c r="C27" s="48" t="str">
        <f>'PRESUPUESTO '!C4</f>
        <v xml:space="preserve">PINTURA EN VINILO PARA CIELO RASO, A TRES MANOS, TIPO VINILTEX O SIMILAR 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</row>
    <row r="28" spans="1:26" ht="12.75" customHeight="1">
      <c r="A28" s="42"/>
      <c r="B28" s="45" t="s">
        <v>30</v>
      </c>
      <c r="C28" s="46" t="s">
        <v>51</v>
      </c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</row>
    <row r="29" spans="1:26" ht="12.75" customHeight="1">
      <c r="A29" s="42"/>
      <c r="B29" s="128" t="s">
        <v>2</v>
      </c>
      <c r="C29" s="127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</row>
    <row r="30" spans="1:26" ht="45" customHeight="1">
      <c r="A30" s="42"/>
      <c r="B30" s="142" t="s">
        <v>52</v>
      </c>
      <c r="C30" s="127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</row>
    <row r="31" spans="1:26" ht="12.75" customHeight="1">
      <c r="A31" s="42"/>
      <c r="B31" s="128" t="s">
        <v>53</v>
      </c>
      <c r="C31" s="127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6" ht="70.5" customHeight="1">
      <c r="A32" s="42"/>
      <c r="B32" s="143" t="s">
        <v>54</v>
      </c>
      <c r="C32" s="131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</row>
    <row r="33" spans="1:26" ht="54.75" customHeight="1">
      <c r="A33" s="42"/>
      <c r="B33" s="144" t="s">
        <v>55</v>
      </c>
      <c r="C33" s="133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</row>
    <row r="34" spans="1:26" ht="33" customHeight="1">
      <c r="A34" s="42"/>
      <c r="B34" s="144" t="s">
        <v>56</v>
      </c>
      <c r="C34" s="133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</row>
    <row r="35" spans="1:26" ht="37.5" customHeight="1">
      <c r="A35" s="42"/>
      <c r="B35" s="145" t="s">
        <v>57</v>
      </c>
      <c r="C35" s="135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</row>
    <row r="36" spans="1:26" ht="12.75" customHeight="1">
      <c r="A36" s="42"/>
      <c r="B36" s="128" t="s">
        <v>37</v>
      </c>
      <c r="C36" s="127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</row>
    <row r="37" spans="1:26" ht="12.75" customHeight="1">
      <c r="A37" s="42"/>
      <c r="B37" s="136" t="s">
        <v>58</v>
      </c>
      <c r="C37" s="131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</row>
    <row r="38" spans="1:26" ht="12.75" customHeight="1">
      <c r="A38" s="42"/>
      <c r="B38" s="138" t="s">
        <v>59</v>
      </c>
      <c r="C38" s="135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</row>
    <row r="39" spans="1:26" ht="12.75" customHeight="1">
      <c r="A39" s="42"/>
      <c r="B39" s="128" t="s">
        <v>60</v>
      </c>
      <c r="C39" s="127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</row>
    <row r="40" spans="1:26" ht="12.75" customHeight="1">
      <c r="A40" s="42"/>
      <c r="B40" s="139" t="s">
        <v>61</v>
      </c>
      <c r="C40" s="127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</row>
    <row r="41" spans="1:26" ht="12.75" customHeight="1">
      <c r="A41" s="42"/>
      <c r="B41" s="128" t="s">
        <v>62</v>
      </c>
      <c r="C41" s="127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</row>
    <row r="42" spans="1:26" ht="12.75" customHeight="1">
      <c r="A42" s="42"/>
      <c r="B42" s="136" t="s">
        <v>63</v>
      </c>
      <c r="C42" s="131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</row>
    <row r="43" spans="1:26" ht="12.75" customHeight="1">
      <c r="A43" s="42"/>
      <c r="B43" s="138" t="s">
        <v>64</v>
      </c>
      <c r="C43" s="135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</row>
    <row r="44" spans="1:26" ht="12.75" customHeight="1">
      <c r="A44" s="42"/>
      <c r="B44" s="128" t="s">
        <v>45</v>
      </c>
      <c r="C44" s="127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</row>
    <row r="45" spans="1:26" ht="12.75" customHeight="1">
      <c r="A45" s="42"/>
      <c r="B45" s="139" t="s">
        <v>65</v>
      </c>
      <c r="C45" s="127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</row>
    <row r="46" spans="1:26" ht="12.75" customHeight="1">
      <c r="A46" s="42"/>
      <c r="B46" s="128" t="s">
        <v>47</v>
      </c>
      <c r="C46" s="127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</row>
    <row r="47" spans="1:26" ht="12.75" customHeight="1">
      <c r="A47" s="42"/>
      <c r="B47" s="136" t="s">
        <v>66</v>
      </c>
      <c r="C47" s="131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</row>
    <row r="48" spans="1:26" ht="12.75" customHeight="1">
      <c r="A48" s="42"/>
      <c r="B48" s="137" t="s">
        <v>67</v>
      </c>
      <c r="C48" s="133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</row>
    <row r="49" spans="1:26" ht="12.75" customHeight="1">
      <c r="A49" s="42"/>
      <c r="B49" s="138" t="s">
        <v>68</v>
      </c>
      <c r="C49" s="135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</row>
    <row r="50" spans="1:26" ht="12.75" customHeight="1">
      <c r="A50" s="42"/>
      <c r="B50" s="47"/>
      <c r="C50" s="47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</row>
    <row r="51" spans="1:26" ht="12.75" customHeight="1">
      <c r="A51" s="42"/>
      <c r="B51" s="47"/>
      <c r="C51" s="47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26" ht="12.75" customHeight="1">
      <c r="A52" s="42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</row>
    <row r="53" spans="1:26" ht="12.75" customHeight="1">
      <c r="A53" s="42"/>
      <c r="B53" s="43" t="s">
        <v>69</v>
      </c>
      <c r="C53" s="44" t="str">
        <f>'PRESUPUESTO '!C5</f>
        <v>DESMONTE DE CANALETA Y RETIRO DE MATERIAL</v>
      </c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</row>
    <row r="54" spans="1:26" ht="12.75" customHeight="1">
      <c r="A54" s="42"/>
      <c r="B54" s="45" t="s">
        <v>30</v>
      </c>
      <c r="C54" s="46" t="s">
        <v>70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</row>
    <row r="55" spans="1:26" ht="12.75" customHeight="1">
      <c r="A55" s="42"/>
      <c r="B55" s="128" t="s">
        <v>2</v>
      </c>
      <c r="C55" s="127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</row>
    <row r="56" spans="1:26" ht="30" customHeight="1">
      <c r="A56" s="42"/>
      <c r="B56" s="142" t="s">
        <v>71</v>
      </c>
      <c r="C56" s="127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</row>
    <row r="57" spans="1:26" ht="12.75" customHeight="1">
      <c r="A57" s="42"/>
      <c r="B57" s="128" t="s">
        <v>53</v>
      </c>
      <c r="C57" s="127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</row>
    <row r="58" spans="1:26" ht="12.75" customHeight="1">
      <c r="A58" s="42"/>
      <c r="B58" s="146" t="s">
        <v>72</v>
      </c>
      <c r="C58" s="131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1:26" ht="12.75" customHeight="1">
      <c r="A59" s="42"/>
      <c r="B59" s="147" t="s">
        <v>73</v>
      </c>
      <c r="C59" s="133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1:26" ht="12.75" customHeight="1">
      <c r="A60" s="42"/>
      <c r="B60" s="147" t="s">
        <v>74</v>
      </c>
      <c r="C60" s="133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1:26" ht="12.75" customHeight="1">
      <c r="A61" s="42"/>
      <c r="B61" s="128" t="s">
        <v>37</v>
      </c>
      <c r="C61" s="127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1:26" ht="12.75" customHeight="1">
      <c r="A62" s="42"/>
      <c r="B62" s="136" t="s">
        <v>75</v>
      </c>
      <c r="C62" s="131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1:26" ht="12.75" customHeight="1">
      <c r="A63" s="42"/>
      <c r="B63" s="137" t="s">
        <v>76</v>
      </c>
      <c r="C63" s="133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1:26" ht="12.75" customHeight="1">
      <c r="A64" s="42"/>
      <c r="B64" s="138" t="s">
        <v>77</v>
      </c>
      <c r="C64" s="135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1:26" ht="12.75" customHeight="1">
      <c r="A65" s="42"/>
      <c r="B65" s="128" t="s">
        <v>41</v>
      </c>
      <c r="C65" s="127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1:26" ht="12.75" customHeight="1">
      <c r="A66" s="42"/>
      <c r="B66" s="139" t="s">
        <v>78</v>
      </c>
      <c r="C66" s="127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</row>
    <row r="67" spans="1:26" ht="12.75" customHeight="1">
      <c r="A67" s="42"/>
      <c r="B67" s="128" t="s">
        <v>62</v>
      </c>
      <c r="C67" s="127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</row>
    <row r="68" spans="1:26" ht="12.75" customHeight="1">
      <c r="A68" s="42"/>
      <c r="B68" s="136" t="s">
        <v>79</v>
      </c>
      <c r="C68" s="131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</row>
    <row r="69" spans="1:26" ht="12.75" customHeight="1">
      <c r="A69" s="42"/>
      <c r="B69" s="138" t="s">
        <v>80</v>
      </c>
      <c r="C69" s="135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</row>
    <row r="70" spans="1:26" ht="12.75" customHeight="1">
      <c r="A70" s="42"/>
      <c r="B70" s="128" t="s">
        <v>45</v>
      </c>
      <c r="C70" s="127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</row>
    <row r="71" spans="1:26" ht="12.75" customHeight="1">
      <c r="A71" s="42"/>
      <c r="B71" s="139" t="s">
        <v>81</v>
      </c>
      <c r="C71" s="127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</row>
    <row r="72" spans="1:26" ht="12.75" customHeight="1">
      <c r="A72" s="42"/>
      <c r="B72" s="128" t="s">
        <v>47</v>
      </c>
      <c r="C72" s="127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</row>
    <row r="73" spans="1:26" ht="12.75" customHeight="1">
      <c r="A73" s="42"/>
      <c r="B73" s="136" t="s">
        <v>82</v>
      </c>
      <c r="C73" s="131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</row>
    <row r="74" spans="1:26" ht="12.75" customHeight="1">
      <c r="A74" s="42"/>
      <c r="B74" s="138" t="s">
        <v>83</v>
      </c>
      <c r="C74" s="135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</row>
    <row r="75" spans="1:26" ht="12.75" customHeight="1">
      <c r="A75" s="42"/>
      <c r="B75" s="138" t="s">
        <v>84</v>
      </c>
      <c r="C75" s="135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</row>
    <row r="76" spans="1:26" ht="12.75" customHeight="1">
      <c r="A76" s="42"/>
      <c r="B76" s="128" t="s">
        <v>85</v>
      </c>
      <c r="C76" s="127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</row>
    <row r="77" spans="1:26" ht="12.75" customHeight="1">
      <c r="A77" s="42"/>
      <c r="B77" s="139" t="s">
        <v>86</v>
      </c>
      <c r="C77" s="127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</row>
    <row r="78" spans="1:26" ht="12.75" customHeight="1">
      <c r="A78" s="42"/>
      <c r="B78" s="47"/>
      <c r="C78" s="47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</row>
    <row r="79" spans="1:26" ht="12.75" customHeight="1">
      <c r="A79" s="42"/>
      <c r="B79" s="47"/>
      <c r="C79" s="47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</row>
    <row r="80" spans="1:26" ht="12.75" customHeight="1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</row>
    <row r="81" spans="1:26" ht="12.75" customHeight="1">
      <c r="A81" s="42"/>
      <c r="B81" s="43" t="s">
        <v>87</v>
      </c>
      <c r="C81" s="44" t="str">
        <f>'PRESUPUESTO '!C6</f>
        <v>SUMINISTRO E INSTALACION CANALETA LAMINA GALVANIZADA PARA AGUAS LLUVIAS</v>
      </c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</row>
    <row r="82" spans="1:26" ht="12.75" customHeight="1">
      <c r="A82" s="42"/>
      <c r="B82" s="45" t="s">
        <v>30</v>
      </c>
      <c r="C82" s="46" t="s">
        <v>88</v>
      </c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</row>
    <row r="83" spans="1:26" ht="12.75" customHeight="1">
      <c r="A83" s="42"/>
      <c r="B83" s="128" t="s">
        <v>2</v>
      </c>
      <c r="C83" s="127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</row>
    <row r="84" spans="1:26" ht="30" customHeight="1">
      <c r="A84" s="42"/>
      <c r="B84" s="129" t="s">
        <v>89</v>
      </c>
      <c r="C84" s="127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</row>
    <row r="85" spans="1:26" ht="12.75" customHeight="1">
      <c r="A85" s="42"/>
      <c r="B85" s="128" t="s">
        <v>33</v>
      </c>
      <c r="C85" s="127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</row>
    <row r="86" spans="1:26" ht="32.25" customHeight="1">
      <c r="A86" s="42"/>
      <c r="B86" s="130" t="s">
        <v>90</v>
      </c>
      <c r="C86" s="131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</row>
    <row r="87" spans="1:26" ht="31.5" customHeight="1">
      <c r="A87" s="42"/>
      <c r="B87" s="132" t="s">
        <v>91</v>
      </c>
      <c r="C87" s="133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</row>
    <row r="88" spans="1:26" ht="12.75" customHeight="1">
      <c r="A88" s="42"/>
      <c r="B88" s="134" t="s">
        <v>92</v>
      </c>
      <c r="C88" s="135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</row>
    <row r="89" spans="1:26" ht="12.75" customHeight="1">
      <c r="A89" s="42"/>
      <c r="B89" s="128" t="s">
        <v>37</v>
      </c>
      <c r="C89" s="127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</row>
    <row r="90" spans="1:26" ht="12.75" customHeight="1">
      <c r="A90" s="42"/>
      <c r="B90" s="136" t="s">
        <v>93</v>
      </c>
      <c r="C90" s="131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</row>
    <row r="91" spans="1:26" ht="12.75" customHeight="1">
      <c r="A91" s="42"/>
      <c r="B91" s="137" t="s">
        <v>94</v>
      </c>
      <c r="C91" s="133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</row>
    <row r="92" spans="1:26" ht="12.75" customHeight="1">
      <c r="A92" s="42"/>
      <c r="B92" s="138" t="s">
        <v>95</v>
      </c>
      <c r="C92" s="135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</row>
    <row r="93" spans="1:26" ht="12.75" customHeight="1">
      <c r="A93" s="42"/>
      <c r="B93" s="128" t="s">
        <v>41</v>
      </c>
      <c r="C93" s="127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</row>
    <row r="94" spans="1:26" ht="12.75" customHeight="1">
      <c r="A94" s="42"/>
      <c r="B94" s="139" t="s">
        <v>96</v>
      </c>
      <c r="C94" s="127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</row>
    <row r="95" spans="1:26" ht="12.75" customHeight="1">
      <c r="A95" s="42"/>
      <c r="B95" s="128" t="s">
        <v>43</v>
      </c>
      <c r="C95" s="127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</row>
    <row r="96" spans="1:26" ht="12.75" customHeight="1">
      <c r="A96" s="42"/>
      <c r="B96" s="140" t="s">
        <v>97</v>
      </c>
      <c r="C96" s="127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</row>
    <row r="97" spans="1:26" ht="12.75" customHeight="1">
      <c r="A97" s="42"/>
      <c r="B97" s="128" t="s">
        <v>45</v>
      </c>
      <c r="C97" s="127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26" ht="12.75" customHeight="1">
      <c r="A98" s="42"/>
      <c r="B98" s="141" t="s">
        <v>98</v>
      </c>
      <c r="C98" s="127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</row>
    <row r="99" spans="1:26" ht="12.75" customHeight="1">
      <c r="A99" s="42"/>
      <c r="B99" s="128" t="s">
        <v>47</v>
      </c>
      <c r="C99" s="127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</row>
    <row r="100" spans="1:26" ht="12.75" customHeight="1">
      <c r="A100" s="42"/>
      <c r="B100" s="136" t="s">
        <v>99</v>
      </c>
      <c r="C100" s="131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</row>
    <row r="101" spans="1:26" ht="12.75" customHeight="1">
      <c r="A101" s="42"/>
      <c r="B101" s="138" t="s">
        <v>100</v>
      </c>
      <c r="C101" s="135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</row>
    <row r="102" spans="1:26" ht="12.75" customHeight="1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</row>
    <row r="103" spans="1:26" ht="12.75" customHeight="1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</row>
    <row r="104" spans="1:26" ht="12.75" customHeight="1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</row>
    <row r="105" spans="1:26" ht="12.75" customHeight="1">
      <c r="A105" s="42"/>
      <c r="B105" s="49"/>
      <c r="C105" s="148" t="str">
        <f>'PRESUPUESTO '!C7</f>
        <v>IMPERMEABILIZACIÓN CON MANTO EDIL O SIMILAR DE 3MM, ACABADO EN PINTURA 
BITUMINOSA</v>
      </c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</row>
    <row r="106" spans="1:26" ht="12.75" customHeight="1">
      <c r="A106" s="42"/>
      <c r="B106" s="45" t="s">
        <v>101</v>
      </c>
      <c r="C106" s="149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</row>
    <row r="107" spans="1:26" ht="12.75" customHeight="1">
      <c r="A107" s="42"/>
      <c r="B107" s="45" t="s">
        <v>30</v>
      </c>
      <c r="C107" s="46" t="s">
        <v>102</v>
      </c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  <row r="108" spans="1:26" ht="12.75" customHeight="1">
      <c r="A108" s="42"/>
      <c r="B108" s="128" t="s">
        <v>2</v>
      </c>
      <c r="C108" s="127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</row>
    <row r="109" spans="1:26" ht="45" customHeight="1">
      <c r="A109" s="42"/>
      <c r="B109" s="142" t="s">
        <v>103</v>
      </c>
      <c r="C109" s="127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</row>
    <row r="110" spans="1:26" ht="12.75" customHeight="1">
      <c r="A110" s="42"/>
      <c r="B110" s="128" t="s">
        <v>33</v>
      </c>
      <c r="C110" s="127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</row>
    <row r="111" spans="1:26" ht="50.25" customHeight="1">
      <c r="A111" s="42"/>
      <c r="B111" s="130" t="s">
        <v>104</v>
      </c>
      <c r="C111" s="131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</row>
    <row r="112" spans="1:26" ht="32.25" customHeight="1">
      <c r="A112" s="42"/>
      <c r="B112" s="132" t="s">
        <v>105</v>
      </c>
      <c r="C112" s="133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</row>
    <row r="113" spans="1:26" ht="38.25" customHeight="1">
      <c r="A113" s="42"/>
      <c r="B113" s="132" t="s">
        <v>106</v>
      </c>
      <c r="C113" s="133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</row>
    <row r="114" spans="1:26" ht="12.75" customHeight="1">
      <c r="A114" s="42"/>
      <c r="B114" s="150" t="s">
        <v>107</v>
      </c>
      <c r="C114" s="135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</row>
    <row r="115" spans="1:26" ht="12.75" customHeight="1">
      <c r="A115" s="42"/>
      <c r="B115" s="128" t="s">
        <v>37</v>
      </c>
      <c r="C115" s="127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</row>
    <row r="116" spans="1:26" ht="12.75" customHeight="1">
      <c r="A116" s="42"/>
      <c r="B116" s="136" t="s">
        <v>108</v>
      </c>
      <c r="C116" s="131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</row>
    <row r="117" spans="1:26" ht="12.75" customHeight="1">
      <c r="A117" s="42"/>
      <c r="B117" s="137" t="s">
        <v>109</v>
      </c>
      <c r="C117" s="133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</row>
    <row r="118" spans="1:26" ht="12.75" customHeight="1">
      <c r="A118" s="42"/>
      <c r="B118" s="138" t="s">
        <v>110</v>
      </c>
      <c r="C118" s="135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</row>
    <row r="119" spans="1:26" ht="12.75" customHeight="1">
      <c r="A119" s="42"/>
      <c r="B119" s="128" t="s">
        <v>41</v>
      </c>
      <c r="C119" s="127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</row>
    <row r="120" spans="1:26" ht="12.75" customHeight="1">
      <c r="A120" s="42"/>
      <c r="B120" s="139" t="s">
        <v>111</v>
      </c>
      <c r="C120" s="127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</row>
    <row r="121" spans="1:26" ht="12.75" customHeight="1">
      <c r="A121" s="42"/>
      <c r="B121" s="128" t="s">
        <v>62</v>
      </c>
      <c r="C121" s="127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</row>
    <row r="122" spans="1:26" ht="12.75" customHeight="1">
      <c r="A122" s="42"/>
      <c r="B122" s="136" t="s">
        <v>112</v>
      </c>
      <c r="C122" s="131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</row>
    <row r="123" spans="1:26" ht="12.75" customHeight="1">
      <c r="A123" s="42"/>
      <c r="B123" s="138" t="s">
        <v>113</v>
      </c>
      <c r="C123" s="135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</row>
    <row r="124" spans="1:26" ht="12.75" customHeight="1">
      <c r="A124" s="42"/>
      <c r="B124" s="128" t="s">
        <v>45</v>
      </c>
      <c r="C124" s="127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</row>
    <row r="125" spans="1:26" ht="12.75" customHeight="1">
      <c r="A125" s="42"/>
      <c r="B125" s="137" t="s">
        <v>114</v>
      </c>
      <c r="C125" s="133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</row>
    <row r="126" spans="1:26" ht="12.75" customHeight="1">
      <c r="A126" s="42"/>
      <c r="B126" s="138" t="s">
        <v>115</v>
      </c>
      <c r="C126" s="135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</row>
    <row r="127" spans="1:26" ht="12.75" customHeight="1">
      <c r="A127" s="42"/>
      <c r="B127" s="128" t="s">
        <v>47</v>
      </c>
      <c r="C127" s="127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</row>
    <row r="128" spans="1:26" ht="12.75" customHeight="1">
      <c r="A128" s="42"/>
      <c r="B128" s="136" t="s">
        <v>116</v>
      </c>
      <c r="C128" s="13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</row>
    <row r="129" spans="1:26" ht="12.75" customHeight="1">
      <c r="A129" s="42"/>
      <c r="B129" s="138" t="s">
        <v>117</v>
      </c>
      <c r="C129" s="135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</row>
    <row r="130" spans="1:26" ht="12.75" customHeight="1">
      <c r="A130" s="42"/>
      <c r="B130" s="128" t="s">
        <v>85</v>
      </c>
      <c r="C130" s="127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</row>
    <row r="131" spans="1:26" ht="26.25" customHeight="1">
      <c r="A131" s="42"/>
      <c r="B131" s="139" t="s">
        <v>118</v>
      </c>
      <c r="C131" s="127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</row>
    <row r="132" spans="1:26" ht="12.75" customHeight="1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</row>
    <row r="133" spans="1:26" ht="12.75" customHeight="1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</row>
    <row r="134" spans="1:26" ht="12.75" customHeight="1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</row>
    <row r="135" spans="1:26" ht="12.75" customHeight="1">
      <c r="A135" s="42"/>
      <c r="B135" s="43" t="s">
        <v>119</v>
      </c>
      <c r="C135" s="44" t="str">
        <f>'PRESUPUESTO '!C8</f>
        <v>SUMINISTRO E INSTALACION DE LAMINAS DE ICOPOR PARA CIELO RASO CON ACABADO CORRUGADO</v>
      </c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</row>
    <row r="136" spans="1:26" ht="12.75" customHeight="1">
      <c r="A136" s="42"/>
      <c r="B136" s="45" t="s">
        <v>30</v>
      </c>
      <c r="C136" s="46" t="s">
        <v>31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</row>
    <row r="137" spans="1:26" ht="12.75" customHeight="1">
      <c r="A137" s="42"/>
      <c r="B137" s="128" t="s">
        <v>2</v>
      </c>
      <c r="C137" s="127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</row>
    <row r="138" spans="1:26" ht="30" customHeight="1">
      <c r="A138" s="42"/>
      <c r="B138" s="129" t="s">
        <v>120</v>
      </c>
      <c r="C138" s="127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</row>
    <row r="139" spans="1:26" ht="12.75" customHeight="1">
      <c r="A139" s="42"/>
      <c r="B139" s="128" t="s">
        <v>53</v>
      </c>
      <c r="C139" s="127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</row>
    <row r="140" spans="1:26" ht="32.25" customHeight="1">
      <c r="A140" s="42"/>
      <c r="B140" s="130" t="s">
        <v>121</v>
      </c>
      <c r="C140" s="131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</row>
    <row r="141" spans="1:26" ht="30.75" customHeight="1">
      <c r="A141" s="42"/>
      <c r="B141" s="132" t="s">
        <v>35</v>
      </c>
      <c r="C141" s="133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</row>
    <row r="142" spans="1:26" ht="12.75" customHeight="1">
      <c r="A142" s="42"/>
      <c r="B142" s="150" t="s">
        <v>36</v>
      </c>
      <c r="C142" s="135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</row>
    <row r="143" spans="1:26" ht="12.75" customHeight="1">
      <c r="A143" s="42"/>
      <c r="B143" s="128" t="s">
        <v>37</v>
      </c>
      <c r="C143" s="127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</row>
    <row r="144" spans="1:26" ht="12.75" customHeight="1">
      <c r="A144" s="42"/>
      <c r="B144" s="136" t="s">
        <v>122</v>
      </c>
      <c r="C144" s="131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</row>
    <row r="145" spans="1:26" ht="12.75" customHeight="1">
      <c r="A145" s="42"/>
      <c r="B145" s="137" t="s">
        <v>123</v>
      </c>
      <c r="C145" s="133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</row>
    <row r="146" spans="1:26" ht="12.75" customHeight="1">
      <c r="A146" s="42"/>
      <c r="B146" s="138" t="s">
        <v>124</v>
      </c>
      <c r="C146" s="135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</row>
    <row r="147" spans="1:26" ht="12.75" customHeight="1">
      <c r="A147" s="42"/>
      <c r="B147" s="128" t="s">
        <v>41</v>
      </c>
      <c r="C147" s="127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</row>
    <row r="148" spans="1:26" ht="12.75" customHeight="1">
      <c r="A148" s="42"/>
      <c r="B148" s="139" t="s">
        <v>125</v>
      </c>
      <c r="C148" s="127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</row>
    <row r="149" spans="1:26" ht="12.75" customHeight="1">
      <c r="A149" s="42"/>
      <c r="B149" s="128" t="s">
        <v>43</v>
      </c>
      <c r="C149" s="127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</row>
    <row r="150" spans="1:26" ht="12.75" customHeight="1">
      <c r="A150" s="42"/>
      <c r="B150" s="140" t="s">
        <v>126</v>
      </c>
      <c r="C150" s="127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</row>
    <row r="151" spans="1:26" ht="12.75" customHeight="1">
      <c r="A151" s="42"/>
      <c r="B151" s="128" t="s">
        <v>45</v>
      </c>
      <c r="C151" s="127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</row>
    <row r="152" spans="1:26" ht="12.75" customHeight="1">
      <c r="A152" s="42"/>
      <c r="B152" s="139" t="s">
        <v>127</v>
      </c>
      <c r="C152" s="127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</row>
    <row r="153" spans="1:26" ht="12.75" customHeight="1">
      <c r="A153" s="42"/>
      <c r="B153" s="128" t="s">
        <v>47</v>
      </c>
      <c r="C153" s="127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</row>
    <row r="154" spans="1:26" ht="12.75" customHeight="1">
      <c r="A154" s="42"/>
      <c r="B154" s="136" t="s">
        <v>128</v>
      </c>
      <c r="C154" s="131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</row>
    <row r="155" spans="1:26" ht="12.75" customHeight="1">
      <c r="A155" s="42"/>
      <c r="B155" s="138" t="s">
        <v>129</v>
      </c>
      <c r="C155" s="135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</row>
    <row r="156" spans="1:26" ht="12.75" customHeight="1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</row>
    <row r="157" spans="1:26" ht="12.75" customHeight="1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</row>
    <row r="158" spans="1:26" ht="12.75" customHeight="1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</row>
    <row r="159" spans="1:26" ht="12.75" customHeight="1">
      <c r="A159" s="42"/>
      <c r="B159" s="49"/>
      <c r="C159" s="148" t="str">
        <f>'PRESUPUESTO '!C9</f>
        <v>MANTENIMIENTO DE CUBIERTA EN LAMINA ONDULADA INCLUYE AMARRES Y GANCHOS</v>
      </c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</row>
    <row r="160" spans="1:26" ht="12.75" customHeight="1">
      <c r="A160" s="42"/>
      <c r="B160" s="45" t="s">
        <v>130</v>
      </c>
      <c r="C160" s="149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</row>
    <row r="161" spans="1:26" ht="12.75" customHeight="1">
      <c r="A161" s="42"/>
      <c r="B161" s="45" t="s">
        <v>30</v>
      </c>
      <c r="C161" s="46" t="s">
        <v>102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</row>
    <row r="162" spans="1:26" ht="12.75" customHeight="1">
      <c r="A162" s="42"/>
      <c r="B162" s="128" t="s">
        <v>2</v>
      </c>
      <c r="C162" s="127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</row>
    <row r="163" spans="1:26" ht="45" customHeight="1">
      <c r="A163" s="42"/>
      <c r="B163" s="142" t="s">
        <v>131</v>
      </c>
      <c r="C163" s="127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</row>
    <row r="164" spans="1:26" ht="12.75" customHeight="1">
      <c r="A164" s="42"/>
      <c r="B164" s="128" t="s">
        <v>33</v>
      </c>
      <c r="C164" s="127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</row>
    <row r="165" spans="1:26" ht="45" customHeight="1">
      <c r="A165" s="42"/>
      <c r="B165" s="130" t="s">
        <v>104</v>
      </c>
      <c r="C165" s="131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</row>
    <row r="166" spans="1:26" ht="31.5" customHeight="1">
      <c r="A166" s="42"/>
      <c r="B166" s="132" t="s">
        <v>105</v>
      </c>
      <c r="C166" s="133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</row>
    <row r="167" spans="1:26" ht="35.25" customHeight="1">
      <c r="A167" s="42"/>
      <c r="B167" s="132" t="s">
        <v>132</v>
      </c>
      <c r="C167" s="133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</row>
    <row r="168" spans="1:26" ht="12.75" customHeight="1">
      <c r="A168" s="42"/>
      <c r="B168" s="150" t="s">
        <v>133</v>
      </c>
      <c r="C168" s="135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</row>
    <row r="169" spans="1:26" ht="12.75" customHeight="1">
      <c r="A169" s="42"/>
      <c r="B169" s="128" t="s">
        <v>37</v>
      </c>
      <c r="C169" s="127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</row>
    <row r="170" spans="1:26" ht="12.75" customHeight="1">
      <c r="A170" s="42"/>
      <c r="B170" s="136" t="s">
        <v>134</v>
      </c>
      <c r="C170" s="131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</row>
    <row r="171" spans="1:26" ht="12.75" customHeight="1">
      <c r="A171" s="42"/>
      <c r="B171" s="137" t="s">
        <v>135</v>
      </c>
      <c r="C171" s="133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</row>
    <row r="172" spans="1:26" ht="12.75" customHeight="1">
      <c r="A172" s="42"/>
      <c r="B172" s="138" t="s">
        <v>136</v>
      </c>
      <c r="C172" s="135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</row>
    <row r="173" spans="1:26" ht="12.75" customHeight="1">
      <c r="A173" s="42"/>
      <c r="B173" s="128" t="s">
        <v>41</v>
      </c>
      <c r="C173" s="127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</row>
    <row r="174" spans="1:26" ht="12.75" customHeight="1">
      <c r="A174" s="42"/>
      <c r="B174" s="139" t="s">
        <v>137</v>
      </c>
      <c r="C174" s="127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</row>
    <row r="175" spans="1:26" ht="12.75" customHeight="1">
      <c r="A175" s="42"/>
      <c r="B175" s="128" t="s">
        <v>62</v>
      </c>
      <c r="C175" s="127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</row>
    <row r="176" spans="1:26" ht="12.75" customHeight="1">
      <c r="A176" s="42"/>
      <c r="B176" s="136" t="s">
        <v>138</v>
      </c>
      <c r="C176" s="131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</row>
    <row r="177" spans="1:26" ht="12.75" customHeight="1">
      <c r="A177" s="42"/>
      <c r="B177" s="138" t="s">
        <v>139</v>
      </c>
      <c r="C177" s="135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</row>
    <row r="178" spans="1:26" ht="12.75" customHeight="1">
      <c r="A178" s="42"/>
      <c r="B178" s="128" t="s">
        <v>45</v>
      </c>
      <c r="C178" s="127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</row>
    <row r="179" spans="1:26" ht="12.75" customHeight="1">
      <c r="A179" s="42"/>
      <c r="B179" s="136" t="s">
        <v>140</v>
      </c>
      <c r="C179" s="131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</row>
    <row r="180" spans="1:26" ht="12.75" customHeight="1">
      <c r="A180" s="42"/>
      <c r="B180" s="137" t="s">
        <v>141</v>
      </c>
      <c r="C180" s="133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</row>
    <row r="181" spans="1:26" ht="12.75" customHeight="1">
      <c r="A181" s="42"/>
      <c r="B181" s="137" t="s">
        <v>142</v>
      </c>
      <c r="C181" s="133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</row>
    <row r="182" spans="1:26" ht="12.75" customHeight="1">
      <c r="A182" s="42"/>
      <c r="B182" s="138" t="s">
        <v>143</v>
      </c>
      <c r="C182" s="135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</row>
    <row r="183" spans="1:26" ht="12.75" customHeight="1">
      <c r="A183" s="42"/>
      <c r="B183" s="128" t="s">
        <v>47</v>
      </c>
      <c r="C183" s="127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</row>
    <row r="184" spans="1:26" ht="12.75" customHeight="1">
      <c r="A184" s="42"/>
      <c r="B184" s="136" t="s">
        <v>144</v>
      </c>
      <c r="C184" s="131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</row>
    <row r="185" spans="1:26" ht="12.75" customHeight="1">
      <c r="A185" s="42"/>
      <c r="B185" s="138" t="s">
        <v>145</v>
      </c>
      <c r="C185" s="135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</row>
    <row r="186" spans="1:26" ht="12.75" customHeight="1">
      <c r="A186" s="42"/>
      <c r="B186" s="128" t="s">
        <v>85</v>
      </c>
      <c r="C186" s="127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</row>
    <row r="187" spans="1:26" ht="12.75" customHeight="1">
      <c r="A187" s="42"/>
      <c r="B187" s="139" t="s">
        <v>81</v>
      </c>
      <c r="C187" s="127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</row>
    <row r="188" spans="1:26" ht="12.75" customHeight="1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</row>
    <row r="189" spans="1:26" ht="12.75" customHeight="1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26" ht="12.75" customHeight="1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</row>
    <row r="191" spans="1:26" ht="12.75" customHeight="1">
      <c r="A191" s="42"/>
      <c r="B191" s="43" t="s">
        <v>146</v>
      </c>
      <c r="C191" s="44" t="str">
        <f>'PRESUPUESTO '!C10</f>
        <v xml:space="preserve">DESMONTE DE PUERTA METALICA INCLUYE DESMONTE DE MARCO Y RETIRO DE 
MATERIAL </v>
      </c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</row>
    <row r="192" spans="1:26" ht="12.75" customHeight="1">
      <c r="A192" s="42"/>
      <c r="B192" s="45" t="s">
        <v>30</v>
      </c>
      <c r="C192" s="46" t="s">
        <v>147</v>
      </c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</row>
    <row r="193" spans="1:26" ht="12.75" customHeight="1">
      <c r="A193" s="42"/>
      <c r="B193" s="128" t="s">
        <v>2</v>
      </c>
      <c r="C193" s="127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</row>
    <row r="194" spans="1:26" ht="30" customHeight="1">
      <c r="A194" s="42"/>
      <c r="B194" s="151" t="s">
        <v>148</v>
      </c>
      <c r="C194" s="127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</row>
    <row r="195" spans="1:26" ht="12.75" customHeight="1">
      <c r="A195" s="42"/>
      <c r="B195" s="128" t="s">
        <v>33</v>
      </c>
      <c r="C195" s="127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</row>
    <row r="196" spans="1:26" ht="12.75" customHeight="1">
      <c r="A196" s="42"/>
      <c r="B196" s="152" t="s">
        <v>149</v>
      </c>
      <c r="C196" s="131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</row>
    <row r="197" spans="1:26" ht="31.5" customHeight="1">
      <c r="A197" s="42"/>
      <c r="B197" s="153" t="s">
        <v>150</v>
      </c>
      <c r="C197" s="135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</row>
    <row r="198" spans="1:26" ht="12.75" customHeight="1">
      <c r="A198" s="42"/>
      <c r="B198" s="128" t="s">
        <v>37</v>
      </c>
      <c r="C198" s="127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</row>
    <row r="199" spans="1:26" ht="12.75" customHeight="1">
      <c r="A199" s="42"/>
      <c r="B199" s="136" t="s">
        <v>151</v>
      </c>
      <c r="C199" s="131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</row>
    <row r="200" spans="1:26" ht="12.75" customHeight="1">
      <c r="A200" s="42"/>
      <c r="B200" s="137" t="s">
        <v>152</v>
      </c>
      <c r="C200" s="133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</row>
    <row r="201" spans="1:26" ht="12.75" customHeight="1">
      <c r="A201" s="42"/>
      <c r="B201" s="138" t="s">
        <v>153</v>
      </c>
      <c r="C201" s="135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</row>
    <row r="202" spans="1:26" ht="12.75" customHeight="1">
      <c r="A202" s="42"/>
      <c r="B202" s="128" t="s">
        <v>43</v>
      </c>
      <c r="C202" s="127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</row>
    <row r="203" spans="1:26" ht="30" customHeight="1">
      <c r="A203" s="42"/>
      <c r="B203" s="142" t="s">
        <v>154</v>
      </c>
      <c r="C203" s="127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</row>
    <row r="204" spans="1:26" ht="12.75" customHeight="1">
      <c r="A204" s="42"/>
      <c r="B204" s="128" t="s">
        <v>45</v>
      </c>
      <c r="C204" s="127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</row>
    <row r="205" spans="1:26" ht="12.75" customHeight="1">
      <c r="A205" s="42"/>
      <c r="B205" s="154"/>
      <c r="C205" s="127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</row>
    <row r="206" spans="1:26" ht="12.75" customHeight="1">
      <c r="A206" s="42"/>
      <c r="B206" s="128" t="s">
        <v>47</v>
      </c>
      <c r="C206" s="127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</row>
    <row r="207" spans="1:26" ht="12.75" customHeight="1">
      <c r="A207" s="42"/>
      <c r="B207" s="136" t="s">
        <v>155</v>
      </c>
      <c r="C207" s="131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</row>
    <row r="208" spans="1:26" ht="12.75" customHeight="1">
      <c r="A208" s="42"/>
      <c r="B208" s="137" t="s">
        <v>156</v>
      </c>
      <c r="C208" s="133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</row>
    <row r="209" spans="1:26" ht="12.75" customHeight="1">
      <c r="A209" s="42"/>
      <c r="B209" s="138" t="s">
        <v>157</v>
      </c>
      <c r="C209" s="135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</row>
    <row r="210" spans="1:26" ht="12.75" customHeight="1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</row>
    <row r="211" spans="1:26" ht="12.75" customHeight="1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</row>
    <row r="212" spans="1:26" ht="12.75" customHeight="1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</row>
    <row r="213" spans="1:26" ht="57.75" customHeight="1">
      <c r="A213" s="42"/>
      <c r="B213" s="43" t="s">
        <v>158</v>
      </c>
      <c r="C213" s="44" t="str">
        <f>'PRESUPUESTO '!C11</f>
        <v xml:space="preserve">LEVANTE DE MURO EN BLOQUE VIBRADO DE 0,15 X 0,20 X 0,40 MTS, MORTERO DE PEGA 1:4,
</v>
      </c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</row>
    <row r="214" spans="1:26" ht="12.75" customHeight="1">
      <c r="A214" s="42"/>
      <c r="B214" s="45" t="s">
        <v>30</v>
      </c>
      <c r="C214" s="46" t="s">
        <v>159</v>
      </c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</row>
    <row r="215" spans="1:26" ht="12.75" customHeight="1">
      <c r="A215" s="42"/>
      <c r="B215" s="128" t="s">
        <v>2</v>
      </c>
      <c r="C215" s="127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</row>
    <row r="216" spans="1:26" ht="45" customHeight="1">
      <c r="A216" s="42"/>
      <c r="B216" s="142" t="s">
        <v>160</v>
      </c>
      <c r="C216" s="127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</row>
    <row r="217" spans="1:26" ht="12.75" customHeight="1">
      <c r="A217" s="42"/>
      <c r="B217" s="128" t="s">
        <v>33</v>
      </c>
      <c r="C217" s="127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</row>
    <row r="218" spans="1:26" ht="48.75" customHeight="1">
      <c r="A218" s="42"/>
      <c r="B218" s="130" t="s">
        <v>161</v>
      </c>
      <c r="C218" s="131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</row>
    <row r="219" spans="1:26" ht="35.25" customHeight="1">
      <c r="A219" s="42"/>
      <c r="B219" s="132" t="s">
        <v>162</v>
      </c>
      <c r="C219" s="133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</row>
    <row r="220" spans="1:26" ht="12.75" customHeight="1">
      <c r="A220" s="42"/>
      <c r="B220" s="132" t="s">
        <v>163</v>
      </c>
      <c r="C220" s="133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</row>
    <row r="221" spans="1:26" ht="12.75" customHeight="1">
      <c r="A221" s="42"/>
      <c r="B221" s="132" t="s">
        <v>164</v>
      </c>
      <c r="C221" s="133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</row>
    <row r="222" spans="1:26" ht="12.75" customHeight="1">
      <c r="A222" s="42"/>
      <c r="B222" s="150" t="s">
        <v>165</v>
      </c>
      <c r="C222" s="135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</row>
    <row r="223" spans="1:26" ht="12.75" customHeight="1">
      <c r="A223" s="42"/>
      <c r="B223" s="128" t="s">
        <v>37</v>
      </c>
      <c r="C223" s="127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</row>
    <row r="224" spans="1:26" ht="12.75" customHeight="1">
      <c r="A224" s="42"/>
      <c r="B224" s="136" t="s">
        <v>166</v>
      </c>
      <c r="C224" s="131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</row>
    <row r="225" spans="1:26" ht="12.75" customHeight="1">
      <c r="A225" s="42"/>
      <c r="B225" s="137" t="s">
        <v>167</v>
      </c>
      <c r="C225" s="133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</row>
    <row r="226" spans="1:26" ht="12.75" customHeight="1">
      <c r="A226" s="42"/>
      <c r="B226" s="138" t="s">
        <v>168</v>
      </c>
      <c r="C226" s="135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</row>
    <row r="227" spans="1:26" ht="12.75" customHeight="1">
      <c r="A227" s="42"/>
      <c r="B227" s="128" t="s">
        <v>41</v>
      </c>
      <c r="C227" s="127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</row>
    <row r="228" spans="1:26" ht="12.75" customHeight="1">
      <c r="A228" s="42"/>
      <c r="B228" s="139" t="s">
        <v>169</v>
      </c>
      <c r="C228" s="127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</row>
    <row r="229" spans="1:26" ht="12.75" customHeight="1">
      <c r="A229" s="42"/>
      <c r="B229" s="128" t="s">
        <v>62</v>
      </c>
      <c r="C229" s="127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</row>
    <row r="230" spans="1:26" ht="12.75" customHeight="1">
      <c r="A230" s="42"/>
      <c r="B230" s="136" t="s">
        <v>170</v>
      </c>
      <c r="C230" s="131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</row>
    <row r="231" spans="1:26" ht="12.75" customHeight="1">
      <c r="A231" s="42"/>
      <c r="B231" s="138" t="s">
        <v>171</v>
      </c>
      <c r="C231" s="135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</row>
    <row r="232" spans="1:26" ht="12.75" customHeight="1">
      <c r="A232" s="42"/>
      <c r="B232" s="128" t="s">
        <v>45</v>
      </c>
      <c r="C232" s="127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</row>
    <row r="233" spans="1:26" ht="12.75" customHeight="1">
      <c r="A233" s="42"/>
      <c r="B233" s="146" t="s">
        <v>172</v>
      </c>
      <c r="C233" s="131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</row>
    <row r="234" spans="1:26" ht="12.75" customHeight="1">
      <c r="A234" s="42"/>
      <c r="B234" s="138" t="s">
        <v>173</v>
      </c>
      <c r="C234" s="135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</row>
    <row r="235" spans="1:26" ht="12.75" customHeight="1">
      <c r="A235" s="42"/>
      <c r="B235" s="128" t="s">
        <v>47</v>
      </c>
      <c r="C235" s="127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26" ht="12.75" customHeight="1">
      <c r="A236" s="42"/>
      <c r="B236" s="136" t="s">
        <v>174</v>
      </c>
      <c r="C236" s="131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</row>
    <row r="237" spans="1:26" ht="12.75" customHeight="1">
      <c r="A237" s="42"/>
      <c r="B237" s="138" t="s">
        <v>175</v>
      </c>
      <c r="C237" s="135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</row>
    <row r="238" spans="1:26" ht="12.75" customHeight="1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</row>
    <row r="239" spans="1:26" ht="12.75" customHeight="1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</row>
    <row r="240" spans="1:26" ht="12.75" customHeight="1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</row>
    <row r="241" spans="1:26" ht="12.75" customHeight="1">
      <c r="A241" s="42"/>
      <c r="B241" s="49"/>
      <c r="C241" s="148" t="str">
        <f>'PRESUPUESTO '!C12</f>
        <v>PAÑETE ALLANADO SOBRE MURO CON MORTERO 1:4</v>
      </c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</row>
    <row r="242" spans="1:26" ht="12.75" customHeight="1">
      <c r="A242" s="42"/>
      <c r="B242" s="45" t="s">
        <v>176</v>
      </c>
      <c r="C242" s="149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</row>
    <row r="243" spans="1:26" ht="12.75" customHeight="1">
      <c r="A243" s="42"/>
      <c r="B243" s="45" t="s">
        <v>30</v>
      </c>
      <c r="C243" s="46" t="s">
        <v>177</v>
      </c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</row>
    <row r="244" spans="1:26" ht="12.75" customHeight="1">
      <c r="A244" s="42"/>
      <c r="B244" s="128" t="s">
        <v>2</v>
      </c>
      <c r="C244" s="127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</row>
    <row r="245" spans="1:26" ht="45" customHeight="1">
      <c r="A245" s="42"/>
      <c r="B245" s="129" t="s">
        <v>178</v>
      </c>
      <c r="C245" s="127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</row>
    <row r="246" spans="1:26" ht="12.75" customHeight="1">
      <c r="A246" s="42"/>
      <c r="B246" s="128" t="s">
        <v>33</v>
      </c>
      <c r="C246" s="127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</row>
    <row r="247" spans="1:26" ht="12.75" customHeight="1">
      <c r="A247" s="42"/>
      <c r="B247" s="146" t="s">
        <v>179</v>
      </c>
      <c r="C247" s="131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</row>
    <row r="248" spans="1:26" ht="42.75" customHeight="1">
      <c r="A248" s="42"/>
      <c r="B248" s="132" t="s">
        <v>180</v>
      </c>
      <c r="C248" s="133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</row>
    <row r="249" spans="1:26" ht="12.75" customHeight="1">
      <c r="A249" s="42"/>
      <c r="B249" s="132" t="s">
        <v>181</v>
      </c>
      <c r="C249" s="133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</row>
    <row r="250" spans="1:26" ht="12.75" customHeight="1">
      <c r="A250" s="42"/>
      <c r="B250" s="132" t="s">
        <v>182</v>
      </c>
      <c r="C250" s="133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</row>
    <row r="251" spans="1:26" ht="12.75" customHeight="1">
      <c r="A251" s="42"/>
      <c r="B251" s="132" t="s">
        <v>183</v>
      </c>
      <c r="C251" s="133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</row>
    <row r="252" spans="1:26" ht="47.25" customHeight="1">
      <c r="A252" s="42"/>
      <c r="B252" s="132" t="s">
        <v>184</v>
      </c>
      <c r="C252" s="133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</row>
    <row r="253" spans="1:26" ht="33.75" customHeight="1">
      <c r="A253" s="42"/>
      <c r="B253" s="150" t="s">
        <v>185</v>
      </c>
      <c r="C253" s="135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</row>
    <row r="254" spans="1:26" ht="12.75" customHeight="1">
      <c r="A254" s="42"/>
      <c r="B254" s="128" t="s">
        <v>37</v>
      </c>
      <c r="C254" s="127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</row>
    <row r="255" spans="1:26" ht="12.75" customHeight="1">
      <c r="A255" s="42"/>
      <c r="B255" s="136" t="s">
        <v>186</v>
      </c>
      <c r="C255" s="131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</row>
    <row r="256" spans="1:26" ht="12.75" customHeight="1">
      <c r="A256" s="42"/>
      <c r="B256" s="137" t="s">
        <v>187</v>
      </c>
      <c r="C256" s="133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</row>
    <row r="257" spans="1:26" ht="12.75" customHeight="1">
      <c r="A257" s="42"/>
      <c r="B257" s="138" t="s">
        <v>188</v>
      </c>
      <c r="C257" s="135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</row>
    <row r="258" spans="1:26" ht="12.75" customHeight="1">
      <c r="A258" s="42"/>
      <c r="B258" s="128" t="s">
        <v>41</v>
      </c>
      <c r="C258" s="127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</row>
    <row r="259" spans="1:26" ht="12.75" customHeight="1">
      <c r="A259" s="42"/>
      <c r="B259" s="139" t="s">
        <v>189</v>
      </c>
      <c r="C259" s="127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</row>
    <row r="260" spans="1:26" ht="12.75" customHeight="1">
      <c r="A260" s="42"/>
      <c r="B260" s="128" t="s">
        <v>43</v>
      </c>
      <c r="C260" s="127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</row>
    <row r="261" spans="1:26" ht="36" customHeight="1">
      <c r="A261" s="42"/>
      <c r="B261" s="155" t="s">
        <v>190</v>
      </c>
      <c r="C261" s="131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</row>
    <row r="262" spans="1:26" ht="32.25" customHeight="1">
      <c r="A262" s="42"/>
      <c r="B262" s="153" t="s">
        <v>191</v>
      </c>
      <c r="C262" s="135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</row>
    <row r="263" spans="1:26" ht="12.75" customHeight="1">
      <c r="A263" s="42"/>
      <c r="B263" s="128" t="s">
        <v>45</v>
      </c>
      <c r="C263" s="127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</row>
    <row r="264" spans="1:26" ht="12.75" customHeight="1">
      <c r="A264" s="42"/>
      <c r="B264" s="136" t="s">
        <v>192</v>
      </c>
      <c r="C264" s="131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</row>
    <row r="265" spans="1:26" ht="12.75" customHeight="1">
      <c r="A265" s="42"/>
      <c r="B265" s="137" t="s">
        <v>193</v>
      </c>
      <c r="C265" s="133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</row>
    <row r="266" spans="1:26" ht="12.75" customHeight="1">
      <c r="A266" s="42"/>
      <c r="B266" s="138" t="s">
        <v>194</v>
      </c>
      <c r="C266" s="135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</row>
    <row r="267" spans="1:26" ht="12.75" customHeight="1">
      <c r="A267" s="42"/>
      <c r="B267" s="128" t="s">
        <v>47</v>
      </c>
      <c r="C267" s="127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</row>
    <row r="268" spans="1:26" ht="12.75" customHeight="1">
      <c r="A268" s="42"/>
      <c r="B268" s="136" t="s">
        <v>195</v>
      </c>
      <c r="C268" s="131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</row>
    <row r="269" spans="1:26" ht="12.75" customHeight="1">
      <c r="A269" s="42"/>
      <c r="B269" s="137" t="s">
        <v>196</v>
      </c>
      <c r="C269" s="133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</row>
    <row r="270" spans="1:26" ht="12.75" customHeight="1">
      <c r="A270" s="42"/>
      <c r="B270" s="137" t="s">
        <v>197</v>
      </c>
      <c r="C270" s="133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</row>
    <row r="271" spans="1:26" ht="12.75" customHeight="1">
      <c r="A271" s="42"/>
      <c r="B271" s="137" t="s">
        <v>198</v>
      </c>
      <c r="C271" s="133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</row>
    <row r="272" spans="1:26" ht="12.75" customHeight="1">
      <c r="A272" s="42"/>
      <c r="B272" s="137" t="s">
        <v>199</v>
      </c>
      <c r="C272" s="133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</row>
    <row r="273" spans="1:26" ht="12.75" customHeight="1">
      <c r="A273" s="42"/>
      <c r="B273" s="138" t="s">
        <v>200</v>
      </c>
      <c r="C273" s="135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</row>
    <row r="274" spans="1:26" ht="12.75" customHeight="1">
      <c r="A274" s="4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</row>
    <row r="275" spans="1:26" ht="12.75" customHeight="1">
      <c r="A275" s="4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</row>
    <row r="276" spans="1:26" ht="12.75" customHeight="1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</row>
    <row r="277" spans="1:26" ht="12.75" customHeight="1">
      <c r="A277" s="42"/>
      <c r="B277" s="43" t="s">
        <v>201</v>
      </c>
      <c r="C277" s="48" t="str">
        <f>'PRESUPUESTO '!C13</f>
        <v>ESTUCO PLASTICO SOBRE MURO CON PAÑETE ALLANADO INCLUYE LIJADO</v>
      </c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</row>
    <row r="278" spans="1:26" ht="12.75" customHeight="1">
      <c r="A278" s="42"/>
      <c r="B278" s="45" t="s">
        <v>30</v>
      </c>
      <c r="C278" s="46" t="s">
        <v>51</v>
      </c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</row>
    <row r="279" spans="1:26" ht="12.75" customHeight="1">
      <c r="A279" s="42"/>
      <c r="B279" s="128" t="s">
        <v>2</v>
      </c>
      <c r="C279" s="127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</row>
    <row r="280" spans="1:26" ht="36" customHeight="1">
      <c r="A280" s="42"/>
      <c r="B280" s="142" t="s">
        <v>202</v>
      </c>
      <c r="C280" s="127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</row>
    <row r="281" spans="1:26" ht="15.75" customHeight="1">
      <c r="A281" s="42"/>
      <c r="B281" s="128" t="s">
        <v>33</v>
      </c>
      <c r="C281" s="127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</row>
    <row r="282" spans="1:26" ht="63" customHeight="1">
      <c r="A282" s="42"/>
      <c r="B282" s="146" t="s">
        <v>203</v>
      </c>
      <c r="C282" s="131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</row>
    <row r="283" spans="1:26" ht="50.25" customHeight="1">
      <c r="A283" s="42"/>
      <c r="B283" s="144" t="s">
        <v>204</v>
      </c>
      <c r="C283" s="133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</row>
    <row r="284" spans="1:26" ht="34.5" customHeight="1">
      <c r="A284" s="42"/>
      <c r="B284" s="144" t="s">
        <v>205</v>
      </c>
      <c r="C284" s="133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</row>
    <row r="285" spans="1:26" ht="32.25" customHeight="1">
      <c r="A285" s="42"/>
      <c r="B285" s="145" t="s">
        <v>206</v>
      </c>
      <c r="C285" s="135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</row>
    <row r="286" spans="1:26" ht="20.25" customHeight="1">
      <c r="A286" s="42"/>
      <c r="B286" s="145" t="s">
        <v>207</v>
      </c>
      <c r="C286" s="135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</row>
    <row r="287" spans="1:26" ht="15" customHeight="1">
      <c r="A287" s="42"/>
      <c r="B287" s="128" t="s">
        <v>37</v>
      </c>
      <c r="C287" s="127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</row>
    <row r="288" spans="1:26" ht="15" customHeight="1">
      <c r="A288" s="42"/>
      <c r="B288" s="136" t="s">
        <v>208</v>
      </c>
      <c r="C288" s="131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</row>
    <row r="289" spans="1:26" ht="15" customHeight="1">
      <c r="A289" s="42"/>
      <c r="B289" s="138" t="s">
        <v>209</v>
      </c>
      <c r="C289" s="135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</row>
    <row r="290" spans="1:26" ht="15" customHeight="1">
      <c r="A290" s="42"/>
      <c r="B290" s="128" t="s">
        <v>60</v>
      </c>
      <c r="C290" s="127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</row>
    <row r="291" spans="1:26" ht="15" customHeight="1">
      <c r="A291" s="42"/>
      <c r="B291" s="139" t="s">
        <v>210</v>
      </c>
      <c r="C291" s="127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</row>
    <row r="292" spans="1:26" ht="15" customHeight="1">
      <c r="A292" s="42"/>
      <c r="B292" s="128" t="s">
        <v>62</v>
      </c>
      <c r="C292" s="127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</row>
    <row r="293" spans="1:26" ht="15.75" customHeight="1">
      <c r="A293" s="42"/>
      <c r="B293" s="136" t="s">
        <v>211</v>
      </c>
      <c r="C293" s="131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</row>
    <row r="294" spans="1:26" ht="12.75" customHeight="1">
      <c r="A294" s="42"/>
      <c r="B294" s="138" t="s">
        <v>212</v>
      </c>
      <c r="C294" s="135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</row>
    <row r="295" spans="1:26" ht="15" customHeight="1">
      <c r="A295" s="42"/>
      <c r="B295" s="128" t="s">
        <v>45</v>
      </c>
      <c r="C295" s="127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</row>
    <row r="296" spans="1:26" ht="15" customHeight="1">
      <c r="A296" s="42"/>
      <c r="B296" s="139" t="s">
        <v>213</v>
      </c>
      <c r="C296" s="127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</row>
    <row r="297" spans="1:26" ht="12.75" customHeight="1">
      <c r="A297" s="42"/>
      <c r="B297" s="128" t="s">
        <v>47</v>
      </c>
      <c r="C297" s="127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</row>
    <row r="298" spans="1:26" ht="15" customHeight="1">
      <c r="A298" s="42"/>
      <c r="B298" s="136" t="s">
        <v>214</v>
      </c>
      <c r="C298" s="131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</row>
    <row r="299" spans="1:26" ht="12.75" customHeight="1">
      <c r="A299" s="42"/>
      <c r="B299" s="136" t="s">
        <v>215</v>
      </c>
      <c r="C299" s="131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</row>
    <row r="300" spans="1:26" ht="12.75" customHeight="1">
      <c r="A300" s="42"/>
      <c r="B300" s="138" t="s">
        <v>216</v>
      </c>
      <c r="C300" s="135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</row>
    <row r="301" spans="1:26" ht="12.75" customHeight="1">
      <c r="A301" s="42"/>
      <c r="B301" s="136" t="s">
        <v>217</v>
      </c>
      <c r="C301" s="131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</row>
    <row r="302" spans="1:26" ht="12.75" customHeight="1">
      <c r="A302" s="42"/>
      <c r="B302" s="138" t="s">
        <v>218</v>
      </c>
      <c r="C302" s="135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</row>
    <row r="303" spans="1:26" ht="12.75" customHeight="1">
      <c r="A303" s="42"/>
      <c r="B303" s="128" t="s">
        <v>43</v>
      </c>
      <c r="C303" s="127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</row>
    <row r="304" spans="1:26" ht="12.75" customHeight="1">
      <c r="A304" s="42"/>
      <c r="B304" s="152" t="s">
        <v>219</v>
      </c>
      <c r="C304" s="131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</row>
    <row r="305" spans="1:26" ht="12.75" customHeight="1">
      <c r="A305" s="42"/>
      <c r="B305" s="156" t="s">
        <v>220</v>
      </c>
      <c r="C305" s="135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</row>
    <row r="306" spans="1:26" ht="12.75" customHeight="1">
      <c r="A306" s="42"/>
      <c r="B306" s="128" t="s">
        <v>45</v>
      </c>
      <c r="C306" s="127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</row>
    <row r="307" spans="1:26" ht="15" customHeight="1">
      <c r="A307" s="42"/>
      <c r="B307" s="139" t="s">
        <v>221</v>
      </c>
      <c r="C307" s="127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</row>
    <row r="308" spans="1:26" ht="12.75" customHeight="1">
      <c r="A308" s="42"/>
      <c r="B308" s="128" t="s">
        <v>47</v>
      </c>
      <c r="C308" s="127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</row>
    <row r="309" spans="1:26" ht="12.75" customHeight="1">
      <c r="A309" s="42"/>
      <c r="B309" s="139" t="s">
        <v>222</v>
      </c>
      <c r="C309" s="127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</row>
    <row r="310" spans="1:26" ht="12.75" customHeight="1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</row>
    <row r="311" spans="1:26" ht="12.75" customHeight="1">
      <c r="A311" s="4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</row>
    <row r="312" spans="1:26" ht="12.75" customHeight="1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</row>
    <row r="313" spans="1:26" ht="12.75" customHeight="1">
      <c r="A313" s="42"/>
      <c r="B313" s="43" t="s">
        <v>223</v>
      </c>
      <c r="C313" s="48" t="str">
        <f>'PRESUPUESTO '!C14</f>
        <v>PINTURA VINILO PARA MURO INTERIOR</v>
      </c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</row>
    <row r="314" spans="1:26" ht="12.75" customHeight="1">
      <c r="A314" s="42"/>
      <c r="B314" s="45" t="s">
        <v>30</v>
      </c>
      <c r="C314" s="46" t="s">
        <v>51</v>
      </c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</row>
    <row r="315" spans="1:26" ht="12.75" customHeight="1">
      <c r="A315" s="42"/>
      <c r="B315" s="128" t="s">
        <v>2</v>
      </c>
      <c r="C315" s="127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</row>
    <row r="316" spans="1:26" ht="45" customHeight="1">
      <c r="A316" s="42"/>
      <c r="B316" s="142" t="s">
        <v>224</v>
      </c>
      <c r="C316" s="127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</row>
    <row r="317" spans="1:26" ht="12.75" customHeight="1">
      <c r="A317" s="42"/>
      <c r="B317" s="128" t="s">
        <v>33</v>
      </c>
      <c r="C317" s="127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</row>
    <row r="318" spans="1:26" ht="12.75" customHeight="1">
      <c r="A318" s="42"/>
      <c r="B318" s="143" t="s">
        <v>225</v>
      </c>
      <c r="C318" s="131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</row>
    <row r="319" spans="1:26" ht="12.75" customHeight="1">
      <c r="A319" s="42"/>
      <c r="B319" s="157" t="s">
        <v>226</v>
      </c>
      <c r="C319" s="133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</row>
    <row r="320" spans="1:26" ht="12.75" customHeight="1">
      <c r="A320" s="42"/>
      <c r="B320" s="157" t="s">
        <v>227</v>
      </c>
      <c r="C320" s="133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</row>
    <row r="321" spans="1:26" ht="12.75" customHeight="1">
      <c r="A321" s="42"/>
      <c r="B321" s="158" t="s">
        <v>228</v>
      </c>
      <c r="C321" s="135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</row>
    <row r="322" spans="1:26" ht="12.75" customHeight="1">
      <c r="A322" s="42"/>
      <c r="B322" s="128" t="s">
        <v>37</v>
      </c>
      <c r="C322" s="127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</row>
    <row r="323" spans="1:26" ht="12.75" customHeight="1">
      <c r="A323" s="42"/>
      <c r="B323" s="136" t="s">
        <v>229</v>
      </c>
      <c r="C323" s="131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</row>
    <row r="324" spans="1:26" ht="12.75" customHeight="1">
      <c r="A324" s="42"/>
      <c r="B324" s="138" t="s">
        <v>230</v>
      </c>
      <c r="C324" s="135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</row>
    <row r="325" spans="1:26" ht="12.75" customHeight="1">
      <c r="A325" s="42"/>
      <c r="B325" s="128" t="s">
        <v>60</v>
      </c>
      <c r="C325" s="127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</row>
    <row r="326" spans="1:26" ht="12.75" customHeight="1">
      <c r="A326" s="42"/>
      <c r="B326" s="139" t="s">
        <v>231</v>
      </c>
      <c r="C326" s="127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</row>
    <row r="327" spans="1:26" ht="12.75" customHeight="1">
      <c r="A327" s="42"/>
      <c r="B327" s="128" t="s">
        <v>62</v>
      </c>
      <c r="C327" s="127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</row>
    <row r="328" spans="1:26" ht="12.75" customHeight="1">
      <c r="A328" s="42"/>
      <c r="B328" s="136" t="s">
        <v>232</v>
      </c>
      <c r="C328" s="131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</row>
    <row r="329" spans="1:26" ht="12.75" customHeight="1">
      <c r="A329" s="42"/>
      <c r="B329" s="138" t="s">
        <v>233</v>
      </c>
      <c r="C329" s="135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</row>
    <row r="330" spans="1:26" ht="12.75" customHeight="1">
      <c r="A330" s="42"/>
      <c r="B330" s="128" t="s">
        <v>45</v>
      </c>
      <c r="C330" s="127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</row>
    <row r="331" spans="1:26" ht="12.75" customHeight="1">
      <c r="A331" s="42"/>
      <c r="B331" s="139" t="s">
        <v>234</v>
      </c>
      <c r="C331" s="127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</row>
    <row r="332" spans="1:26" ht="12.75" customHeight="1">
      <c r="A332" s="42"/>
      <c r="B332" s="128" t="s">
        <v>47</v>
      </c>
      <c r="C332" s="127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</row>
    <row r="333" spans="1:26" ht="12.75" customHeight="1">
      <c r="A333" s="42"/>
      <c r="B333" s="136" t="s">
        <v>235</v>
      </c>
      <c r="C333" s="131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</row>
    <row r="334" spans="1:26" ht="12.75" customHeight="1">
      <c r="A334" s="42"/>
      <c r="B334" s="137" t="s">
        <v>236</v>
      </c>
      <c r="C334" s="133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</row>
    <row r="335" spans="1:26" ht="12.75" customHeight="1">
      <c r="A335" s="42"/>
      <c r="B335" s="138" t="s">
        <v>237</v>
      </c>
      <c r="C335" s="135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</row>
    <row r="336" spans="1:26" ht="12.75" customHeight="1">
      <c r="A336" s="42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</row>
    <row r="337" spans="1:26" ht="12.75" customHeight="1">
      <c r="A337" s="42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</row>
    <row r="338" spans="1:26" ht="12.75" customHeight="1">
      <c r="A338" s="42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</row>
    <row r="339" spans="1:26" ht="12.75" customHeight="1">
      <c r="A339" s="42"/>
      <c r="B339" s="43" t="s">
        <v>238</v>
      </c>
      <c r="C339" s="48" t="str">
        <f>'PRESUPUESTO '!C15</f>
        <v>PINTURA EXTERIOR EN VINILO TIPO CORAZA, SOBRE MURO, A DOS MANOS</v>
      </c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</row>
    <row r="340" spans="1:26" ht="12.75" customHeight="1">
      <c r="A340" s="42"/>
      <c r="B340" s="45" t="s">
        <v>30</v>
      </c>
      <c r="C340" s="46" t="s">
        <v>51</v>
      </c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</row>
    <row r="341" spans="1:26" ht="12.75" customHeight="1">
      <c r="A341" s="42"/>
      <c r="B341" s="128" t="s">
        <v>2</v>
      </c>
      <c r="C341" s="127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</row>
    <row r="342" spans="1:26" ht="30" customHeight="1">
      <c r="A342" s="42"/>
      <c r="B342" s="142" t="s">
        <v>239</v>
      </c>
      <c r="C342" s="127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</row>
    <row r="343" spans="1:26" ht="12.75" customHeight="1">
      <c r="A343" s="42"/>
      <c r="B343" s="128" t="s">
        <v>33</v>
      </c>
      <c r="C343" s="127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</row>
    <row r="344" spans="1:26" ht="12.75" customHeight="1">
      <c r="A344" s="42"/>
      <c r="B344" s="143" t="s">
        <v>240</v>
      </c>
      <c r="C344" s="131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</row>
    <row r="345" spans="1:26" ht="12.75" customHeight="1">
      <c r="A345" s="42"/>
      <c r="B345" s="157" t="s">
        <v>241</v>
      </c>
      <c r="C345" s="133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</row>
    <row r="346" spans="1:26" ht="12.75" customHeight="1">
      <c r="A346" s="42"/>
      <c r="B346" s="157" t="s">
        <v>242</v>
      </c>
      <c r="C346" s="133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</row>
    <row r="347" spans="1:26" ht="12.75" customHeight="1">
      <c r="A347" s="42"/>
      <c r="B347" s="158" t="s">
        <v>243</v>
      </c>
      <c r="C347" s="135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</row>
    <row r="348" spans="1:26" ht="12.75" customHeight="1">
      <c r="A348" s="42"/>
      <c r="B348" s="128" t="s">
        <v>37</v>
      </c>
      <c r="C348" s="127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</row>
    <row r="349" spans="1:26" ht="12.75" customHeight="1">
      <c r="A349" s="42"/>
      <c r="B349" s="136" t="s">
        <v>244</v>
      </c>
      <c r="C349" s="131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</row>
    <row r="350" spans="1:26" ht="12.75" customHeight="1">
      <c r="A350" s="42"/>
      <c r="B350" s="138" t="s">
        <v>245</v>
      </c>
      <c r="C350" s="135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</row>
    <row r="351" spans="1:26" ht="12.75" customHeight="1">
      <c r="A351" s="42"/>
      <c r="B351" s="128" t="s">
        <v>60</v>
      </c>
      <c r="C351" s="127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</row>
    <row r="352" spans="1:26" ht="12.75" customHeight="1">
      <c r="A352" s="42"/>
      <c r="B352" s="139" t="s">
        <v>246</v>
      </c>
      <c r="C352" s="127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</row>
    <row r="353" spans="1:26" ht="12.75" customHeight="1">
      <c r="A353" s="42"/>
      <c r="B353" s="128" t="s">
        <v>62</v>
      </c>
      <c r="C353" s="127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</row>
    <row r="354" spans="1:26" ht="12.75" customHeight="1">
      <c r="A354" s="42"/>
      <c r="B354" s="136" t="s">
        <v>247</v>
      </c>
      <c r="C354" s="131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</row>
    <row r="355" spans="1:26" ht="12.75" customHeight="1">
      <c r="A355" s="42"/>
      <c r="B355" s="138" t="s">
        <v>248</v>
      </c>
      <c r="C355" s="135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</row>
    <row r="356" spans="1:26" ht="12.75" customHeight="1">
      <c r="A356" s="42"/>
      <c r="B356" s="128" t="s">
        <v>45</v>
      </c>
      <c r="C356" s="127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</row>
    <row r="357" spans="1:26" ht="12.75" customHeight="1">
      <c r="A357" s="42"/>
      <c r="B357" s="139" t="s">
        <v>249</v>
      </c>
      <c r="C357" s="127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</row>
    <row r="358" spans="1:26" ht="12.75" customHeight="1">
      <c r="A358" s="42"/>
      <c r="B358" s="128" t="s">
        <v>47</v>
      </c>
      <c r="C358" s="127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</row>
    <row r="359" spans="1:26" ht="12.75" customHeight="1">
      <c r="A359" s="42"/>
      <c r="B359" s="136" t="s">
        <v>250</v>
      </c>
      <c r="C359" s="131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</row>
    <row r="360" spans="1:26" ht="12.75" customHeight="1">
      <c r="A360" s="42"/>
      <c r="B360" s="137" t="s">
        <v>251</v>
      </c>
      <c r="C360" s="133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</row>
    <row r="361" spans="1:26" ht="12.75" customHeight="1">
      <c r="A361" s="42"/>
      <c r="B361" s="138" t="s">
        <v>252</v>
      </c>
      <c r="C361" s="135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</row>
    <row r="362" spans="1:26" ht="12.75" customHeight="1">
      <c r="A362" s="42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</row>
    <row r="363" spans="1:26" ht="12.75" customHeight="1">
      <c r="A363" s="42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</row>
    <row r="364" spans="1:26" ht="12.75" customHeight="1">
      <c r="A364" s="42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</row>
    <row r="365" spans="1:26" ht="12.75" customHeight="1">
      <c r="A365" s="42"/>
      <c r="B365" s="43" t="s">
        <v>253</v>
      </c>
      <c r="C365" s="44" t="str">
        <f>'PRESUPUESTO '!C16</f>
        <v>DESMONTE DE CUBIERTA EN LÁMINA, INCLUYE ESTRUCTURA EN MAL ESTADO, RETIRO
DE MATERIAL Y DISPOSICION FINAL</v>
      </c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</row>
    <row r="366" spans="1:26" ht="12.75" customHeight="1">
      <c r="A366" s="42"/>
      <c r="B366" s="45" t="s">
        <v>30</v>
      </c>
      <c r="C366" s="46" t="s">
        <v>254</v>
      </c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</row>
    <row r="367" spans="1:26" ht="12.75" customHeight="1">
      <c r="A367" s="42"/>
      <c r="B367" s="128" t="s">
        <v>2</v>
      </c>
      <c r="C367" s="127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</row>
    <row r="368" spans="1:26" ht="44.25" customHeight="1">
      <c r="A368" s="42"/>
      <c r="B368" s="142" t="s">
        <v>255</v>
      </c>
      <c r="C368" s="127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</row>
    <row r="369" spans="1:26" ht="12.75" customHeight="1">
      <c r="A369" s="42"/>
      <c r="B369" s="128" t="s">
        <v>33</v>
      </c>
      <c r="C369" s="127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</row>
    <row r="370" spans="1:26" ht="12.75" customHeight="1">
      <c r="A370" s="42"/>
      <c r="B370" s="152" t="s">
        <v>256</v>
      </c>
      <c r="C370" s="131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</row>
    <row r="371" spans="1:26" ht="34.5" customHeight="1">
      <c r="A371" s="42"/>
      <c r="B371" s="155" t="s">
        <v>257</v>
      </c>
      <c r="C371" s="131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</row>
    <row r="372" spans="1:26" ht="12.75" customHeight="1">
      <c r="A372" s="42"/>
      <c r="B372" s="153" t="s">
        <v>258</v>
      </c>
      <c r="C372" s="135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</row>
    <row r="373" spans="1:26" ht="12.75" customHeight="1">
      <c r="A373" s="42"/>
      <c r="B373" s="153" t="s">
        <v>259</v>
      </c>
      <c r="C373" s="135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</row>
    <row r="374" spans="1:26" ht="12.75" customHeight="1">
      <c r="A374" s="42"/>
      <c r="B374" s="128" t="s">
        <v>37</v>
      </c>
      <c r="C374" s="127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</row>
    <row r="375" spans="1:26" ht="12.75" customHeight="1">
      <c r="A375" s="42"/>
      <c r="B375" s="136" t="s">
        <v>260</v>
      </c>
      <c r="C375" s="131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</row>
    <row r="376" spans="1:26" ht="12.75" customHeight="1">
      <c r="A376" s="42"/>
      <c r="B376" s="137" t="s">
        <v>261</v>
      </c>
      <c r="C376" s="133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</row>
    <row r="377" spans="1:26" ht="12.75" customHeight="1">
      <c r="A377" s="42"/>
      <c r="B377" s="138" t="s">
        <v>262</v>
      </c>
      <c r="C377" s="135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</row>
    <row r="378" spans="1:26" ht="12.75" customHeight="1">
      <c r="A378" s="42"/>
      <c r="B378" s="128" t="s">
        <v>43</v>
      </c>
      <c r="C378" s="127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</row>
    <row r="379" spans="1:26" ht="39" customHeight="1">
      <c r="A379" s="42"/>
      <c r="B379" s="142" t="s">
        <v>263</v>
      </c>
      <c r="C379" s="127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</row>
    <row r="380" spans="1:26" ht="12.75" customHeight="1">
      <c r="A380" s="42"/>
      <c r="B380" s="128" t="s">
        <v>45</v>
      </c>
      <c r="C380" s="127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</row>
    <row r="381" spans="1:26" ht="12.75" customHeight="1">
      <c r="A381" s="42"/>
      <c r="B381" s="154"/>
      <c r="C381" s="127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</row>
    <row r="382" spans="1:26" ht="12.75" customHeight="1">
      <c r="A382" s="42"/>
      <c r="B382" s="128" t="s">
        <v>47</v>
      </c>
      <c r="C382" s="127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</row>
    <row r="383" spans="1:26" ht="12.75" customHeight="1">
      <c r="A383" s="42"/>
      <c r="B383" s="136" t="s">
        <v>264</v>
      </c>
      <c r="C383" s="131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</row>
    <row r="384" spans="1:26" ht="12.75" customHeight="1">
      <c r="A384" s="42"/>
      <c r="B384" s="137" t="s">
        <v>265</v>
      </c>
      <c r="C384" s="133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</row>
    <row r="385" spans="1:26" ht="12.75" customHeight="1">
      <c r="A385" s="42"/>
      <c r="B385" s="138" t="s">
        <v>266</v>
      </c>
      <c r="C385" s="135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</row>
    <row r="386" spans="1:26" ht="12.75" customHeight="1">
      <c r="A386" s="4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</row>
    <row r="387" spans="1:26" ht="12.75" customHeight="1">
      <c r="A387" s="4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</row>
    <row r="388" spans="1:26" ht="12.75" customHeight="1">
      <c r="A388" s="4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</row>
    <row r="389" spans="1:26" ht="74.25" customHeight="1">
      <c r="A389" s="42"/>
      <c r="B389" s="43" t="s">
        <v>267</v>
      </c>
      <c r="C389" s="44" t="str">
        <f>'PRESUPUESTO '!C17</f>
        <v>SUMINISTRO E INSTALACIÓN DE CUBIERTA EN LÁMINA ONDULADA DE FIBRO CEMENTO, INCLUYE AMARRES Y GANCHOS DE FIJACIÓN, ESTRUCTURA DE SOPORTE EN MADERA DE ABARCO
INCLUYE ACCESORIOS</v>
      </c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</row>
    <row r="390" spans="1:26" ht="12.75" customHeight="1">
      <c r="A390" s="42"/>
      <c r="B390" s="45" t="s">
        <v>30</v>
      </c>
      <c r="C390" s="46" t="s">
        <v>254</v>
      </c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</row>
    <row r="391" spans="1:26" ht="12.75" customHeight="1">
      <c r="A391" s="42"/>
      <c r="B391" s="128" t="s">
        <v>2</v>
      </c>
      <c r="C391" s="127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</row>
    <row r="392" spans="1:26" ht="30" customHeight="1">
      <c r="A392" s="42"/>
      <c r="B392" s="129" t="s">
        <v>268</v>
      </c>
      <c r="C392" s="127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</row>
    <row r="393" spans="1:26" ht="12.75" customHeight="1">
      <c r="A393" s="42"/>
      <c r="B393" s="128" t="s">
        <v>33</v>
      </c>
      <c r="C393" s="127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</row>
    <row r="394" spans="1:26" ht="12.75" customHeight="1">
      <c r="A394" s="42"/>
      <c r="B394" s="159" t="s">
        <v>269</v>
      </c>
      <c r="C394" s="133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</row>
    <row r="395" spans="1:26" ht="12.75" customHeight="1">
      <c r="A395" s="42"/>
      <c r="B395" s="159" t="s">
        <v>270</v>
      </c>
      <c r="C395" s="133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</row>
    <row r="396" spans="1:26" ht="37.5" customHeight="1">
      <c r="A396" s="42"/>
      <c r="B396" s="159" t="s">
        <v>271</v>
      </c>
      <c r="C396" s="133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</row>
    <row r="397" spans="1:26" ht="45.75" customHeight="1">
      <c r="A397" s="42"/>
      <c r="B397" s="159" t="s">
        <v>272</v>
      </c>
      <c r="C397" s="133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</row>
    <row r="398" spans="1:26" ht="29.25" customHeight="1">
      <c r="A398" s="42"/>
      <c r="B398" s="159" t="s">
        <v>273</v>
      </c>
      <c r="C398" s="133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</row>
    <row r="399" spans="1:26" ht="12.75" customHeight="1">
      <c r="A399" s="42"/>
      <c r="B399" s="159" t="s">
        <v>274</v>
      </c>
      <c r="C399" s="133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</row>
    <row r="400" spans="1:26" ht="46.5" customHeight="1">
      <c r="A400" s="42"/>
      <c r="B400" s="159" t="s">
        <v>275</v>
      </c>
      <c r="C400" s="133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</row>
    <row r="401" spans="1:26" ht="12.75" customHeight="1">
      <c r="A401" s="42"/>
      <c r="B401" s="159" t="s">
        <v>276</v>
      </c>
      <c r="C401" s="133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</row>
    <row r="402" spans="1:26" ht="12.75" customHeight="1">
      <c r="A402" s="42"/>
      <c r="B402" s="159" t="s">
        <v>277</v>
      </c>
      <c r="C402" s="133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</row>
    <row r="403" spans="1:26" ht="12.75" customHeight="1">
      <c r="A403" s="42"/>
      <c r="B403" s="158" t="s">
        <v>278</v>
      </c>
      <c r="C403" s="135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</row>
    <row r="404" spans="1:26" ht="12.75" customHeight="1">
      <c r="A404" s="42"/>
      <c r="B404" s="128" t="s">
        <v>37</v>
      </c>
      <c r="C404" s="127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</row>
    <row r="405" spans="1:26" ht="12.75" customHeight="1">
      <c r="A405" s="42"/>
      <c r="B405" s="136" t="s">
        <v>279</v>
      </c>
      <c r="C405" s="131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</row>
    <row r="406" spans="1:26" ht="12.75" customHeight="1">
      <c r="A406" s="42"/>
      <c r="B406" s="137" t="s">
        <v>280</v>
      </c>
      <c r="C406" s="133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</row>
    <row r="407" spans="1:26" ht="12.75" customHeight="1">
      <c r="A407" s="42"/>
      <c r="B407" s="137" t="s">
        <v>281</v>
      </c>
      <c r="C407" s="133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</row>
    <row r="408" spans="1:26" ht="12.75" customHeight="1">
      <c r="A408" s="42"/>
      <c r="B408" s="137" t="s">
        <v>282</v>
      </c>
      <c r="C408" s="133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</row>
    <row r="409" spans="1:26" ht="12.75" customHeight="1">
      <c r="A409" s="42"/>
      <c r="B409" s="134" t="s">
        <v>283</v>
      </c>
      <c r="C409" s="135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</row>
    <row r="410" spans="1:26" ht="12.75" customHeight="1">
      <c r="A410" s="42"/>
      <c r="B410" s="128" t="s">
        <v>60</v>
      </c>
      <c r="C410" s="127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</row>
    <row r="411" spans="1:26" ht="12.75" customHeight="1">
      <c r="A411" s="42"/>
      <c r="B411" s="136" t="s">
        <v>284</v>
      </c>
      <c r="C411" s="131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</row>
    <row r="412" spans="1:26" ht="12.75" customHeight="1">
      <c r="A412" s="42"/>
      <c r="B412" s="138" t="s">
        <v>285</v>
      </c>
      <c r="C412" s="135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</row>
    <row r="413" spans="1:26" ht="12.75" customHeight="1">
      <c r="A413" s="42"/>
      <c r="B413" s="128" t="s">
        <v>62</v>
      </c>
      <c r="C413" s="127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</row>
    <row r="414" spans="1:26" ht="12.75" customHeight="1">
      <c r="A414" s="42"/>
      <c r="B414" s="152" t="s">
        <v>286</v>
      </c>
      <c r="C414" s="131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</row>
    <row r="415" spans="1:26" ht="12.75" customHeight="1">
      <c r="A415" s="42"/>
      <c r="B415" s="138" t="s">
        <v>287</v>
      </c>
      <c r="C415" s="135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</row>
    <row r="416" spans="1:26" ht="12.75" customHeight="1">
      <c r="A416" s="42"/>
      <c r="B416" s="128" t="s">
        <v>45</v>
      </c>
      <c r="C416" s="127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</row>
    <row r="417" spans="1:26" ht="12.75" customHeight="1">
      <c r="A417" s="42"/>
      <c r="B417" s="136" t="s">
        <v>288</v>
      </c>
      <c r="C417" s="131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</row>
    <row r="418" spans="1:26" ht="12.75" customHeight="1">
      <c r="A418" s="42"/>
      <c r="B418" s="137" t="s">
        <v>289</v>
      </c>
      <c r="C418" s="133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</row>
    <row r="419" spans="1:26" ht="12.75" customHeight="1">
      <c r="A419" s="42"/>
      <c r="B419" s="137" t="s">
        <v>290</v>
      </c>
      <c r="C419" s="133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</row>
    <row r="420" spans="1:26" ht="12.75" customHeight="1">
      <c r="A420" s="42"/>
      <c r="B420" s="138" t="s">
        <v>291</v>
      </c>
      <c r="C420" s="135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</row>
    <row r="421" spans="1:26" ht="12.75" customHeight="1">
      <c r="A421" s="42"/>
      <c r="B421" s="128" t="s">
        <v>47</v>
      </c>
      <c r="C421" s="127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</row>
    <row r="422" spans="1:26" ht="12.75" customHeight="1">
      <c r="A422" s="42"/>
      <c r="B422" s="136" t="s">
        <v>292</v>
      </c>
      <c r="C422" s="131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</row>
    <row r="423" spans="1:26" ht="12.75" customHeight="1">
      <c r="A423" s="42"/>
      <c r="B423" s="137" t="s">
        <v>293</v>
      </c>
      <c r="C423" s="133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</row>
    <row r="424" spans="1:26" ht="12.75" customHeight="1">
      <c r="A424" s="42"/>
      <c r="B424" s="138" t="s">
        <v>294</v>
      </c>
      <c r="C424" s="135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</row>
    <row r="425" spans="1:26" ht="12.75" customHeight="1">
      <c r="A425" s="42"/>
      <c r="B425" s="128" t="s">
        <v>85</v>
      </c>
      <c r="C425" s="127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</row>
    <row r="426" spans="1:26" ht="12.75" customHeight="1">
      <c r="A426" s="42"/>
      <c r="B426" s="139" t="s">
        <v>295</v>
      </c>
      <c r="C426" s="127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</row>
    <row r="427" spans="1:26" ht="12.75" customHeight="1">
      <c r="A427" s="42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</row>
    <row r="428" spans="1:26" ht="12.75" customHeight="1">
      <c r="A428" s="42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</row>
    <row r="429" spans="1:26" ht="12.75" customHeight="1">
      <c r="A429" s="42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</row>
    <row r="430" spans="1:26" ht="12.75" customHeight="1">
      <c r="A430" s="42"/>
      <c r="B430" s="43" t="s">
        <v>296</v>
      </c>
      <c r="C430" s="44" t="str">
        <f>'PRESUPUESTO '!C18</f>
        <v>ESCARIFICACION DE ESTUCO Y PINTURA</v>
      </c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</row>
    <row r="431" spans="1:26" ht="12.75" customHeight="1">
      <c r="A431" s="42"/>
      <c r="B431" s="45" t="s">
        <v>30</v>
      </c>
      <c r="C431" s="46" t="s">
        <v>297</v>
      </c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</row>
    <row r="432" spans="1:26" ht="12.75" customHeight="1">
      <c r="A432" s="42"/>
      <c r="B432" s="128" t="s">
        <v>2</v>
      </c>
      <c r="C432" s="127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</row>
    <row r="433" spans="1:26" ht="30" customHeight="1">
      <c r="A433" s="42"/>
      <c r="B433" s="151" t="s">
        <v>298</v>
      </c>
      <c r="C433" s="127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</row>
    <row r="434" spans="1:26" ht="12.75" customHeight="1">
      <c r="A434" s="42"/>
      <c r="B434" s="128" t="s">
        <v>33</v>
      </c>
      <c r="C434" s="127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</row>
    <row r="435" spans="1:26" ht="12.75" customHeight="1">
      <c r="A435" s="42"/>
      <c r="B435" s="152" t="s">
        <v>299</v>
      </c>
      <c r="C435" s="131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</row>
    <row r="436" spans="1:26" ht="12.75" customHeight="1">
      <c r="A436" s="42"/>
      <c r="B436" s="159" t="s">
        <v>300</v>
      </c>
      <c r="C436" s="133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</row>
    <row r="437" spans="1:26" ht="12.75" customHeight="1">
      <c r="A437" s="42"/>
      <c r="B437" s="156" t="s">
        <v>301</v>
      </c>
      <c r="C437" s="135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</row>
    <row r="438" spans="1:26" ht="12.75" customHeight="1">
      <c r="A438" s="42"/>
      <c r="B438" s="128" t="s">
        <v>37</v>
      </c>
      <c r="C438" s="127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</row>
    <row r="439" spans="1:26" ht="12.75" customHeight="1">
      <c r="A439" s="42"/>
      <c r="B439" s="136" t="s">
        <v>302</v>
      </c>
      <c r="C439" s="131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</row>
    <row r="440" spans="1:26" ht="12.75" customHeight="1">
      <c r="A440" s="42"/>
      <c r="B440" s="137" t="s">
        <v>303</v>
      </c>
      <c r="C440" s="133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</row>
    <row r="441" spans="1:26" ht="12.75" customHeight="1">
      <c r="A441" s="42"/>
      <c r="B441" s="138" t="s">
        <v>304</v>
      </c>
      <c r="C441" s="135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</row>
    <row r="442" spans="1:26" ht="12.75" customHeight="1">
      <c r="A442" s="42"/>
      <c r="B442" s="128" t="s">
        <v>43</v>
      </c>
      <c r="C442" s="127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</row>
    <row r="443" spans="1:26" ht="12.75" customHeight="1">
      <c r="A443" s="42"/>
      <c r="B443" s="139" t="s">
        <v>305</v>
      </c>
      <c r="C443" s="127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</row>
    <row r="444" spans="1:26" ht="12.75" customHeight="1">
      <c r="A444" s="42"/>
      <c r="B444" s="128" t="s">
        <v>45</v>
      </c>
      <c r="C444" s="127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</row>
    <row r="445" spans="1:26" ht="12.75" customHeight="1">
      <c r="A445" s="42"/>
      <c r="B445" s="139" t="s">
        <v>306</v>
      </c>
      <c r="C445" s="127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</row>
    <row r="446" spans="1:26" ht="12.75" customHeight="1">
      <c r="A446" s="42"/>
      <c r="B446" s="128" t="s">
        <v>47</v>
      </c>
      <c r="C446" s="127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</row>
    <row r="447" spans="1:26" ht="12.75" customHeight="1">
      <c r="A447" s="42"/>
      <c r="B447" s="136" t="s">
        <v>307</v>
      </c>
      <c r="C447" s="131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</row>
    <row r="448" spans="1:26" ht="12.75" customHeight="1">
      <c r="A448" s="42"/>
      <c r="B448" s="138" t="s">
        <v>308</v>
      </c>
      <c r="C448" s="135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</row>
    <row r="449" spans="1:26" ht="12.75" customHeight="1">
      <c r="A449" s="42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</row>
    <row r="450" spans="1:26" ht="12.75" customHeight="1">
      <c r="A450" s="42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</row>
    <row r="451" spans="1:26" ht="12.75" customHeight="1">
      <c r="A451" s="42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</row>
    <row r="452" spans="1:26" ht="12.75" customHeight="1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</row>
    <row r="453" spans="1:26" ht="12.75" customHeight="1">
      <c r="A453" s="42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</row>
    <row r="454" spans="1:26" ht="12.75" customHeight="1">
      <c r="A454" s="42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</row>
    <row r="455" spans="1:26" ht="12.75" customHeight="1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</row>
    <row r="456" spans="1:26" ht="12.75" customHeight="1">
      <c r="A456" s="42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</row>
    <row r="457" spans="1:26" ht="12.75" customHeight="1">
      <c r="A457" s="42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</row>
    <row r="458" spans="1:26" ht="12.75" customHeight="1">
      <c r="A458" s="42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</row>
    <row r="459" spans="1:26" ht="12.75" customHeight="1">
      <c r="A459" s="42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</row>
    <row r="460" spans="1:26" ht="12.75" customHeight="1">
      <c r="A460" s="42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</row>
    <row r="461" spans="1:26" ht="12.75" customHeight="1">
      <c r="A461" s="42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</row>
    <row r="462" spans="1:26" ht="12.75" customHeight="1">
      <c r="A462" s="42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</row>
    <row r="463" spans="1:26" ht="12.75" customHeight="1">
      <c r="A463" s="42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</row>
    <row r="464" spans="1:26" ht="12.75" customHeight="1">
      <c r="A464" s="42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</row>
    <row r="465" spans="1:26" ht="12.75" customHeight="1">
      <c r="A465" s="42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</row>
    <row r="466" spans="1:26" ht="12.75" customHeight="1">
      <c r="A466" s="42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</row>
    <row r="467" spans="1:26" ht="12.75" customHeight="1">
      <c r="A467" s="42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</row>
    <row r="468" spans="1:26" ht="12.75" customHeight="1">
      <c r="A468" s="42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</row>
    <row r="469" spans="1:26" ht="12.75" customHeight="1">
      <c r="A469" s="42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</row>
    <row r="470" spans="1:26" ht="12.75" customHeight="1">
      <c r="A470" s="42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</row>
    <row r="471" spans="1:26" ht="12.75" customHeight="1">
      <c r="A471" s="42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</row>
    <row r="472" spans="1:26" ht="12.75" customHeight="1">
      <c r="A472" s="42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</row>
    <row r="473" spans="1:26" ht="12.75" customHeight="1">
      <c r="A473" s="42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</row>
    <row r="474" spans="1:26" ht="12.75" customHeight="1">
      <c r="A474" s="42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</row>
    <row r="475" spans="1:26" ht="12.75" customHeight="1">
      <c r="A475" s="42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</row>
    <row r="476" spans="1:26" ht="12.75" customHeight="1">
      <c r="A476" s="42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</row>
    <row r="477" spans="1:26" ht="12.75" customHeight="1">
      <c r="A477" s="42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</row>
    <row r="478" spans="1:26" ht="12.75" customHeight="1">
      <c r="A478" s="42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</row>
    <row r="479" spans="1:26" ht="12.75" customHeight="1">
      <c r="A479" s="42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</row>
    <row r="480" spans="1:26" ht="12.75" customHeight="1">
      <c r="A480" s="42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</row>
    <row r="481" spans="1:26" ht="12.75" customHeight="1">
      <c r="A481" s="42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</row>
    <row r="482" spans="1:26" ht="12.75" customHeight="1">
      <c r="A482" s="42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</row>
    <row r="483" spans="1:26" ht="12.75" customHeight="1">
      <c r="A483" s="42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</row>
    <row r="484" spans="1:26" ht="12.75" customHeight="1">
      <c r="A484" s="42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</row>
    <row r="485" spans="1:26" ht="12.75" customHeight="1">
      <c r="A485" s="42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</row>
    <row r="486" spans="1:26" ht="12.75" customHeight="1">
      <c r="A486" s="42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</row>
    <row r="487" spans="1:26" ht="12.75" customHeight="1">
      <c r="A487" s="42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</row>
    <row r="488" spans="1:26" ht="12.75" customHeight="1">
      <c r="A488" s="42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</row>
    <row r="489" spans="1:26" ht="12.75" customHeight="1">
      <c r="A489" s="42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</row>
    <row r="490" spans="1:26" ht="12.75" customHeight="1">
      <c r="A490" s="42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</row>
    <row r="491" spans="1:26" ht="12.75" customHeight="1">
      <c r="A491" s="42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</row>
    <row r="492" spans="1:26" ht="12.75" customHeight="1">
      <c r="A492" s="42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</row>
    <row r="493" spans="1:26" ht="12.75" customHeight="1">
      <c r="A493" s="42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</row>
    <row r="494" spans="1:26" ht="12.75" customHeight="1">
      <c r="A494" s="42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</row>
    <row r="495" spans="1:26" ht="12.75" customHeight="1">
      <c r="A495" s="42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</row>
    <row r="496" spans="1:26" ht="12.75" customHeight="1">
      <c r="A496" s="42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</row>
    <row r="497" spans="1:26" ht="12.75" customHeight="1">
      <c r="A497" s="42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</row>
    <row r="498" spans="1:26" ht="12.75" customHeight="1">
      <c r="A498" s="42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</row>
    <row r="499" spans="1:26" ht="12.75" customHeight="1">
      <c r="A499" s="42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</row>
    <row r="500" spans="1:26" ht="12.75" customHeight="1">
      <c r="A500" s="42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</row>
    <row r="501" spans="1:26" ht="12.75" customHeight="1">
      <c r="A501" s="42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</row>
    <row r="502" spans="1:26" ht="12.75" customHeight="1">
      <c r="A502" s="42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</row>
    <row r="503" spans="1:26" ht="12.75" customHeight="1">
      <c r="A503" s="42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</row>
    <row r="504" spans="1:26" ht="12.75" customHeight="1">
      <c r="A504" s="42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</row>
    <row r="505" spans="1:26" ht="12.75" customHeight="1">
      <c r="A505" s="42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</row>
    <row r="506" spans="1:26" ht="12.75" customHeight="1">
      <c r="A506" s="42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</row>
    <row r="507" spans="1:26" ht="12.75" customHeight="1">
      <c r="A507" s="42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</row>
    <row r="508" spans="1:26" ht="12.75" customHeight="1">
      <c r="A508" s="42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</row>
    <row r="509" spans="1:26" ht="12.75" customHeight="1">
      <c r="A509" s="42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</row>
    <row r="510" spans="1:26" ht="12.75" customHeight="1">
      <c r="A510" s="42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</row>
    <row r="511" spans="1:26" ht="12.75" customHeight="1">
      <c r="A511" s="42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</row>
    <row r="512" spans="1:26" ht="12.75" customHeight="1">
      <c r="A512" s="42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</row>
    <row r="513" spans="1:26" ht="12.75" customHeight="1">
      <c r="A513" s="42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</row>
    <row r="514" spans="1:26" ht="12.75" customHeight="1">
      <c r="A514" s="42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</row>
    <row r="515" spans="1:26" ht="12.75" customHeight="1">
      <c r="A515" s="42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</row>
    <row r="516" spans="1:26" ht="12.75" customHeight="1">
      <c r="A516" s="42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</row>
    <row r="517" spans="1:26" ht="12.75" customHeight="1">
      <c r="A517" s="42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</row>
    <row r="518" spans="1:26" ht="12.75" customHeight="1">
      <c r="A518" s="42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</row>
    <row r="519" spans="1:26" ht="12.75" customHeight="1">
      <c r="A519" s="42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</row>
    <row r="520" spans="1:26" ht="12.75" customHeight="1">
      <c r="A520" s="42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</row>
    <row r="521" spans="1:26" ht="12.75" customHeight="1">
      <c r="A521" s="42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</row>
    <row r="522" spans="1:26" ht="12.75" customHeight="1">
      <c r="A522" s="42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</row>
    <row r="523" spans="1:26" ht="12.75" customHeight="1">
      <c r="A523" s="42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</row>
    <row r="524" spans="1:26" ht="12.75" customHeight="1">
      <c r="A524" s="42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</row>
    <row r="525" spans="1:26" ht="12.75" customHeight="1">
      <c r="A525" s="42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</row>
    <row r="526" spans="1:26" ht="12.75" customHeight="1">
      <c r="A526" s="42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</row>
    <row r="527" spans="1:26" ht="12.75" customHeight="1">
      <c r="A527" s="42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</row>
    <row r="528" spans="1:26" ht="12.75" customHeight="1">
      <c r="A528" s="42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</row>
    <row r="529" spans="1:26" ht="12.75" customHeight="1">
      <c r="A529" s="42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</row>
    <row r="530" spans="1:26" ht="12.75" customHeight="1">
      <c r="A530" s="42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</row>
    <row r="531" spans="1:26" ht="12.75" customHeight="1">
      <c r="A531" s="42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</row>
    <row r="532" spans="1:26" ht="12.75" customHeight="1">
      <c r="A532" s="42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</row>
    <row r="533" spans="1:26" ht="12.75" customHeight="1">
      <c r="A533" s="42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</row>
    <row r="534" spans="1:26" ht="12.75" customHeight="1">
      <c r="A534" s="42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</row>
    <row r="535" spans="1:26" ht="12.75" customHeight="1">
      <c r="A535" s="42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</row>
    <row r="536" spans="1:26" ht="12.75" customHeight="1">
      <c r="A536" s="42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</row>
    <row r="537" spans="1:26" ht="12.75" customHeight="1">
      <c r="A537" s="42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</row>
    <row r="538" spans="1:26" ht="12.75" customHeight="1">
      <c r="A538" s="42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</row>
    <row r="539" spans="1:26" ht="12.75" customHeight="1">
      <c r="A539" s="42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</row>
    <row r="540" spans="1:26" ht="12.75" customHeight="1">
      <c r="A540" s="42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</row>
    <row r="541" spans="1:26" ht="12.75" customHeight="1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</row>
    <row r="542" spans="1:26" ht="12.75" customHeight="1">
      <c r="A542" s="42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</row>
    <row r="543" spans="1:26" ht="12.75" customHeight="1">
      <c r="A543" s="42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</row>
    <row r="544" spans="1:26" ht="12.75" customHeight="1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</row>
    <row r="545" spans="1:26" ht="12.75" customHeight="1">
      <c r="A545" s="42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</row>
    <row r="546" spans="1:26" ht="12.75" customHeight="1">
      <c r="A546" s="42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</row>
    <row r="547" spans="1:26" ht="12.75" customHeight="1">
      <c r="A547" s="42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</row>
    <row r="548" spans="1:26" ht="12.75" customHeight="1">
      <c r="A548" s="42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</row>
    <row r="549" spans="1:26" ht="12.75" customHeight="1">
      <c r="A549" s="42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</row>
    <row r="550" spans="1:26" ht="12.75" customHeight="1">
      <c r="A550" s="42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</row>
    <row r="551" spans="1:26" ht="12.75" customHeight="1">
      <c r="A551" s="42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</row>
    <row r="552" spans="1:26" ht="12.75" customHeight="1">
      <c r="A552" s="42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</row>
    <row r="553" spans="1:26" ht="12.75" customHeight="1">
      <c r="A553" s="42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</row>
    <row r="554" spans="1:26" ht="12.75" customHeight="1">
      <c r="A554" s="42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</row>
    <row r="555" spans="1:26" ht="12.75" customHeight="1">
      <c r="A555" s="42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</row>
    <row r="556" spans="1:26" ht="12.75" customHeight="1">
      <c r="A556" s="42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</row>
    <row r="557" spans="1:26" ht="12.75" customHeight="1">
      <c r="A557" s="42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</row>
    <row r="558" spans="1:26" ht="12.75" customHeight="1">
      <c r="A558" s="42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</row>
    <row r="559" spans="1:26" ht="12.75" customHeight="1">
      <c r="A559" s="42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</row>
    <row r="560" spans="1:26" ht="12.75" customHeight="1">
      <c r="A560" s="42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</row>
    <row r="561" spans="1:26" ht="12.75" customHeight="1">
      <c r="A561" s="42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</row>
    <row r="562" spans="1:26" ht="12.75" customHeight="1">
      <c r="A562" s="42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</row>
    <row r="563" spans="1:26" ht="12.75" customHeight="1">
      <c r="A563" s="42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</row>
    <row r="564" spans="1:26" ht="12.75" customHeight="1">
      <c r="A564" s="42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</row>
    <row r="565" spans="1:26" ht="12.75" customHeight="1">
      <c r="A565" s="42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</row>
    <row r="566" spans="1:26" ht="12.75" customHeight="1">
      <c r="A566" s="42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</row>
    <row r="567" spans="1:26" ht="12.75" customHeight="1">
      <c r="A567" s="42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</row>
    <row r="568" spans="1:26" ht="12.75" customHeight="1">
      <c r="A568" s="42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</row>
    <row r="569" spans="1:26" ht="12.75" customHeight="1">
      <c r="A569" s="42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</row>
    <row r="570" spans="1:26" ht="12.75" customHeight="1">
      <c r="A570" s="42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</row>
    <row r="571" spans="1:26" ht="12.75" customHeight="1">
      <c r="A571" s="42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</row>
    <row r="572" spans="1:26" ht="12.75" customHeight="1">
      <c r="A572" s="42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</row>
    <row r="573" spans="1:26" ht="12.75" customHeight="1">
      <c r="A573" s="42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</row>
    <row r="574" spans="1:26" ht="12.75" customHeight="1">
      <c r="A574" s="42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</row>
    <row r="575" spans="1:26" ht="12.75" customHeight="1">
      <c r="A575" s="42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</row>
    <row r="576" spans="1:26" ht="12.75" customHeight="1">
      <c r="A576" s="42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</row>
    <row r="577" spans="1:26" ht="12.75" customHeight="1">
      <c r="A577" s="42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</row>
    <row r="578" spans="1:26" ht="12.75" customHeight="1">
      <c r="A578" s="42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</row>
    <row r="579" spans="1:26" ht="12.75" customHeight="1">
      <c r="A579" s="42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</row>
    <row r="580" spans="1:26" ht="12.75" customHeight="1">
      <c r="A580" s="42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</row>
    <row r="581" spans="1:26" ht="12.75" customHeight="1">
      <c r="A581" s="42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</row>
    <row r="582" spans="1:26" ht="12.75" customHeight="1">
      <c r="A582" s="42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</row>
    <row r="583" spans="1:26" ht="12.75" customHeight="1">
      <c r="A583" s="42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</row>
    <row r="584" spans="1:26" ht="12.75" customHeight="1">
      <c r="A584" s="42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</row>
    <row r="585" spans="1:26" ht="12.75" customHeight="1">
      <c r="A585" s="42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</row>
    <row r="586" spans="1:26" ht="12.75" customHeight="1">
      <c r="A586" s="42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</row>
    <row r="587" spans="1:26" ht="12.75" customHeight="1">
      <c r="A587" s="42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</row>
    <row r="588" spans="1:26" ht="12.75" customHeight="1">
      <c r="A588" s="42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</row>
    <row r="589" spans="1:26" ht="12.75" customHeight="1">
      <c r="A589" s="42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</row>
    <row r="590" spans="1:26" ht="12.75" customHeight="1">
      <c r="A590" s="42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</row>
    <row r="591" spans="1:26" ht="12.75" customHeight="1">
      <c r="A591" s="42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</row>
    <row r="592" spans="1:26" ht="12.75" customHeight="1">
      <c r="A592" s="42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</row>
    <row r="593" spans="1:26" ht="12.75" customHeight="1">
      <c r="A593" s="42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</row>
    <row r="594" spans="1:26" ht="12.75" customHeight="1">
      <c r="A594" s="42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</row>
    <row r="595" spans="1:26" ht="12.75" customHeight="1">
      <c r="A595" s="42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</row>
    <row r="596" spans="1:26" ht="12.75" customHeight="1">
      <c r="A596" s="42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</row>
    <row r="597" spans="1:26" ht="12.75" customHeight="1">
      <c r="A597" s="42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</row>
    <row r="598" spans="1:26" ht="12.75" customHeight="1">
      <c r="A598" s="42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</row>
    <row r="599" spans="1:26" ht="12.75" customHeight="1">
      <c r="A599" s="42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</row>
    <row r="600" spans="1:26" ht="12.75" customHeight="1">
      <c r="A600" s="42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</row>
    <row r="601" spans="1:26" ht="12.75" customHeight="1">
      <c r="A601" s="42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</row>
    <row r="602" spans="1:26" ht="12.75" customHeight="1">
      <c r="A602" s="42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</row>
    <row r="603" spans="1:26" ht="12.75" customHeight="1">
      <c r="A603" s="42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</row>
    <row r="604" spans="1:26" ht="12.75" customHeight="1">
      <c r="A604" s="42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</row>
    <row r="605" spans="1:26" ht="12.75" customHeight="1">
      <c r="A605" s="42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</row>
    <row r="606" spans="1:26" ht="12.75" customHeight="1">
      <c r="A606" s="42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</row>
    <row r="607" spans="1:26" ht="12.75" customHeight="1">
      <c r="A607" s="42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</row>
    <row r="608" spans="1:26" ht="12.75" customHeight="1">
      <c r="A608" s="42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</row>
    <row r="609" spans="1:26" ht="12.75" customHeight="1">
      <c r="A609" s="42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</row>
    <row r="610" spans="1:26" ht="12.75" customHeight="1">
      <c r="A610" s="42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</row>
    <row r="611" spans="1:26" ht="12.75" customHeight="1">
      <c r="A611" s="42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</row>
    <row r="612" spans="1:26" ht="12.75" customHeight="1">
      <c r="A612" s="42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</row>
    <row r="613" spans="1:26" ht="12.75" customHeight="1">
      <c r="A613" s="42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</row>
    <row r="614" spans="1:26" ht="12.75" customHeight="1">
      <c r="A614" s="42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</row>
    <row r="615" spans="1:26" ht="12.75" customHeight="1">
      <c r="A615" s="42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</row>
    <row r="616" spans="1:26" ht="12.75" customHeight="1">
      <c r="A616" s="42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</row>
    <row r="617" spans="1:26" ht="12.75" customHeight="1">
      <c r="A617" s="42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</row>
    <row r="618" spans="1:26" ht="12.75" customHeight="1">
      <c r="A618" s="42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</row>
    <row r="619" spans="1:26" ht="12.75" customHeight="1">
      <c r="A619" s="42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</row>
    <row r="620" spans="1:26" ht="12.75" customHeight="1">
      <c r="A620" s="42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</row>
    <row r="621" spans="1:26" ht="12.75" customHeight="1">
      <c r="A621" s="42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</row>
    <row r="622" spans="1:26" ht="12.75" customHeight="1">
      <c r="A622" s="42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</row>
    <row r="623" spans="1:26" ht="12.75" customHeight="1">
      <c r="A623" s="42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</row>
    <row r="624" spans="1:26" ht="12.75" customHeight="1">
      <c r="A624" s="42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</row>
    <row r="625" spans="1:26" ht="12.75" customHeight="1">
      <c r="A625" s="42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</row>
    <row r="626" spans="1:26" ht="12.75" customHeight="1">
      <c r="A626" s="42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</row>
    <row r="627" spans="1:26" ht="12.75" customHeight="1">
      <c r="A627" s="42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</row>
    <row r="628" spans="1:26" ht="12.75" customHeight="1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</row>
    <row r="629" spans="1:26" ht="12.75" customHeight="1">
      <c r="A629" s="42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</row>
    <row r="630" spans="1:26" ht="12.75" customHeight="1">
      <c r="A630" s="42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</row>
    <row r="631" spans="1:26" ht="12.75" customHeight="1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</row>
    <row r="632" spans="1:26" ht="12.75" customHeight="1">
      <c r="A632" s="42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</row>
    <row r="633" spans="1:26" ht="12.75" customHeight="1">
      <c r="A633" s="42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</row>
    <row r="634" spans="1:26" ht="12.75" customHeight="1">
      <c r="A634" s="42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</row>
    <row r="635" spans="1:26" ht="12.75" customHeight="1">
      <c r="A635" s="42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</row>
    <row r="636" spans="1:26" ht="12.75" customHeight="1">
      <c r="A636" s="42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</row>
    <row r="637" spans="1:26" ht="12.75" customHeight="1">
      <c r="A637" s="42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</row>
    <row r="638" spans="1:26" ht="12.75" customHeight="1">
      <c r="A638" s="42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</row>
    <row r="639" spans="1:26" ht="12.75" customHeight="1">
      <c r="A639" s="42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</row>
    <row r="640" spans="1:26" ht="12.75" customHeight="1">
      <c r="A640" s="42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</row>
    <row r="641" spans="1:26" ht="12.75" customHeight="1">
      <c r="A641" s="42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</row>
    <row r="642" spans="1:26" ht="12.75" customHeight="1">
      <c r="A642" s="42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</row>
    <row r="643" spans="1:26" ht="12.75" customHeight="1">
      <c r="A643" s="42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</row>
    <row r="644" spans="1:26" ht="12.75" customHeight="1">
      <c r="A644" s="42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</row>
    <row r="645" spans="1:26" ht="12.75" customHeight="1">
      <c r="A645" s="42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</row>
    <row r="646" spans="1:26" ht="12.75" customHeight="1">
      <c r="A646" s="42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</row>
    <row r="647" spans="1:26" ht="12.75" customHeight="1">
      <c r="A647" s="42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</row>
    <row r="648" spans="1:26" ht="12.75" customHeight="1">
      <c r="A648" s="42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</row>
    <row r="649" spans="1:26" ht="12.75" customHeight="1">
      <c r="A649" s="42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</row>
    <row r="650" spans="1:26" ht="12.75" customHeight="1">
      <c r="A650" s="42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</row>
    <row r="651" spans="1:26" ht="12.75" customHeight="1">
      <c r="A651" s="42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</row>
    <row r="652" spans="1:26" ht="12.75" customHeight="1">
      <c r="A652" s="42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</row>
    <row r="653" spans="1:26" ht="12.75" customHeight="1">
      <c r="A653" s="42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</row>
    <row r="654" spans="1:26" ht="12.75" customHeight="1">
      <c r="A654" s="42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</row>
    <row r="655" spans="1:26" ht="12.75" customHeight="1">
      <c r="A655" s="42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</row>
    <row r="656" spans="1:26" ht="12.75" customHeight="1">
      <c r="A656" s="42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</row>
    <row r="657" spans="1:26" ht="12.75" customHeight="1">
      <c r="A657" s="42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</row>
    <row r="658" spans="1:26" ht="12.75" customHeight="1">
      <c r="A658" s="42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</row>
    <row r="659" spans="1:26" ht="12.75" customHeight="1">
      <c r="A659" s="42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</row>
    <row r="660" spans="1:26" ht="12.75" customHeight="1">
      <c r="A660" s="42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</row>
    <row r="661" spans="1:26" ht="12.75" customHeight="1">
      <c r="A661" s="42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</row>
    <row r="662" spans="1:26" ht="12.75" customHeight="1">
      <c r="A662" s="42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</row>
    <row r="663" spans="1:26" ht="12.75" customHeight="1">
      <c r="A663" s="42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</row>
    <row r="664" spans="1:26" ht="12.75" customHeight="1">
      <c r="A664" s="42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</row>
    <row r="665" spans="1:26" ht="12.75" customHeight="1">
      <c r="A665" s="42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</row>
    <row r="666" spans="1:26" ht="12.75" customHeight="1">
      <c r="A666" s="42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</row>
    <row r="667" spans="1:26" ht="12.75" customHeight="1">
      <c r="A667" s="42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</row>
    <row r="668" spans="1:26" ht="12.75" customHeight="1">
      <c r="A668" s="42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</row>
    <row r="669" spans="1:26" ht="12.75" customHeight="1">
      <c r="A669" s="42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</row>
    <row r="670" spans="1:26" ht="12.75" customHeight="1">
      <c r="A670" s="42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</row>
    <row r="671" spans="1:26" ht="12.75" customHeight="1">
      <c r="A671" s="42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</row>
    <row r="672" spans="1:26" ht="12.75" customHeight="1">
      <c r="A672" s="42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</row>
    <row r="673" spans="1:26" ht="12.75" customHeight="1">
      <c r="A673" s="42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</row>
    <row r="674" spans="1:26" ht="12.75" customHeight="1">
      <c r="A674" s="42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</row>
    <row r="675" spans="1:26" ht="12.75" customHeight="1">
      <c r="A675" s="42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</row>
    <row r="676" spans="1:26" ht="12.75" customHeight="1">
      <c r="A676" s="42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</row>
    <row r="677" spans="1:26" ht="12.75" customHeight="1">
      <c r="A677" s="42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</row>
    <row r="678" spans="1:26" ht="12.75" customHeight="1">
      <c r="A678" s="42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</row>
    <row r="679" spans="1:26" ht="12.75" customHeight="1">
      <c r="A679" s="42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</row>
    <row r="680" spans="1:26" ht="12.75" customHeight="1">
      <c r="A680" s="42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</row>
    <row r="681" spans="1:26" ht="12.75" customHeight="1">
      <c r="A681" s="42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</row>
    <row r="682" spans="1:26" ht="12.75" customHeight="1">
      <c r="A682" s="42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</row>
    <row r="683" spans="1:26" ht="12.75" customHeight="1">
      <c r="A683" s="42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</row>
    <row r="684" spans="1:26" ht="12.75" customHeight="1">
      <c r="A684" s="42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</row>
    <row r="685" spans="1:26" ht="12.75" customHeight="1">
      <c r="A685" s="42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</row>
    <row r="686" spans="1:26" ht="12.75" customHeight="1">
      <c r="A686" s="42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</row>
    <row r="687" spans="1:26" ht="12.75" customHeight="1">
      <c r="A687" s="42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</row>
    <row r="688" spans="1:26" ht="12.75" customHeight="1">
      <c r="A688" s="42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</row>
    <row r="689" spans="1:26" ht="12.75" customHeight="1">
      <c r="A689" s="42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</row>
    <row r="690" spans="1:26" ht="12.75" customHeight="1">
      <c r="A690" s="42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</row>
    <row r="691" spans="1:26" ht="12.75" customHeight="1">
      <c r="A691" s="42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</row>
    <row r="692" spans="1:26" ht="12.75" customHeight="1">
      <c r="A692" s="42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</row>
    <row r="693" spans="1:26" ht="12.75" customHeight="1">
      <c r="A693" s="42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</row>
    <row r="694" spans="1:26" ht="12.75" customHeight="1">
      <c r="A694" s="42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</row>
    <row r="695" spans="1:26" ht="12.75" customHeight="1">
      <c r="A695" s="42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</row>
    <row r="696" spans="1:26" ht="12.75" customHeight="1">
      <c r="A696" s="42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</row>
    <row r="697" spans="1:26" ht="12.75" customHeight="1">
      <c r="A697" s="42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</row>
    <row r="698" spans="1:26" ht="12.75" customHeight="1">
      <c r="A698" s="42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</row>
    <row r="699" spans="1:26" ht="12.75" customHeight="1">
      <c r="A699" s="42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</row>
    <row r="700" spans="1:26" ht="12.75" customHeight="1">
      <c r="A700" s="42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</row>
    <row r="701" spans="1:26" ht="12.75" customHeight="1">
      <c r="A701" s="42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</row>
    <row r="702" spans="1:26" ht="12.75" customHeight="1">
      <c r="A702" s="42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</row>
    <row r="703" spans="1:26" ht="12.75" customHeight="1">
      <c r="A703" s="42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</row>
    <row r="704" spans="1:26" ht="12.75" customHeight="1">
      <c r="A704" s="42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</row>
    <row r="705" spans="1:26" ht="12.75" customHeight="1">
      <c r="A705" s="42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</row>
    <row r="706" spans="1:26" ht="12.75" customHeight="1">
      <c r="A706" s="42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</row>
    <row r="707" spans="1:26" ht="12.75" customHeight="1">
      <c r="A707" s="42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</row>
    <row r="708" spans="1:26" ht="12.75" customHeight="1">
      <c r="A708" s="42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</row>
    <row r="709" spans="1:26" ht="12.75" customHeight="1">
      <c r="A709" s="42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</row>
    <row r="710" spans="1:26" ht="12.75" customHeight="1">
      <c r="A710" s="42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</row>
    <row r="711" spans="1:26" ht="12.75" customHeight="1">
      <c r="A711" s="42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</row>
    <row r="712" spans="1:26" ht="12.75" customHeight="1">
      <c r="A712" s="42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</row>
    <row r="713" spans="1:26" ht="12.75" customHeight="1">
      <c r="A713" s="42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</row>
    <row r="714" spans="1:26" ht="12.75" customHeight="1">
      <c r="A714" s="42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</row>
    <row r="715" spans="1:26" ht="12.75" customHeight="1">
      <c r="A715" s="42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</row>
    <row r="716" spans="1:26" ht="12.75" customHeight="1">
      <c r="A716" s="42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</row>
    <row r="717" spans="1:26" ht="12.75" customHeight="1">
      <c r="A717" s="42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</row>
    <row r="718" spans="1:26" ht="12.75" customHeight="1">
      <c r="A718" s="42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</row>
    <row r="719" spans="1:26" ht="12.75" customHeight="1">
      <c r="A719" s="42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</row>
    <row r="720" spans="1:26" ht="12.75" customHeight="1">
      <c r="A720" s="42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</row>
    <row r="721" spans="1:26" ht="12.75" customHeight="1">
      <c r="A721" s="42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</row>
    <row r="722" spans="1:26" ht="12.75" customHeight="1">
      <c r="A722" s="42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</row>
    <row r="723" spans="1:26" ht="12.75" customHeight="1">
      <c r="A723" s="42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</row>
    <row r="724" spans="1:26" ht="12.75" customHeight="1">
      <c r="A724" s="42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</row>
    <row r="725" spans="1:26" ht="12.75" customHeight="1">
      <c r="A725" s="42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</row>
    <row r="726" spans="1:26" ht="12.75" customHeight="1">
      <c r="A726" s="42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</row>
    <row r="727" spans="1:26" ht="12.75" customHeight="1">
      <c r="A727" s="42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</row>
    <row r="728" spans="1:26" ht="12.75" customHeight="1">
      <c r="A728" s="42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</row>
    <row r="729" spans="1:26" ht="12.75" customHeight="1">
      <c r="A729" s="42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</row>
    <row r="730" spans="1:26" ht="12.75" customHeight="1">
      <c r="A730" s="42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</row>
    <row r="731" spans="1:26" ht="12.75" customHeight="1">
      <c r="A731" s="42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</row>
    <row r="732" spans="1:26" ht="12.75" customHeight="1">
      <c r="A732" s="42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</row>
    <row r="733" spans="1:26" ht="12.75" customHeight="1">
      <c r="A733" s="42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</row>
    <row r="734" spans="1:26" ht="12.75" customHeight="1">
      <c r="A734" s="42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</row>
    <row r="735" spans="1:26" ht="12.75" customHeight="1">
      <c r="A735" s="42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</row>
    <row r="736" spans="1:26" ht="12.75" customHeight="1">
      <c r="A736" s="42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</row>
    <row r="737" spans="1:26" ht="12.75" customHeight="1">
      <c r="A737" s="42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</row>
    <row r="738" spans="1:26" ht="12.75" customHeight="1">
      <c r="A738" s="42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</row>
    <row r="739" spans="1:26" ht="12.75" customHeight="1">
      <c r="A739" s="42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</row>
    <row r="740" spans="1:26" ht="12.75" customHeight="1">
      <c r="A740" s="42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</row>
    <row r="741" spans="1:26" ht="12.75" customHeight="1">
      <c r="A741" s="42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</row>
    <row r="742" spans="1:26" ht="12.75" customHeight="1">
      <c r="A742" s="42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</row>
    <row r="743" spans="1:26" ht="12.75" customHeight="1">
      <c r="A743" s="42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</row>
    <row r="744" spans="1:26" ht="12.75" customHeight="1">
      <c r="A744" s="42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</row>
    <row r="745" spans="1:26" ht="12.75" customHeight="1">
      <c r="A745" s="42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</row>
    <row r="746" spans="1:26" ht="12.75" customHeight="1">
      <c r="A746" s="42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</row>
    <row r="747" spans="1:26" ht="12.75" customHeight="1">
      <c r="A747" s="42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</row>
    <row r="748" spans="1:26" ht="12.75" customHeight="1">
      <c r="A748" s="42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</row>
    <row r="749" spans="1:26" ht="12.75" customHeight="1">
      <c r="A749" s="42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</row>
    <row r="750" spans="1:26" ht="12.75" customHeight="1">
      <c r="A750" s="42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</row>
    <row r="751" spans="1:26" ht="12.75" customHeight="1">
      <c r="A751" s="42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</row>
    <row r="752" spans="1:26" ht="12.75" customHeight="1">
      <c r="A752" s="42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</row>
    <row r="753" spans="1:26" ht="12.75" customHeight="1">
      <c r="A753" s="42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</row>
    <row r="754" spans="1:26" ht="12.75" customHeight="1">
      <c r="A754" s="42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</row>
    <row r="755" spans="1:26" ht="12.75" customHeight="1">
      <c r="A755" s="42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</row>
    <row r="756" spans="1:26" ht="12.75" customHeight="1">
      <c r="A756" s="42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</row>
    <row r="757" spans="1:26" ht="12.75" customHeight="1">
      <c r="A757" s="42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</row>
    <row r="758" spans="1:26" ht="12.75" customHeight="1">
      <c r="A758" s="42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</row>
    <row r="759" spans="1:26" ht="12.75" customHeight="1">
      <c r="A759" s="42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</row>
    <row r="760" spans="1:26" ht="12.75" customHeight="1">
      <c r="A760" s="42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</row>
    <row r="761" spans="1:26" ht="12.75" customHeight="1">
      <c r="A761" s="42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</row>
    <row r="762" spans="1:26" ht="12.75" customHeight="1">
      <c r="A762" s="42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</row>
    <row r="763" spans="1:26" ht="12.75" customHeight="1">
      <c r="A763" s="42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</row>
    <row r="764" spans="1:26" ht="12.75" customHeight="1">
      <c r="A764" s="42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</row>
    <row r="765" spans="1:26" ht="12.75" customHeight="1">
      <c r="A765" s="42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</row>
    <row r="766" spans="1:26" ht="12.75" customHeight="1">
      <c r="A766" s="42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</row>
    <row r="767" spans="1:26" ht="12.75" customHeight="1">
      <c r="A767" s="42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</row>
    <row r="768" spans="1:26" ht="12.75" customHeight="1">
      <c r="A768" s="42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</row>
    <row r="769" spans="1:26" ht="12.75" customHeight="1">
      <c r="A769" s="42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</row>
    <row r="770" spans="1:26" ht="12.75" customHeight="1">
      <c r="A770" s="42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</row>
    <row r="771" spans="1:26" ht="12.75" customHeight="1">
      <c r="A771" s="42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</row>
    <row r="772" spans="1:26" ht="12.75" customHeight="1">
      <c r="A772" s="42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</row>
    <row r="773" spans="1:26" ht="12.75" customHeight="1">
      <c r="A773" s="42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</row>
    <row r="774" spans="1:26" ht="12.75" customHeight="1">
      <c r="A774" s="42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</row>
    <row r="775" spans="1:26" ht="12.75" customHeight="1">
      <c r="A775" s="42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</row>
    <row r="776" spans="1:26" ht="12.75" customHeight="1">
      <c r="A776" s="42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</row>
    <row r="777" spans="1:26" ht="12.75" customHeight="1">
      <c r="A777" s="42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</row>
    <row r="778" spans="1:26" ht="12.75" customHeight="1">
      <c r="A778" s="42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</row>
    <row r="779" spans="1:26" ht="12.75" customHeight="1">
      <c r="A779" s="42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</row>
    <row r="780" spans="1:26" ht="12.75" customHeight="1">
      <c r="A780" s="42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</row>
    <row r="781" spans="1:26" ht="12.75" customHeight="1">
      <c r="A781" s="42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</row>
    <row r="782" spans="1:26" ht="12.75" customHeight="1">
      <c r="A782" s="42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</row>
    <row r="783" spans="1:26" ht="12.75" customHeight="1">
      <c r="A783" s="42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</row>
    <row r="784" spans="1:26" ht="12.75" customHeight="1">
      <c r="A784" s="42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</row>
    <row r="785" spans="1:26" ht="12.75" customHeight="1">
      <c r="A785" s="42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</row>
    <row r="786" spans="1:26" ht="12.75" customHeight="1">
      <c r="A786" s="42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</row>
    <row r="787" spans="1:26" ht="12.75" customHeight="1">
      <c r="A787" s="42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</row>
    <row r="788" spans="1:26" ht="12.75" customHeight="1">
      <c r="A788" s="42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</row>
    <row r="789" spans="1:26" ht="12.75" customHeight="1">
      <c r="A789" s="42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</row>
    <row r="790" spans="1:26" ht="12.75" customHeight="1">
      <c r="A790" s="42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</row>
    <row r="791" spans="1:26" ht="12.75" customHeight="1">
      <c r="A791" s="42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</row>
    <row r="792" spans="1:26" ht="12.75" customHeight="1">
      <c r="A792" s="42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</row>
    <row r="793" spans="1:26" ht="12.75" customHeight="1">
      <c r="A793" s="42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</row>
    <row r="794" spans="1:26" ht="12.75" customHeight="1">
      <c r="A794" s="42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</row>
    <row r="795" spans="1:26" ht="12.75" customHeight="1">
      <c r="A795" s="42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</row>
    <row r="796" spans="1:26" ht="12.75" customHeight="1">
      <c r="A796" s="42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</row>
    <row r="797" spans="1:26" ht="12.75" customHeight="1">
      <c r="A797" s="42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</row>
    <row r="798" spans="1:26" ht="12.75" customHeight="1">
      <c r="A798" s="42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</row>
    <row r="799" spans="1:26" ht="12.75" customHeight="1">
      <c r="A799" s="42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</row>
    <row r="800" spans="1:26" ht="12.75" customHeight="1">
      <c r="A800" s="42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</row>
    <row r="801" spans="1:26" ht="12.75" customHeight="1">
      <c r="A801" s="42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</row>
    <row r="802" spans="1:26" ht="12.75" customHeight="1">
      <c r="A802" s="42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</row>
    <row r="803" spans="1:26" ht="12.75" customHeight="1">
      <c r="A803" s="42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</row>
    <row r="804" spans="1:26" ht="12.75" customHeight="1">
      <c r="A804" s="42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</row>
    <row r="805" spans="1:26" ht="12.75" customHeight="1">
      <c r="A805" s="42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</row>
    <row r="806" spans="1:26" ht="12.75" customHeight="1">
      <c r="A806" s="42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</row>
    <row r="807" spans="1:26" ht="12.75" customHeight="1">
      <c r="A807" s="42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</row>
    <row r="808" spans="1:26" ht="12.75" customHeight="1">
      <c r="A808" s="42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</row>
    <row r="809" spans="1:26" ht="12.75" customHeight="1">
      <c r="A809" s="42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</row>
    <row r="810" spans="1:26" ht="12.75" customHeight="1">
      <c r="A810" s="42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</row>
    <row r="811" spans="1:26" ht="12.75" customHeight="1">
      <c r="A811" s="42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</row>
    <row r="812" spans="1:26" ht="12.75" customHeight="1">
      <c r="A812" s="42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</row>
    <row r="813" spans="1:26" ht="12.75" customHeight="1">
      <c r="A813" s="42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</row>
    <row r="814" spans="1:26" ht="12.75" customHeight="1">
      <c r="A814" s="42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</row>
    <row r="815" spans="1:26" ht="12.75" customHeight="1">
      <c r="A815" s="42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</row>
    <row r="816" spans="1:26" ht="12.75" customHeight="1">
      <c r="A816" s="42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</row>
    <row r="817" spans="1:26" ht="12.75" customHeight="1">
      <c r="A817" s="42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</row>
    <row r="818" spans="1:26" ht="12.75" customHeight="1">
      <c r="A818" s="42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</row>
    <row r="819" spans="1:26" ht="12.75" customHeight="1">
      <c r="A819" s="42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</row>
    <row r="820" spans="1:26" ht="12.75" customHeight="1">
      <c r="A820" s="42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</row>
    <row r="821" spans="1:26" ht="12.75" customHeight="1">
      <c r="A821" s="42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</row>
    <row r="822" spans="1:26" ht="12.75" customHeight="1">
      <c r="A822" s="42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</row>
    <row r="823" spans="1:26" ht="12.75" customHeight="1">
      <c r="A823" s="42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</row>
    <row r="824" spans="1:26" ht="12.75" customHeight="1">
      <c r="A824" s="42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</row>
    <row r="825" spans="1:26" ht="12.75" customHeight="1">
      <c r="A825" s="42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</row>
    <row r="826" spans="1:26" ht="12.75" customHeight="1">
      <c r="A826" s="42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</row>
    <row r="827" spans="1:26" ht="12.75" customHeight="1">
      <c r="A827" s="42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</row>
    <row r="828" spans="1:26" ht="12.75" customHeight="1">
      <c r="A828" s="42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</row>
    <row r="829" spans="1:26" ht="12.75" customHeight="1">
      <c r="A829" s="42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</row>
    <row r="830" spans="1:26" ht="12.75" customHeight="1">
      <c r="A830" s="42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</row>
    <row r="831" spans="1:26" ht="12.75" customHeight="1">
      <c r="A831" s="42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</row>
    <row r="832" spans="1:26" ht="12.75" customHeight="1">
      <c r="A832" s="42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</row>
    <row r="833" spans="1:26" ht="12.75" customHeight="1">
      <c r="A833" s="42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</row>
    <row r="834" spans="1:26" ht="12.75" customHeight="1">
      <c r="A834" s="42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</row>
    <row r="835" spans="1:26" ht="12.75" customHeight="1">
      <c r="A835" s="42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</row>
    <row r="836" spans="1:26" ht="12.75" customHeight="1">
      <c r="A836" s="42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</row>
    <row r="837" spans="1:26" ht="12.75" customHeight="1">
      <c r="A837" s="42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</row>
    <row r="838" spans="1:26" ht="12.75" customHeight="1">
      <c r="A838" s="42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</row>
    <row r="839" spans="1:26" ht="12.75" customHeight="1">
      <c r="A839" s="42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</row>
    <row r="840" spans="1:26" ht="12.75" customHeight="1">
      <c r="A840" s="42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</row>
    <row r="841" spans="1:26" ht="12.75" customHeight="1">
      <c r="A841" s="42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</row>
    <row r="842" spans="1:26" ht="12.75" customHeight="1">
      <c r="A842" s="42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</row>
    <row r="843" spans="1:26" ht="12.75" customHeight="1">
      <c r="A843" s="42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</row>
    <row r="844" spans="1:26" ht="12.75" customHeight="1">
      <c r="A844" s="42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</row>
    <row r="845" spans="1:26" ht="12.75" customHeight="1">
      <c r="A845" s="42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</row>
    <row r="846" spans="1:26" ht="12.75" customHeight="1">
      <c r="A846" s="42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</row>
    <row r="847" spans="1:26" ht="12.75" customHeight="1">
      <c r="A847" s="42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</row>
    <row r="848" spans="1:26" ht="12.75" customHeight="1">
      <c r="A848" s="42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</row>
    <row r="849" spans="1:26" ht="12.75" customHeight="1">
      <c r="A849" s="42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</row>
    <row r="850" spans="1:26" ht="12.75" customHeight="1">
      <c r="A850" s="42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</row>
    <row r="851" spans="1:26" ht="12.75" customHeight="1">
      <c r="A851" s="42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</row>
    <row r="852" spans="1:26" ht="12.75" customHeight="1">
      <c r="A852" s="42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</row>
    <row r="853" spans="1:26" ht="12.75" customHeight="1">
      <c r="A853" s="42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</row>
    <row r="854" spans="1:26" ht="12.75" customHeight="1">
      <c r="A854" s="42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</row>
    <row r="855" spans="1:26" ht="12.75" customHeight="1">
      <c r="A855" s="42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</row>
    <row r="856" spans="1:26" ht="12.75" customHeight="1">
      <c r="A856" s="42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</row>
    <row r="857" spans="1:26" ht="12.75" customHeight="1">
      <c r="A857" s="42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</row>
    <row r="858" spans="1:26" ht="12.75" customHeight="1">
      <c r="A858" s="42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</row>
    <row r="859" spans="1:26" ht="12.75" customHeight="1">
      <c r="A859" s="42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</row>
    <row r="860" spans="1:26" ht="12.75" customHeight="1">
      <c r="A860" s="42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</row>
    <row r="861" spans="1:26" ht="12.75" customHeight="1">
      <c r="A861" s="42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</row>
    <row r="862" spans="1:26" ht="12.75" customHeight="1">
      <c r="A862" s="42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</row>
    <row r="863" spans="1:26" ht="12.75" customHeight="1">
      <c r="A863" s="42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</row>
    <row r="864" spans="1:26" ht="12.75" customHeight="1">
      <c r="A864" s="42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</row>
    <row r="865" spans="1:26" ht="12.75" customHeight="1">
      <c r="A865" s="42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</row>
    <row r="866" spans="1:26" ht="12.75" customHeight="1">
      <c r="A866" s="42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</row>
    <row r="867" spans="1:26" ht="12.75" customHeight="1">
      <c r="A867" s="42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</row>
    <row r="868" spans="1:26" ht="12.75" customHeight="1">
      <c r="A868" s="42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</row>
    <row r="869" spans="1:26" ht="12.75" customHeight="1">
      <c r="A869" s="42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</row>
    <row r="870" spans="1:26" ht="12.75" customHeight="1">
      <c r="A870" s="42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</row>
    <row r="871" spans="1:26" ht="12.75" customHeight="1">
      <c r="A871" s="42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</row>
    <row r="872" spans="1:26" ht="12.75" customHeight="1">
      <c r="A872" s="42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</row>
    <row r="873" spans="1:26" ht="12.75" customHeight="1">
      <c r="A873" s="42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</row>
    <row r="874" spans="1:26" ht="12.75" customHeight="1">
      <c r="A874" s="42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</row>
    <row r="875" spans="1:26" ht="12.75" customHeight="1">
      <c r="A875" s="42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</row>
    <row r="876" spans="1:26" ht="12.75" customHeight="1">
      <c r="A876" s="42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</row>
    <row r="877" spans="1:26" ht="12.75" customHeight="1">
      <c r="A877" s="42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</row>
    <row r="878" spans="1:26" ht="12.75" customHeight="1">
      <c r="A878" s="42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</row>
    <row r="879" spans="1:26" ht="12.75" customHeight="1">
      <c r="A879" s="42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</row>
    <row r="880" spans="1:26" ht="12.75" customHeight="1">
      <c r="A880" s="42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</row>
    <row r="881" spans="1:26" ht="12.75" customHeight="1">
      <c r="A881" s="42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</row>
    <row r="882" spans="1:26" ht="12.75" customHeight="1">
      <c r="A882" s="42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</row>
    <row r="883" spans="1:26" ht="12.75" customHeight="1">
      <c r="A883" s="42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</row>
    <row r="884" spans="1:26" ht="12.75" customHeight="1">
      <c r="A884" s="42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</row>
    <row r="885" spans="1:26" ht="12.75" customHeight="1">
      <c r="A885" s="42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</row>
    <row r="886" spans="1:26" ht="12.75" customHeight="1">
      <c r="A886" s="42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</row>
    <row r="887" spans="1:26" ht="12.75" customHeight="1">
      <c r="A887" s="42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</row>
    <row r="888" spans="1:26" ht="12.75" customHeight="1">
      <c r="A888" s="42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</row>
    <row r="889" spans="1:26" ht="12.75" customHeight="1">
      <c r="A889" s="42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</row>
    <row r="890" spans="1:26" ht="12.75" customHeight="1">
      <c r="A890" s="42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</row>
    <row r="891" spans="1:26" ht="12.75" customHeight="1">
      <c r="A891" s="42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</row>
    <row r="892" spans="1:26" ht="12.75" customHeight="1">
      <c r="A892" s="42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</row>
    <row r="893" spans="1:26" ht="12.75" customHeight="1">
      <c r="A893" s="42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</row>
    <row r="894" spans="1:26" ht="12.75" customHeight="1">
      <c r="A894" s="42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</row>
    <row r="895" spans="1:26" ht="12.75" customHeight="1">
      <c r="A895" s="42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</row>
    <row r="896" spans="1:26" ht="12.75" customHeight="1">
      <c r="A896" s="42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</row>
    <row r="897" spans="1:26" ht="12.75" customHeight="1">
      <c r="A897" s="42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</row>
    <row r="898" spans="1:26" ht="12.75" customHeight="1">
      <c r="A898" s="42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</row>
    <row r="899" spans="1:26" ht="12.75" customHeight="1">
      <c r="A899" s="42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</row>
    <row r="900" spans="1:26" ht="12.75" customHeight="1">
      <c r="A900" s="42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</row>
    <row r="901" spans="1:26" ht="12.75" customHeight="1">
      <c r="A901" s="42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</row>
    <row r="902" spans="1:26" ht="12.75" customHeight="1">
      <c r="A902" s="42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</row>
    <row r="903" spans="1:26" ht="12.75" customHeight="1">
      <c r="A903" s="42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</row>
    <row r="904" spans="1:26" ht="12.75" customHeight="1">
      <c r="A904" s="42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</row>
    <row r="905" spans="1:26" ht="12.75" customHeight="1">
      <c r="A905" s="42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</row>
    <row r="906" spans="1:26" ht="12.75" customHeight="1">
      <c r="A906" s="42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</row>
    <row r="907" spans="1:26" ht="12.75" customHeight="1">
      <c r="A907" s="42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</row>
    <row r="908" spans="1:26" ht="12.75" customHeight="1">
      <c r="A908" s="42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</row>
    <row r="909" spans="1:26" ht="12.75" customHeight="1">
      <c r="A909" s="42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</row>
    <row r="910" spans="1:26" ht="12.75" customHeight="1">
      <c r="A910" s="42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</row>
    <row r="911" spans="1:26" ht="12.75" customHeight="1">
      <c r="A911" s="42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</row>
    <row r="912" spans="1:26" ht="12.75" customHeight="1">
      <c r="A912" s="42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</row>
    <row r="913" spans="1:26" ht="12.75" customHeight="1">
      <c r="A913" s="42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</row>
    <row r="914" spans="1:26" ht="12.75" customHeight="1">
      <c r="A914" s="42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</row>
    <row r="915" spans="1:26" ht="12.75" customHeight="1">
      <c r="A915" s="42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</row>
    <row r="916" spans="1:26" ht="12.75" customHeight="1">
      <c r="A916" s="42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</row>
    <row r="917" spans="1:26" ht="12.75" customHeight="1">
      <c r="A917" s="42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</row>
    <row r="918" spans="1:26" ht="12.75" customHeight="1">
      <c r="A918" s="42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</row>
    <row r="919" spans="1:26" ht="12.75" customHeight="1">
      <c r="A919" s="42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</row>
    <row r="920" spans="1:26" ht="12.75" customHeight="1">
      <c r="A920" s="42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</row>
    <row r="921" spans="1:26" ht="12.75" customHeight="1">
      <c r="A921" s="42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</row>
    <row r="922" spans="1:26" ht="12.75" customHeight="1">
      <c r="A922" s="42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</row>
    <row r="923" spans="1:26" ht="12.75" customHeight="1">
      <c r="A923" s="42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</row>
    <row r="924" spans="1:26" ht="12.75" customHeight="1">
      <c r="A924" s="42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</row>
    <row r="925" spans="1:26" ht="12.75" customHeight="1">
      <c r="A925" s="42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</row>
    <row r="926" spans="1:26" ht="12.75" customHeight="1">
      <c r="A926" s="42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</row>
    <row r="927" spans="1:26" ht="12.75" customHeight="1">
      <c r="A927" s="42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</row>
    <row r="928" spans="1:26" ht="12.75" customHeight="1">
      <c r="A928" s="42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</row>
    <row r="929" spans="1:26" ht="12.75" customHeight="1">
      <c r="A929" s="42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</row>
    <row r="930" spans="1:26" ht="12.75" customHeight="1">
      <c r="A930" s="42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</row>
    <row r="931" spans="1:26" ht="12.75" customHeight="1">
      <c r="A931" s="42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</row>
    <row r="932" spans="1:26" ht="12.75" customHeight="1">
      <c r="A932" s="42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</row>
    <row r="933" spans="1:26" ht="12.75" customHeight="1">
      <c r="A933" s="42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</row>
    <row r="934" spans="1:26" ht="12.75" customHeight="1">
      <c r="A934" s="42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</row>
    <row r="935" spans="1:26" ht="12.75" customHeight="1">
      <c r="A935" s="42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</row>
    <row r="936" spans="1:26" ht="12.75" customHeight="1">
      <c r="A936" s="42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</row>
    <row r="937" spans="1:26" ht="12.75" customHeight="1">
      <c r="A937" s="42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</row>
    <row r="938" spans="1:26" ht="12.75" customHeight="1">
      <c r="A938" s="42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</row>
    <row r="939" spans="1:26" ht="12.75" customHeight="1">
      <c r="A939" s="42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</row>
    <row r="940" spans="1:26" ht="12.75" customHeight="1">
      <c r="A940" s="42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</row>
    <row r="941" spans="1:26" ht="12.75" customHeight="1">
      <c r="A941" s="42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</row>
    <row r="942" spans="1:26" ht="12.75" customHeight="1">
      <c r="A942" s="42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</row>
    <row r="943" spans="1:26" ht="12.75" customHeight="1">
      <c r="A943" s="42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</row>
    <row r="944" spans="1:26" ht="12.75" customHeight="1">
      <c r="A944" s="42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</row>
    <row r="945" spans="1:26" ht="12.75" customHeight="1">
      <c r="A945" s="42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</row>
    <row r="946" spans="1:26" ht="12.75" customHeight="1">
      <c r="A946" s="42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</row>
    <row r="947" spans="1:26" ht="12.75" customHeight="1">
      <c r="A947" s="42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</row>
    <row r="948" spans="1:26" ht="12.75" customHeight="1">
      <c r="A948" s="42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</row>
    <row r="949" spans="1:26" ht="12.75" customHeight="1">
      <c r="A949" s="42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</row>
    <row r="950" spans="1:26" ht="12.75" customHeight="1">
      <c r="A950" s="42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</row>
    <row r="951" spans="1:26" ht="12.75" customHeight="1">
      <c r="A951" s="42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</row>
    <row r="952" spans="1:26" ht="12.75" customHeight="1">
      <c r="A952" s="42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</row>
    <row r="953" spans="1:26" ht="12.75" customHeight="1">
      <c r="A953" s="42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</row>
    <row r="954" spans="1:26" ht="12.75" customHeight="1">
      <c r="A954" s="42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</row>
    <row r="955" spans="1:26" ht="12.75" customHeight="1">
      <c r="A955" s="42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</row>
    <row r="956" spans="1:26" ht="12.75" customHeight="1">
      <c r="A956" s="42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</row>
    <row r="957" spans="1:26" ht="12.75" customHeight="1">
      <c r="A957" s="42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</row>
    <row r="958" spans="1:26" ht="12.75" customHeight="1">
      <c r="A958" s="42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</row>
    <row r="959" spans="1:26" ht="12.75" customHeight="1">
      <c r="A959" s="42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</row>
    <row r="960" spans="1:26" ht="12.75" customHeight="1">
      <c r="A960" s="42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</row>
    <row r="961" spans="1:26" ht="12.75" customHeight="1">
      <c r="A961" s="42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</row>
    <row r="962" spans="1:26" ht="12.75" customHeight="1">
      <c r="A962" s="42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</row>
    <row r="963" spans="1:26" ht="12.75" customHeight="1">
      <c r="A963" s="42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</row>
    <row r="964" spans="1:26" ht="12.75" customHeight="1">
      <c r="A964" s="42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</row>
    <row r="965" spans="1:26" ht="12.75" customHeight="1">
      <c r="A965" s="42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</row>
    <row r="966" spans="1:26" ht="12.75" customHeight="1">
      <c r="A966" s="42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</row>
    <row r="967" spans="1:26" ht="12.75" customHeight="1">
      <c r="A967" s="42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</row>
    <row r="968" spans="1:26" ht="12.75" customHeight="1">
      <c r="A968" s="42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</row>
    <row r="969" spans="1:26" ht="12.75" customHeight="1">
      <c r="A969" s="42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</row>
    <row r="970" spans="1:26" ht="12.75" customHeight="1">
      <c r="A970" s="42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</row>
    <row r="971" spans="1:26" ht="12.75" customHeight="1">
      <c r="A971" s="42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</row>
    <row r="972" spans="1:26" ht="12.75" customHeight="1">
      <c r="A972" s="42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</row>
    <row r="973" spans="1:26" ht="12.75" customHeight="1">
      <c r="A973" s="42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</row>
    <row r="974" spans="1:26" ht="12.75" customHeight="1">
      <c r="A974" s="42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</row>
    <row r="975" spans="1:26" ht="12.75" customHeight="1">
      <c r="A975" s="42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</row>
    <row r="976" spans="1:26" ht="12.75" customHeight="1">
      <c r="A976" s="42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</row>
    <row r="977" spans="1:26" ht="12.75" customHeight="1">
      <c r="A977" s="42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</row>
    <row r="978" spans="1:26" ht="12.75" customHeight="1">
      <c r="A978" s="42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</row>
    <row r="979" spans="1:26" ht="12.75" customHeight="1">
      <c r="A979" s="42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</row>
    <row r="980" spans="1:26" ht="12.75" customHeight="1">
      <c r="A980" s="42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</row>
    <row r="981" spans="1:26" ht="12.75" customHeight="1">
      <c r="A981" s="42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</row>
    <row r="982" spans="1:26" ht="12.75" customHeight="1">
      <c r="A982" s="42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</row>
    <row r="983" spans="1:26" ht="12.75" customHeight="1">
      <c r="A983" s="42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</row>
    <row r="984" spans="1:26" ht="12.75" customHeight="1">
      <c r="A984" s="42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</row>
    <row r="985" spans="1:26" ht="12.75" customHeight="1">
      <c r="A985" s="42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</row>
    <row r="986" spans="1:26" ht="12.75" customHeight="1">
      <c r="A986" s="42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</row>
    <row r="987" spans="1:26" ht="12.75" customHeight="1">
      <c r="A987" s="42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</row>
    <row r="988" spans="1:26" ht="12.75" customHeight="1">
      <c r="A988" s="42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</row>
    <row r="989" spans="1:26" ht="12.75" customHeight="1">
      <c r="A989" s="42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</row>
    <row r="990" spans="1:26" ht="12.75" customHeight="1">
      <c r="A990" s="42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</row>
    <row r="991" spans="1:26" ht="12.75" customHeight="1">
      <c r="A991" s="42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</row>
    <row r="992" spans="1:26" ht="12.75" customHeight="1">
      <c r="A992" s="42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</row>
    <row r="993" spans="1:26" ht="12.75" customHeight="1">
      <c r="A993" s="42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</row>
    <row r="994" spans="1:26" ht="12.75" customHeight="1">
      <c r="A994" s="42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</row>
    <row r="995" spans="1:26" ht="12.75" customHeight="1">
      <c r="A995" s="42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</row>
    <row r="996" spans="1:26" ht="12.75" customHeight="1">
      <c r="A996" s="42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</row>
    <row r="997" spans="1:26" ht="12.75" customHeight="1">
      <c r="A997" s="42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</row>
    <row r="998" spans="1:26" ht="12.75" customHeight="1">
      <c r="A998" s="42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</row>
    <row r="999" spans="1:26" ht="12.75" customHeight="1">
      <c r="A999" s="42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</row>
    <row r="1000" spans="1:26" ht="12.75" customHeight="1">
      <c r="A1000" s="42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</row>
  </sheetData>
  <mergeCells count="369">
    <mergeCell ref="B411:C411"/>
    <mergeCell ref="B412:C412"/>
    <mergeCell ref="B413:C413"/>
    <mergeCell ref="B414:C414"/>
    <mergeCell ref="B415:C415"/>
    <mergeCell ref="B416:C416"/>
    <mergeCell ref="B417:C417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379:C379"/>
    <mergeCell ref="B380:C380"/>
    <mergeCell ref="B381:C381"/>
    <mergeCell ref="B382:C382"/>
    <mergeCell ref="B383:C383"/>
    <mergeCell ref="B384:C384"/>
    <mergeCell ref="B385:C385"/>
    <mergeCell ref="B391:C391"/>
    <mergeCell ref="B392:C392"/>
    <mergeCell ref="B435:C435"/>
    <mergeCell ref="B436:C436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43:C443"/>
    <mergeCell ref="B421:C421"/>
    <mergeCell ref="B422:C422"/>
    <mergeCell ref="B423:C423"/>
    <mergeCell ref="B424:C424"/>
    <mergeCell ref="B425:C425"/>
    <mergeCell ref="B426:C426"/>
    <mergeCell ref="B432:C432"/>
    <mergeCell ref="B433:C433"/>
    <mergeCell ref="B434:C434"/>
    <mergeCell ref="B353:C353"/>
    <mergeCell ref="B354:C354"/>
    <mergeCell ref="B355:C355"/>
    <mergeCell ref="B356:C356"/>
    <mergeCell ref="B357:C357"/>
    <mergeCell ref="B358:C358"/>
    <mergeCell ref="B418:C418"/>
    <mergeCell ref="B419:C419"/>
    <mergeCell ref="B420:C420"/>
    <mergeCell ref="B359:C359"/>
    <mergeCell ref="B360:C360"/>
    <mergeCell ref="B361:C361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30:C330"/>
    <mergeCell ref="B331:C331"/>
    <mergeCell ref="B332:C332"/>
    <mergeCell ref="B333:C333"/>
    <mergeCell ref="B334:C334"/>
    <mergeCell ref="B335:C335"/>
    <mergeCell ref="B341:C341"/>
    <mergeCell ref="B342:C342"/>
    <mergeCell ref="B343:C343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07:C307"/>
    <mergeCell ref="B308:C308"/>
    <mergeCell ref="B309:C309"/>
    <mergeCell ref="B315:C315"/>
    <mergeCell ref="B316:C316"/>
    <mergeCell ref="B317:C317"/>
    <mergeCell ref="B318:C318"/>
    <mergeCell ref="B319:C319"/>
    <mergeCell ref="B320:C320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9:C279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34:C234"/>
    <mergeCell ref="B235:C235"/>
    <mergeCell ref="B236:C236"/>
    <mergeCell ref="B237:C237"/>
    <mergeCell ref="C241:C242"/>
    <mergeCell ref="B244:C244"/>
    <mergeCell ref="B245:C245"/>
    <mergeCell ref="B246:C246"/>
    <mergeCell ref="B247:C247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5:C215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C159:C160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7:C137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01:C101"/>
    <mergeCell ref="C105:C106"/>
    <mergeCell ref="B108:C108"/>
    <mergeCell ref="B109:C109"/>
    <mergeCell ref="B110:C110"/>
    <mergeCell ref="B111:C111"/>
    <mergeCell ref="B112:C112"/>
    <mergeCell ref="B113:C113"/>
    <mergeCell ref="B114:C114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46:C46"/>
    <mergeCell ref="B47:C47"/>
    <mergeCell ref="B48:C48"/>
    <mergeCell ref="B49:C49"/>
    <mergeCell ref="B55:C55"/>
    <mergeCell ref="B56:C56"/>
    <mergeCell ref="B57:C57"/>
    <mergeCell ref="B58:C58"/>
    <mergeCell ref="B59:C59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3:C23"/>
    <mergeCell ref="B29:C29"/>
    <mergeCell ref="B30:C30"/>
    <mergeCell ref="B31:C31"/>
    <mergeCell ref="B32:C32"/>
    <mergeCell ref="B33:C33"/>
    <mergeCell ref="B34:C34"/>
    <mergeCell ref="B35:C35"/>
    <mergeCell ref="B36:C3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ageMargins left="0.7" right="0.7" top="0.75" bottom="0.75" header="0" footer="0"/>
  <pageSetup orientation="portrait"/>
  <rowBreaks count="15" manualBreakCount="15">
    <brk id="386" man="1"/>
    <brk id="132" man="1"/>
    <brk id="102" man="1"/>
    <brk id="362" man="1"/>
    <brk id="427" man="1"/>
    <brk id="78" man="1"/>
    <brk id="238" man="1"/>
    <brk id="336" man="1"/>
    <brk id="274" man="1"/>
    <brk id="50" man="1"/>
    <brk id="211" man="1"/>
    <brk id="311" man="1"/>
    <brk id="25" man="1"/>
    <brk id="188" man="1"/>
    <brk id="15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000"/>
  <sheetViews>
    <sheetView workbookViewId="0"/>
  </sheetViews>
  <sheetFormatPr baseColWidth="10" defaultColWidth="16.83203125" defaultRowHeight="15" customHeight="1"/>
  <cols>
    <col min="1" max="2" width="10.83203125" customWidth="1"/>
    <col min="3" max="3" width="15.6640625" customWidth="1"/>
    <col min="4" max="5" width="10.83203125" customWidth="1"/>
    <col min="6" max="6" width="20.33203125" customWidth="1"/>
    <col min="7" max="7" width="10.83203125" customWidth="1"/>
    <col min="8" max="8" width="15.83203125" customWidth="1"/>
    <col min="9" max="9" width="16.6640625" customWidth="1"/>
    <col min="10" max="26" width="10.83203125" customWidth="1"/>
  </cols>
  <sheetData>
    <row r="1" spans="2:10" ht="11.25" customHeight="1"/>
    <row r="2" spans="2:10" ht="11.25" customHeight="1">
      <c r="B2" s="50"/>
      <c r="C2" s="51"/>
      <c r="D2" s="51"/>
      <c r="E2" s="51"/>
      <c r="F2" s="51"/>
      <c r="G2" s="51"/>
      <c r="H2" s="51"/>
      <c r="I2" s="51"/>
      <c r="J2" s="52"/>
    </row>
    <row r="3" spans="2:10" ht="11.25" customHeight="1">
      <c r="B3" s="53"/>
      <c r="C3" s="180" t="s">
        <v>309</v>
      </c>
      <c r="D3" s="181"/>
      <c r="E3" s="181"/>
      <c r="F3" s="181"/>
      <c r="G3" s="181"/>
      <c r="H3" s="181"/>
      <c r="I3" s="182"/>
      <c r="J3" s="54"/>
    </row>
    <row r="4" spans="2:10" ht="11.25" customHeight="1">
      <c r="B4" s="53"/>
      <c r="C4" s="183"/>
      <c r="D4" s="184"/>
      <c r="E4" s="184"/>
      <c r="F4" s="184"/>
      <c r="G4" s="184"/>
      <c r="H4" s="184"/>
      <c r="I4" s="185"/>
      <c r="J4" s="54"/>
    </row>
    <row r="5" spans="2:10" ht="11.25" customHeight="1">
      <c r="B5" s="53"/>
      <c r="C5" s="183"/>
      <c r="D5" s="184"/>
      <c r="E5" s="184"/>
      <c r="F5" s="184"/>
      <c r="G5" s="184"/>
      <c r="H5" s="184"/>
      <c r="I5" s="185"/>
      <c r="J5" s="54"/>
    </row>
    <row r="6" spans="2:10" ht="11.25" customHeight="1">
      <c r="B6" s="53"/>
      <c r="C6" s="183"/>
      <c r="D6" s="184"/>
      <c r="E6" s="184"/>
      <c r="F6" s="184"/>
      <c r="G6" s="184"/>
      <c r="H6" s="184"/>
      <c r="I6" s="185"/>
      <c r="J6" s="54"/>
    </row>
    <row r="7" spans="2:10" ht="11.25" customHeight="1">
      <c r="B7" s="53"/>
      <c r="C7" s="186"/>
      <c r="D7" s="187"/>
      <c r="E7" s="187"/>
      <c r="F7" s="187"/>
      <c r="G7" s="187"/>
      <c r="H7" s="187"/>
      <c r="I7" s="188"/>
      <c r="J7" s="54"/>
    </row>
    <row r="8" spans="2:10" ht="11.25" customHeight="1">
      <c r="B8" s="55"/>
      <c r="C8" s="56"/>
      <c r="D8" s="56"/>
      <c r="E8" s="56"/>
      <c r="F8" s="56"/>
      <c r="G8" s="56"/>
      <c r="H8" s="56"/>
      <c r="I8" s="56"/>
      <c r="J8" s="54"/>
    </row>
    <row r="9" spans="2:10" ht="55.5" customHeight="1">
      <c r="B9" s="53"/>
      <c r="C9" s="203" t="s">
        <v>310</v>
      </c>
      <c r="D9" s="203">
        <v>205</v>
      </c>
      <c r="E9" s="204" t="s">
        <v>311</v>
      </c>
      <c r="F9" s="182"/>
      <c r="G9" s="205" t="s">
        <v>312</v>
      </c>
      <c r="H9" s="206" t="s">
        <v>313</v>
      </c>
      <c r="I9" s="207">
        <v>66560.649999999994</v>
      </c>
      <c r="J9" s="54"/>
    </row>
    <row r="10" spans="2:10" ht="11.25" customHeight="1">
      <c r="B10" s="53"/>
      <c r="C10" s="176"/>
      <c r="D10" s="176"/>
      <c r="E10" s="186"/>
      <c r="F10" s="188"/>
      <c r="G10" s="176"/>
      <c r="H10" s="176"/>
      <c r="I10" s="176"/>
      <c r="J10" s="54"/>
    </row>
    <row r="11" spans="2:10" ht="11.25" customHeight="1">
      <c r="B11" s="55"/>
      <c r="C11" s="57"/>
      <c r="D11" s="57"/>
      <c r="E11" s="58"/>
      <c r="F11" s="57"/>
      <c r="G11" s="57"/>
      <c r="H11" s="57"/>
      <c r="I11" s="57"/>
      <c r="J11" s="54"/>
    </row>
    <row r="12" spans="2:10" ht="11.25" customHeight="1">
      <c r="B12" s="55"/>
      <c r="C12" s="59" t="s">
        <v>314</v>
      </c>
      <c r="D12" s="60"/>
      <c r="E12" s="60"/>
      <c r="F12" s="60"/>
      <c r="G12" s="60"/>
      <c r="H12" s="60"/>
      <c r="I12" s="60"/>
      <c r="J12" s="54"/>
    </row>
    <row r="13" spans="2:10" ht="11.25" customHeight="1">
      <c r="B13" s="61"/>
      <c r="C13" s="208" t="s">
        <v>315</v>
      </c>
      <c r="D13" s="165"/>
      <c r="E13" s="62" t="s">
        <v>316</v>
      </c>
      <c r="F13" s="62" t="s">
        <v>317</v>
      </c>
      <c r="G13" s="62" t="s">
        <v>318</v>
      </c>
      <c r="H13" s="62" t="s">
        <v>319</v>
      </c>
      <c r="I13" s="63" t="s">
        <v>320</v>
      </c>
      <c r="J13" s="54"/>
    </row>
    <row r="14" spans="2:10" ht="24" customHeight="1">
      <c r="B14" s="61"/>
      <c r="C14" s="209" t="s">
        <v>321</v>
      </c>
      <c r="D14" s="127"/>
      <c r="E14" s="64" t="s">
        <v>322</v>
      </c>
      <c r="F14" s="65">
        <v>20000</v>
      </c>
      <c r="G14" s="66">
        <v>0.01</v>
      </c>
      <c r="H14" s="67"/>
      <c r="I14" s="68">
        <v>200</v>
      </c>
      <c r="J14" s="54"/>
    </row>
    <row r="15" spans="2:10" ht="11.25" customHeight="1">
      <c r="B15" s="61"/>
      <c r="C15" s="209" t="s">
        <v>323</v>
      </c>
      <c r="D15" s="127"/>
      <c r="E15" s="64" t="s">
        <v>324</v>
      </c>
      <c r="F15" s="65">
        <v>38000</v>
      </c>
      <c r="G15" s="66">
        <v>1</v>
      </c>
      <c r="H15" s="67"/>
      <c r="I15" s="68">
        <v>38000</v>
      </c>
      <c r="J15" s="54"/>
    </row>
    <row r="16" spans="2:10" ht="11.25" customHeight="1">
      <c r="B16" s="61"/>
      <c r="C16" s="209" t="s">
        <v>325</v>
      </c>
      <c r="D16" s="127"/>
      <c r="E16" s="64" t="s">
        <v>17</v>
      </c>
      <c r="F16" s="65">
        <v>10000</v>
      </c>
      <c r="G16" s="66">
        <v>0.01</v>
      </c>
      <c r="H16" s="67"/>
      <c r="I16" s="68">
        <v>100</v>
      </c>
      <c r="J16" s="54"/>
    </row>
    <row r="17" spans="2:10" ht="11.25" customHeight="1">
      <c r="B17" s="61"/>
      <c r="C17" s="209" t="s">
        <v>326</v>
      </c>
      <c r="D17" s="127"/>
      <c r="E17" s="64" t="s">
        <v>17</v>
      </c>
      <c r="F17" s="65">
        <v>1200</v>
      </c>
      <c r="G17" s="66">
        <v>1</v>
      </c>
      <c r="H17" s="67"/>
      <c r="I17" s="68">
        <v>1200</v>
      </c>
      <c r="J17" s="54"/>
    </row>
    <row r="18" spans="2:10" ht="11.25" customHeight="1">
      <c r="B18" s="61"/>
      <c r="C18" s="164"/>
      <c r="D18" s="127"/>
      <c r="E18" s="69"/>
      <c r="F18" s="69"/>
      <c r="G18" s="69"/>
      <c r="H18" s="69"/>
      <c r="I18" s="69"/>
      <c r="J18" s="54"/>
    </row>
    <row r="19" spans="2:10" ht="11.25" customHeight="1">
      <c r="B19" s="61"/>
      <c r="C19" s="164"/>
      <c r="D19" s="127"/>
      <c r="E19" s="69"/>
      <c r="F19" s="69"/>
      <c r="G19" s="69"/>
      <c r="H19" s="69"/>
      <c r="I19" s="69"/>
      <c r="J19" s="54"/>
    </row>
    <row r="20" spans="2:10" ht="11.25" customHeight="1">
      <c r="B20" s="61"/>
      <c r="C20" s="164"/>
      <c r="D20" s="165"/>
      <c r="E20" s="69"/>
      <c r="F20" s="69"/>
      <c r="G20" s="69"/>
      <c r="H20" s="69"/>
      <c r="I20" s="69"/>
      <c r="J20" s="54"/>
    </row>
    <row r="21" spans="2:10" ht="11.25" customHeight="1">
      <c r="B21" s="61"/>
      <c r="C21" s="164"/>
      <c r="D21" s="165"/>
      <c r="E21" s="69"/>
      <c r="F21" s="69"/>
      <c r="G21" s="69"/>
      <c r="H21" s="69"/>
      <c r="I21" s="69"/>
      <c r="J21" s="54"/>
    </row>
    <row r="22" spans="2:10" ht="11.25" customHeight="1">
      <c r="B22" s="61"/>
      <c r="C22" s="164"/>
      <c r="D22" s="165"/>
      <c r="E22" s="69"/>
      <c r="F22" s="69"/>
      <c r="G22" s="69"/>
      <c r="H22" s="69"/>
      <c r="I22" s="69"/>
      <c r="J22" s="54"/>
    </row>
    <row r="23" spans="2:10" ht="11.25" customHeight="1">
      <c r="B23" s="61"/>
      <c r="C23" s="164"/>
      <c r="D23" s="165"/>
      <c r="E23" s="69"/>
      <c r="F23" s="69"/>
      <c r="G23" s="69"/>
      <c r="H23" s="69"/>
      <c r="I23" s="69"/>
      <c r="J23" s="54"/>
    </row>
    <row r="24" spans="2:10" ht="11.25" customHeight="1">
      <c r="B24" s="55"/>
      <c r="C24" s="57"/>
      <c r="D24" s="57"/>
      <c r="E24" s="57"/>
      <c r="F24" s="57"/>
      <c r="G24" s="54"/>
      <c r="H24" s="70" t="s">
        <v>327</v>
      </c>
      <c r="I24" s="71">
        <f>SUM(I14:I23)</f>
        <v>39500</v>
      </c>
      <c r="J24" s="54"/>
    </row>
    <row r="25" spans="2:10" ht="11.25" customHeight="1">
      <c r="B25" s="55"/>
      <c r="C25" s="72" t="s">
        <v>328</v>
      </c>
      <c r="D25" s="56"/>
      <c r="E25" s="56"/>
      <c r="F25" s="56"/>
      <c r="G25" s="56"/>
      <c r="H25" s="56"/>
      <c r="I25" s="56"/>
      <c r="J25" s="54"/>
    </row>
    <row r="26" spans="2:10" ht="11.25" customHeight="1">
      <c r="B26" s="53"/>
      <c r="C26" s="210" t="s">
        <v>315</v>
      </c>
      <c r="D26" s="167"/>
      <c r="E26" s="73" t="s">
        <v>316</v>
      </c>
      <c r="F26" s="73" t="s">
        <v>317</v>
      </c>
      <c r="G26" s="62" t="s">
        <v>318</v>
      </c>
      <c r="H26" s="73" t="s">
        <v>319</v>
      </c>
      <c r="I26" s="73" t="s">
        <v>320</v>
      </c>
      <c r="J26" s="54"/>
    </row>
    <row r="27" spans="2:10" ht="11.25" customHeight="1">
      <c r="B27" s="53"/>
      <c r="C27" s="168" t="s">
        <v>329</v>
      </c>
      <c r="D27" s="169"/>
      <c r="E27" s="69"/>
      <c r="F27" s="74">
        <v>12900</v>
      </c>
      <c r="G27" s="75">
        <v>1.4999999999999999E-2</v>
      </c>
      <c r="H27" s="69"/>
      <c r="I27" s="76">
        <v>193.5</v>
      </c>
      <c r="J27" s="54"/>
    </row>
    <row r="28" spans="2:10" ht="36" customHeight="1">
      <c r="B28" s="53"/>
      <c r="C28" s="170" t="s">
        <v>330</v>
      </c>
      <c r="D28" s="165"/>
      <c r="E28" s="75" t="s">
        <v>331</v>
      </c>
      <c r="F28" s="74">
        <v>45000</v>
      </c>
      <c r="G28" s="75">
        <v>0.1</v>
      </c>
      <c r="H28" s="77"/>
      <c r="I28" s="76">
        <v>4500</v>
      </c>
      <c r="J28" s="54"/>
    </row>
    <row r="29" spans="2:10" ht="11.25" customHeight="1">
      <c r="B29" s="53"/>
      <c r="C29" s="171"/>
      <c r="D29" s="165"/>
      <c r="E29" s="75"/>
      <c r="F29" s="75"/>
      <c r="G29" s="75"/>
      <c r="H29" s="69"/>
      <c r="I29" s="78" t="s">
        <v>332</v>
      </c>
      <c r="J29" s="54"/>
    </row>
    <row r="30" spans="2:10" ht="11.25" customHeight="1">
      <c r="B30" s="53"/>
      <c r="C30" s="171"/>
      <c r="D30" s="165"/>
      <c r="E30" s="75"/>
      <c r="F30" s="75"/>
      <c r="G30" s="75"/>
      <c r="H30" s="69"/>
      <c r="I30" s="78" t="s">
        <v>332</v>
      </c>
      <c r="J30" s="54"/>
    </row>
    <row r="31" spans="2:10" ht="11.25" customHeight="1">
      <c r="B31" s="53"/>
      <c r="C31" s="171"/>
      <c r="D31" s="165"/>
      <c r="E31" s="75"/>
      <c r="F31" s="75"/>
      <c r="G31" s="75"/>
      <c r="H31" s="69"/>
      <c r="I31" s="78" t="s">
        <v>332</v>
      </c>
      <c r="J31" s="54"/>
    </row>
    <row r="32" spans="2:10" ht="11.25" customHeight="1">
      <c r="B32" s="53"/>
      <c r="C32" s="171"/>
      <c r="D32" s="165"/>
      <c r="E32" s="69"/>
      <c r="F32" s="75"/>
      <c r="G32" s="69"/>
      <c r="H32" s="69"/>
      <c r="I32" s="78" t="s">
        <v>332</v>
      </c>
      <c r="J32" s="54"/>
    </row>
    <row r="33" spans="2:10" ht="11.25" customHeight="1">
      <c r="B33" s="53"/>
      <c r="C33" s="172"/>
      <c r="D33" s="173"/>
      <c r="E33" s="79"/>
      <c r="F33" s="79"/>
      <c r="G33" s="79"/>
      <c r="H33" s="79"/>
      <c r="I33" s="80" t="s">
        <v>332</v>
      </c>
      <c r="J33" s="54"/>
    </row>
    <row r="34" spans="2:10" ht="11.25" customHeight="1">
      <c r="B34" s="55"/>
      <c r="C34" s="57"/>
      <c r="D34" s="57"/>
      <c r="E34" s="57"/>
      <c r="F34" s="57"/>
      <c r="G34" s="54"/>
      <c r="H34" s="70" t="s">
        <v>327</v>
      </c>
      <c r="I34" s="71">
        <f>SUM(I27:I33)</f>
        <v>4693.5</v>
      </c>
      <c r="J34" s="54"/>
    </row>
    <row r="35" spans="2:10" ht="11.25" customHeight="1">
      <c r="B35" s="55"/>
      <c r="C35" s="81" t="s">
        <v>333</v>
      </c>
      <c r="D35" s="56"/>
      <c r="E35" s="56"/>
      <c r="F35" s="56"/>
      <c r="G35" s="56"/>
      <c r="H35" s="56"/>
      <c r="I35" s="56"/>
      <c r="J35" s="54"/>
    </row>
    <row r="36" spans="2:10" ht="11.25" customHeight="1">
      <c r="B36" s="53"/>
      <c r="C36" s="210" t="s">
        <v>315</v>
      </c>
      <c r="D36" s="167"/>
      <c r="E36" s="73" t="s">
        <v>316</v>
      </c>
      <c r="F36" s="73" t="s">
        <v>317</v>
      </c>
      <c r="G36" s="73" t="s">
        <v>318</v>
      </c>
      <c r="H36" s="73" t="s">
        <v>319</v>
      </c>
      <c r="I36" s="73" t="s">
        <v>320</v>
      </c>
      <c r="J36" s="54"/>
    </row>
    <row r="37" spans="2:10" ht="11.25" customHeight="1">
      <c r="B37" s="53"/>
      <c r="C37" s="174"/>
      <c r="D37" s="169"/>
      <c r="E37" s="69"/>
      <c r="F37" s="69"/>
      <c r="G37" s="69"/>
      <c r="H37" s="77"/>
      <c r="I37" s="80" t="s">
        <v>332</v>
      </c>
      <c r="J37" s="54"/>
    </row>
    <row r="38" spans="2:10" ht="11.25" customHeight="1">
      <c r="B38" s="53"/>
      <c r="C38" s="171"/>
      <c r="D38" s="165"/>
      <c r="E38" s="69"/>
      <c r="F38" s="69"/>
      <c r="G38" s="69"/>
      <c r="H38" s="77"/>
      <c r="I38" s="77"/>
      <c r="J38" s="54"/>
    </row>
    <row r="39" spans="2:10" ht="11.25" customHeight="1">
      <c r="B39" s="53"/>
      <c r="C39" s="69"/>
      <c r="D39" s="69"/>
      <c r="E39" s="69"/>
      <c r="F39" s="69"/>
      <c r="G39" s="69"/>
      <c r="H39" s="77"/>
      <c r="I39" s="77"/>
      <c r="J39" s="54"/>
    </row>
    <row r="40" spans="2:10" ht="11.25" customHeight="1">
      <c r="B40" s="53"/>
      <c r="C40" s="69"/>
      <c r="D40" s="69"/>
      <c r="E40" s="69"/>
      <c r="F40" s="69"/>
      <c r="G40" s="69"/>
      <c r="H40" s="77"/>
      <c r="I40" s="77"/>
      <c r="J40" s="54"/>
    </row>
    <row r="41" spans="2:10" ht="11.25" customHeight="1">
      <c r="B41" s="53"/>
      <c r="C41" s="69"/>
      <c r="D41" s="69"/>
      <c r="E41" s="69"/>
      <c r="F41" s="69"/>
      <c r="G41" s="69"/>
      <c r="H41" s="77"/>
      <c r="I41" s="77"/>
      <c r="J41" s="54"/>
    </row>
    <row r="42" spans="2:10" ht="11.25" customHeight="1">
      <c r="B42" s="53"/>
      <c r="C42" s="69"/>
      <c r="D42" s="69"/>
      <c r="E42" s="69"/>
      <c r="F42" s="69"/>
      <c r="G42" s="69"/>
      <c r="H42" s="77"/>
      <c r="I42" s="77"/>
      <c r="J42" s="54"/>
    </row>
    <row r="43" spans="2:10" ht="11.25" customHeight="1">
      <c r="B43" s="53"/>
      <c r="C43" s="79"/>
      <c r="D43" s="79"/>
      <c r="E43" s="79"/>
      <c r="F43" s="79"/>
      <c r="G43" s="79"/>
      <c r="H43" s="82"/>
      <c r="I43" s="82"/>
      <c r="J43" s="54"/>
    </row>
    <row r="44" spans="2:10" ht="11.25" customHeight="1">
      <c r="B44" s="55"/>
      <c r="C44" s="57"/>
      <c r="D44" s="57"/>
      <c r="E44" s="57"/>
      <c r="F44" s="57"/>
      <c r="G44" s="54"/>
      <c r="H44" s="70" t="s">
        <v>327</v>
      </c>
      <c r="I44" s="83" t="s">
        <v>332</v>
      </c>
      <c r="J44" s="54"/>
    </row>
    <row r="45" spans="2:10" ht="11.25" customHeight="1">
      <c r="B45" s="55"/>
      <c r="C45" s="81" t="s">
        <v>334</v>
      </c>
      <c r="D45" s="56"/>
      <c r="E45" s="56"/>
      <c r="F45" s="56"/>
      <c r="G45" s="56"/>
      <c r="H45" s="56"/>
      <c r="I45" s="56"/>
      <c r="J45" s="54"/>
    </row>
    <row r="46" spans="2:10" ht="11.25" customHeight="1">
      <c r="B46" s="53"/>
      <c r="C46" s="166" t="s">
        <v>335</v>
      </c>
      <c r="D46" s="167"/>
      <c r="E46" s="70" t="s">
        <v>316</v>
      </c>
      <c r="F46" s="73" t="s">
        <v>317</v>
      </c>
      <c r="G46" s="73" t="s">
        <v>318</v>
      </c>
      <c r="H46" s="73" t="s">
        <v>319</v>
      </c>
      <c r="I46" s="73" t="s">
        <v>320</v>
      </c>
      <c r="J46" s="54"/>
    </row>
    <row r="47" spans="2:10" ht="11.25" customHeight="1">
      <c r="B47" s="53"/>
      <c r="C47" s="168" t="s">
        <v>336</v>
      </c>
      <c r="D47" s="169"/>
      <c r="E47" s="75" t="s">
        <v>337</v>
      </c>
      <c r="F47" s="74">
        <v>121768.4</v>
      </c>
      <c r="G47" s="75">
        <v>0.10299999999999999</v>
      </c>
      <c r="H47" s="77"/>
      <c r="I47" s="84">
        <v>12542.15</v>
      </c>
      <c r="J47" s="54"/>
    </row>
    <row r="48" spans="2:10" ht="11.25" customHeight="1">
      <c r="B48" s="53"/>
      <c r="C48" s="170" t="s">
        <v>338</v>
      </c>
      <c r="D48" s="165"/>
      <c r="E48" s="75" t="s">
        <v>331</v>
      </c>
      <c r="F48" s="74">
        <v>75000</v>
      </c>
      <c r="G48" s="75">
        <v>0.10299999999999999</v>
      </c>
      <c r="H48" s="77"/>
      <c r="I48" s="84">
        <v>7725</v>
      </c>
      <c r="J48" s="54"/>
    </row>
    <row r="49" spans="2:10" ht="11.25" customHeight="1">
      <c r="B49" s="53"/>
      <c r="C49" s="79"/>
      <c r="D49" s="79"/>
      <c r="E49" s="79"/>
      <c r="F49" s="79"/>
      <c r="G49" s="79"/>
      <c r="H49" s="82"/>
      <c r="I49" s="82"/>
      <c r="J49" s="54"/>
    </row>
    <row r="50" spans="2:10" ht="11.25" customHeight="1">
      <c r="B50" s="55"/>
      <c r="C50" s="57"/>
      <c r="D50" s="57"/>
      <c r="E50" s="57"/>
      <c r="F50" s="57"/>
      <c r="G50" s="54"/>
      <c r="H50" s="70" t="s">
        <v>327</v>
      </c>
      <c r="I50" s="71">
        <v>20267.150000000001</v>
      </c>
      <c r="J50" s="54"/>
    </row>
    <row r="51" spans="2:10" ht="11.25" customHeight="1">
      <c r="B51" s="55"/>
      <c r="C51" s="57"/>
      <c r="D51" s="57"/>
      <c r="E51" s="57"/>
      <c r="F51" s="57"/>
      <c r="G51" s="57"/>
      <c r="H51" s="56"/>
      <c r="I51" s="56"/>
      <c r="J51" s="54"/>
    </row>
    <row r="52" spans="2:10" ht="11.25" customHeight="1">
      <c r="B52" s="55"/>
      <c r="C52" s="57"/>
      <c r="D52" s="57"/>
      <c r="E52" s="57"/>
      <c r="F52" s="178"/>
      <c r="G52" s="179"/>
      <c r="H52" s="85" t="s">
        <v>339</v>
      </c>
      <c r="I52" s="71">
        <f>SUM(I50+I34+I24)</f>
        <v>64460.65</v>
      </c>
      <c r="J52" s="54"/>
    </row>
    <row r="53" spans="2:10" ht="11.25" customHeight="1">
      <c r="B53" s="86"/>
      <c r="C53" s="56"/>
      <c r="D53" s="56"/>
      <c r="E53" s="56"/>
      <c r="F53" s="56"/>
      <c r="G53" s="56"/>
      <c r="H53" s="56"/>
      <c r="I53" s="56"/>
      <c r="J53" s="82"/>
    </row>
    <row r="54" spans="2:10" ht="11.25" customHeight="1"/>
    <row r="55" spans="2:10" ht="11.25" customHeight="1"/>
    <row r="56" spans="2:10" ht="11.25" customHeight="1"/>
    <row r="57" spans="2:10" ht="11.25" customHeight="1">
      <c r="B57" s="50"/>
      <c r="C57" s="51"/>
      <c r="D57" s="51"/>
      <c r="E57" s="51"/>
      <c r="F57" s="51"/>
      <c r="G57" s="51"/>
      <c r="H57" s="51"/>
      <c r="I57" s="51"/>
      <c r="J57" s="52"/>
    </row>
    <row r="58" spans="2:10" ht="11.25" customHeight="1">
      <c r="B58" s="53"/>
      <c r="C58" s="180" t="s">
        <v>309</v>
      </c>
      <c r="D58" s="181"/>
      <c r="E58" s="181"/>
      <c r="F58" s="181"/>
      <c r="G58" s="181"/>
      <c r="H58" s="181"/>
      <c r="I58" s="182"/>
      <c r="J58" s="54"/>
    </row>
    <row r="59" spans="2:10" ht="11.25" customHeight="1">
      <c r="B59" s="53"/>
      <c r="C59" s="183"/>
      <c r="D59" s="184"/>
      <c r="E59" s="184"/>
      <c r="F59" s="184"/>
      <c r="G59" s="184"/>
      <c r="H59" s="184"/>
      <c r="I59" s="185"/>
      <c r="J59" s="54"/>
    </row>
    <row r="60" spans="2:10" ht="11.25" customHeight="1">
      <c r="B60" s="53"/>
      <c r="C60" s="183"/>
      <c r="D60" s="184"/>
      <c r="E60" s="184"/>
      <c r="F60" s="184"/>
      <c r="G60" s="184"/>
      <c r="H60" s="184"/>
      <c r="I60" s="185"/>
      <c r="J60" s="54"/>
    </row>
    <row r="61" spans="2:10" ht="11.25" customHeight="1">
      <c r="B61" s="53"/>
      <c r="C61" s="183"/>
      <c r="D61" s="184"/>
      <c r="E61" s="184"/>
      <c r="F61" s="184"/>
      <c r="G61" s="184"/>
      <c r="H61" s="184"/>
      <c r="I61" s="185"/>
      <c r="J61" s="54"/>
    </row>
    <row r="62" spans="2:10" ht="11.25" customHeight="1">
      <c r="B62" s="53"/>
      <c r="C62" s="186"/>
      <c r="D62" s="187"/>
      <c r="E62" s="187"/>
      <c r="F62" s="187"/>
      <c r="G62" s="187"/>
      <c r="H62" s="187"/>
      <c r="I62" s="188"/>
      <c r="J62" s="54"/>
    </row>
    <row r="63" spans="2:10" ht="11.25" customHeight="1">
      <c r="B63" s="55"/>
      <c r="C63" s="56"/>
      <c r="D63" s="56"/>
      <c r="E63" s="56"/>
      <c r="F63" s="56"/>
      <c r="G63" s="56"/>
      <c r="H63" s="56"/>
      <c r="I63" s="56"/>
      <c r="J63" s="54"/>
    </row>
    <row r="64" spans="2:10" ht="41.25" customHeight="1">
      <c r="B64" s="53"/>
      <c r="C64" s="203" t="s">
        <v>310</v>
      </c>
      <c r="D64" s="203">
        <v>206</v>
      </c>
      <c r="E64" s="204" t="s">
        <v>340</v>
      </c>
      <c r="F64" s="182"/>
      <c r="G64" s="205" t="s">
        <v>312</v>
      </c>
      <c r="H64" s="206" t="s">
        <v>313</v>
      </c>
      <c r="I64" s="207">
        <f>I107</f>
        <v>16528.04</v>
      </c>
      <c r="J64" s="54"/>
    </row>
    <row r="65" spans="2:10" ht="11.25" customHeight="1">
      <c r="B65" s="53"/>
      <c r="C65" s="176"/>
      <c r="D65" s="176"/>
      <c r="E65" s="186"/>
      <c r="F65" s="188"/>
      <c r="G65" s="176"/>
      <c r="H65" s="176"/>
      <c r="I65" s="176"/>
      <c r="J65" s="54"/>
    </row>
    <row r="66" spans="2:10" ht="11.25" customHeight="1">
      <c r="B66" s="55"/>
      <c r="C66" s="57"/>
      <c r="D66" s="57"/>
      <c r="E66" s="58">
        <v>0</v>
      </c>
      <c r="F66" s="57"/>
      <c r="G66" s="57"/>
      <c r="H66" s="57"/>
      <c r="I66" s="57"/>
      <c r="J66" s="54"/>
    </row>
    <row r="67" spans="2:10" ht="11.25" customHeight="1">
      <c r="B67" s="55"/>
      <c r="C67" s="59" t="s">
        <v>314</v>
      </c>
      <c r="D67" s="60"/>
      <c r="E67" s="60"/>
      <c r="F67" s="60"/>
      <c r="G67" s="60"/>
      <c r="H67" s="60"/>
      <c r="I67" s="60"/>
      <c r="J67" s="54"/>
    </row>
    <row r="68" spans="2:10" ht="11.25" customHeight="1">
      <c r="B68" s="61"/>
      <c r="C68" s="208" t="s">
        <v>315</v>
      </c>
      <c r="D68" s="165"/>
      <c r="E68" s="62" t="s">
        <v>316</v>
      </c>
      <c r="F68" s="62" t="s">
        <v>317</v>
      </c>
      <c r="G68" s="87" t="s">
        <v>318</v>
      </c>
      <c r="H68" s="62" t="s">
        <v>319</v>
      </c>
      <c r="I68" s="63" t="s">
        <v>320</v>
      </c>
      <c r="J68" s="54"/>
    </row>
    <row r="69" spans="2:10" ht="11.25" customHeight="1">
      <c r="B69" s="61"/>
      <c r="C69" s="209" t="s">
        <v>341</v>
      </c>
      <c r="D69" s="127"/>
      <c r="E69" s="64" t="s">
        <v>322</v>
      </c>
      <c r="F69" s="88">
        <v>78277</v>
      </c>
      <c r="G69" s="64">
        <v>0.05</v>
      </c>
      <c r="H69" s="67"/>
      <c r="I69" s="68">
        <v>3913.85</v>
      </c>
      <c r="J69" s="54"/>
    </row>
    <row r="70" spans="2:10" ht="24" customHeight="1">
      <c r="B70" s="61"/>
      <c r="C70" s="209" t="s">
        <v>342</v>
      </c>
      <c r="D70" s="127"/>
      <c r="E70" s="64" t="s">
        <v>17</v>
      </c>
      <c r="F70" s="88">
        <v>11445</v>
      </c>
      <c r="G70" s="64">
        <v>0.01</v>
      </c>
      <c r="H70" s="67"/>
      <c r="I70" s="68">
        <v>114.45</v>
      </c>
      <c r="J70" s="54"/>
    </row>
    <row r="71" spans="2:10" ht="11.25" customHeight="1">
      <c r="B71" s="61"/>
      <c r="C71" s="209"/>
      <c r="D71" s="127"/>
      <c r="E71" s="64"/>
      <c r="F71" s="89"/>
      <c r="G71" s="67"/>
      <c r="H71" s="67"/>
      <c r="I71" s="90"/>
      <c r="J71" s="54"/>
    </row>
    <row r="72" spans="2:10" ht="11.25" customHeight="1">
      <c r="B72" s="61"/>
      <c r="C72" s="209"/>
      <c r="D72" s="127"/>
      <c r="E72" s="64"/>
      <c r="F72" s="89"/>
      <c r="G72" s="67"/>
      <c r="H72" s="67"/>
      <c r="I72" s="90"/>
      <c r="J72" s="54"/>
    </row>
    <row r="73" spans="2:10" ht="11.25" customHeight="1">
      <c r="B73" s="61"/>
      <c r="C73" s="164"/>
      <c r="D73" s="127"/>
      <c r="E73" s="69"/>
      <c r="F73" s="69"/>
      <c r="G73" s="69"/>
      <c r="H73" s="69"/>
      <c r="I73" s="69"/>
      <c r="J73" s="54"/>
    </row>
    <row r="74" spans="2:10" ht="11.25" customHeight="1">
      <c r="B74" s="61"/>
      <c r="C74" s="164"/>
      <c r="D74" s="127"/>
      <c r="E74" s="69"/>
      <c r="F74" s="69"/>
      <c r="G74" s="69"/>
      <c r="H74" s="69"/>
      <c r="I74" s="69"/>
      <c r="J74" s="54"/>
    </row>
    <row r="75" spans="2:10" ht="11.25" customHeight="1">
      <c r="B75" s="61"/>
      <c r="C75" s="164"/>
      <c r="D75" s="165"/>
      <c r="E75" s="69"/>
      <c r="F75" s="69"/>
      <c r="G75" s="69"/>
      <c r="H75" s="69"/>
      <c r="I75" s="69"/>
      <c r="J75" s="54"/>
    </row>
    <row r="76" spans="2:10" ht="11.25" customHeight="1">
      <c r="B76" s="61"/>
      <c r="C76" s="164"/>
      <c r="D76" s="165"/>
      <c r="E76" s="69"/>
      <c r="F76" s="69"/>
      <c r="G76" s="69"/>
      <c r="H76" s="69"/>
      <c r="I76" s="69"/>
      <c r="J76" s="54"/>
    </row>
    <row r="77" spans="2:10" ht="11.25" customHeight="1">
      <c r="B77" s="61"/>
      <c r="C77" s="164"/>
      <c r="D77" s="165"/>
      <c r="E77" s="69"/>
      <c r="F77" s="69"/>
      <c r="G77" s="69"/>
      <c r="H77" s="69"/>
      <c r="I77" s="69"/>
      <c r="J77" s="54"/>
    </row>
    <row r="78" spans="2:10" ht="11.25" customHeight="1">
      <c r="B78" s="61"/>
      <c r="C78" s="164"/>
      <c r="D78" s="165"/>
      <c r="E78" s="69"/>
      <c r="F78" s="69"/>
      <c r="G78" s="69"/>
      <c r="H78" s="69"/>
      <c r="I78" s="69"/>
      <c r="J78" s="54"/>
    </row>
    <row r="79" spans="2:10" ht="11.25" customHeight="1">
      <c r="B79" s="55"/>
      <c r="C79" s="57"/>
      <c r="D79" s="57"/>
      <c r="E79" s="57"/>
      <c r="F79" s="57"/>
      <c r="G79" s="54"/>
      <c r="H79" s="70" t="s">
        <v>327</v>
      </c>
      <c r="I79" s="71">
        <v>4028.3</v>
      </c>
      <c r="J79" s="54"/>
    </row>
    <row r="80" spans="2:10" ht="11.25" customHeight="1">
      <c r="B80" s="55"/>
      <c r="C80" s="72" t="s">
        <v>328</v>
      </c>
      <c r="D80" s="56"/>
      <c r="E80" s="56"/>
      <c r="F80" s="56"/>
      <c r="G80" s="56"/>
      <c r="H80" s="56"/>
      <c r="I80" s="56"/>
      <c r="J80" s="54"/>
    </row>
    <row r="81" spans="2:10" ht="11.25" customHeight="1">
      <c r="B81" s="53"/>
      <c r="C81" s="210" t="s">
        <v>315</v>
      </c>
      <c r="D81" s="167"/>
      <c r="E81" s="73" t="s">
        <v>316</v>
      </c>
      <c r="F81" s="73" t="s">
        <v>317</v>
      </c>
      <c r="G81" s="62" t="s">
        <v>318</v>
      </c>
      <c r="H81" s="73" t="s">
        <v>319</v>
      </c>
      <c r="I81" s="73" t="s">
        <v>320</v>
      </c>
      <c r="J81" s="54"/>
    </row>
    <row r="82" spans="2:10" ht="11.25" customHeight="1">
      <c r="B82" s="53"/>
      <c r="C82" s="168" t="s">
        <v>329</v>
      </c>
      <c r="D82" s="169"/>
      <c r="E82" s="69"/>
      <c r="F82" s="74">
        <v>12900</v>
      </c>
      <c r="G82" s="75">
        <v>0.01</v>
      </c>
      <c r="H82" s="69"/>
      <c r="I82" s="76">
        <v>129</v>
      </c>
      <c r="J82" s="54"/>
    </row>
    <row r="83" spans="2:10" ht="36" customHeight="1">
      <c r="B83" s="53"/>
      <c r="C83" s="170" t="s">
        <v>330</v>
      </c>
      <c r="D83" s="165"/>
      <c r="E83" s="75" t="s">
        <v>331</v>
      </c>
      <c r="F83" s="74">
        <v>45000</v>
      </c>
      <c r="G83" s="75">
        <v>0.1</v>
      </c>
      <c r="H83" s="77"/>
      <c r="I83" s="76">
        <v>4500</v>
      </c>
      <c r="J83" s="54"/>
    </row>
    <row r="84" spans="2:10" ht="11.25" customHeight="1">
      <c r="B84" s="53"/>
      <c r="C84" s="171"/>
      <c r="D84" s="165"/>
      <c r="E84" s="75"/>
      <c r="F84" s="75"/>
      <c r="G84" s="69"/>
      <c r="H84" s="69"/>
      <c r="I84" s="78" t="s">
        <v>332</v>
      </c>
      <c r="J84" s="54"/>
    </row>
    <row r="85" spans="2:10" ht="11.25" customHeight="1">
      <c r="B85" s="53"/>
      <c r="C85" s="171"/>
      <c r="D85" s="165"/>
      <c r="E85" s="75"/>
      <c r="F85" s="75"/>
      <c r="G85" s="69"/>
      <c r="H85" s="69"/>
      <c r="I85" s="78" t="s">
        <v>332</v>
      </c>
      <c r="J85" s="54"/>
    </row>
    <row r="86" spans="2:10" ht="11.25" customHeight="1">
      <c r="B86" s="53"/>
      <c r="C86" s="171"/>
      <c r="D86" s="165"/>
      <c r="E86" s="75"/>
      <c r="F86" s="75"/>
      <c r="G86" s="69"/>
      <c r="H86" s="69"/>
      <c r="I86" s="78" t="s">
        <v>332</v>
      </c>
      <c r="J86" s="54"/>
    </row>
    <row r="87" spans="2:10" ht="11.25" customHeight="1">
      <c r="B87" s="53"/>
      <c r="C87" s="171"/>
      <c r="D87" s="165"/>
      <c r="E87" s="69"/>
      <c r="F87" s="75"/>
      <c r="G87" s="69"/>
      <c r="H87" s="69"/>
      <c r="I87" s="78" t="s">
        <v>332</v>
      </c>
      <c r="J87" s="54"/>
    </row>
    <row r="88" spans="2:10" ht="11.25" customHeight="1">
      <c r="B88" s="53"/>
      <c r="C88" s="172"/>
      <c r="D88" s="173"/>
      <c r="E88" s="79"/>
      <c r="F88" s="79"/>
      <c r="G88" s="79"/>
      <c r="H88" s="79"/>
      <c r="I88" s="80" t="s">
        <v>332</v>
      </c>
      <c r="J88" s="54"/>
    </row>
    <row r="89" spans="2:10" ht="11.25" customHeight="1">
      <c r="B89" s="55"/>
      <c r="C89" s="57"/>
      <c r="D89" s="57"/>
      <c r="E89" s="57"/>
      <c r="F89" s="57"/>
      <c r="G89" s="54"/>
      <c r="H89" s="70" t="s">
        <v>327</v>
      </c>
      <c r="I89" s="71">
        <v>4629</v>
      </c>
      <c r="J89" s="54"/>
    </row>
    <row r="90" spans="2:10" ht="11.25" customHeight="1">
      <c r="B90" s="55"/>
      <c r="C90" s="81" t="s">
        <v>333</v>
      </c>
      <c r="D90" s="56"/>
      <c r="E90" s="56"/>
      <c r="F90" s="56"/>
      <c r="G90" s="56"/>
      <c r="H90" s="56"/>
      <c r="I90" s="56"/>
      <c r="J90" s="54"/>
    </row>
    <row r="91" spans="2:10" ht="11.25" customHeight="1">
      <c r="B91" s="53"/>
      <c r="C91" s="210" t="s">
        <v>315</v>
      </c>
      <c r="D91" s="167"/>
      <c r="E91" s="73" t="s">
        <v>316</v>
      </c>
      <c r="F91" s="73" t="s">
        <v>317</v>
      </c>
      <c r="G91" s="73" t="s">
        <v>318</v>
      </c>
      <c r="H91" s="73" t="s">
        <v>319</v>
      </c>
      <c r="I91" s="73" t="s">
        <v>320</v>
      </c>
      <c r="J91" s="54"/>
    </row>
    <row r="92" spans="2:10" ht="11.25" customHeight="1">
      <c r="B92" s="53"/>
      <c r="C92" s="174"/>
      <c r="D92" s="169"/>
      <c r="E92" s="69"/>
      <c r="F92" s="69"/>
      <c r="G92" s="69"/>
      <c r="H92" s="77"/>
      <c r="I92" s="80" t="s">
        <v>332</v>
      </c>
      <c r="J92" s="54"/>
    </row>
    <row r="93" spans="2:10" ht="11.25" customHeight="1">
      <c r="B93" s="53"/>
      <c r="C93" s="171"/>
      <c r="D93" s="165"/>
      <c r="E93" s="69"/>
      <c r="F93" s="69"/>
      <c r="G93" s="69"/>
      <c r="H93" s="77"/>
      <c r="I93" s="77"/>
      <c r="J93" s="54"/>
    </row>
    <row r="94" spans="2:10" ht="11.25" customHeight="1">
      <c r="B94" s="53"/>
      <c r="C94" s="69"/>
      <c r="D94" s="69"/>
      <c r="E94" s="69"/>
      <c r="F94" s="69"/>
      <c r="G94" s="69"/>
      <c r="H94" s="77"/>
      <c r="I94" s="77"/>
      <c r="J94" s="54"/>
    </row>
    <row r="95" spans="2:10" ht="11.25" customHeight="1">
      <c r="B95" s="53"/>
      <c r="C95" s="69"/>
      <c r="D95" s="69"/>
      <c r="E95" s="69"/>
      <c r="F95" s="69"/>
      <c r="G95" s="69"/>
      <c r="H95" s="77"/>
      <c r="I95" s="77"/>
      <c r="J95" s="54"/>
    </row>
    <row r="96" spans="2:10" ht="11.25" customHeight="1">
      <c r="B96" s="53"/>
      <c r="C96" s="69"/>
      <c r="D96" s="69"/>
      <c r="E96" s="69"/>
      <c r="F96" s="69"/>
      <c r="G96" s="69"/>
      <c r="H96" s="77"/>
      <c r="I96" s="77"/>
      <c r="J96" s="54"/>
    </row>
    <row r="97" spans="2:10" ht="11.25" customHeight="1">
      <c r="B97" s="53"/>
      <c r="C97" s="69"/>
      <c r="D97" s="69"/>
      <c r="E97" s="69"/>
      <c r="F97" s="69"/>
      <c r="G97" s="69"/>
      <c r="H97" s="77"/>
      <c r="I97" s="77"/>
      <c r="J97" s="54"/>
    </row>
    <row r="98" spans="2:10" ht="11.25" customHeight="1">
      <c r="B98" s="53"/>
      <c r="C98" s="79"/>
      <c r="D98" s="79"/>
      <c r="E98" s="79"/>
      <c r="F98" s="79"/>
      <c r="G98" s="79"/>
      <c r="H98" s="82"/>
      <c r="I98" s="82"/>
      <c r="J98" s="54"/>
    </row>
    <row r="99" spans="2:10" ht="11.25" customHeight="1">
      <c r="B99" s="55"/>
      <c r="C99" s="57"/>
      <c r="D99" s="57"/>
      <c r="E99" s="57"/>
      <c r="F99" s="57"/>
      <c r="G99" s="54"/>
      <c r="H99" s="70" t="s">
        <v>327</v>
      </c>
      <c r="I99" s="83" t="s">
        <v>332</v>
      </c>
      <c r="J99" s="54"/>
    </row>
    <row r="100" spans="2:10" ht="11.25" customHeight="1">
      <c r="B100" s="55"/>
      <c r="C100" s="81" t="s">
        <v>334</v>
      </c>
      <c r="D100" s="56"/>
      <c r="E100" s="56"/>
      <c r="F100" s="56"/>
      <c r="G100" s="56"/>
      <c r="H100" s="56"/>
      <c r="I100" s="56"/>
      <c r="J100" s="54"/>
    </row>
    <row r="101" spans="2:10" ht="11.25" customHeight="1">
      <c r="B101" s="53"/>
      <c r="C101" s="166" t="s">
        <v>335</v>
      </c>
      <c r="D101" s="167"/>
      <c r="E101" s="70" t="s">
        <v>316</v>
      </c>
      <c r="F101" s="73" t="s">
        <v>317</v>
      </c>
      <c r="G101" s="73" t="s">
        <v>318</v>
      </c>
      <c r="H101" s="73" t="s">
        <v>319</v>
      </c>
      <c r="I101" s="73" t="s">
        <v>320</v>
      </c>
      <c r="J101" s="54"/>
    </row>
    <row r="102" spans="2:10" ht="11.25" customHeight="1">
      <c r="B102" s="53"/>
      <c r="C102" s="168" t="s">
        <v>336</v>
      </c>
      <c r="D102" s="169"/>
      <c r="E102" s="75" t="s">
        <v>337</v>
      </c>
      <c r="F102" s="74">
        <v>121768.4</v>
      </c>
      <c r="G102" s="75">
        <v>0.04</v>
      </c>
      <c r="H102" s="77"/>
      <c r="I102" s="84">
        <v>4870.74</v>
      </c>
      <c r="J102" s="54"/>
    </row>
    <row r="103" spans="2:10" ht="11.25" customHeight="1">
      <c r="B103" s="53"/>
      <c r="C103" s="170" t="s">
        <v>338</v>
      </c>
      <c r="D103" s="165"/>
      <c r="E103" s="75" t="s">
        <v>331</v>
      </c>
      <c r="F103" s="74">
        <v>75000</v>
      </c>
      <c r="G103" s="75">
        <v>0.04</v>
      </c>
      <c r="H103" s="77"/>
      <c r="I103" s="84">
        <v>3000</v>
      </c>
      <c r="J103" s="54"/>
    </row>
    <row r="104" spans="2:10" ht="11.25" customHeight="1">
      <c r="B104" s="53"/>
      <c r="C104" s="79"/>
      <c r="D104" s="79"/>
      <c r="E104" s="79"/>
      <c r="F104" s="79"/>
      <c r="G104" s="79"/>
      <c r="H104" s="82"/>
      <c r="I104" s="82"/>
      <c r="J104" s="54"/>
    </row>
    <row r="105" spans="2:10" ht="11.25" customHeight="1">
      <c r="B105" s="55"/>
      <c r="C105" s="57"/>
      <c r="D105" s="57"/>
      <c r="E105" s="57"/>
      <c r="F105" s="57"/>
      <c r="G105" s="54"/>
      <c r="H105" s="70" t="s">
        <v>327</v>
      </c>
      <c r="I105" s="71">
        <v>7870.74</v>
      </c>
      <c r="J105" s="54"/>
    </row>
    <row r="106" spans="2:10" ht="11.25" customHeight="1">
      <c r="B106" s="55"/>
      <c r="C106" s="57"/>
      <c r="D106" s="57"/>
      <c r="E106" s="57"/>
      <c r="F106" s="57"/>
      <c r="G106" s="57"/>
      <c r="H106" s="56"/>
      <c r="I106" s="56"/>
      <c r="J106" s="54"/>
    </row>
    <row r="107" spans="2:10" ht="11.25" customHeight="1">
      <c r="B107" s="55"/>
      <c r="C107" s="57"/>
      <c r="D107" s="57"/>
      <c r="E107" s="57"/>
      <c r="F107" s="178"/>
      <c r="G107" s="179"/>
      <c r="H107" s="85" t="s">
        <v>339</v>
      </c>
      <c r="I107" s="71">
        <f>I105+I89+I79</f>
        <v>16528.04</v>
      </c>
      <c r="J107" s="54"/>
    </row>
    <row r="108" spans="2:10" ht="11.25" customHeight="1">
      <c r="B108" s="86"/>
      <c r="C108" s="56"/>
      <c r="D108" s="56"/>
      <c r="E108" s="56"/>
      <c r="F108" s="56"/>
      <c r="G108" s="56"/>
      <c r="H108" s="56"/>
      <c r="I108" s="56"/>
      <c r="J108" s="82"/>
    </row>
    <row r="109" spans="2:10" ht="11.25" customHeight="1"/>
    <row r="110" spans="2:10" ht="11.25" customHeight="1"/>
    <row r="111" spans="2:10" ht="11.25" customHeight="1"/>
    <row r="112" spans="2:10" ht="11.25" customHeight="1">
      <c r="B112" s="50"/>
      <c r="C112" s="91"/>
      <c r="D112" s="91"/>
      <c r="E112" s="91"/>
      <c r="F112" s="91"/>
      <c r="G112" s="91"/>
      <c r="H112" s="91"/>
      <c r="I112" s="91"/>
      <c r="J112" s="52"/>
    </row>
    <row r="113" spans="2:10" ht="11.25" customHeight="1">
      <c r="B113" s="53"/>
      <c r="C113" s="180" t="s">
        <v>309</v>
      </c>
      <c r="D113" s="181"/>
      <c r="E113" s="181"/>
      <c r="F113" s="181"/>
      <c r="G113" s="181"/>
      <c r="H113" s="181"/>
      <c r="I113" s="182"/>
      <c r="J113" s="54"/>
    </row>
    <row r="114" spans="2:10" ht="11.25" customHeight="1">
      <c r="B114" s="53"/>
      <c r="C114" s="183"/>
      <c r="D114" s="184"/>
      <c r="E114" s="184"/>
      <c r="F114" s="184"/>
      <c r="G114" s="184"/>
      <c r="H114" s="184"/>
      <c r="I114" s="185"/>
      <c r="J114" s="54"/>
    </row>
    <row r="115" spans="2:10" ht="11.25" customHeight="1">
      <c r="B115" s="53"/>
      <c r="C115" s="183"/>
      <c r="D115" s="184"/>
      <c r="E115" s="184"/>
      <c r="F115" s="184"/>
      <c r="G115" s="184"/>
      <c r="H115" s="184"/>
      <c r="I115" s="185"/>
      <c r="J115" s="54"/>
    </row>
    <row r="116" spans="2:10" ht="11.25" customHeight="1">
      <c r="B116" s="53"/>
      <c r="C116" s="183"/>
      <c r="D116" s="184"/>
      <c r="E116" s="184"/>
      <c r="F116" s="184"/>
      <c r="G116" s="184"/>
      <c r="H116" s="184"/>
      <c r="I116" s="185"/>
      <c r="J116" s="92"/>
    </row>
    <row r="117" spans="2:10" ht="11.25" customHeight="1">
      <c r="B117" s="53"/>
      <c r="C117" s="186"/>
      <c r="D117" s="187"/>
      <c r="E117" s="187"/>
      <c r="F117" s="187"/>
      <c r="G117" s="187"/>
      <c r="H117" s="187"/>
      <c r="I117" s="188"/>
      <c r="J117" s="54"/>
    </row>
    <row r="118" spans="2:10" ht="11.25" customHeight="1">
      <c r="B118" s="55"/>
      <c r="C118" s="93"/>
      <c r="D118" s="93"/>
      <c r="E118" s="93"/>
      <c r="F118" s="93"/>
      <c r="G118" s="93"/>
      <c r="H118" s="93"/>
      <c r="I118" s="93"/>
      <c r="J118" s="54"/>
    </row>
    <row r="119" spans="2:10" ht="11.25" customHeight="1">
      <c r="B119" s="53"/>
      <c r="C119" s="177" t="s">
        <v>310</v>
      </c>
      <c r="D119" s="177">
        <v>67</v>
      </c>
      <c r="E119" s="191" t="s">
        <v>10</v>
      </c>
      <c r="F119" s="182"/>
      <c r="G119" s="175" t="s">
        <v>343</v>
      </c>
      <c r="H119" s="177" t="s">
        <v>313</v>
      </c>
      <c r="I119" s="190">
        <f>I161</f>
        <v>12202.98</v>
      </c>
      <c r="J119" s="54"/>
    </row>
    <row r="120" spans="2:10" ht="11.25" customHeight="1">
      <c r="B120" s="53"/>
      <c r="C120" s="176"/>
      <c r="D120" s="176"/>
      <c r="E120" s="186"/>
      <c r="F120" s="188"/>
      <c r="G120" s="176"/>
      <c r="H120" s="176"/>
      <c r="I120" s="176"/>
      <c r="J120" s="54"/>
    </row>
    <row r="121" spans="2:10" ht="11.25" customHeight="1">
      <c r="B121" s="55"/>
      <c r="C121" s="94"/>
      <c r="D121" s="94"/>
      <c r="E121" s="94"/>
      <c r="F121" s="94"/>
      <c r="G121" s="94"/>
      <c r="H121" s="94"/>
      <c r="I121" s="94"/>
      <c r="J121" s="54"/>
    </row>
    <row r="122" spans="2:10" ht="11.25" customHeight="1">
      <c r="B122" s="55"/>
      <c r="C122" s="81" t="s">
        <v>314</v>
      </c>
      <c r="D122" s="93"/>
      <c r="E122" s="93"/>
      <c r="F122" s="93"/>
      <c r="G122" s="93"/>
      <c r="H122" s="93"/>
      <c r="I122" s="93"/>
      <c r="J122" s="54"/>
    </row>
    <row r="123" spans="2:10" ht="11.25" customHeight="1">
      <c r="B123" s="53"/>
      <c r="C123" s="192" t="s">
        <v>315</v>
      </c>
      <c r="D123" s="167"/>
      <c r="E123" s="95" t="s">
        <v>316</v>
      </c>
      <c r="F123" s="95" t="s">
        <v>317</v>
      </c>
      <c r="G123" s="95" t="s">
        <v>318</v>
      </c>
      <c r="H123" s="95" t="s">
        <v>319</v>
      </c>
      <c r="I123" s="95" t="s">
        <v>320</v>
      </c>
      <c r="J123" s="54"/>
    </row>
    <row r="124" spans="2:10" ht="11.25" customHeight="1">
      <c r="B124" s="53"/>
      <c r="C124" s="174"/>
      <c r="D124" s="169"/>
      <c r="E124" s="89"/>
      <c r="F124" s="89"/>
      <c r="G124" s="89"/>
      <c r="H124" s="96"/>
      <c r="I124" s="77"/>
      <c r="J124" s="54"/>
    </row>
    <row r="125" spans="2:10" ht="11.25" customHeight="1">
      <c r="B125" s="53"/>
      <c r="C125" s="171"/>
      <c r="D125" s="165"/>
      <c r="E125" s="89"/>
      <c r="F125" s="89"/>
      <c r="G125" s="89"/>
      <c r="H125" s="96"/>
      <c r="I125" s="78" t="s">
        <v>332</v>
      </c>
      <c r="J125" s="54"/>
    </row>
    <row r="126" spans="2:10" ht="11.25" customHeight="1">
      <c r="B126" s="53"/>
      <c r="C126" s="171"/>
      <c r="D126" s="165"/>
      <c r="E126" s="89"/>
      <c r="F126" s="89"/>
      <c r="G126" s="89"/>
      <c r="H126" s="96"/>
      <c r="I126" s="78" t="s">
        <v>332</v>
      </c>
      <c r="J126" s="54"/>
    </row>
    <row r="127" spans="2:10" ht="11.25" customHeight="1">
      <c r="B127" s="53"/>
      <c r="C127" s="171"/>
      <c r="D127" s="165"/>
      <c r="E127" s="89"/>
      <c r="F127" s="89"/>
      <c r="G127" s="89"/>
      <c r="H127" s="96"/>
      <c r="I127" s="78" t="s">
        <v>332</v>
      </c>
      <c r="J127" s="54"/>
    </row>
    <row r="128" spans="2:10" ht="11.25" customHeight="1">
      <c r="B128" s="53"/>
      <c r="C128" s="171"/>
      <c r="D128" s="165"/>
      <c r="E128" s="89"/>
      <c r="F128" s="89"/>
      <c r="G128" s="89"/>
      <c r="H128" s="96"/>
      <c r="I128" s="78" t="s">
        <v>332</v>
      </c>
      <c r="J128" s="54"/>
    </row>
    <row r="129" spans="2:10" ht="11.25" customHeight="1">
      <c r="B129" s="53"/>
      <c r="C129" s="171"/>
      <c r="D129" s="165"/>
      <c r="E129" s="89"/>
      <c r="F129" s="89"/>
      <c r="G129" s="89"/>
      <c r="H129" s="96"/>
      <c r="I129" s="78" t="s">
        <v>332</v>
      </c>
      <c r="J129" s="54"/>
    </row>
    <row r="130" spans="2:10" ht="11.25" customHeight="1">
      <c r="B130" s="53"/>
      <c r="C130" s="171"/>
      <c r="D130" s="165"/>
      <c r="E130" s="89"/>
      <c r="F130" s="89"/>
      <c r="G130" s="89"/>
      <c r="H130" s="96"/>
      <c r="I130" s="78" t="s">
        <v>332</v>
      </c>
      <c r="J130" s="54"/>
    </row>
    <row r="131" spans="2:10" ht="11.25" customHeight="1">
      <c r="B131" s="53"/>
      <c r="C131" s="172"/>
      <c r="D131" s="173"/>
      <c r="E131" s="97"/>
      <c r="F131" s="97"/>
      <c r="G131" s="97"/>
      <c r="H131" s="98"/>
      <c r="I131" s="80" t="s">
        <v>332</v>
      </c>
      <c r="J131" s="54"/>
    </row>
    <row r="132" spans="2:10" ht="11.25" customHeight="1">
      <c r="B132" s="55"/>
      <c r="C132" s="94"/>
      <c r="D132" s="94"/>
      <c r="E132" s="94"/>
      <c r="F132" s="94"/>
      <c r="G132" s="92"/>
      <c r="H132" s="99" t="s">
        <v>327</v>
      </c>
      <c r="I132" s="100">
        <f>SUM(I124:I131)</f>
        <v>0</v>
      </c>
      <c r="J132" s="54"/>
    </row>
    <row r="133" spans="2:10" ht="11.25" customHeight="1">
      <c r="B133" s="55"/>
      <c r="C133" s="101" t="s">
        <v>328</v>
      </c>
      <c r="D133" s="93"/>
      <c r="E133" s="93"/>
      <c r="F133" s="93"/>
      <c r="G133" s="93"/>
      <c r="H133" s="93"/>
      <c r="I133" s="93"/>
      <c r="J133" s="54"/>
    </row>
    <row r="134" spans="2:10" ht="11.25" customHeight="1">
      <c r="B134" s="53"/>
      <c r="C134" s="192" t="s">
        <v>315</v>
      </c>
      <c r="D134" s="167"/>
      <c r="E134" s="95" t="s">
        <v>316</v>
      </c>
      <c r="F134" s="95" t="s">
        <v>317</v>
      </c>
      <c r="G134" s="95" t="s">
        <v>318</v>
      </c>
      <c r="H134" s="95" t="s">
        <v>319</v>
      </c>
      <c r="I134" s="95" t="s">
        <v>320</v>
      </c>
      <c r="J134" s="54"/>
    </row>
    <row r="135" spans="2:10" ht="30" customHeight="1">
      <c r="B135" s="53"/>
      <c r="C135" s="174" t="s">
        <v>344</v>
      </c>
      <c r="D135" s="169"/>
      <c r="E135" s="102" t="s">
        <v>345</v>
      </c>
      <c r="F135" s="68">
        <v>3527.05</v>
      </c>
      <c r="G135" s="102">
        <v>0.3</v>
      </c>
      <c r="H135" s="96"/>
      <c r="I135" s="76">
        <v>1058.1199999999999</v>
      </c>
      <c r="J135" s="54"/>
    </row>
    <row r="136" spans="2:10" ht="30" customHeight="1">
      <c r="B136" s="53"/>
      <c r="C136" s="171" t="s">
        <v>329</v>
      </c>
      <c r="D136" s="165"/>
      <c r="E136" s="102" t="s">
        <v>346</v>
      </c>
      <c r="F136" s="68">
        <v>500</v>
      </c>
      <c r="G136" s="102">
        <v>2</v>
      </c>
      <c r="H136" s="96"/>
      <c r="I136" s="76">
        <v>1000</v>
      </c>
      <c r="J136" s="54"/>
    </row>
    <row r="137" spans="2:10" ht="11.25" customHeight="1">
      <c r="B137" s="53"/>
      <c r="C137" s="171"/>
      <c r="D137" s="165"/>
      <c r="E137" s="89"/>
      <c r="F137" s="89"/>
      <c r="G137" s="89"/>
      <c r="H137" s="96"/>
      <c r="I137" s="78" t="s">
        <v>332</v>
      </c>
      <c r="J137" s="54"/>
    </row>
    <row r="138" spans="2:10" ht="11.25" customHeight="1">
      <c r="B138" s="53"/>
      <c r="C138" s="171"/>
      <c r="D138" s="165"/>
      <c r="E138" s="89"/>
      <c r="F138" s="89"/>
      <c r="G138" s="89"/>
      <c r="H138" s="96"/>
      <c r="I138" s="78" t="s">
        <v>332</v>
      </c>
      <c r="J138" s="54"/>
    </row>
    <row r="139" spans="2:10" ht="11.25" customHeight="1">
      <c r="B139" s="53"/>
      <c r="C139" s="171"/>
      <c r="D139" s="165"/>
      <c r="E139" s="89"/>
      <c r="F139" s="89"/>
      <c r="G139" s="89"/>
      <c r="H139" s="96"/>
      <c r="I139" s="78" t="s">
        <v>332</v>
      </c>
      <c r="J139" s="54"/>
    </row>
    <row r="140" spans="2:10" ht="11.25" customHeight="1">
      <c r="B140" s="53"/>
      <c r="C140" s="171"/>
      <c r="D140" s="165"/>
      <c r="E140" s="89"/>
      <c r="F140" s="89"/>
      <c r="G140" s="89"/>
      <c r="H140" s="96"/>
      <c r="I140" s="78" t="s">
        <v>332</v>
      </c>
      <c r="J140" s="54"/>
    </row>
    <row r="141" spans="2:10" ht="11.25" customHeight="1">
      <c r="B141" s="53"/>
      <c r="C141" s="93"/>
      <c r="D141" s="97"/>
      <c r="E141" s="97"/>
      <c r="F141" s="97"/>
      <c r="G141" s="97"/>
      <c r="H141" s="98"/>
      <c r="I141" s="80" t="s">
        <v>332</v>
      </c>
      <c r="J141" s="54"/>
    </row>
    <row r="142" spans="2:10" ht="11.25" customHeight="1">
      <c r="B142" s="55"/>
      <c r="C142" s="94"/>
      <c r="D142" s="94"/>
      <c r="E142" s="94"/>
      <c r="F142" s="94"/>
      <c r="G142" s="92"/>
      <c r="H142" s="99" t="s">
        <v>327</v>
      </c>
      <c r="I142" s="103">
        <f>SUM(I135:I141)</f>
        <v>2058.12</v>
      </c>
      <c r="J142" s="54"/>
    </row>
    <row r="143" spans="2:10" ht="11.25" customHeight="1">
      <c r="B143" s="55"/>
      <c r="C143" s="81" t="s">
        <v>333</v>
      </c>
      <c r="D143" s="93"/>
      <c r="E143" s="93"/>
      <c r="F143" s="93"/>
      <c r="G143" s="93"/>
      <c r="H143" s="93"/>
      <c r="I143" s="93"/>
      <c r="J143" s="54"/>
    </row>
    <row r="144" spans="2:10" ht="11.25" customHeight="1">
      <c r="B144" s="53"/>
      <c r="C144" s="192" t="s">
        <v>315</v>
      </c>
      <c r="D144" s="167"/>
      <c r="E144" s="95" t="s">
        <v>316</v>
      </c>
      <c r="F144" s="95" t="s">
        <v>317</v>
      </c>
      <c r="G144" s="95" t="s">
        <v>318</v>
      </c>
      <c r="H144" s="95" t="s">
        <v>319</v>
      </c>
      <c r="I144" s="95" t="s">
        <v>320</v>
      </c>
      <c r="J144" s="54"/>
    </row>
    <row r="145" spans="2:10" ht="11.25" customHeight="1">
      <c r="B145" s="53"/>
      <c r="C145" s="174" t="s">
        <v>347</v>
      </c>
      <c r="D145" s="169"/>
      <c r="E145" s="89" t="s">
        <v>348</v>
      </c>
      <c r="F145" s="104">
        <v>75000</v>
      </c>
      <c r="G145" s="89">
        <v>1.5299999999999999E-2</v>
      </c>
      <c r="H145" s="96"/>
      <c r="I145" s="76">
        <v>1147.5</v>
      </c>
      <c r="J145" s="54"/>
    </row>
    <row r="146" spans="2:10" ht="11.25" customHeight="1">
      <c r="B146" s="53"/>
      <c r="C146" s="171"/>
      <c r="D146" s="165"/>
      <c r="E146" s="89"/>
      <c r="F146" s="89"/>
      <c r="G146" s="89"/>
      <c r="H146" s="96"/>
      <c r="I146" s="78" t="s">
        <v>332</v>
      </c>
      <c r="J146" s="54"/>
    </row>
    <row r="147" spans="2:10" ht="11.25" customHeight="1">
      <c r="B147" s="53"/>
      <c r="C147" s="171"/>
      <c r="D147" s="165"/>
      <c r="E147" s="89"/>
      <c r="F147" s="89"/>
      <c r="G147" s="89"/>
      <c r="H147" s="96"/>
      <c r="I147" s="78" t="s">
        <v>332</v>
      </c>
      <c r="J147" s="54"/>
    </row>
    <row r="148" spans="2:10" ht="11.25" customHeight="1">
      <c r="B148" s="53"/>
      <c r="C148" s="171"/>
      <c r="D148" s="165"/>
      <c r="E148" s="89"/>
      <c r="F148" s="89"/>
      <c r="G148" s="89"/>
      <c r="H148" s="96"/>
      <c r="I148" s="78" t="s">
        <v>332</v>
      </c>
      <c r="J148" s="54"/>
    </row>
    <row r="149" spans="2:10" ht="11.25" customHeight="1">
      <c r="B149" s="53"/>
      <c r="C149" s="171"/>
      <c r="D149" s="165"/>
      <c r="E149" s="89"/>
      <c r="F149" s="89"/>
      <c r="G149" s="89"/>
      <c r="H149" s="96"/>
      <c r="I149" s="78" t="s">
        <v>332</v>
      </c>
      <c r="J149" s="54"/>
    </row>
    <row r="150" spans="2:10" ht="11.25" customHeight="1">
      <c r="B150" s="53"/>
      <c r="C150" s="171"/>
      <c r="D150" s="165"/>
      <c r="E150" s="89"/>
      <c r="F150" s="89"/>
      <c r="G150" s="89"/>
      <c r="H150" s="96"/>
      <c r="I150" s="78" t="s">
        <v>332</v>
      </c>
      <c r="J150" s="54"/>
    </row>
    <row r="151" spans="2:10" ht="11.25" customHeight="1">
      <c r="B151" s="53"/>
      <c r="C151" s="172"/>
      <c r="D151" s="173"/>
      <c r="E151" s="97"/>
      <c r="F151" s="97"/>
      <c r="G151" s="97"/>
      <c r="H151" s="98"/>
      <c r="I151" s="80" t="s">
        <v>332</v>
      </c>
      <c r="J151" s="54"/>
    </row>
    <row r="152" spans="2:10" ht="11.25" customHeight="1">
      <c r="B152" s="55"/>
      <c r="C152" s="94"/>
      <c r="D152" s="94"/>
      <c r="E152" s="94"/>
      <c r="F152" s="94"/>
      <c r="G152" s="92"/>
      <c r="H152" s="99" t="s">
        <v>327</v>
      </c>
      <c r="I152" s="103">
        <f>SUM(I145:I151)</f>
        <v>1147.5</v>
      </c>
      <c r="J152" s="54"/>
    </row>
    <row r="153" spans="2:10" ht="11.25" customHeight="1">
      <c r="B153" s="55"/>
      <c r="C153" s="81" t="s">
        <v>334</v>
      </c>
      <c r="D153" s="93"/>
      <c r="E153" s="93"/>
      <c r="F153" s="93"/>
      <c r="G153" s="93"/>
      <c r="H153" s="93"/>
      <c r="I153" s="93"/>
      <c r="J153" s="54"/>
    </row>
    <row r="154" spans="2:10" ht="11.25" customHeight="1">
      <c r="B154" s="53"/>
      <c r="C154" s="196" t="s">
        <v>335</v>
      </c>
      <c r="D154" s="167"/>
      <c r="E154" s="99" t="s">
        <v>316</v>
      </c>
      <c r="F154" s="95" t="s">
        <v>317</v>
      </c>
      <c r="G154" s="95" t="s">
        <v>318</v>
      </c>
      <c r="H154" s="95" t="s">
        <v>319</v>
      </c>
      <c r="I154" s="95" t="s">
        <v>320</v>
      </c>
      <c r="J154" s="54"/>
    </row>
    <row r="155" spans="2:10" ht="30" customHeight="1">
      <c r="B155" s="53"/>
      <c r="C155" s="174" t="s">
        <v>349</v>
      </c>
      <c r="D155" s="169"/>
      <c r="E155" s="105" t="s">
        <v>350</v>
      </c>
      <c r="F155" s="76">
        <v>116848.8</v>
      </c>
      <c r="G155" s="102">
        <v>7.6999999999999999E-2</v>
      </c>
      <c r="H155" s="96"/>
      <c r="I155" s="76">
        <v>8997.36</v>
      </c>
      <c r="J155" s="54"/>
    </row>
    <row r="156" spans="2:10" ht="11.25" customHeight="1">
      <c r="B156" s="53"/>
      <c r="C156" s="171"/>
      <c r="D156" s="165"/>
      <c r="E156" s="89"/>
      <c r="F156" s="89"/>
      <c r="G156" s="102"/>
      <c r="H156" s="96"/>
      <c r="I156" s="78" t="s">
        <v>332</v>
      </c>
      <c r="J156" s="54"/>
    </row>
    <row r="157" spans="2:10" ht="11.25" customHeight="1">
      <c r="B157" s="53"/>
      <c r="C157" s="171"/>
      <c r="D157" s="165"/>
      <c r="E157" s="89"/>
      <c r="F157" s="102"/>
      <c r="G157" s="102"/>
      <c r="H157" s="96"/>
      <c r="I157" s="78" t="s">
        <v>332</v>
      </c>
      <c r="J157" s="54"/>
    </row>
    <row r="158" spans="2:10" ht="11.25" customHeight="1">
      <c r="B158" s="53"/>
      <c r="C158" s="200"/>
      <c r="D158" s="173"/>
      <c r="E158" s="97"/>
      <c r="F158" s="97"/>
      <c r="G158" s="97"/>
      <c r="H158" s="98"/>
      <c r="I158" s="98"/>
      <c r="J158" s="54"/>
    </row>
    <row r="159" spans="2:10" ht="11.25" customHeight="1">
      <c r="B159" s="55"/>
      <c r="C159" s="94"/>
      <c r="D159" s="94"/>
      <c r="E159" s="94"/>
      <c r="F159" s="94"/>
      <c r="G159" s="92"/>
      <c r="H159" s="99" t="s">
        <v>327</v>
      </c>
      <c r="I159" s="103">
        <f>SUM(I155:I158)</f>
        <v>8997.36</v>
      </c>
      <c r="J159" s="54"/>
    </row>
    <row r="160" spans="2:10" ht="11.25" customHeight="1">
      <c r="B160" s="55"/>
      <c r="C160" s="94"/>
      <c r="D160" s="94"/>
      <c r="E160" s="94"/>
      <c r="F160" s="94"/>
      <c r="G160" s="94"/>
      <c r="H160" s="93"/>
      <c r="I160" s="93"/>
      <c r="J160" s="54"/>
    </row>
    <row r="161" spans="2:10" ht="11.25" customHeight="1">
      <c r="B161" s="55"/>
      <c r="C161" s="94"/>
      <c r="D161" s="94"/>
      <c r="E161" s="94"/>
      <c r="F161" s="94"/>
      <c r="G161" s="92"/>
      <c r="H161" s="106" t="s">
        <v>339</v>
      </c>
      <c r="I161" s="107">
        <f>I159+I152+I142+I132</f>
        <v>12202.98</v>
      </c>
      <c r="J161" s="54"/>
    </row>
    <row r="162" spans="2:10" ht="11.25" customHeight="1">
      <c r="B162" s="86"/>
      <c r="C162" s="93"/>
      <c r="D162" s="93"/>
      <c r="E162" s="93"/>
      <c r="F162" s="93"/>
      <c r="G162" s="93"/>
      <c r="H162" s="93"/>
      <c r="I162" s="93"/>
      <c r="J162" s="82"/>
    </row>
    <row r="163" spans="2:10" ht="11.25" customHeight="1"/>
    <row r="164" spans="2:10" ht="11.25" customHeight="1"/>
    <row r="165" spans="2:10" ht="11.25" customHeight="1"/>
    <row r="166" spans="2:10" ht="11.25" customHeight="1">
      <c r="B166" s="50"/>
      <c r="C166" s="91"/>
      <c r="D166" s="91"/>
      <c r="E166" s="91"/>
      <c r="F166" s="91"/>
      <c r="G166" s="91"/>
      <c r="H166" s="91"/>
      <c r="I166" s="91"/>
      <c r="J166" s="52"/>
    </row>
    <row r="167" spans="2:10" ht="11.25" customHeight="1">
      <c r="B167" s="53"/>
      <c r="C167" s="180" t="s">
        <v>309</v>
      </c>
      <c r="D167" s="181"/>
      <c r="E167" s="181"/>
      <c r="F167" s="181"/>
      <c r="G167" s="181"/>
      <c r="H167" s="181"/>
      <c r="I167" s="182"/>
      <c r="J167" s="54"/>
    </row>
    <row r="168" spans="2:10" ht="11.25" customHeight="1">
      <c r="B168" s="53"/>
      <c r="C168" s="183"/>
      <c r="D168" s="184"/>
      <c r="E168" s="184"/>
      <c r="F168" s="184"/>
      <c r="G168" s="184"/>
      <c r="H168" s="184"/>
      <c r="I168" s="185"/>
      <c r="J168" s="54"/>
    </row>
    <row r="169" spans="2:10" ht="11.25" customHeight="1">
      <c r="B169" s="53"/>
      <c r="C169" s="183"/>
      <c r="D169" s="184"/>
      <c r="E169" s="184"/>
      <c r="F169" s="184"/>
      <c r="G169" s="184"/>
      <c r="H169" s="184"/>
      <c r="I169" s="185"/>
      <c r="J169" s="54"/>
    </row>
    <row r="170" spans="2:10" ht="11.25" customHeight="1">
      <c r="B170" s="53"/>
      <c r="C170" s="183"/>
      <c r="D170" s="184"/>
      <c r="E170" s="184"/>
      <c r="F170" s="184"/>
      <c r="G170" s="184"/>
      <c r="H170" s="184"/>
      <c r="I170" s="185"/>
      <c r="J170" s="92"/>
    </row>
    <row r="171" spans="2:10" ht="11.25" customHeight="1">
      <c r="B171" s="53"/>
      <c r="C171" s="186"/>
      <c r="D171" s="187"/>
      <c r="E171" s="187"/>
      <c r="F171" s="187"/>
      <c r="G171" s="187"/>
      <c r="H171" s="187"/>
      <c r="I171" s="188"/>
      <c r="J171" s="54"/>
    </row>
    <row r="172" spans="2:10" ht="11.25" customHeight="1">
      <c r="B172" s="55"/>
      <c r="C172" s="93"/>
      <c r="D172" s="93"/>
      <c r="E172" s="93"/>
      <c r="F172" s="93"/>
      <c r="G172" s="93"/>
      <c r="H172" s="93"/>
      <c r="I172" s="93"/>
      <c r="J172" s="54"/>
    </row>
    <row r="173" spans="2:10" ht="35.25" customHeight="1">
      <c r="B173" s="53"/>
      <c r="C173" s="177" t="s">
        <v>310</v>
      </c>
      <c r="D173" s="177">
        <v>113</v>
      </c>
      <c r="E173" s="191" t="s">
        <v>12</v>
      </c>
      <c r="F173" s="182"/>
      <c r="G173" s="175" t="s">
        <v>343</v>
      </c>
      <c r="H173" s="177" t="s">
        <v>313</v>
      </c>
      <c r="I173" s="190">
        <v>309270</v>
      </c>
      <c r="J173" s="54"/>
    </row>
    <row r="174" spans="2:10" ht="11.25" customHeight="1">
      <c r="B174" s="53"/>
      <c r="C174" s="176"/>
      <c r="D174" s="176"/>
      <c r="E174" s="186"/>
      <c r="F174" s="188"/>
      <c r="G174" s="176"/>
      <c r="H174" s="176"/>
      <c r="I174" s="176"/>
      <c r="J174" s="54"/>
    </row>
    <row r="175" spans="2:10" ht="11.25" customHeight="1">
      <c r="B175" s="55"/>
      <c r="C175" s="94"/>
      <c r="D175" s="94"/>
      <c r="E175" s="94"/>
      <c r="F175" s="94"/>
      <c r="G175" s="94"/>
      <c r="H175" s="94"/>
      <c r="I175" s="94"/>
      <c r="J175" s="54"/>
    </row>
    <row r="176" spans="2:10" ht="11.25" customHeight="1">
      <c r="B176" s="55"/>
      <c r="C176" s="81" t="s">
        <v>314</v>
      </c>
      <c r="D176" s="93"/>
      <c r="E176" s="93"/>
      <c r="F176" s="93"/>
      <c r="G176" s="93"/>
      <c r="H176" s="93"/>
      <c r="I176" s="93"/>
      <c r="J176" s="54"/>
    </row>
    <row r="177" spans="2:10" ht="11.25" customHeight="1">
      <c r="B177" s="53"/>
      <c r="C177" s="192" t="s">
        <v>315</v>
      </c>
      <c r="D177" s="167"/>
      <c r="E177" s="95" t="s">
        <v>316</v>
      </c>
      <c r="F177" s="95" t="s">
        <v>317</v>
      </c>
      <c r="G177" s="95" t="s">
        <v>318</v>
      </c>
      <c r="H177" s="95" t="s">
        <v>319</v>
      </c>
      <c r="I177" s="95" t="s">
        <v>320</v>
      </c>
      <c r="J177" s="54"/>
    </row>
    <row r="178" spans="2:10" ht="60" customHeight="1">
      <c r="B178" s="53"/>
      <c r="C178" s="168" t="s">
        <v>12</v>
      </c>
      <c r="D178" s="169"/>
      <c r="E178" s="102" t="s">
        <v>11</v>
      </c>
      <c r="F178" s="65">
        <v>309270</v>
      </c>
      <c r="G178" s="102">
        <v>1</v>
      </c>
      <c r="H178" s="108">
        <v>0</v>
      </c>
      <c r="I178" s="76">
        <v>309270</v>
      </c>
      <c r="J178" s="54"/>
    </row>
    <row r="179" spans="2:10" ht="11.25" customHeight="1">
      <c r="B179" s="53"/>
      <c r="C179" s="171"/>
      <c r="D179" s="165"/>
      <c r="E179" s="102"/>
      <c r="F179" s="102"/>
      <c r="G179" s="102"/>
      <c r="H179" s="105"/>
      <c r="I179" s="78" t="s">
        <v>332</v>
      </c>
      <c r="J179" s="54"/>
    </row>
    <row r="180" spans="2:10" ht="11.25" customHeight="1">
      <c r="B180" s="53"/>
      <c r="C180" s="171"/>
      <c r="D180" s="165"/>
      <c r="E180" s="102"/>
      <c r="F180" s="102"/>
      <c r="G180" s="102"/>
      <c r="H180" s="105"/>
      <c r="I180" s="78" t="s">
        <v>332</v>
      </c>
      <c r="J180" s="54"/>
    </row>
    <row r="181" spans="2:10" ht="11.25" customHeight="1">
      <c r="B181" s="53"/>
      <c r="C181" s="171"/>
      <c r="D181" s="165"/>
      <c r="E181" s="102"/>
      <c r="F181" s="102"/>
      <c r="G181" s="102"/>
      <c r="H181" s="105"/>
      <c r="I181" s="78" t="s">
        <v>332</v>
      </c>
      <c r="J181" s="54"/>
    </row>
    <row r="182" spans="2:10" ht="11.25" customHeight="1">
      <c r="B182" s="53"/>
      <c r="C182" s="171"/>
      <c r="D182" s="165"/>
      <c r="E182" s="102"/>
      <c r="F182" s="102"/>
      <c r="G182" s="102"/>
      <c r="H182" s="105"/>
      <c r="I182" s="78" t="s">
        <v>332</v>
      </c>
      <c r="J182" s="54"/>
    </row>
    <row r="183" spans="2:10" ht="11.25" customHeight="1">
      <c r="B183" s="53"/>
      <c r="C183" s="171"/>
      <c r="D183" s="165"/>
      <c r="E183" s="102"/>
      <c r="F183" s="102"/>
      <c r="G183" s="102"/>
      <c r="H183" s="105"/>
      <c r="I183" s="78" t="s">
        <v>332</v>
      </c>
      <c r="J183" s="54"/>
    </row>
    <row r="184" spans="2:10" ht="11.25" customHeight="1">
      <c r="B184" s="53"/>
      <c r="C184" s="171"/>
      <c r="D184" s="165"/>
      <c r="E184" s="102"/>
      <c r="F184" s="102"/>
      <c r="G184" s="102"/>
      <c r="H184" s="105"/>
      <c r="I184" s="78" t="s">
        <v>332</v>
      </c>
      <c r="J184" s="54"/>
    </row>
    <row r="185" spans="2:10" ht="11.25" customHeight="1">
      <c r="B185" s="53"/>
      <c r="C185" s="172"/>
      <c r="D185" s="173"/>
      <c r="E185" s="97"/>
      <c r="F185" s="97"/>
      <c r="G185" s="97"/>
      <c r="H185" s="98"/>
      <c r="I185" s="80" t="s">
        <v>332</v>
      </c>
      <c r="J185" s="54"/>
    </row>
    <row r="186" spans="2:10" ht="11.25" customHeight="1">
      <c r="B186" s="55"/>
      <c r="C186" s="94"/>
      <c r="D186" s="94"/>
      <c r="E186" s="94"/>
      <c r="F186" s="94"/>
      <c r="G186" s="92"/>
      <c r="H186" s="99" t="s">
        <v>327</v>
      </c>
      <c r="I186" s="103">
        <f>SUM(I178:I185)</f>
        <v>309270</v>
      </c>
      <c r="J186" s="54"/>
    </row>
    <row r="187" spans="2:10" ht="11.25" customHeight="1">
      <c r="B187" s="55"/>
      <c r="C187" s="101" t="s">
        <v>328</v>
      </c>
      <c r="D187" s="93"/>
      <c r="E187" s="93"/>
      <c r="F187" s="93"/>
      <c r="G187" s="93"/>
      <c r="H187" s="93"/>
      <c r="I187" s="93"/>
      <c r="J187" s="54"/>
    </row>
    <row r="188" spans="2:10" ht="11.25" customHeight="1">
      <c r="B188" s="53"/>
      <c r="C188" s="192" t="s">
        <v>315</v>
      </c>
      <c r="D188" s="167"/>
      <c r="E188" s="95" t="s">
        <v>316</v>
      </c>
      <c r="F188" s="95" t="s">
        <v>317</v>
      </c>
      <c r="G188" s="95" t="s">
        <v>318</v>
      </c>
      <c r="H188" s="95" t="s">
        <v>319</v>
      </c>
      <c r="I188" s="95" t="s">
        <v>320</v>
      </c>
      <c r="J188" s="54"/>
    </row>
    <row r="189" spans="2:10" ht="11.25" customHeight="1">
      <c r="B189" s="53"/>
      <c r="C189" s="174"/>
      <c r="D189" s="169"/>
      <c r="E189" s="89"/>
      <c r="F189" s="69"/>
      <c r="G189" s="89"/>
      <c r="H189" s="96"/>
      <c r="I189" s="78" t="s">
        <v>332</v>
      </c>
      <c r="J189" s="54"/>
    </row>
    <row r="190" spans="2:10" ht="11.25" customHeight="1">
      <c r="B190" s="53"/>
      <c r="C190" s="171"/>
      <c r="D190" s="165"/>
      <c r="E190" s="89"/>
      <c r="F190" s="89"/>
      <c r="G190" s="89"/>
      <c r="H190" s="96"/>
      <c r="I190" s="78" t="s">
        <v>332</v>
      </c>
      <c r="J190" s="54"/>
    </row>
    <row r="191" spans="2:10" ht="11.25" customHeight="1">
      <c r="B191" s="53"/>
      <c r="C191" s="171"/>
      <c r="D191" s="165"/>
      <c r="E191" s="89"/>
      <c r="F191" s="89"/>
      <c r="G191" s="89"/>
      <c r="H191" s="96"/>
      <c r="I191" s="78" t="s">
        <v>332</v>
      </c>
      <c r="J191" s="54"/>
    </row>
    <row r="192" spans="2:10" ht="11.25" customHeight="1">
      <c r="B192" s="53"/>
      <c r="C192" s="171"/>
      <c r="D192" s="165"/>
      <c r="E192" s="89"/>
      <c r="F192" s="89"/>
      <c r="G192" s="89"/>
      <c r="H192" s="96"/>
      <c r="I192" s="78" t="s">
        <v>332</v>
      </c>
      <c r="J192" s="54"/>
    </row>
    <row r="193" spans="2:10" ht="11.25" customHeight="1">
      <c r="B193" s="53"/>
      <c r="C193" s="171"/>
      <c r="D193" s="165"/>
      <c r="E193" s="89"/>
      <c r="F193" s="89"/>
      <c r="G193" s="89"/>
      <c r="H193" s="96"/>
      <c r="I193" s="78" t="s">
        <v>332</v>
      </c>
      <c r="J193" s="54"/>
    </row>
    <row r="194" spans="2:10" ht="11.25" customHeight="1">
      <c r="B194" s="53"/>
      <c r="C194" s="93"/>
      <c r="D194" s="97"/>
      <c r="E194" s="97"/>
      <c r="F194" s="97"/>
      <c r="G194" s="97"/>
      <c r="H194" s="98"/>
      <c r="I194" s="80" t="s">
        <v>332</v>
      </c>
      <c r="J194" s="54"/>
    </row>
    <row r="195" spans="2:10" ht="11.25" customHeight="1">
      <c r="B195" s="55"/>
      <c r="C195" s="94"/>
      <c r="D195" s="94"/>
      <c r="E195" s="94"/>
      <c r="F195" s="94"/>
      <c r="G195" s="92"/>
      <c r="H195" s="99" t="s">
        <v>327</v>
      </c>
      <c r="I195" s="100">
        <f>SUM(I189:I194)</f>
        <v>0</v>
      </c>
      <c r="J195" s="54"/>
    </row>
    <row r="196" spans="2:10" ht="11.25" customHeight="1">
      <c r="B196" s="55"/>
      <c r="C196" s="81" t="s">
        <v>333</v>
      </c>
      <c r="D196" s="93"/>
      <c r="E196" s="93"/>
      <c r="F196" s="93"/>
      <c r="G196" s="93"/>
      <c r="H196" s="93"/>
      <c r="I196" s="93"/>
      <c r="J196" s="54"/>
    </row>
    <row r="197" spans="2:10" ht="11.25" customHeight="1">
      <c r="B197" s="53"/>
      <c r="C197" s="192" t="s">
        <v>315</v>
      </c>
      <c r="D197" s="167"/>
      <c r="E197" s="95" t="s">
        <v>316</v>
      </c>
      <c r="F197" s="95" t="s">
        <v>317</v>
      </c>
      <c r="G197" s="95" t="s">
        <v>318</v>
      </c>
      <c r="H197" s="95" t="s">
        <v>319</v>
      </c>
      <c r="I197" s="95" t="s">
        <v>320</v>
      </c>
      <c r="J197" s="54"/>
    </row>
    <row r="198" spans="2:10" ht="11.25" customHeight="1">
      <c r="B198" s="53"/>
      <c r="C198" s="174"/>
      <c r="D198" s="169"/>
      <c r="E198" s="102"/>
      <c r="F198" s="102"/>
      <c r="G198" s="102"/>
      <c r="H198" s="105"/>
      <c r="I198" s="78" t="s">
        <v>332</v>
      </c>
      <c r="J198" s="54"/>
    </row>
    <row r="199" spans="2:10" ht="11.25" customHeight="1">
      <c r="B199" s="53"/>
      <c r="C199" s="171"/>
      <c r="D199" s="165"/>
      <c r="E199" s="89"/>
      <c r="F199" s="89"/>
      <c r="G199" s="89"/>
      <c r="H199" s="96"/>
      <c r="I199" s="78" t="s">
        <v>332</v>
      </c>
      <c r="J199" s="54"/>
    </row>
    <row r="200" spans="2:10" ht="11.25" customHeight="1">
      <c r="B200" s="53"/>
      <c r="C200" s="171"/>
      <c r="D200" s="165"/>
      <c r="E200" s="89"/>
      <c r="F200" s="89"/>
      <c r="G200" s="89"/>
      <c r="H200" s="96"/>
      <c r="I200" s="78" t="s">
        <v>332</v>
      </c>
      <c r="J200" s="54"/>
    </row>
    <row r="201" spans="2:10" ht="11.25" customHeight="1">
      <c r="B201" s="53"/>
      <c r="C201" s="171"/>
      <c r="D201" s="165"/>
      <c r="E201" s="89"/>
      <c r="F201" s="89"/>
      <c r="G201" s="89"/>
      <c r="H201" s="96"/>
      <c r="I201" s="78" t="s">
        <v>332</v>
      </c>
      <c r="J201" s="54"/>
    </row>
    <row r="202" spans="2:10" ht="11.25" customHeight="1">
      <c r="B202" s="53"/>
      <c r="C202" s="171"/>
      <c r="D202" s="165"/>
      <c r="E202" s="89"/>
      <c r="F202" s="89"/>
      <c r="G202" s="89"/>
      <c r="H202" s="96"/>
      <c r="I202" s="78" t="s">
        <v>332</v>
      </c>
      <c r="J202" s="54"/>
    </row>
    <row r="203" spans="2:10" ht="11.25" customHeight="1">
      <c r="B203" s="53"/>
      <c r="C203" s="171"/>
      <c r="D203" s="165"/>
      <c r="E203" s="89"/>
      <c r="F203" s="89"/>
      <c r="G203" s="89"/>
      <c r="H203" s="96"/>
      <c r="I203" s="78" t="s">
        <v>332</v>
      </c>
      <c r="J203" s="54"/>
    </row>
    <row r="204" spans="2:10" ht="11.25" customHeight="1">
      <c r="B204" s="53"/>
      <c r="C204" s="172"/>
      <c r="D204" s="173"/>
      <c r="E204" s="97"/>
      <c r="F204" s="97"/>
      <c r="G204" s="97"/>
      <c r="H204" s="98"/>
      <c r="I204" s="80" t="s">
        <v>332</v>
      </c>
      <c r="J204" s="54"/>
    </row>
    <row r="205" spans="2:10" ht="11.25" customHeight="1">
      <c r="B205" s="55"/>
      <c r="C205" s="94"/>
      <c r="D205" s="94"/>
      <c r="E205" s="94"/>
      <c r="F205" s="94"/>
      <c r="G205" s="92"/>
      <c r="H205" s="99" t="s">
        <v>327</v>
      </c>
      <c r="I205" s="100" t="s">
        <v>332</v>
      </c>
      <c r="J205" s="54"/>
    </row>
    <row r="206" spans="2:10" ht="11.25" customHeight="1">
      <c r="B206" s="55"/>
      <c r="C206" s="81" t="s">
        <v>334</v>
      </c>
      <c r="D206" s="93"/>
      <c r="E206" s="93"/>
      <c r="F206" s="93"/>
      <c r="G206" s="93"/>
      <c r="H206" s="93"/>
      <c r="I206" s="93"/>
      <c r="J206" s="54"/>
    </row>
    <row r="207" spans="2:10" ht="11.25" customHeight="1">
      <c r="B207" s="53"/>
      <c r="C207" s="196" t="s">
        <v>335</v>
      </c>
      <c r="D207" s="167"/>
      <c r="E207" s="99" t="s">
        <v>316</v>
      </c>
      <c r="F207" s="95" t="s">
        <v>317</v>
      </c>
      <c r="G207" s="95" t="s">
        <v>318</v>
      </c>
      <c r="H207" s="95" t="s">
        <v>319</v>
      </c>
      <c r="I207" s="95" t="s">
        <v>320</v>
      </c>
      <c r="J207" s="54"/>
    </row>
    <row r="208" spans="2:10" ht="11.25" customHeight="1">
      <c r="B208" s="53"/>
      <c r="C208" s="174"/>
      <c r="D208" s="169"/>
      <c r="E208" s="96"/>
      <c r="F208" s="77"/>
      <c r="G208" s="89"/>
      <c r="H208" s="96"/>
      <c r="I208" s="78" t="s">
        <v>332</v>
      </c>
      <c r="J208" s="54"/>
    </row>
    <row r="209" spans="2:10" ht="11.25" customHeight="1">
      <c r="B209" s="53"/>
      <c r="C209" s="171"/>
      <c r="D209" s="165"/>
      <c r="E209" s="102"/>
      <c r="F209" s="102"/>
      <c r="G209" s="89"/>
      <c r="H209" s="96"/>
      <c r="I209" s="78" t="s">
        <v>332</v>
      </c>
      <c r="J209" s="54"/>
    </row>
    <row r="210" spans="2:10" ht="11.25" customHeight="1">
      <c r="B210" s="53"/>
      <c r="C210" s="171"/>
      <c r="D210" s="165"/>
      <c r="E210" s="102"/>
      <c r="F210" s="89"/>
      <c r="G210" s="89"/>
      <c r="H210" s="96"/>
      <c r="I210" s="78" t="s">
        <v>332</v>
      </c>
      <c r="J210" s="54"/>
    </row>
    <row r="211" spans="2:10" ht="11.25" customHeight="1">
      <c r="B211" s="53"/>
      <c r="C211" s="200"/>
      <c r="D211" s="173"/>
      <c r="E211" s="97"/>
      <c r="F211" s="97"/>
      <c r="G211" s="97"/>
      <c r="H211" s="98"/>
      <c r="I211" s="98"/>
      <c r="J211" s="54"/>
    </row>
    <row r="212" spans="2:10" ht="11.25" customHeight="1">
      <c r="B212" s="55"/>
      <c r="C212" s="94"/>
      <c r="D212" s="94"/>
      <c r="E212" s="94"/>
      <c r="F212" s="94"/>
      <c r="G212" s="92"/>
      <c r="H212" s="99" t="s">
        <v>327</v>
      </c>
      <c r="I212" s="100" t="s">
        <v>332</v>
      </c>
      <c r="J212" s="54"/>
    </row>
    <row r="213" spans="2:10" ht="11.25" customHeight="1">
      <c r="B213" s="55"/>
      <c r="C213" s="94"/>
      <c r="D213" s="94"/>
      <c r="E213" s="94"/>
      <c r="F213" s="94"/>
      <c r="G213" s="94"/>
      <c r="H213" s="93"/>
      <c r="I213" s="93"/>
      <c r="J213" s="54"/>
    </row>
    <row r="214" spans="2:10" ht="11.25" customHeight="1">
      <c r="B214" s="55"/>
      <c r="C214" s="94"/>
      <c r="D214" s="94"/>
      <c r="E214" s="94"/>
      <c r="F214" s="94"/>
      <c r="G214" s="92"/>
      <c r="H214" s="109" t="s">
        <v>339</v>
      </c>
      <c r="I214" s="103">
        <f>I186</f>
        <v>309270</v>
      </c>
      <c r="J214" s="54"/>
    </row>
    <row r="215" spans="2:10" ht="11.25" customHeight="1">
      <c r="B215" s="86"/>
      <c r="C215" s="93"/>
      <c r="D215" s="93"/>
      <c r="E215" s="93"/>
      <c r="F215" s="93"/>
      <c r="G215" s="93"/>
      <c r="H215" s="93"/>
      <c r="I215" s="93"/>
      <c r="J215" s="82"/>
    </row>
    <row r="216" spans="2:10" ht="11.25" customHeight="1"/>
    <row r="217" spans="2:10" ht="11.25" customHeight="1"/>
    <row r="218" spans="2:10" ht="11.25" customHeight="1"/>
    <row r="219" spans="2:10" ht="11.25" customHeight="1">
      <c r="B219" s="50"/>
      <c r="C219" s="51"/>
      <c r="D219" s="51"/>
      <c r="E219" s="51"/>
      <c r="F219" s="51"/>
      <c r="G219" s="51"/>
      <c r="H219" s="51"/>
      <c r="I219" s="51"/>
      <c r="J219" s="52"/>
    </row>
    <row r="220" spans="2:10" ht="11.25" customHeight="1">
      <c r="B220" s="53"/>
      <c r="C220" s="180" t="s">
        <v>309</v>
      </c>
      <c r="D220" s="181"/>
      <c r="E220" s="181"/>
      <c r="F220" s="181"/>
      <c r="G220" s="181"/>
      <c r="H220" s="181"/>
      <c r="I220" s="182"/>
      <c r="J220" s="54"/>
    </row>
    <row r="221" spans="2:10" ht="11.25" customHeight="1">
      <c r="B221" s="53"/>
      <c r="C221" s="183"/>
      <c r="D221" s="184"/>
      <c r="E221" s="184"/>
      <c r="F221" s="184"/>
      <c r="G221" s="184"/>
      <c r="H221" s="184"/>
      <c r="I221" s="185"/>
      <c r="J221" s="54"/>
    </row>
    <row r="222" spans="2:10" ht="11.25" customHeight="1">
      <c r="B222" s="53"/>
      <c r="C222" s="183"/>
      <c r="D222" s="184"/>
      <c r="E222" s="184"/>
      <c r="F222" s="184"/>
      <c r="G222" s="184"/>
      <c r="H222" s="184"/>
      <c r="I222" s="185"/>
      <c r="J222" s="54"/>
    </row>
    <row r="223" spans="2:10" ht="11.25" customHeight="1">
      <c r="B223" s="53"/>
      <c r="C223" s="183"/>
      <c r="D223" s="184"/>
      <c r="E223" s="184"/>
      <c r="F223" s="184"/>
      <c r="G223" s="184"/>
      <c r="H223" s="184"/>
      <c r="I223" s="185"/>
      <c r="J223" s="54"/>
    </row>
    <row r="224" spans="2:10" ht="11.25" customHeight="1">
      <c r="B224" s="53"/>
      <c r="C224" s="186"/>
      <c r="D224" s="187"/>
      <c r="E224" s="187"/>
      <c r="F224" s="187"/>
      <c r="G224" s="187"/>
      <c r="H224" s="187"/>
      <c r="I224" s="188"/>
      <c r="J224" s="54"/>
    </row>
    <row r="225" spans="2:10" ht="11.25" customHeight="1">
      <c r="B225" s="55"/>
      <c r="C225" s="56"/>
      <c r="D225" s="56"/>
      <c r="E225" s="56"/>
      <c r="F225" s="56"/>
      <c r="G225" s="56"/>
      <c r="H225" s="56"/>
      <c r="I225" s="56"/>
      <c r="J225" s="54"/>
    </row>
    <row r="226" spans="2:10" ht="55.5" customHeight="1">
      <c r="B226" s="53"/>
      <c r="C226" s="203" t="s">
        <v>310</v>
      </c>
      <c r="D226" s="203">
        <v>207</v>
      </c>
      <c r="E226" s="204" t="s">
        <v>351</v>
      </c>
      <c r="F226" s="182"/>
      <c r="G226" s="205" t="s">
        <v>312</v>
      </c>
      <c r="H226" s="206" t="s">
        <v>313</v>
      </c>
      <c r="I226" s="207">
        <f>I269</f>
        <v>45699.880000000005</v>
      </c>
      <c r="J226" s="54"/>
    </row>
    <row r="227" spans="2:10" ht="11.25" customHeight="1">
      <c r="B227" s="53"/>
      <c r="C227" s="176"/>
      <c r="D227" s="176"/>
      <c r="E227" s="186"/>
      <c r="F227" s="188"/>
      <c r="G227" s="176"/>
      <c r="H227" s="176"/>
      <c r="I227" s="176"/>
      <c r="J227" s="54"/>
    </row>
    <row r="228" spans="2:10" ht="11.25" customHeight="1">
      <c r="B228" s="55"/>
      <c r="C228" s="57"/>
      <c r="D228" s="57"/>
      <c r="E228" s="58">
        <v>0</v>
      </c>
      <c r="F228" s="57"/>
      <c r="G228" s="57"/>
      <c r="H228" s="57"/>
      <c r="I228" s="57"/>
      <c r="J228" s="54"/>
    </row>
    <row r="229" spans="2:10" ht="11.25" customHeight="1">
      <c r="B229" s="55"/>
      <c r="C229" s="59" t="s">
        <v>314</v>
      </c>
      <c r="D229" s="60"/>
      <c r="E229" s="60"/>
      <c r="F229" s="60"/>
      <c r="G229" s="60"/>
      <c r="H229" s="60"/>
      <c r="I229" s="60"/>
      <c r="J229" s="54"/>
    </row>
    <row r="230" spans="2:10" ht="11.25" customHeight="1">
      <c r="B230" s="61"/>
      <c r="C230" s="211" t="s">
        <v>315</v>
      </c>
      <c r="D230" s="127"/>
      <c r="E230" s="87" t="s">
        <v>316</v>
      </c>
      <c r="F230" s="87" t="s">
        <v>317</v>
      </c>
      <c r="G230" s="87" t="s">
        <v>318</v>
      </c>
      <c r="H230" s="62" t="s">
        <v>319</v>
      </c>
      <c r="I230" s="63" t="s">
        <v>320</v>
      </c>
      <c r="J230" s="54"/>
    </row>
    <row r="231" spans="2:10" ht="11.25" customHeight="1">
      <c r="B231" s="61"/>
      <c r="C231" s="209" t="s">
        <v>352</v>
      </c>
      <c r="D231" s="127"/>
      <c r="E231" s="64" t="s">
        <v>324</v>
      </c>
      <c r="F231" s="88">
        <v>19900</v>
      </c>
      <c r="G231" s="64">
        <v>1.1000000000000001</v>
      </c>
      <c r="H231" s="67"/>
      <c r="I231" s="68">
        <v>21890</v>
      </c>
      <c r="J231" s="54"/>
    </row>
    <row r="232" spans="2:10" ht="11.25" customHeight="1">
      <c r="B232" s="61"/>
      <c r="C232" s="209" t="s">
        <v>353</v>
      </c>
      <c r="D232" s="127"/>
      <c r="E232" s="64" t="s">
        <v>322</v>
      </c>
      <c r="F232" s="88">
        <v>53900</v>
      </c>
      <c r="G232" s="64">
        <v>0.04</v>
      </c>
      <c r="H232" s="67"/>
      <c r="I232" s="68">
        <v>2156</v>
      </c>
      <c r="J232" s="54"/>
    </row>
    <row r="233" spans="2:10" ht="11.25" customHeight="1">
      <c r="B233" s="61"/>
      <c r="C233" s="209" t="s">
        <v>354</v>
      </c>
      <c r="D233" s="127"/>
      <c r="E233" s="64" t="s">
        <v>322</v>
      </c>
      <c r="F233" s="88">
        <v>137500</v>
      </c>
      <c r="G233" s="64">
        <v>0.04</v>
      </c>
      <c r="H233" s="67"/>
      <c r="I233" s="68">
        <v>5500</v>
      </c>
      <c r="J233" s="54"/>
    </row>
    <row r="234" spans="2:10" ht="11.25" customHeight="1">
      <c r="B234" s="61"/>
      <c r="C234" s="209" t="s">
        <v>355</v>
      </c>
      <c r="D234" s="127"/>
      <c r="E234" s="64" t="s">
        <v>331</v>
      </c>
      <c r="F234" s="88">
        <v>160000</v>
      </c>
      <c r="G234" s="64">
        <v>1.2999999999999999E-2</v>
      </c>
      <c r="H234" s="67"/>
      <c r="I234" s="68">
        <v>2080</v>
      </c>
      <c r="J234" s="54"/>
    </row>
    <row r="235" spans="2:10" ht="11.25" customHeight="1">
      <c r="B235" s="61"/>
      <c r="C235" s="164"/>
      <c r="D235" s="127"/>
      <c r="E235" s="69"/>
      <c r="F235" s="69"/>
      <c r="G235" s="69"/>
      <c r="H235" s="69"/>
      <c r="I235" s="69"/>
      <c r="J235" s="54"/>
    </row>
    <row r="236" spans="2:10" ht="11.25" customHeight="1">
      <c r="B236" s="61"/>
      <c r="C236" s="164"/>
      <c r="D236" s="127"/>
      <c r="E236" s="69"/>
      <c r="F236" s="69"/>
      <c r="G236" s="69"/>
      <c r="H236" s="69"/>
      <c r="I236" s="69"/>
      <c r="J236" s="54"/>
    </row>
    <row r="237" spans="2:10" ht="11.25" customHeight="1">
      <c r="B237" s="61"/>
      <c r="C237" s="164"/>
      <c r="D237" s="165"/>
      <c r="E237" s="69"/>
      <c r="F237" s="69"/>
      <c r="G237" s="69"/>
      <c r="H237" s="69"/>
      <c r="I237" s="69"/>
      <c r="J237" s="54"/>
    </row>
    <row r="238" spans="2:10" ht="11.25" customHeight="1">
      <c r="B238" s="61"/>
      <c r="C238" s="164"/>
      <c r="D238" s="165"/>
      <c r="E238" s="69"/>
      <c r="F238" s="69"/>
      <c r="G238" s="69"/>
      <c r="H238" s="69"/>
      <c r="I238" s="69"/>
      <c r="J238" s="54"/>
    </row>
    <row r="239" spans="2:10" ht="11.25" customHeight="1">
      <c r="B239" s="61"/>
      <c r="C239" s="164"/>
      <c r="D239" s="165"/>
      <c r="E239" s="69"/>
      <c r="F239" s="69"/>
      <c r="G239" s="69"/>
      <c r="H239" s="69"/>
      <c r="I239" s="69"/>
      <c r="J239" s="54"/>
    </row>
    <row r="240" spans="2:10" ht="11.25" customHeight="1">
      <c r="B240" s="61"/>
      <c r="C240" s="164"/>
      <c r="D240" s="165"/>
      <c r="E240" s="69"/>
      <c r="F240" s="69"/>
      <c r="G240" s="69"/>
      <c r="H240" s="69"/>
      <c r="I240" s="69"/>
      <c r="J240" s="54"/>
    </row>
    <row r="241" spans="2:10" ht="11.25" customHeight="1">
      <c r="B241" s="55"/>
      <c r="C241" s="57"/>
      <c r="D241" s="57"/>
      <c r="E241" s="57"/>
      <c r="F241" s="57"/>
      <c r="G241" s="54"/>
      <c r="H241" s="70" t="s">
        <v>327</v>
      </c>
      <c r="I241" s="71">
        <f>SUM(I231:I240)</f>
        <v>31626</v>
      </c>
      <c r="J241" s="54"/>
    </row>
    <row r="242" spans="2:10" ht="11.25" customHeight="1">
      <c r="B242" s="55"/>
      <c r="C242" s="72" t="s">
        <v>328</v>
      </c>
      <c r="D242" s="56"/>
      <c r="E242" s="56"/>
      <c r="F242" s="56"/>
      <c r="G242" s="56"/>
      <c r="H242" s="56"/>
      <c r="I242" s="56"/>
      <c r="J242" s="54"/>
    </row>
    <row r="243" spans="2:10" ht="11.25" customHeight="1">
      <c r="B243" s="53"/>
      <c r="C243" s="210" t="s">
        <v>315</v>
      </c>
      <c r="D243" s="167"/>
      <c r="E243" s="73" t="s">
        <v>316</v>
      </c>
      <c r="F243" s="73" t="s">
        <v>317</v>
      </c>
      <c r="G243" s="62" t="s">
        <v>318</v>
      </c>
      <c r="H243" s="73" t="s">
        <v>319</v>
      </c>
      <c r="I243" s="73" t="s">
        <v>320</v>
      </c>
      <c r="J243" s="54"/>
    </row>
    <row r="244" spans="2:10" ht="11.25" customHeight="1">
      <c r="B244" s="53"/>
      <c r="C244" s="168" t="s">
        <v>329</v>
      </c>
      <c r="D244" s="169"/>
      <c r="E244" s="69"/>
      <c r="F244" s="74">
        <v>12900</v>
      </c>
      <c r="G244" s="75">
        <v>0.01</v>
      </c>
      <c r="H244" s="69"/>
      <c r="I244" s="76">
        <v>129</v>
      </c>
      <c r="J244" s="54"/>
    </row>
    <row r="245" spans="2:10" ht="36" customHeight="1">
      <c r="B245" s="53"/>
      <c r="C245" s="170" t="s">
        <v>330</v>
      </c>
      <c r="D245" s="165"/>
      <c r="E245" s="75" t="s">
        <v>331</v>
      </c>
      <c r="F245" s="74">
        <v>45000</v>
      </c>
      <c r="G245" s="75">
        <v>0.1</v>
      </c>
      <c r="H245" s="77"/>
      <c r="I245" s="76">
        <v>4500</v>
      </c>
      <c r="J245" s="54"/>
    </row>
    <row r="246" spans="2:10" ht="11.25" customHeight="1">
      <c r="B246" s="53"/>
      <c r="C246" s="171"/>
      <c r="D246" s="165"/>
      <c r="E246" s="75"/>
      <c r="F246" s="75"/>
      <c r="G246" s="69"/>
      <c r="H246" s="69"/>
      <c r="I246" s="78" t="s">
        <v>332</v>
      </c>
      <c r="J246" s="54"/>
    </row>
    <row r="247" spans="2:10" ht="11.25" customHeight="1">
      <c r="B247" s="53"/>
      <c r="C247" s="171"/>
      <c r="D247" s="165"/>
      <c r="E247" s="75"/>
      <c r="F247" s="75"/>
      <c r="G247" s="69"/>
      <c r="H247" s="69"/>
      <c r="I247" s="78" t="s">
        <v>332</v>
      </c>
      <c r="J247" s="54"/>
    </row>
    <row r="248" spans="2:10" ht="11.25" customHeight="1">
      <c r="B248" s="53"/>
      <c r="C248" s="171"/>
      <c r="D248" s="165"/>
      <c r="E248" s="75"/>
      <c r="F248" s="75"/>
      <c r="G248" s="69"/>
      <c r="H248" s="69"/>
      <c r="I248" s="78" t="s">
        <v>332</v>
      </c>
      <c r="J248" s="54"/>
    </row>
    <row r="249" spans="2:10" ht="11.25" customHeight="1">
      <c r="B249" s="53"/>
      <c r="C249" s="171"/>
      <c r="D249" s="165"/>
      <c r="E249" s="69"/>
      <c r="F249" s="75"/>
      <c r="G249" s="69"/>
      <c r="H249" s="69"/>
      <c r="I249" s="78" t="s">
        <v>332</v>
      </c>
      <c r="J249" s="54"/>
    </row>
    <row r="250" spans="2:10" ht="11.25" customHeight="1">
      <c r="B250" s="53"/>
      <c r="C250" s="172"/>
      <c r="D250" s="173"/>
      <c r="E250" s="79"/>
      <c r="F250" s="79"/>
      <c r="G250" s="79"/>
      <c r="H250" s="79"/>
      <c r="I250" s="80" t="s">
        <v>332</v>
      </c>
      <c r="J250" s="54"/>
    </row>
    <row r="251" spans="2:10" ht="11.25" customHeight="1">
      <c r="B251" s="55"/>
      <c r="C251" s="57"/>
      <c r="D251" s="57"/>
      <c r="E251" s="57"/>
      <c r="F251" s="57"/>
      <c r="G251" s="54"/>
      <c r="H251" s="70" t="s">
        <v>327</v>
      </c>
      <c r="I251" s="71">
        <f>SUM(I244:I250)</f>
        <v>4629</v>
      </c>
      <c r="J251" s="54"/>
    </row>
    <row r="252" spans="2:10" ht="11.25" customHeight="1">
      <c r="B252" s="55"/>
      <c r="C252" s="81" t="s">
        <v>333</v>
      </c>
      <c r="D252" s="56"/>
      <c r="E252" s="56"/>
      <c r="F252" s="56"/>
      <c r="G252" s="56"/>
      <c r="H252" s="56"/>
      <c r="I252" s="56"/>
      <c r="J252" s="54"/>
    </row>
    <row r="253" spans="2:10" ht="11.25" customHeight="1">
      <c r="B253" s="53"/>
      <c r="C253" s="210" t="s">
        <v>315</v>
      </c>
      <c r="D253" s="167"/>
      <c r="E253" s="73" t="s">
        <v>316</v>
      </c>
      <c r="F253" s="73" t="s">
        <v>317</v>
      </c>
      <c r="G253" s="73" t="s">
        <v>318</v>
      </c>
      <c r="H253" s="73" t="s">
        <v>319</v>
      </c>
      <c r="I253" s="73" t="s">
        <v>320</v>
      </c>
      <c r="J253" s="54"/>
    </row>
    <row r="254" spans="2:10" ht="11.25" customHeight="1">
      <c r="B254" s="53"/>
      <c r="C254" s="174"/>
      <c r="D254" s="169"/>
      <c r="E254" s="69"/>
      <c r="F254" s="69"/>
      <c r="G254" s="69"/>
      <c r="H254" s="77"/>
      <c r="I254" s="80" t="s">
        <v>332</v>
      </c>
      <c r="J254" s="54"/>
    </row>
    <row r="255" spans="2:10" ht="11.25" customHeight="1">
      <c r="B255" s="53"/>
      <c r="C255" s="171"/>
      <c r="D255" s="165"/>
      <c r="E255" s="69"/>
      <c r="F255" s="69"/>
      <c r="G255" s="69"/>
      <c r="H255" s="77"/>
      <c r="I255" s="77"/>
      <c r="J255" s="54"/>
    </row>
    <row r="256" spans="2:10" ht="11.25" customHeight="1">
      <c r="B256" s="53"/>
      <c r="C256" s="69"/>
      <c r="D256" s="69"/>
      <c r="E256" s="69"/>
      <c r="F256" s="69"/>
      <c r="G256" s="69"/>
      <c r="H256" s="77"/>
      <c r="I256" s="77"/>
      <c r="J256" s="54"/>
    </row>
    <row r="257" spans="2:10" ht="11.25" customHeight="1">
      <c r="B257" s="53"/>
      <c r="C257" s="69"/>
      <c r="D257" s="69"/>
      <c r="E257" s="69"/>
      <c r="F257" s="69"/>
      <c r="G257" s="69"/>
      <c r="H257" s="77"/>
      <c r="I257" s="77"/>
      <c r="J257" s="54"/>
    </row>
    <row r="258" spans="2:10" ht="11.25" customHeight="1">
      <c r="B258" s="53"/>
      <c r="C258" s="69"/>
      <c r="D258" s="69"/>
      <c r="E258" s="69"/>
      <c r="F258" s="69"/>
      <c r="G258" s="69"/>
      <c r="H258" s="77"/>
      <c r="I258" s="77"/>
      <c r="J258" s="54"/>
    </row>
    <row r="259" spans="2:10" ht="11.25" customHeight="1">
      <c r="B259" s="53"/>
      <c r="C259" s="69"/>
      <c r="D259" s="69"/>
      <c r="E259" s="69"/>
      <c r="F259" s="69"/>
      <c r="G259" s="69"/>
      <c r="H259" s="77"/>
      <c r="I259" s="77"/>
      <c r="J259" s="54"/>
    </row>
    <row r="260" spans="2:10" ht="11.25" customHeight="1">
      <c r="B260" s="53"/>
      <c r="C260" s="79"/>
      <c r="D260" s="79"/>
      <c r="E260" s="79"/>
      <c r="F260" s="79"/>
      <c r="G260" s="79"/>
      <c r="H260" s="82"/>
      <c r="I260" s="82"/>
      <c r="J260" s="54"/>
    </row>
    <row r="261" spans="2:10" ht="11.25" customHeight="1">
      <c r="B261" s="55"/>
      <c r="C261" s="57"/>
      <c r="D261" s="57"/>
      <c r="E261" s="57"/>
      <c r="F261" s="57"/>
      <c r="G261" s="54"/>
      <c r="H261" s="70" t="s">
        <v>327</v>
      </c>
      <c r="I261" s="83" t="s">
        <v>332</v>
      </c>
      <c r="J261" s="54"/>
    </row>
    <row r="262" spans="2:10" ht="11.25" customHeight="1">
      <c r="B262" s="55"/>
      <c r="C262" s="81" t="s">
        <v>334</v>
      </c>
      <c r="D262" s="56"/>
      <c r="E262" s="56"/>
      <c r="F262" s="56"/>
      <c r="G262" s="56"/>
      <c r="H262" s="56"/>
      <c r="I262" s="56"/>
      <c r="J262" s="54"/>
    </row>
    <row r="263" spans="2:10" ht="11.25" customHeight="1">
      <c r="B263" s="53"/>
      <c r="C263" s="166" t="s">
        <v>335</v>
      </c>
      <c r="D263" s="167"/>
      <c r="E263" s="70" t="s">
        <v>316</v>
      </c>
      <c r="F263" s="73" t="s">
        <v>317</v>
      </c>
      <c r="G263" s="73" t="s">
        <v>318</v>
      </c>
      <c r="H263" s="73" t="s">
        <v>319</v>
      </c>
      <c r="I263" s="73" t="s">
        <v>320</v>
      </c>
      <c r="J263" s="54"/>
    </row>
    <row r="264" spans="2:10" ht="11.25" customHeight="1">
      <c r="B264" s="53"/>
      <c r="C264" s="168" t="s">
        <v>336</v>
      </c>
      <c r="D264" s="169"/>
      <c r="E264" s="75" t="s">
        <v>337</v>
      </c>
      <c r="F264" s="74">
        <v>121768.4</v>
      </c>
      <c r="G264" s="75">
        <v>4.8000000000000001E-2</v>
      </c>
      <c r="H264" s="77"/>
      <c r="I264" s="84">
        <v>5844.88</v>
      </c>
      <c r="J264" s="54"/>
    </row>
    <row r="265" spans="2:10" ht="11.25" customHeight="1">
      <c r="B265" s="53"/>
      <c r="C265" s="170" t="s">
        <v>338</v>
      </c>
      <c r="D265" s="165"/>
      <c r="E265" s="75" t="s">
        <v>331</v>
      </c>
      <c r="F265" s="74">
        <v>75000</v>
      </c>
      <c r="G265" s="75">
        <v>4.8000000000000001E-2</v>
      </c>
      <c r="H265" s="77"/>
      <c r="I265" s="84">
        <v>3600</v>
      </c>
      <c r="J265" s="54"/>
    </row>
    <row r="266" spans="2:10" ht="11.25" customHeight="1">
      <c r="B266" s="53"/>
      <c r="C266" s="79"/>
      <c r="D266" s="79"/>
      <c r="E266" s="79"/>
      <c r="F266" s="79"/>
      <c r="G266" s="79"/>
      <c r="H266" s="82"/>
      <c r="I266" s="82"/>
      <c r="J266" s="54"/>
    </row>
    <row r="267" spans="2:10" ht="11.25" customHeight="1">
      <c r="B267" s="55"/>
      <c r="C267" s="57"/>
      <c r="D267" s="57"/>
      <c r="E267" s="57"/>
      <c r="F267" s="57"/>
      <c r="G267" s="54"/>
      <c r="H267" s="70" t="s">
        <v>327</v>
      </c>
      <c r="I267" s="71">
        <f>SUM(I264:I266)</f>
        <v>9444.880000000001</v>
      </c>
      <c r="J267" s="54"/>
    </row>
    <row r="268" spans="2:10" ht="11.25" customHeight="1">
      <c r="B268" s="55"/>
      <c r="C268" s="57"/>
      <c r="D268" s="57"/>
      <c r="E268" s="57"/>
      <c r="F268" s="57"/>
      <c r="G268" s="57"/>
      <c r="H268" s="56"/>
      <c r="I268" s="56"/>
      <c r="J268" s="54"/>
    </row>
    <row r="269" spans="2:10" ht="11.25" customHeight="1">
      <c r="B269" s="55"/>
      <c r="C269" s="57"/>
      <c r="D269" s="57"/>
      <c r="E269" s="57"/>
      <c r="F269" s="178"/>
      <c r="G269" s="179"/>
      <c r="H269" s="85" t="s">
        <v>339</v>
      </c>
      <c r="I269" s="71">
        <f>I267+I251+I241</f>
        <v>45699.880000000005</v>
      </c>
      <c r="J269" s="54"/>
    </row>
    <row r="270" spans="2:10" ht="11.25" customHeight="1">
      <c r="B270" s="86"/>
      <c r="C270" s="56"/>
      <c r="D270" s="56"/>
      <c r="E270" s="56"/>
      <c r="F270" s="56"/>
      <c r="G270" s="56"/>
      <c r="H270" s="56"/>
      <c r="I270" s="56"/>
      <c r="J270" s="82"/>
    </row>
    <row r="271" spans="2:10" ht="11.25" customHeight="1"/>
    <row r="272" spans="2:10" ht="11.25" customHeight="1"/>
    <row r="273" spans="2:10" ht="11.25" customHeight="1"/>
    <row r="274" spans="2:10" ht="11.25" customHeight="1">
      <c r="B274" s="50"/>
      <c r="C274" s="91"/>
      <c r="D274" s="91"/>
      <c r="E274" s="91"/>
      <c r="F274" s="91"/>
      <c r="G274" s="91"/>
      <c r="H274" s="91"/>
      <c r="I274" s="91"/>
      <c r="J274" s="52"/>
    </row>
    <row r="275" spans="2:10" ht="11.25" customHeight="1">
      <c r="B275" s="53"/>
      <c r="C275" s="180" t="s">
        <v>309</v>
      </c>
      <c r="D275" s="181"/>
      <c r="E275" s="181"/>
      <c r="F275" s="181"/>
      <c r="G275" s="181"/>
      <c r="H275" s="181"/>
      <c r="I275" s="182"/>
      <c r="J275" s="54"/>
    </row>
    <row r="276" spans="2:10" ht="11.25" customHeight="1">
      <c r="B276" s="53"/>
      <c r="C276" s="183"/>
      <c r="D276" s="184"/>
      <c r="E276" s="184"/>
      <c r="F276" s="184"/>
      <c r="G276" s="184"/>
      <c r="H276" s="184"/>
      <c r="I276" s="185"/>
      <c r="J276" s="54"/>
    </row>
    <row r="277" spans="2:10" ht="11.25" customHeight="1">
      <c r="B277" s="53"/>
      <c r="C277" s="183"/>
      <c r="D277" s="184"/>
      <c r="E277" s="184"/>
      <c r="F277" s="184"/>
      <c r="G277" s="184"/>
      <c r="H277" s="184"/>
      <c r="I277" s="185"/>
      <c r="J277" s="54"/>
    </row>
    <row r="278" spans="2:10" ht="11.25" customHeight="1">
      <c r="B278" s="53"/>
      <c r="C278" s="183"/>
      <c r="D278" s="184"/>
      <c r="E278" s="184"/>
      <c r="F278" s="184"/>
      <c r="G278" s="184"/>
      <c r="H278" s="184"/>
      <c r="I278" s="185"/>
      <c r="J278" s="54"/>
    </row>
    <row r="279" spans="2:10" ht="11.25" customHeight="1">
      <c r="B279" s="53"/>
      <c r="C279" s="186"/>
      <c r="D279" s="187"/>
      <c r="E279" s="187"/>
      <c r="F279" s="187"/>
      <c r="G279" s="187"/>
      <c r="H279" s="187"/>
      <c r="I279" s="188"/>
      <c r="J279" s="54"/>
    </row>
    <row r="280" spans="2:10" ht="11.25" customHeight="1">
      <c r="B280" s="55"/>
      <c r="C280" s="93"/>
      <c r="D280" s="93"/>
      <c r="E280" s="93"/>
      <c r="F280" s="93"/>
      <c r="G280" s="93"/>
      <c r="H280" s="93"/>
      <c r="I280" s="93"/>
      <c r="J280" s="54"/>
    </row>
    <row r="281" spans="2:10" ht="35.25" customHeight="1">
      <c r="B281" s="53"/>
      <c r="C281" s="177" t="s">
        <v>310</v>
      </c>
      <c r="D281" s="177">
        <v>27</v>
      </c>
      <c r="E281" s="191" t="s">
        <v>14</v>
      </c>
      <c r="F281" s="182"/>
      <c r="G281" s="175" t="s">
        <v>312</v>
      </c>
      <c r="H281" s="177" t="s">
        <v>313</v>
      </c>
      <c r="I281" s="190">
        <f>I323</f>
        <v>46876.35</v>
      </c>
      <c r="J281" s="54"/>
    </row>
    <row r="282" spans="2:10" ht="11.25" customHeight="1">
      <c r="B282" s="53"/>
      <c r="C282" s="176"/>
      <c r="D282" s="176"/>
      <c r="E282" s="186"/>
      <c r="F282" s="188"/>
      <c r="G282" s="176"/>
      <c r="H282" s="176"/>
      <c r="I282" s="176"/>
      <c r="J282" s="54"/>
    </row>
    <row r="283" spans="2:10" ht="11.25" customHeight="1">
      <c r="B283" s="55"/>
      <c r="C283" s="94"/>
      <c r="D283" s="94"/>
      <c r="E283" s="94"/>
      <c r="F283" s="94"/>
      <c r="G283" s="94"/>
      <c r="H283" s="94"/>
      <c r="I283" s="94"/>
      <c r="J283" s="54"/>
    </row>
    <row r="284" spans="2:10" ht="11.25" customHeight="1">
      <c r="B284" s="55"/>
      <c r="C284" s="81" t="s">
        <v>314</v>
      </c>
      <c r="D284" s="93"/>
      <c r="E284" s="93"/>
      <c r="F284" s="93"/>
      <c r="G284" s="93"/>
      <c r="H284" s="93"/>
      <c r="I284" s="93"/>
      <c r="J284" s="54"/>
    </row>
    <row r="285" spans="2:10" ht="11.25" customHeight="1">
      <c r="B285" s="53"/>
      <c r="C285" s="192" t="s">
        <v>315</v>
      </c>
      <c r="D285" s="167"/>
      <c r="E285" s="95" t="s">
        <v>316</v>
      </c>
      <c r="F285" s="95" t="s">
        <v>317</v>
      </c>
      <c r="G285" s="95" t="s">
        <v>318</v>
      </c>
      <c r="H285" s="95" t="s">
        <v>319</v>
      </c>
      <c r="I285" s="95" t="s">
        <v>320</v>
      </c>
      <c r="J285" s="54"/>
    </row>
    <row r="286" spans="2:10" ht="36" customHeight="1">
      <c r="B286" s="53"/>
      <c r="C286" s="168" t="s">
        <v>356</v>
      </c>
      <c r="D286" s="169"/>
      <c r="E286" s="102" t="s">
        <v>316</v>
      </c>
      <c r="F286" s="65">
        <v>24900</v>
      </c>
      <c r="G286" s="102">
        <v>1.4</v>
      </c>
      <c r="H286" s="108">
        <v>0.05</v>
      </c>
      <c r="I286" s="76">
        <v>36603</v>
      </c>
      <c r="J286" s="54"/>
    </row>
    <row r="287" spans="2:10" ht="11.25" customHeight="1">
      <c r="B287" s="53"/>
      <c r="C287" s="170"/>
      <c r="D287" s="165"/>
      <c r="E287" s="102"/>
      <c r="F287" s="102"/>
      <c r="G287" s="89"/>
      <c r="H287" s="105"/>
      <c r="I287" s="78" t="s">
        <v>332</v>
      </c>
      <c r="J287" s="54"/>
    </row>
    <row r="288" spans="2:10" ht="11.25" customHeight="1">
      <c r="B288" s="53"/>
      <c r="C288" s="170"/>
      <c r="D288" s="165"/>
      <c r="E288" s="102"/>
      <c r="F288" s="102"/>
      <c r="G288" s="102"/>
      <c r="H288" s="105"/>
      <c r="I288" s="78" t="s">
        <v>332</v>
      </c>
      <c r="J288" s="54"/>
    </row>
    <row r="289" spans="2:10" ht="11.25" customHeight="1">
      <c r="B289" s="53"/>
      <c r="C289" s="170"/>
      <c r="D289" s="165"/>
      <c r="E289" s="102"/>
      <c r="F289" s="102"/>
      <c r="G289" s="102"/>
      <c r="H289" s="105"/>
      <c r="I289" s="78" t="s">
        <v>332</v>
      </c>
      <c r="J289" s="54"/>
    </row>
    <row r="290" spans="2:10" ht="11.25" customHeight="1">
      <c r="B290" s="53"/>
      <c r="C290" s="170"/>
      <c r="D290" s="165"/>
      <c r="E290" s="102"/>
      <c r="F290" s="102"/>
      <c r="G290" s="102"/>
      <c r="H290" s="105"/>
      <c r="I290" s="78" t="s">
        <v>332</v>
      </c>
      <c r="J290" s="54"/>
    </row>
    <row r="291" spans="2:10" ht="11.25" customHeight="1">
      <c r="B291" s="53"/>
      <c r="C291" s="170"/>
      <c r="D291" s="165"/>
      <c r="E291" s="102"/>
      <c r="F291" s="102"/>
      <c r="G291" s="102"/>
      <c r="H291" s="105"/>
      <c r="I291" s="78" t="s">
        <v>332</v>
      </c>
      <c r="J291" s="54"/>
    </row>
    <row r="292" spans="2:10" ht="11.25" customHeight="1">
      <c r="B292" s="53"/>
      <c r="C292" s="170"/>
      <c r="D292" s="165"/>
      <c r="E292" s="102"/>
      <c r="F292" s="102"/>
      <c r="G292" s="102"/>
      <c r="H292" s="105"/>
      <c r="I292" s="78" t="s">
        <v>332</v>
      </c>
      <c r="J292" s="54"/>
    </row>
    <row r="293" spans="2:10" ht="11.25" customHeight="1">
      <c r="B293" s="53"/>
      <c r="C293" s="172"/>
      <c r="D293" s="173"/>
      <c r="E293" s="97"/>
      <c r="F293" s="97"/>
      <c r="G293" s="97"/>
      <c r="H293" s="98"/>
      <c r="I293" s="80" t="s">
        <v>332</v>
      </c>
      <c r="J293" s="54"/>
    </row>
    <row r="294" spans="2:10" ht="11.25" customHeight="1">
      <c r="B294" s="55"/>
      <c r="C294" s="94"/>
      <c r="D294" s="94"/>
      <c r="E294" s="94"/>
      <c r="F294" s="94"/>
      <c r="G294" s="92"/>
      <c r="H294" s="99" t="s">
        <v>327</v>
      </c>
      <c r="I294" s="103">
        <f>SUM(I286:I293)</f>
        <v>36603</v>
      </c>
      <c r="J294" s="54"/>
    </row>
    <row r="295" spans="2:10" ht="11.25" customHeight="1">
      <c r="B295" s="55"/>
      <c r="C295" s="101" t="s">
        <v>328</v>
      </c>
      <c r="D295" s="93"/>
      <c r="E295" s="93"/>
      <c r="F295" s="93"/>
      <c r="G295" s="93"/>
      <c r="H295" s="93"/>
      <c r="I295" s="93"/>
      <c r="J295" s="54"/>
    </row>
    <row r="296" spans="2:10" ht="11.25" customHeight="1">
      <c r="B296" s="53"/>
      <c r="C296" s="192" t="s">
        <v>315</v>
      </c>
      <c r="D296" s="167"/>
      <c r="E296" s="95" t="s">
        <v>316</v>
      </c>
      <c r="F296" s="95" t="s">
        <v>317</v>
      </c>
      <c r="G296" s="95" t="s">
        <v>318</v>
      </c>
      <c r="H296" s="95" t="s">
        <v>319</v>
      </c>
      <c r="I296" s="95" t="s">
        <v>320</v>
      </c>
      <c r="J296" s="54"/>
    </row>
    <row r="297" spans="2:10" ht="24" customHeight="1">
      <c r="B297" s="53"/>
      <c r="C297" s="168" t="s">
        <v>357</v>
      </c>
      <c r="D297" s="169"/>
      <c r="E297" s="102" t="s">
        <v>346</v>
      </c>
      <c r="F297" s="65">
        <v>500</v>
      </c>
      <c r="G297" s="102">
        <v>1</v>
      </c>
      <c r="H297" s="105"/>
      <c r="I297" s="76">
        <v>500</v>
      </c>
      <c r="J297" s="54"/>
    </row>
    <row r="298" spans="2:10" ht="11.25" customHeight="1">
      <c r="B298" s="53"/>
      <c r="C298" s="170" t="s">
        <v>344</v>
      </c>
      <c r="D298" s="165"/>
      <c r="E298" s="102" t="s">
        <v>345</v>
      </c>
      <c r="F298" s="65">
        <v>3527.05</v>
      </c>
      <c r="G298" s="102">
        <v>0.05</v>
      </c>
      <c r="H298" s="105"/>
      <c r="I298" s="76">
        <v>176.35</v>
      </c>
      <c r="J298" s="54"/>
    </row>
    <row r="299" spans="2:10" ht="11.25" customHeight="1">
      <c r="B299" s="53"/>
      <c r="C299" s="170"/>
      <c r="D299" s="165"/>
      <c r="E299" s="102"/>
      <c r="F299" s="102"/>
      <c r="G299" s="102"/>
      <c r="H299" s="105"/>
      <c r="I299" s="78" t="s">
        <v>332</v>
      </c>
      <c r="J299" s="54"/>
    </row>
    <row r="300" spans="2:10" ht="11.25" customHeight="1">
      <c r="B300" s="53"/>
      <c r="C300" s="170"/>
      <c r="D300" s="165"/>
      <c r="E300" s="89"/>
      <c r="F300" s="89"/>
      <c r="G300" s="89"/>
      <c r="H300" s="96"/>
      <c r="I300" s="78" t="s">
        <v>332</v>
      </c>
      <c r="J300" s="54"/>
    </row>
    <row r="301" spans="2:10" ht="11.25" customHeight="1">
      <c r="B301" s="53"/>
      <c r="C301" s="170"/>
      <c r="D301" s="165"/>
      <c r="E301" s="89"/>
      <c r="F301" s="89"/>
      <c r="G301" s="89"/>
      <c r="H301" s="96"/>
      <c r="I301" s="78" t="s">
        <v>332</v>
      </c>
      <c r="J301" s="54"/>
    </row>
    <row r="302" spans="2:10" ht="11.25" customHeight="1">
      <c r="B302" s="53"/>
      <c r="C302" s="170"/>
      <c r="D302" s="165"/>
      <c r="E302" s="89"/>
      <c r="F302" s="89"/>
      <c r="G302" s="89"/>
      <c r="H302" s="96"/>
      <c r="I302" s="78" t="s">
        <v>332</v>
      </c>
      <c r="J302" s="54"/>
    </row>
    <row r="303" spans="2:10" ht="11.25" customHeight="1">
      <c r="B303" s="53"/>
      <c r="C303" s="93"/>
      <c r="D303" s="97"/>
      <c r="E303" s="97"/>
      <c r="F303" s="97"/>
      <c r="G303" s="97"/>
      <c r="H303" s="98"/>
      <c r="I303" s="80" t="s">
        <v>332</v>
      </c>
      <c r="J303" s="54"/>
    </row>
    <row r="304" spans="2:10" ht="11.25" customHeight="1">
      <c r="B304" s="55"/>
      <c r="C304" s="94"/>
      <c r="D304" s="94"/>
      <c r="E304" s="94"/>
      <c r="F304" s="94"/>
      <c r="G304" s="92"/>
      <c r="H304" s="99" t="s">
        <v>327</v>
      </c>
      <c r="I304" s="103">
        <f>SUM(I297:I303)</f>
        <v>676.35</v>
      </c>
      <c r="J304" s="54"/>
    </row>
    <row r="305" spans="2:10" ht="11.25" customHeight="1">
      <c r="B305" s="55"/>
      <c r="C305" s="81" t="s">
        <v>333</v>
      </c>
      <c r="D305" s="93"/>
      <c r="E305" s="93"/>
      <c r="F305" s="93"/>
      <c r="G305" s="93"/>
      <c r="H305" s="93"/>
      <c r="I305" s="93"/>
      <c r="J305" s="54"/>
    </row>
    <row r="306" spans="2:10" ht="11.25" customHeight="1">
      <c r="B306" s="53"/>
      <c r="C306" s="192" t="s">
        <v>315</v>
      </c>
      <c r="D306" s="167"/>
      <c r="E306" s="95" t="s">
        <v>316</v>
      </c>
      <c r="F306" s="95" t="s">
        <v>317</v>
      </c>
      <c r="G306" s="95" t="s">
        <v>318</v>
      </c>
      <c r="H306" s="95" t="s">
        <v>319</v>
      </c>
      <c r="I306" s="95" t="s">
        <v>320</v>
      </c>
      <c r="J306" s="54"/>
    </row>
    <row r="307" spans="2:10" ht="11.25" customHeight="1">
      <c r="B307" s="53"/>
      <c r="C307" s="168"/>
      <c r="D307" s="169"/>
      <c r="E307" s="102"/>
      <c r="F307" s="102"/>
      <c r="G307" s="102"/>
      <c r="H307" s="105"/>
      <c r="I307" s="78" t="s">
        <v>332</v>
      </c>
      <c r="J307" s="54"/>
    </row>
    <row r="308" spans="2:10" ht="11.25" customHeight="1">
      <c r="B308" s="53"/>
      <c r="C308" s="170"/>
      <c r="D308" s="165"/>
      <c r="E308" s="89"/>
      <c r="F308" s="89"/>
      <c r="G308" s="89"/>
      <c r="H308" s="96"/>
      <c r="I308" s="78" t="s">
        <v>332</v>
      </c>
      <c r="J308" s="54"/>
    </row>
    <row r="309" spans="2:10" ht="11.25" customHeight="1">
      <c r="B309" s="53"/>
      <c r="C309" s="170"/>
      <c r="D309" s="165"/>
      <c r="E309" s="89"/>
      <c r="F309" s="89"/>
      <c r="G309" s="89"/>
      <c r="H309" s="96"/>
      <c r="I309" s="78" t="s">
        <v>332</v>
      </c>
      <c r="J309" s="54"/>
    </row>
    <row r="310" spans="2:10" ht="11.25" customHeight="1">
      <c r="B310" s="53"/>
      <c r="C310" s="170"/>
      <c r="D310" s="165"/>
      <c r="E310" s="89"/>
      <c r="F310" s="89"/>
      <c r="G310" s="89"/>
      <c r="H310" s="96"/>
      <c r="I310" s="78" t="s">
        <v>332</v>
      </c>
      <c r="J310" s="54"/>
    </row>
    <row r="311" spans="2:10" ht="11.25" customHeight="1">
      <c r="B311" s="53"/>
      <c r="C311" s="170"/>
      <c r="D311" s="165"/>
      <c r="E311" s="89"/>
      <c r="F311" s="89"/>
      <c r="G311" s="89"/>
      <c r="H311" s="96"/>
      <c r="I311" s="78" t="s">
        <v>332</v>
      </c>
      <c r="J311" s="54"/>
    </row>
    <row r="312" spans="2:10" ht="11.25" customHeight="1">
      <c r="B312" s="53"/>
      <c r="C312" s="170"/>
      <c r="D312" s="165"/>
      <c r="E312" s="89"/>
      <c r="F312" s="89"/>
      <c r="G312" s="89"/>
      <c r="H312" s="96"/>
      <c r="I312" s="78" t="s">
        <v>332</v>
      </c>
      <c r="J312" s="54"/>
    </row>
    <row r="313" spans="2:10" ht="11.25" customHeight="1">
      <c r="B313" s="53"/>
      <c r="C313" s="170"/>
      <c r="D313" s="165"/>
      <c r="E313" s="97"/>
      <c r="F313" s="97"/>
      <c r="G313" s="97"/>
      <c r="H313" s="98"/>
      <c r="I313" s="80" t="s">
        <v>332</v>
      </c>
      <c r="J313" s="54"/>
    </row>
    <row r="314" spans="2:10" ht="11.25" customHeight="1">
      <c r="B314" s="55"/>
      <c r="C314" s="94"/>
      <c r="D314" s="94"/>
      <c r="E314" s="94"/>
      <c r="F314" s="94"/>
      <c r="G314" s="92"/>
      <c r="H314" s="99" t="s">
        <v>327</v>
      </c>
      <c r="I314" s="100" t="s">
        <v>332</v>
      </c>
      <c r="J314" s="54"/>
    </row>
    <row r="315" spans="2:10" ht="11.25" customHeight="1">
      <c r="B315" s="55"/>
      <c r="C315" s="81" t="s">
        <v>334</v>
      </c>
      <c r="D315" s="93"/>
      <c r="E315" s="93"/>
      <c r="F315" s="93"/>
      <c r="G315" s="93"/>
      <c r="H315" s="93"/>
      <c r="I315" s="93"/>
      <c r="J315" s="54"/>
    </row>
    <row r="316" spans="2:10" ht="11.25" customHeight="1">
      <c r="B316" s="53"/>
      <c r="C316" s="196" t="s">
        <v>335</v>
      </c>
      <c r="D316" s="167"/>
      <c r="E316" s="99" t="s">
        <v>316</v>
      </c>
      <c r="F316" s="95" t="s">
        <v>317</v>
      </c>
      <c r="G316" s="95" t="s">
        <v>318</v>
      </c>
      <c r="H316" s="95" t="s">
        <v>319</v>
      </c>
      <c r="I316" s="95" t="s">
        <v>320</v>
      </c>
      <c r="J316" s="54"/>
    </row>
    <row r="317" spans="2:10" ht="36" customHeight="1">
      <c r="B317" s="53"/>
      <c r="C317" s="168" t="s">
        <v>358</v>
      </c>
      <c r="D317" s="169"/>
      <c r="E317" s="102" t="s">
        <v>350</v>
      </c>
      <c r="F317" s="65">
        <v>130000</v>
      </c>
      <c r="G317" s="102">
        <v>7.3800000000000004E-2</v>
      </c>
      <c r="H317" s="96"/>
      <c r="I317" s="76">
        <v>9597</v>
      </c>
      <c r="J317" s="54"/>
    </row>
    <row r="318" spans="2:10" ht="11.25" customHeight="1">
      <c r="B318" s="53"/>
      <c r="C318" s="170"/>
      <c r="D318" s="165"/>
      <c r="E318" s="102"/>
      <c r="F318" s="102"/>
      <c r="G318" s="69"/>
      <c r="H318" s="96"/>
      <c r="I318" s="78" t="s">
        <v>332</v>
      </c>
      <c r="J318" s="54"/>
    </row>
    <row r="319" spans="2:10" ht="11.25" customHeight="1">
      <c r="B319" s="53"/>
      <c r="C319" s="170"/>
      <c r="D319" s="165"/>
      <c r="E319" s="89"/>
      <c r="F319" s="89"/>
      <c r="G319" s="102"/>
      <c r="H319" s="96"/>
      <c r="I319" s="78" t="s">
        <v>332</v>
      </c>
      <c r="J319" s="54"/>
    </row>
    <row r="320" spans="2:10" ht="11.25" customHeight="1">
      <c r="B320" s="53"/>
      <c r="C320" s="200"/>
      <c r="D320" s="173"/>
      <c r="E320" s="97"/>
      <c r="F320" s="97"/>
      <c r="G320" s="97"/>
      <c r="H320" s="98"/>
      <c r="I320" s="98"/>
      <c r="J320" s="54"/>
    </row>
    <row r="321" spans="2:10" ht="11.25" customHeight="1">
      <c r="B321" s="55"/>
      <c r="C321" s="94"/>
      <c r="D321" s="94"/>
      <c r="E321" s="94"/>
      <c r="F321" s="94"/>
      <c r="G321" s="92"/>
      <c r="H321" s="99" t="s">
        <v>327</v>
      </c>
      <c r="I321" s="103">
        <f>SUM(I317:I320)</f>
        <v>9597</v>
      </c>
      <c r="J321" s="54"/>
    </row>
    <row r="322" spans="2:10" ht="11.25" customHeight="1">
      <c r="B322" s="55"/>
      <c r="C322" s="94"/>
      <c r="D322" s="94"/>
      <c r="E322" s="94"/>
      <c r="F322" s="94"/>
      <c r="G322" s="94"/>
      <c r="H322" s="93"/>
      <c r="I322" s="93"/>
      <c r="J322" s="54"/>
    </row>
    <row r="323" spans="2:10" ht="11.25" customHeight="1">
      <c r="B323" s="55"/>
      <c r="C323" s="94"/>
      <c r="D323" s="94"/>
      <c r="E323" s="94"/>
      <c r="F323" s="198"/>
      <c r="G323" s="201"/>
      <c r="H323" s="109" t="s">
        <v>339</v>
      </c>
      <c r="I323" s="103">
        <f>I321+I304+I294</f>
        <v>46876.35</v>
      </c>
      <c r="J323" s="54"/>
    </row>
    <row r="324" spans="2:10" ht="11.25" customHeight="1">
      <c r="B324" s="86"/>
      <c r="C324" s="93"/>
      <c r="D324" s="93"/>
      <c r="E324" s="93"/>
      <c r="F324" s="93"/>
      <c r="G324" s="93"/>
      <c r="H324" s="93"/>
      <c r="I324" s="93"/>
      <c r="J324" s="54"/>
    </row>
    <row r="325" spans="2:10" ht="11.25" customHeight="1"/>
    <row r="326" spans="2:10" ht="11.25" customHeight="1"/>
    <row r="327" spans="2:10" ht="11.25" customHeight="1"/>
    <row r="328" spans="2:10" ht="11.25" customHeight="1">
      <c r="B328" s="50"/>
      <c r="C328" s="91"/>
      <c r="D328" s="91"/>
      <c r="E328" s="91"/>
      <c r="F328" s="91"/>
      <c r="G328" s="91"/>
      <c r="H328" s="91"/>
      <c r="I328" s="91"/>
      <c r="J328" s="52"/>
    </row>
    <row r="329" spans="2:10" ht="11.25" customHeight="1">
      <c r="B329" s="53"/>
      <c r="C329" s="180" t="s">
        <v>309</v>
      </c>
      <c r="D329" s="181"/>
      <c r="E329" s="181"/>
      <c r="F329" s="181"/>
      <c r="G329" s="181"/>
      <c r="H329" s="181"/>
      <c r="I329" s="182"/>
      <c r="J329" s="54"/>
    </row>
    <row r="330" spans="2:10" ht="11.25" customHeight="1">
      <c r="B330" s="53"/>
      <c r="C330" s="183"/>
      <c r="D330" s="184"/>
      <c r="E330" s="184"/>
      <c r="F330" s="184"/>
      <c r="G330" s="184"/>
      <c r="H330" s="184"/>
      <c r="I330" s="185"/>
      <c r="J330" s="54"/>
    </row>
    <row r="331" spans="2:10" ht="11.25" customHeight="1">
      <c r="B331" s="53"/>
      <c r="C331" s="183"/>
      <c r="D331" s="184"/>
      <c r="E331" s="184"/>
      <c r="F331" s="184"/>
      <c r="G331" s="184"/>
      <c r="H331" s="184"/>
      <c r="I331" s="185"/>
      <c r="J331" s="54"/>
    </row>
    <row r="332" spans="2:10" ht="11.25" customHeight="1">
      <c r="B332" s="53"/>
      <c r="C332" s="183"/>
      <c r="D332" s="184"/>
      <c r="E332" s="184"/>
      <c r="F332" s="184"/>
      <c r="G332" s="184"/>
      <c r="H332" s="184"/>
      <c r="I332" s="185"/>
      <c r="J332" s="54"/>
    </row>
    <row r="333" spans="2:10" ht="11.25" customHeight="1">
      <c r="B333" s="53"/>
      <c r="C333" s="186"/>
      <c r="D333" s="187"/>
      <c r="E333" s="187"/>
      <c r="F333" s="187"/>
      <c r="G333" s="187"/>
      <c r="H333" s="187"/>
      <c r="I333" s="188"/>
      <c r="J333" s="54"/>
    </row>
    <row r="334" spans="2:10" ht="11.25" customHeight="1">
      <c r="B334" s="55"/>
      <c r="C334" s="93"/>
      <c r="D334" s="93"/>
      <c r="E334" s="93"/>
      <c r="F334" s="93"/>
      <c r="G334" s="93"/>
      <c r="H334" s="93"/>
      <c r="I334" s="93"/>
      <c r="J334" s="54"/>
    </row>
    <row r="335" spans="2:10" ht="35.25" customHeight="1">
      <c r="B335" s="53"/>
      <c r="C335" s="177" t="s">
        <v>310</v>
      </c>
      <c r="D335" s="177">
        <v>30</v>
      </c>
      <c r="E335" s="191" t="s">
        <v>15</v>
      </c>
      <c r="F335" s="182"/>
      <c r="G335" s="175" t="s">
        <v>312</v>
      </c>
      <c r="H335" s="177" t="s">
        <v>313</v>
      </c>
      <c r="I335" s="190">
        <f>I377</f>
        <v>40432.71</v>
      </c>
      <c r="J335" s="54"/>
    </row>
    <row r="336" spans="2:10" ht="11.25" customHeight="1">
      <c r="B336" s="53"/>
      <c r="C336" s="176"/>
      <c r="D336" s="176"/>
      <c r="E336" s="186"/>
      <c r="F336" s="188"/>
      <c r="G336" s="176"/>
      <c r="H336" s="176"/>
      <c r="I336" s="176"/>
      <c r="J336" s="54"/>
    </row>
    <row r="337" spans="2:10" ht="11.25" customHeight="1">
      <c r="B337" s="55"/>
      <c r="C337" s="94"/>
      <c r="D337" s="94"/>
      <c r="E337" s="94"/>
      <c r="F337" s="94"/>
      <c r="G337" s="94"/>
      <c r="H337" s="94"/>
      <c r="I337" s="94"/>
      <c r="J337" s="54"/>
    </row>
    <row r="338" spans="2:10" ht="11.25" customHeight="1">
      <c r="B338" s="55"/>
      <c r="C338" s="81" t="s">
        <v>314</v>
      </c>
      <c r="D338" s="93"/>
      <c r="E338" s="93"/>
      <c r="F338" s="93"/>
      <c r="G338" s="93"/>
      <c r="H338" s="93"/>
      <c r="I338" s="93"/>
      <c r="J338" s="54"/>
    </row>
    <row r="339" spans="2:10" ht="11.25" customHeight="1">
      <c r="B339" s="53"/>
      <c r="C339" s="192" t="s">
        <v>315</v>
      </c>
      <c r="D339" s="167"/>
      <c r="E339" s="95" t="s">
        <v>316</v>
      </c>
      <c r="F339" s="95" t="s">
        <v>317</v>
      </c>
      <c r="G339" s="95" t="s">
        <v>318</v>
      </c>
      <c r="H339" s="95" t="s">
        <v>319</v>
      </c>
      <c r="I339" s="95" t="s">
        <v>320</v>
      </c>
      <c r="J339" s="54"/>
    </row>
    <row r="340" spans="2:10" ht="24" customHeight="1">
      <c r="B340" s="53"/>
      <c r="C340" s="168" t="s">
        <v>359</v>
      </c>
      <c r="D340" s="169"/>
      <c r="E340" s="102" t="s">
        <v>316</v>
      </c>
      <c r="F340" s="65">
        <v>200</v>
      </c>
      <c r="G340" s="102">
        <v>8</v>
      </c>
      <c r="H340" s="108">
        <v>0.05</v>
      </c>
      <c r="I340" s="76">
        <v>1680</v>
      </c>
      <c r="J340" s="54"/>
    </row>
    <row r="341" spans="2:10" ht="11.25" customHeight="1">
      <c r="B341" s="53"/>
      <c r="C341" s="170" t="s">
        <v>360</v>
      </c>
      <c r="D341" s="165"/>
      <c r="E341" s="102" t="s">
        <v>361</v>
      </c>
      <c r="F341" s="65">
        <v>169900</v>
      </c>
      <c r="G341" s="102">
        <v>6.0000000000000001E-3</v>
      </c>
      <c r="H341" s="108">
        <v>0.05</v>
      </c>
      <c r="I341" s="76">
        <v>1070.3699999999999</v>
      </c>
      <c r="J341" s="54"/>
    </row>
    <row r="342" spans="2:10" ht="36" customHeight="1">
      <c r="B342" s="53"/>
      <c r="C342" s="170" t="s">
        <v>362</v>
      </c>
      <c r="D342" s="165"/>
      <c r="E342" s="102" t="s">
        <v>316</v>
      </c>
      <c r="F342" s="65">
        <v>650</v>
      </c>
      <c r="G342" s="102">
        <v>6</v>
      </c>
      <c r="H342" s="108">
        <v>0.05</v>
      </c>
      <c r="I342" s="76">
        <v>4095</v>
      </c>
      <c r="J342" s="54"/>
    </row>
    <row r="343" spans="2:10" ht="11.25" customHeight="1">
      <c r="B343" s="53"/>
      <c r="C343" s="170" t="s">
        <v>363</v>
      </c>
      <c r="D343" s="165"/>
      <c r="E343" s="102" t="s">
        <v>364</v>
      </c>
      <c r="F343" s="65">
        <v>29900</v>
      </c>
      <c r="G343" s="102">
        <v>0.12</v>
      </c>
      <c r="H343" s="108">
        <v>0.05</v>
      </c>
      <c r="I343" s="76">
        <v>3767.4</v>
      </c>
      <c r="J343" s="54"/>
    </row>
    <row r="344" spans="2:10" ht="11.25" customHeight="1">
      <c r="B344" s="53"/>
      <c r="C344" s="170"/>
      <c r="D344" s="165"/>
      <c r="E344" s="102"/>
      <c r="F344" s="102"/>
      <c r="G344" s="102"/>
      <c r="H344" s="105"/>
      <c r="I344" s="78" t="s">
        <v>332</v>
      </c>
      <c r="J344" s="54"/>
    </row>
    <row r="345" spans="2:10" ht="11.25" customHeight="1">
      <c r="B345" s="53"/>
      <c r="C345" s="170"/>
      <c r="D345" s="165"/>
      <c r="E345" s="102"/>
      <c r="F345" s="102"/>
      <c r="G345" s="102"/>
      <c r="H345" s="105"/>
      <c r="I345" s="78" t="s">
        <v>332</v>
      </c>
      <c r="J345" s="54"/>
    </row>
    <row r="346" spans="2:10" ht="11.25" customHeight="1">
      <c r="B346" s="53"/>
      <c r="C346" s="170"/>
      <c r="D346" s="165"/>
      <c r="E346" s="102"/>
      <c r="F346" s="102"/>
      <c r="G346" s="102"/>
      <c r="H346" s="105"/>
      <c r="I346" s="78" t="s">
        <v>332</v>
      </c>
      <c r="J346" s="54"/>
    </row>
    <row r="347" spans="2:10" ht="11.25" customHeight="1">
      <c r="B347" s="53"/>
      <c r="C347" s="172"/>
      <c r="D347" s="173"/>
      <c r="E347" s="97"/>
      <c r="F347" s="97"/>
      <c r="G347" s="97"/>
      <c r="H347" s="98"/>
      <c r="I347" s="80" t="s">
        <v>332</v>
      </c>
      <c r="J347" s="54"/>
    </row>
    <row r="348" spans="2:10" ht="11.25" customHeight="1">
      <c r="B348" s="55"/>
      <c r="C348" s="94"/>
      <c r="D348" s="94"/>
      <c r="E348" s="94"/>
      <c r="F348" s="94"/>
      <c r="G348" s="92"/>
      <c r="H348" s="99" t="s">
        <v>327</v>
      </c>
      <c r="I348" s="103">
        <f>SUM(I340:I347)</f>
        <v>10612.77</v>
      </c>
      <c r="J348" s="54"/>
    </row>
    <row r="349" spans="2:10" ht="11.25" customHeight="1">
      <c r="B349" s="55"/>
      <c r="C349" s="101" t="s">
        <v>328</v>
      </c>
      <c r="D349" s="93"/>
      <c r="E349" s="93"/>
      <c r="F349" s="93"/>
      <c r="G349" s="93"/>
      <c r="H349" s="93"/>
      <c r="I349" s="93"/>
      <c r="J349" s="54"/>
    </row>
    <row r="350" spans="2:10" ht="11.25" customHeight="1">
      <c r="B350" s="53"/>
      <c r="C350" s="192" t="s">
        <v>315</v>
      </c>
      <c r="D350" s="167"/>
      <c r="E350" s="95" t="s">
        <v>316</v>
      </c>
      <c r="F350" s="95" t="s">
        <v>317</v>
      </c>
      <c r="G350" s="95" t="s">
        <v>318</v>
      </c>
      <c r="H350" s="95" t="s">
        <v>319</v>
      </c>
      <c r="I350" s="95" t="s">
        <v>320</v>
      </c>
      <c r="J350" s="54"/>
    </row>
    <row r="351" spans="2:10" ht="11.25" customHeight="1">
      <c r="B351" s="53"/>
      <c r="C351" s="110" t="s">
        <v>344</v>
      </c>
      <c r="D351" s="69"/>
      <c r="E351" s="102" t="s">
        <v>345</v>
      </c>
      <c r="F351" s="65">
        <v>3527.05</v>
      </c>
      <c r="G351" s="102">
        <v>0.1</v>
      </c>
      <c r="H351" s="105"/>
      <c r="I351" s="76">
        <v>352.71</v>
      </c>
      <c r="J351" s="54"/>
    </row>
    <row r="352" spans="2:10" ht="24" customHeight="1">
      <c r="B352" s="53"/>
      <c r="C352" s="170" t="s">
        <v>357</v>
      </c>
      <c r="D352" s="165"/>
      <c r="E352" s="102" t="s">
        <v>346</v>
      </c>
      <c r="F352" s="65">
        <v>500</v>
      </c>
      <c r="G352" s="102">
        <v>1</v>
      </c>
      <c r="H352" s="105"/>
      <c r="I352" s="76">
        <v>500</v>
      </c>
      <c r="J352" s="54"/>
    </row>
    <row r="353" spans="2:10" ht="11.25" customHeight="1">
      <c r="B353" s="53"/>
      <c r="C353" s="170"/>
      <c r="D353" s="165"/>
      <c r="E353" s="102"/>
      <c r="F353" s="102"/>
      <c r="G353" s="102"/>
      <c r="H353" s="105"/>
      <c r="I353" s="78" t="s">
        <v>332</v>
      </c>
      <c r="J353" s="54"/>
    </row>
    <row r="354" spans="2:10" ht="11.25" customHeight="1">
      <c r="B354" s="53"/>
      <c r="C354" s="170"/>
      <c r="D354" s="165"/>
      <c r="E354" s="89"/>
      <c r="F354" s="89"/>
      <c r="G354" s="89"/>
      <c r="H354" s="96"/>
      <c r="I354" s="78" t="s">
        <v>332</v>
      </c>
      <c r="J354" s="54"/>
    </row>
    <row r="355" spans="2:10" ht="11.25" customHeight="1">
      <c r="B355" s="53"/>
      <c r="C355" s="170"/>
      <c r="D355" s="165"/>
      <c r="E355" s="89"/>
      <c r="F355" s="89"/>
      <c r="G355" s="89"/>
      <c r="H355" s="96"/>
      <c r="I355" s="78" t="s">
        <v>332</v>
      </c>
      <c r="J355" s="54"/>
    </row>
    <row r="356" spans="2:10" ht="11.25" customHeight="1">
      <c r="B356" s="53"/>
      <c r="C356" s="170"/>
      <c r="D356" s="165"/>
      <c r="E356" s="89"/>
      <c r="F356" s="89"/>
      <c r="G356" s="89"/>
      <c r="H356" s="96"/>
      <c r="I356" s="78" t="s">
        <v>332</v>
      </c>
      <c r="J356" s="54"/>
    </row>
    <row r="357" spans="2:10" ht="11.25" customHeight="1">
      <c r="B357" s="53"/>
      <c r="C357" s="93"/>
      <c r="D357" s="97"/>
      <c r="E357" s="97"/>
      <c r="F357" s="97"/>
      <c r="G357" s="97"/>
      <c r="H357" s="98"/>
      <c r="I357" s="80" t="s">
        <v>332</v>
      </c>
      <c r="J357" s="54"/>
    </row>
    <row r="358" spans="2:10" ht="11.25" customHeight="1">
      <c r="B358" s="55"/>
      <c r="C358" s="94"/>
      <c r="D358" s="94"/>
      <c r="E358" s="94"/>
      <c r="F358" s="94"/>
      <c r="G358" s="92"/>
      <c r="H358" s="99" t="s">
        <v>327</v>
      </c>
      <c r="I358" s="103">
        <f>SUM(I351:I357)</f>
        <v>852.71</v>
      </c>
      <c r="J358" s="54"/>
    </row>
    <row r="359" spans="2:10" ht="11.25" customHeight="1">
      <c r="B359" s="55"/>
      <c r="C359" s="81" t="s">
        <v>333</v>
      </c>
      <c r="D359" s="93"/>
      <c r="E359" s="93"/>
      <c r="F359" s="93"/>
      <c r="G359" s="93"/>
      <c r="H359" s="93"/>
      <c r="I359" s="93"/>
      <c r="J359" s="54"/>
    </row>
    <row r="360" spans="2:10" ht="11.25" customHeight="1">
      <c r="B360" s="53"/>
      <c r="C360" s="192" t="s">
        <v>315</v>
      </c>
      <c r="D360" s="167"/>
      <c r="E360" s="95" t="s">
        <v>316</v>
      </c>
      <c r="F360" s="95" t="s">
        <v>317</v>
      </c>
      <c r="G360" s="95" t="s">
        <v>318</v>
      </c>
      <c r="H360" s="95" t="s">
        <v>319</v>
      </c>
      <c r="I360" s="95" t="s">
        <v>320</v>
      </c>
      <c r="J360" s="54"/>
    </row>
    <row r="361" spans="2:10" ht="11.25" customHeight="1">
      <c r="B361" s="53"/>
      <c r="C361" s="168"/>
      <c r="D361" s="169"/>
      <c r="E361" s="102"/>
      <c r="F361" s="102"/>
      <c r="G361" s="102"/>
      <c r="H361" s="105"/>
      <c r="I361" s="78" t="s">
        <v>332</v>
      </c>
      <c r="J361" s="54"/>
    </row>
    <row r="362" spans="2:10" ht="11.25" customHeight="1">
      <c r="B362" s="53"/>
      <c r="C362" s="170"/>
      <c r="D362" s="165"/>
      <c r="E362" s="89"/>
      <c r="F362" s="89"/>
      <c r="G362" s="89"/>
      <c r="H362" s="96"/>
      <c r="I362" s="78" t="s">
        <v>332</v>
      </c>
      <c r="J362" s="54"/>
    </row>
    <row r="363" spans="2:10" ht="11.25" customHeight="1">
      <c r="B363" s="53"/>
      <c r="C363" s="170"/>
      <c r="D363" s="165"/>
      <c r="E363" s="89"/>
      <c r="F363" s="89"/>
      <c r="G363" s="89"/>
      <c r="H363" s="96"/>
      <c r="I363" s="78" t="s">
        <v>332</v>
      </c>
      <c r="J363" s="54"/>
    </row>
    <row r="364" spans="2:10" ht="11.25" customHeight="1">
      <c r="B364" s="53"/>
      <c r="C364" s="170"/>
      <c r="D364" s="165"/>
      <c r="E364" s="89"/>
      <c r="F364" s="89"/>
      <c r="G364" s="89"/>
      <c r="H364" s="96"/>
      <c r="I364" s="78" t="s">
        <v>332</v>
      </c>
      <c r="J364" s="54"/>
    </row>
    <row r="365" spans="2:10" ht="11.25" customHeight="1">
      <c r="B365" s="53"/>
      <c r="C365" s="170"/>
      <c r="D365" s="165"/>
      <c r="E365" s="89"/>
      <c r="F365" s="89"/>
      <c r="G365" s="89"/>
      <c r="H365" s="96"/>
      <c r="I365" s="78" t="s">
        <v>332</v>
      </c>
      <c r="J365" s="54"/>
    </row>
    <row r="366" spans="2:10" ht="11.25" customHeight="1">
      <c r="B366" s="53"/>
      <c r="C366" s="170"/>
      <c r="D366" s="165"/>
      <c r="E366" s="89"/>
      <c r="F366" s="89"/>
      <c r="G366" s="89"/>
      <c r="H366" s="96"/>
      <c r="I366" s="78" t="s">
        <v>332</v>
      </c>
      <c r="J366" s="54"/>
    </row>
    <row r="367" spans="2:10" ht="11.25" customHeight="1">
      <c r="B367" s="53"/>
      <c r="C367" s="170"/>
      <c r="D367" s="165"/>
      <c r="E367" s="97"/>
      <c r="F367" s="97"/>
      <c r="G367" s="97"/>
      <c r="H367" s="98"/>
      <c r="I367" s="80" t="s">
        <v>332</v>
      </c>
      <c r="J367" s="54"/>
    </row>
    <row r="368" spans="2:10" ht="11.25" customHeight="1">
      <c r="B368" s="55"/>
      <c r="C368" s="94"/>
      <c r="D368" s="94"/>
      <c r="E368" s="94"/>
      <c r="F368" s="94"/>
      <c r="G368" s="92"/>
      <c r="H368" s="99" t="s">
        <v>327</v>
      </c>
      <c r="I368" s="100" t="s">
        <v>332</v>
      </c>
      <c r="J368" s="54"/>
    </row>
    <row r="369" spans="2:10" ht="11.25" customHeight="1">
      <c r="B369" s="55"/>
      <c r="C369" s="81" t="s">
        <v>334</v>
      </c>
      <c r="D369" s="93"/>
      <c r="E369" s="93"/>
      <c r="F369" s="93"/>
      <c r="G369" s="93"/>
      <c r="H369" s="93"/>
      <c r="I369" s="93"/>
      <c r="J369" s="54"/>
    </row>
    <row r="370" spans="2:10" ht="11.25" customHeight="1">
      <c r="B370" s="53"/>
      <c r="C370" s="196" t="s">
        <v>335</v>
      </c>
      <c r="D370" s="167"/>
      <c r="E370" s="99" t="s">
        <v>316</v>
      </c>
      <c r="F370" s="95" t="s">
        <v>317</v>
      </c>
      <c r="G370" s="95" t="s">
        <v>318</v>
      </c>
      <c r="H370" s="95" t="s">
        <v>319</v>
      </c>
      <c r="I370" s="95" t="s">
        <v>320</v>
      </c>
      <c r="J370" s="54"/>
    </row>
    <row r="371" spans="2:10" ht="36" customHeight="1">
      <c r="B371" s="53"/>
      <c r="C371" s="168" t="s">
        <v>358</v>
      </c>
      <c r="D371" s="169"/>
      <c r="E371" s="102" t="s">
        <v>350</v>
      </c>
      <c r="F371" s="65">
        <v>130000</v>
      </c>
      <c r="G371" s="102">
        <v>0.2228</v>
      </c>
      <c r="H371" s="96"/>
      <c r="I371" s="76">
        <v>28967.23</v>
      </c>
      <c r="J371" s="54"/>
    </row>
    <row r="372" spans="2:10" ht="11.25" customHeight="1">
      <c r="B372" s="53"/>
      <c r="C372" s="170"/>
      <c r="D372" s="165"/>
      <c r="E372" s="102"/>
      <c r="F372" s="102"/>
      <c r="G372" s="69"/>
      <c r="H372" s="96"/>
      <c r="I372" s="78" t="s">
        <v>332</v>
      </c>
      <c r="J372" s="54"/>
    </row>
    <row r="373" spans="2:10" ht="11.25" customHeight="1">
      <c r="B373" s="53"/>
      <c r="C373" s="170"/>
      <c r="D373" s="165"/>
      <c r="E373" s="89"/>
      <c r="F373" s="89"/>
      <c r="G373" s="102"/>
      <c r="H373" s="96"/>
      <c r="I373" s="78" t="s">
        <v>332</v>
      </c>
      <c r="J373" s="54"/>
    </row>
    <row r="374" spans="2:10" ht="11.25" customHeight="1">
      <c r="B374" s="53"/>
      <c r="C374" s="200"/>
      <c r="D374" s="173"/>
      <c r="E374" s="97"/>
      <c r="F374" s="97"/>
      <c r="G374" s="97"/>
      <c r="H374" s="98"/>
      <c r="I374" s="98"/>
      <c r="J374" s="54"/>
    </row>
    <row r="375" spans="2:10" ht="11.25" customHeight="1">
      <c r="B375" s="55"/>
      <c r="C375" s="94"/>
      <c r="D375" s="94"/>
      <c r="E375" s="94"/>
      <c r="F375" s="94"/>
      <c r="G375" s="92"/>
      <c r="H375" s="99" t="s">
        <v>327</v>
      </c>
      <c r="I375" s="103">
        <f>SUM(I371:I374)</f>
        <v>28967.23</v>
      </c>
      <c r="J375" s="54"/>
    </row>
    <row r="376" spans="2:10" ht="11.25" customHeight="1">
      <c r="B376" s="55"/>
      <c r="C376" s="94"/>
      <c r="D376" s="94"/>
      <c r="E376" s="94"/>
      <c r="F376" s="94"/>
      <c r="G376" s="94"/>
      <c r="H376" s="93"/>
      <c r="I376" s="93"/>
      <c r="J376" s="54"/>
    </row>
    <row r="377" spans="2:10" ht="11.25" customHeight="1">
      <c r="B377" s="55"/>
      <c r="C377" s="94"/>
      <c r="D377" s="94"/>
      <c r="E377" s="94"/>
      <c r="F377" s="198"/>
      <c r="G377" s="201"/>
      <c r="H377" s="109" t="s">
        <v>339</v>
      </c>
      <c r="I377" s="103">
        <f>I375+I358+I348</f>
        <v>40432.71</v>
      </c>
      <c r="J377" s="54"/>
    </row>
    <row r="378" spans="2:10" ht="11.25" customHeight="1">
      <c r="B378" s="86"/>
      <c r="C378" s="93"/>
      <c r="D378" s="93"/>
      <c r="E378" s="93"/>
      <c r="F378" s="93"/>
      <c r="G378" s="93"/>
      <c r="H378" s="93"/>
      <c r="I378" s="93"/>
      <c r="J378" s="54"/>
    </row>
    <row r="379" spans="2:10" ht="11.25" customHeight="1"/>
    <row r="380" spans="2:10" ht="11.25" customHeight="1"/>
    <row r="381" spans="2:10" ht="11.25" customHeight="1"/>
    <row r="382" spans="2:10" ht="11.25" customHeight="1">
      <c r="B382" s="50"/>
      <c r="C382" s="51"/>
      <c r="D382" s="51"/>
      <c r="E382" s="51"/>
      <c r="F382" s="51"/>
      <c r="G382" s="51"/>
      <c r="H382" s="51"/>
      <c r="I382" s="51"/>
      <c r="J382" s="52"/>
    </row>
    <row r="383" spans="2:10" ht="11.25" customHeight="1">
      <c r="B383" s="53"/>
      <c r="C383" s="180" t="s">
        <v>309</v>
      </c>
      <c r="D383" s="181"/>
      <c r="E383" s="181"/>
      <c r="F383" s="181"/>
      <c r="G383" s="181"/>
      <c r="H383" s="181"/>
      <c r="I383" s="182"/>
      <c r="J383" s="54"/>
    </row>
    <row r="384" spans="2:10" ht="11.25" customHeight="1">
      <c r="B384" s="53"/>
      <c r="C384" s="183"/>
      <c r="D384" s="184"/>
      <c r="E384" s="184"/>
      <c r="F384" s="184"/>
      <c r="G384" s="184"/>
      <c r="H384" s="184"/>
      <c r="I384" s="185"/>
      <c r="J384" s="54"/>
    </row>
    <row r="385" spans="2:10" ht="11.25" customHeight="1">
      <c r="B385" s="53"/>
      <c r="C385" s="183"/>
      <c r="D385" s="184"/>
      <c r="E385" s="184"/>
      <c r="F385" s="184"/>
      <c r="G385" s="184"/>
      <c r="H385" s="184"/>
      <c r="I385" s="185"/>
      <c r="J385" s="54"/>
    </row>
    <row r="386" spans="2:10" ht="11.25" customHeight="1">
      <c r="B386" s="53"/>
      <c r="C386" s="183"/>
      <c r="D386" s="184"/>
      <c r="E386" s="184"/>
      <c r="F386" s="184"/>
      <c r="G386" s="184"/>
      <c r="H386" s="184"/>
      <c r="I386" s="185"/>
      <c r="J386" s="54"/>
    </row>
    <row r="387" spans="2:10" ht="11.25" customHeight="1">
      <c r="B387" s="53"/>
      <c r="C387" s="186"/>
      <c r="D387" s="187"/>
      <c r="E387" s="187"/>
      <c r="F387" s="187"/>
      <c r="G387" s="187"/>
      <c r="H387" s="187"/>
      <c r="I387" s="188"/>
      <c r="J387" s="54"/>
    </row>
    <row r="388" spans="2:10" ht="11.25" customHeight="1">
      <c r="B388" s="55"/>
      <c r="C388" s="56"/>
      <c r="D388" s="56"/>
      <c r="E388" s="56"/>
      <c r="F388" s="56"/>
      <c r="G388" s="56"/>
      <c r="H388" s="56"/>
      <c r="I388" s="56"/>
      <c r="J388" s="54"/>
    </row>
    <row r="389" spans="2:10" ht="55.5" customHeight="1">
      <c r="B389" s="53"/>
      <c r="C389" s="203" t="s">
        <v>310</v>
      </c>
      <c r="D389" s="203">
        <v>208</v>
      </c>
      <c r="E389" s="204" t="s">
        <v>365</v>
      </c>
      <c r="F389" s="182"/>
      <c r="G389" s="205" t="s">
        <v>312</v>
      </c>
      <c r="H389" s="206" t="s">
        <v>313</v>
      </c>
      <c r="I389" s="207">
        <f>I432</f>
        <v>29607.48</v>
      </c>
      <c r="J389" s="54"/>
    </row>
    <row r="390" spans="2:10" ht="11.25" customHeight="1">
      <c r="B390" s="53"/>
      <c r="C390" s="176"/>
      <c r="D390" s="176"/>
      <c r="E390" s="186"/>
      <c r="F390" s="188"/>
      <c r="G390" s="176"/>
      <c r="H390" s="176"/>
      <c r="I390" s="176"/>
      <c r="J390" s="54"/>
    </row>
    <row r="391" spans="2:10" ht="11.25" customHeight="1">
      <c r="B391" s="55"/>
      <c r="C391" s="57"/>
      <c r="D391" s="57"/>
      <c r="E391" s="58">
        <v>0</v>
      </c>
      <c r="F391" s="57"/>
      <c r="G391" s="57"/>
      <c r="H391" s="57"/>
      <c r="I391" s="57"/>
      <c r="J391" s="54"/>
    </row>
    <row r="392" spans="2:10" ht="11.25" customHeight="1">
      <c r="B392" s="55"/>
      <c r="C392" s="111" t="s">
        <v>314</v>
      </c>
      <c r="D392" s="57"/>
      <c r="E392" s="60"/>
      <c r="F392" s="60"/>
      <c r="G392" s="60"/>
      <c r="H392" s="60"/>
      <c r="I392" s="60"/>
      <c r="J392" s="54"/>
    </row>
    <row r="393" spans="2:10" ht="11.25" customHeight="1">
      <c r="B393" s="55"/>
      <c r="C393" s="160" t="s">
        <v>315</v>
      </c>
      <c r="D393" s="161"/>
      <c r="E393" s="87" t="s">
        <v>316</v>
      </c>
      <c r="F393" s="87" t="s">
        <v>317</v>
      </c>
      <c r="G393" s="87" t="s">
        <v>318</v>
      </c>
      <c r="H393" s="62" t="s">
        <v>319</v>
      </c>
      <c r="I393" s="63" t="s">
        <v>320</v>
      </c>
      <c r="J393" s="54"/>
    </row>
    <row r="394" spans="2:10" ht="11.25" customHeight="1">
      <c r="B394" s="61"/>
      <c r="C394" s="162"/>
      <c r="D394" s="163"/>
      <c r="E394" s="67"/>
      <c r="F394" s="67"/>
      <c r="G394" s="67"/>
      <c r="H394" s="67"/>
      <c r="I394" s="69"/>
      <c r="J394" s="54"/>
    </row>
    <row r="395" spans="2:10" ht="11.25" customHeight="1">
      <c r="B395" s="61"/>
      <c r="C395" s="164"/>
      <c r="D395" s="127"/>
      <c r="E395" s="67"/>
      <c r="F395" s="67"/>
      <c r="G395" s="67"/>
      <c r="H395" s="67"/>
      <c r="I395" s="69"/>
      <c r="J395" s="54"/>
    </row>
    <row r="396" spans="2:10" ht="11.25" customHeight="1">
      <c r="B396" s="61"/>
      <c r="C396" s="164"/>
      <c r="D396" s="127"/>
      <c r="E396" s="67"/>
      <c r="F396" s="67"/>
      <c r="G396" s="67"/>
      <c r="H396" s="67"/>
      <c r="I396" s="69"/>
      <c r="J396" s="54"/>
    </row>
    <row r="397" spans="2:10" ht="11.25" customHeight="1">
      <c r="B397" s="61"/>
      <c r="C397" s="164"/>
      <c r="D397" s="127"/>
      <c r="E397" s="67"/>
      <c r="F397" s="67"/>
      <c r="G397" s="67"/>
      <c r="H397" s="67"/>
      <c r="I397" s="69"/>
      <c r="J397" s="54"/>
    </row>
    <row r="398" spans="2:10" ht="11.25" customHeight="1">
      <c r="B398" s="61"/>
      <c r="C398" s="164"/>
      <c r="D398" s="127"/>
      <c r="E398" s="69"/>
      <c r="F398" s="69"/>
      <c r="G398" s="69"/>
      <c r="H398" s="69"/>
      <c r="I398" s="69"/>
      <c r="J398" s="54"/>
    </row>
    <row r="399" spans="2:10" ht="11.25" customHeight="1">
      <c r="B399" s="61"/>
      <c r="C399" s="164"/>
      <c r="D399" s="127"/>
      <c r="E399" s="69"/>
      <c r="F399" s="69"/>
      <c r="G399" s="69"/>
      <c r="H399" s="69"/>
      <c r="I399" s="69"/>
      <c r="J399" s="54"/>
    </row>
    <row r="400" spans="2:10" ht="11.25" customHeight="1">
      <c r="B400" s="61"/>
      <c r="C400" s="164"/>
      <c r="D400" s="165"/>
      <c r="E400" s="69"/>
      <c r="F400" s="69"/>
      <c r="G400" s="69"/>
      <c r="H400" s="69"/>
      <c r="I400" s="69"/>
      <c r="J400" s="54"/>
    </row>
    <row r="401" spans="2:10" ht="11.25" customHeight="1">
      <c r="B401" s="61"/>
      <c r="C401" s="164"/>
      <c r="D401" s="165"/>
      <c r="E401" s="69"/>
      <c r="F401" s="69"/>
      <c r="G401" s="69"/>
      <c r="H401" s="69"/>
      <c r="I401" s="69"/>
      <c r="J401" s="54"/>
    </row>
    <row r="402" spans="2:10" ht="11.25" customHeight="1">
      <c r="B402" s="61"/>
      <c r="C402" s="164"/>
      <c r="D402" s="165"/>
      <c r="E402" s="69"/>
      <c r="F402" s="69"/>
      <c r="G402" s="69"/>
      <c r="H402" s="69"/>
      <c r="I402" s="69"/>
      <c r="J402" s="54"/>
    </row>
    <row r="403" spans="2:10" ht="11.25" customHeight="1">
      <c r="B403" s="61"/>
      <c r="C403" s="164"/>
      <c r="D403" s="165"/>
      <c r="E403" s="69"/>
      <c r="F403" s="69"/>
      <c r="G403" s="69"/>
      <c r="H403" s="69"/>
      <c r="I403" s="69"/>
      <c r="J403" s="54"/>
    </row>
    <row r="404" spans="2:10" ht="11.25" customHeight="1">
      <c r="B404" s="55"/>
      <c r="C404" s="57"/>
      <c r="D404" s="57"/>
      <c r="E404" s="57"/>
      <c r="F404" s="57"/>
      <c r="G404" s="54"/>
      <c r="H404" s="70" t="s">
        <v>327</v>
      </c>
      <c r="I404" s="83" t="s">
        <v>332</v>
      </c>
      <c r="J404" s="54"/>
    </row>
    <row r="405" spans="2:10" ht="11.25" customHeight="1">
      <c r="B405" s="55"/>
      <c r="C405" s="72" t="s">
        <v>328</v>
      </c>
      <c r="D405" s="56"/>
      <c r="E405" s="56"/>
      <c r="F405" s="56"/>
      <c r="G405" s="56"/>
      <c r="H405" s="56"/>
      <c r="I405" s="56"/>
      <c r="J405" s="54"/>
    </row>
    <row r="406" spans="2:10" ht="11.25" customHeight="1">
      <c r="B406" s="53"/>
      <c r="C406" s="166" t="s">
        <v>315</v>
      </c>
      <c r="D406" s="167"/>
      <c r="E406" s="73" t="s">
        <v>316</v>
      </c>
      <c r="F406" s="73" t="s">
        <v>317</v>
      </c>
      <c r="G406" s="62" t="s">
        <v>318</v>
      </c>
      <c r="H406" s="73" t="s">
        <v>319</v>
      </c>
      <c r="I406" s="73" t="s">
        <v>320</v>
      </c>
      <c r="J406" s="54"/>
    </row>
    <row r="407" spans="2:10" ht="11.25" customHeight="1">
      <c r="B407" s="53"/>
      <c r="C407" s="168" t="s">
        <v>329</v>
      </c>
      <c r="D407" s="169"/>
      <c r="E407" s="69"/>
      <c r="F407" s="74">
        <v>12900</v>
      </c>
      <c r="G407" s="75">
        <v>6.0999999999999999E-2</v>
      </c>
      <c r="H407" s="69"/>
      <c r="I407" s="76">
        <v>789.48</v>
      </c>
      <c r="J407" s="54"/>
    </row>
    <row r="408" spans="2:10" ht="11.25" customHeight="1">
      <c r="B408" s="53"/>
      <c r="C408" s="170"/>
      <c r="D408" s="165"/>
      <c r="E408" s="69"/>
      <c r="F408" s="69"/>
      <c r="G408" s="75"/>
      <c r="H408" s="77"/>
      <c r="I408" s="78"/>
      <c r="J408" s="54"/>
    </row>
    <row r="409" spans="2:10" ht="11.25" customHeight="1">
      <c r="B409" s="53"/>
      <c r="C409" s="171"/>
      <c r="D409" s="165"/>
      <c r="E409" s="69"/>
      <c r="F409" s="75"/>
      <c r="G409" s="69"/>
      <c r="H409" s="69"/>
      <c r="I409" s="78" t="s">
        <v>332</v>
      </c>
      <c r="J409" s="54"/>
    </row>
    <row r="410" spans="2:10" ht="11.25" customHeight="1">
      <c r="B410" s="53"/>
      <c r="C410" s="171"/>
      <c r="D410" s="165"/>
      <c r="E410" s="69"/>
      <c r="F410" s="75"/>
      <c r="G410" s="69"/>
      <c r="H410" s="69"/>
      <c r="I410" s="78" t="s">
        <v>332</v>
      </c>
      <c r="J410" s="54"/>
    </row>
    <row r="411" spans="2:10" ht="11.25" customHeight="1">
      <c r="B411" s="53"/>
      <c r="C411" s="171"/>
      <c r="D411" s="165"/>
      <c r="E411" s="69"/>
      <c r="F411" s="75"/>
      <c r="G411" s="69"/>
      <c r="H411" s="69"/>
      <c r="I411" s="78" t="s">
        <v>332</v>
      </c>
      <c r="J411" s="54"/>
    </row>
    <row r="412" spans="2:10" ht="11.25" customHeight="1">
      <c r="B412" s="53"/>
      <c r="C412" s="171"/>
      <c r="D412" s="165"/>
      <c r="E412" s="69"/>
      <c r="F412" s="75"/>
      <c r="G412" s="69"/>
      <c r="H412" s="69"/>
      <c r="I412" s="78" t="s">
        <v>332</v>
      </c>
      <c r="J412" s="54"/>
    </row>
    <row r="413" spans="2:10" ht="11.25" customHeight="1">
      <c r="B413" s="53"/>
      <c r="C413" s="172"/>
      <c r="D413" s="173"/>
      <c r="E413" s="79"/>
      <c r="F413" s="79"/>
      <c r="G413" s="79"/>
      <c r="H413" s="79"/>
      <c r="I413" s="80" t="s">
        <v>332</v>
      </c>
      <c r="J413" s="54"/>
    </row>
    <row r="414" spans="2:10" ht="11.25" customHeight="1">
      <c r="B414" s="55"/>
      <c r="C414" s="57"/>
      <c r="D414" s="57"/>
      <c r="E414" s="57"/>
      <c r="F414" s="57"/>
      <c r="G414" s="54"/>
      <c r="H414" s="70" t="s">
        <v>327</v>
      </c>
      <c r="I414" s="71">
        <f>SUM(I407:I413)</f>
        <v>789.48</v>
      </c>
      <c r="J414" s="54"/>
    </row>
    <row r="415" spans="2:10" ht="11.25" customHeight="1">
      <c r="B415" s="55"/>
      <c r="C415" s="81" t="s">
        <v>333</v>
      </c>
      <c r="D415" s="56"/>
      <c r="E415" s="56"/>
      <c r="F415" s="56"/>
      <c r="G415" s="56"/>
      <c r="H415" s="56"/>
      <c r="I415" s="56"/>
      <c r="J415" s="54"/>
    </row>
    <row r="416" spans="2:10" ht="11.25" customHeight="1">
      <c r="B416" s="53"/>
      <c r="C416" s="166" t="s">
        <v>315</v>
      </c>
      <c r="D416" s="167"/>
      <c r="E416" s="73" t="s">
        <v>316</v>
      </c>
      <c r="F416" s="73" t="s">
        <v>317</v>
      </c>
      <c r="G416" s="73" t="s">
        <v>318</v>
      </c>
      <c r="H416" s="73" t="s">
        <v>319</v>
      </c>
      <c r="I416" s="73" t="s">
        <v>320</v>
      </c>
      <c r="J416" s="54"/>
    </row>
    <row r="417" spans="2:10" ht="30" customHeight="1">
      <c r="B417" s="53"/>
      <c r="C417" s="174" t="s">
        <v>366</v>
      </c>
      <c r="D417" s="163"/>
      <c r="E417" s="69" t="s">
        <v>367</v>
      </c>
      <c r="F417" s="112">
        <v>15000</v>
      </c>
      <c r="G417" s="113">
        <v>0.7</v>
      </c>
      <c r="H417" s="77"/>
      <c r="I417" s="84">
        <v>10500</v>
      </c>
      <c r="J417" s="54"/>
    </row>
    <row r="418" spans="2:10" ht="11.25" customHeight="1">
      <c r="B418" s="53"/>
      <c r="C418" s="171"/>
      <c r="D418" s="165"/>
      <c r="E418" s="69"/>
      <c r="F418" s="69"/>
      <c r="G418" s="69"/>
      <c r="H418" s="77"/>
      <c r="I418" s="77"/>
      <c r="J418" s="54"/>
    </row>
    <row r="419" spans="2:10" ht="11.25" customHeight="1">
      <c r="B419" s="53"/>
      <c r="C419" s="69"/>
      <c r="D419" s="69"/>
      <c r="E419" s="69"/>
      <c r="F419" s="69"/>
      <c r="G419" s="69"/>
      <c r="H419" s="77"/>
      <c r="I419" s="77"/>
      <c r="J419" s="54"/>
    </row>
    <row r="420" spans="2:10" ht="11.25" customHeight="1">
      <c r="B420" s="53"/>
      <c r="C420" s="69"/>
      <c r="D420" s="69"/>
      <c r="E420" s="69"/>
      <c r="F420" s="69"/>
      <c r="G420" s="69"/>
      <c r="H420" s="77"/>
      <c r="I420" s="77"/>
      <c r="J420" s="54"/>
    </row>
    <row r="421" spans="2:10" ht="11.25" customHeight="1">
      <c r="B421" s="53"/>
      <c r="C421" s="69"/>
      <c r="D421" s="69"/>
      <c r="E421" s="69"/>
      <c r="F421" s="69"/>
      <c r="G421" s="69"/>
      <c r="H421" s="77"/>
      <c r="I421" s="77"/>
      <c r="J421" s="54"/>
    </row>
    <row r="422" spans="2:10" ht="11.25" customHeight="1">
      <c r="B422" s="53"/>
      <c r="C422" s="69"/>
      <c r="D422" s="69"/>
      <c r="E422" s="69"/>
      <c r="F422" s="69"/>
      <c r="G422" s="69"/>
      <c r="H422" s="77"/>
      <c r="I422" s="77"/>
      <c r="J422" s="54"/>
    </row>
    <row r="423" spans="2:10" ht="11.25" customHeight="1">
      <c r="B423" s="53"/>
      <c r="C423" s="79"/>
      <c r="D423" s="79"/>
      <c r="E423" s="79"/>
      <c r="F423" s="79"/>
      <c r="G423" s="79"/>
      <c r="H423" s="82"/>
      <c r="I423" s="82"/>
      <c r="J423" s="54"/>
    </row>
    <row r="424" spans="2:10" ht="11.25" customHeight="1">
      <c r="B424" s="55"/>
      <c r="C424" s="57"/>
      <c r="D424" s="57"/>
      <c r="E424" s="57"/>
      <c r="F424" s="57"/>
      <c r="G424" s="54"/>
      <c r="H424" s="70" t="s">
        <v>327</v>
      </c>
      <c r="I424" s="71">
        <f>SUM(I417:I423)</f>
        <v>10500</v>
      </c>
      <c r="J424" s="54"/>
    </row>
    <row r="425" spans="2:10" ht="11.25" customHeight="1">
      <c r="B425" s="55"/>
      <c r="C425" s="81" t="s">
        <v>334</v>
      </c>
      <c r="D425" s="56"/>
      <c r="E425" s="56"/>
      <c r="F425" s="56"/>
      <c r="G425" s="56"/>
      <c r="H425" s="56"/>
      <c r="I425" s="56"/>
      <c r="J425" s="54"/>
    </row>
    <row r="426" spans="2:10" ht="11.25" customHeight="1">
      <c r="B426" s="53"/>
      <c r="C426" s="166" t="s">
        <v>335</v>
      </c>
      <c r="D426" s="167"/>
      <c r="E426" s="70" t="s">
        <v>316</v>
      </c>
      <c r="F426" s="73" t="s">
        <v>317</v>
      </c>
      <c r="G426" s="73" t="s">
        <v>318</v>
      </c>
      <c r="H426" s="73" t="s">
        <v>319</v>
      </c>
      <c r="I426" s="73" t="s">
        <v>320</v>
      </c>
      <c r="J426" s="54"/>
    </row>
    <row r="427" spans="2:10" ht="11.25" customHeight="1">
      <c r="B427" s="53"/>
      <c r="C427" s="168" t="s">
        <v>336</v>
      </c>
      <c r="D427" s="169"/>
      <c r="E427" s="69" t="s">
        <v>337</v>
      </c>
      <c r="F427" s="74">
        <v>121768.4</v>
      </c>
      <c r="G427" s="64">
        <v>9.5000000000000001E-2</v>
      </c>
      <c r="H427" s="77"/>
      <c r="I427" s="84">
        <v>11568</v>
      </c>
      <c r="J427" s="54"/>
    </row>
    <row r="428" spans="2:10" ht="11.25" customHeight="1">
      <c r="B428" s="53"/>
      <c r="C428" s="170" t="s">
        <v>338</v>
      </c>
      <c r="D428" s="165"/>
      <c r="E428" s="69" t="s">
        <v>331</v>
      </c>
      <c r="F428" s="74">
        <v>75000</v>
      </c>
      <c r="G428" s="64">
        <v>0.09</v>
      </c>
      <c r="H428" s="77"/>
      <c r="I428" s="84">
        <v>6750</v>
      </c>
      <c r="J428" s="54"/>
    </row>
    <row r="429" spans="2:10" ht="11.25" customHeight="1">
      <c r="B429" s="53"/>
      <c r="C429" s="79"/>
      <c r="D429" s="79"/>
      <c r="E429" s="79"/>
      <c r="F429" s="79"/>
      <c r="G429" s="79"/>
      <c r="H429" s="82"/>
      <c r="I429" s="82"/>
      <c r="J429" s="54"/>
    </row>
    <row r="430" spans="2:10" ht="11.25" customHeight="1">
      <c r="B430" s="55"/>
      <c r="C430" s="57"/>
      <c r="D430" s="57"/>
      <c r="E430" s="57"/>
      <c r="F430" s="57"/>
      <c r="G430" s="54"/>
      <c r="H430" s="70" t="s">
        <v>327</v>
      </c>
      <c r="I430" s="71">
        <f>SUM(I427:I429)</f>
        <v>18318</v>
      </c>
      <c r="J430" s="54"/>
    </row>
    <row r="431" spans="2:10" ht="11.25" customHeight="1">
      <c r="B431" s="55"/>
      <c r="C431" s="57"/>
      <c r="D431" s="57"/>
      <c r="E431" s="57"/>
      <c r="F431" s="57"/>
      <c r="G431" s="57"/>
      <c r="H431" s="56"/>
      <c r="I431" s="56"/>
      <c r="J431" s="54"/>
    </row>
    <row r="432" spans="2:10" ht="11.25" customHeight="1">
      <c r="B432" s="55"/>
      <c r="C432" s="57"/>
      <c r="D432" s="57"/>
      <c r="E432" s="57"/>
      <c r="F432" s="178"/>
      <c r="G432" s="179"/>
      <c r="H432" s="85" t="s">
        <v>339</v>
      </c>
      <c r="I432" s="71">
        <f>I430+I424+I414</f>
        <v>29607.48</v>
      </c>
      <c r="J432" s="54"/>
    </row>
    <row r="433" spans="2:10" ht="11.25" customHeight="1">
      <c r="B433" s="86"/>
      <c r="C433" s="56"/>
      <c r="D433" s="56"/>
      <c r="E433" s="56"/>
      <c r="F433" s="56"/>
      <c r="G433" s="56"/>
      <c r="H433" s="56"/>
      <c r="I433" s="56"/>
      <c r="J433" s="82"/>
    </row>
    <row r="434" spans="2:10" ht="11.25" customHeight="1"/>
    <row r="435" spans="2:10" ht="11.25" customHeight="1"/>
    <row r="436" spans="2:10" ht="11.25" customHeight="1"/>
    <row r="437" spans="2:10" ht="11.25" customHeight="1">
      <c r="B437" s="50"/>
      <c r="C437" s="91"/>
      <c r="D437" s="91"/>
      <c r="E437" s="91"/>
      <c r="F437" s="91"/>
      <c r="G437" s="91"/>
      <c r="H437" s="91"/>
      <c r="I437" s="91"/>
      <c r="J437" s="52"/>
    </row>
    <row r="438" spans="2:10" ht="11.25" customHeight="1">
      <c r="B438" s="53"/>
      <c r="C438" s="180" t="s">
        <v>309</v>
      </c>
      <c r="D438" s="181"/>
      <c r="E438" s="181"/>
      <c r="F438" s="181"/>
      <c r="G438" s="181"/>
      <c r="H438" s="181"/>
      <c r="I438" s="182"/>
      <c r="J438" s="54"/>
    </row>
    <row r="439" spans="2:10" ht="11.25" customHeight="1">
      <c r="B439" s="53"/>
      <c r="C439" s="183"/>
      <c r="D439" s="184"/>
      <c r="E439" s="184"/>
      <c r="F439" s="184"/>
      <c r="G439" s="184"/>
      <c r="H439" s="184"/>
      <c r="I439" s="185"/>
      <c r="J439" s="54"/>
    </row>
    <row r="440" spans="2:10" ht="11.25" customHeight="1">
      <c r="B440" s="53"/>
      <c r="C440" s="183"/>
      <c r="D440" s="184"/>
      <c r="E440" s="184"/>
      <c r="F440" s="184"/>
      <c r="G440" s="184"/>
      <c r="H440" s="184"/>
      <c r="I440" s="185"/>
      <c r="J440" s="54"/>
    </row>
    <row r="441" spans="2:10" ht="11.25" customHeight="1">
      <c r="B441" s="53"/>
      <c r="C441" s="183"/>
      <c r="D441" s="184"/>
      <c r="E441" s="184"/>
      <c r="F441" s="184"/>
      <c r="G441" s="184"/>
      <c r="H441" s="184"/>
      <c r="I441" s="185"/>
      <c r="J441" s="92"/>
    </row>
    <row r="442" spans="2:10" ht="11.25" customHeight="1">
      <c r="B442" s="53"/>
      <c r="C442" s="186"/>
      <c r="D442" s="187"/>
      <c r="E442" s="187"/>
      <c r="F442" s="187"/>
      <c r="G442" s="187"/>
      <c r="H442" s="187"/>
      <c r="I442" s="188"/>
      <c r="J442" s="54"/>
    </row>
    <row r="443" spans="2:10" ht="11.25" customHeight="1">
      <c r="B443" s="55"/>
      <c r="C443" s="93"/>
      <c r="D443" s="93"/>
      <c r="E443" s="93"/>
      <c r="F443" s="93"/>
      <c r="G443" s="93"/>
      <c r="H443" s="93"/>
      <c r="I443" s="93"/>
      <c r="J443" s="54"/>
    </row>
    <row r="444" spans="2:10" ht="60.75" customHeight="1">
      <c r="B444" s="53"/>
      <c r="C444" s="189" t="s">
        <v>310</v>
      </c>
      <c r="D444" s="189">
        <v>183</v>
      </c>
      <c r="E444" s="191" t="s">
        <v>368</v>
      </c>
      <c r="F444" s="182"/>
      <c r="G444" s="175" t="s">
        <v>312</v>
      </c>
      <c r="H444" s="177" t="s">
        <v>313</v>
      </c>
      <c r="I444" s="190">
        <f>I492</f>
        <v>77512.95</v>
      </c>
      <c r="J444" s="54"/>
    </row>
    <row r="445" spans="2:10" ht="11.25" customHeight="1">
      <c r="B445" s="53"/>
      <c r="C445" s="176"/>
      <c r="D445" s="176"/>
      <c r="E445" s="186"/>
      <c r="F445" s="188"/>
      <c r="G445" s="176"/>
      <c r="H445" s="176"/>
      <c r="I445" s="176"/>
      <c r="J445" s="54"/>
    </row>
    <row r="446" spans="2:10" ht="11.25" customHeight="1">
      <c r="B446" s="55"/>
      <c r="C446" s="94"/>
      <c r="D446" s="94"/>
      <c r="E446" s="94"/>
      <c r="F446" s="94"/>
      <c r="G446" s="94"/>
      <c r="H446" s="94"/>
      <c r="I446" s="94"/>
      <c r="J446" s="54"/>
    </row>
    <row r="447" spans="2:10" ht="11.25" customHeight="1">
      <c r="B447" s="55"/>
      <c r="C447" s="81" t="s">
        <v>314</v>
      </c>
      <c r="D447" s="93"/>
      <c r="E447" s="93"/>
      <c r="F447" s="93"/>
      <c r="G447" s="93"/>
      <c r="H447" s="93"/>
      <c r="I447" s="93"/>
      <c r="J447" s="54"/>
    </row>
    <row r="448" spans="2:10" ht="11.25" customHeight="1">
      <c r="B448" s="53"/>
      <c r="C448" s="192" t="s">
        <v>315</v>
      </c>
      <c r="D448" s="167"/>
      <c r="E448" s="95" t="s">
        <v>316</v>
      </c>
      <c r="F448" s="95" t="s">
        <v>317</v>
      </c>
      <c r="G448" s="95" t="s">
        <v>318</v>
      </c>
      <c r="H448" s="95" t="s">
        <v>319</v>
      </c>
      <c r="I448" s="95" t="s">
        <v>320</v>
      </c>
      <c r="J448" s="54"/>
    </row>
    <row r="449" spans="2:10" ht="24" customHeight="1">
      <c r="B449" s="53"/>
      <c r="C449" s="168" t="s">
        <v>369</v>
      </c>
      <c r="D449" s="169"/>
      <c r="E449" s="102" t="s">
        <v>17</v>
      </c>
      <c r="F449" s="65">
        <v>3500</v>
      </c>
      <c r="G449" s="102">
        <v>12.5</v>
      </c>
      <c r="H449" s="89"/>
      <c r="I449" s="114">
        <v>43750</v>
      </c>
      <c r="J449" s="54"/>
    </row>
    <row r="450" spans="2:10" ht="11.25" customHeight="1">
      <c r="B450" s="53"/>
      <c r="C450" s="170" t="s">
        <v>370</v>
      </c>
      <c r="D450" s="165"/>
      <c r="E450" s="102" t="s">
        <v>367</v>
      </c>
      <c r="F450" s="65">
        <v>292061.67</v>
      </c>
      <c r="G450" s="102">
        <v>0.03</v>
      </c>
      <c r="H450" s="89"/>
      <c r="I450" s="114">
        <v>8761.85</v>
      </c>
      <c r="J450" s="54"/>
    </row>
    <row r="451" spans="2:10" ht="11.25" customHeight="1">
      <c r="B451" s="53"/>
      <c r="C451" s="171"/>
      <c r="D451" s="165"/>
      <c r="E451" s="89"/>
      <c r="F451" s="89"/>
      <c r="G451" s="89"/>
      <c r="H451" s="89"/>
      <c r="I451" s="115" t="s">
        <v>332</v>
      </c>
      <c r="J451" s="54"/>
    </row>
    <row r="452" spans="2:10" ht="11.25" customHeight="1">
      <c r="B452" s="53"/>
      <c r="C452" s="193"/>
      <c r="D452" s="165"/>
      <c r="E452" s="89"/>
      <c r="F452" s="89"/>
      <c r="G452" s="89"/>
      <c r="H452" s="89"/>
      <c r="I452" s="115" t="s">
        <v>332</v>
      </c>
      <c r="J452" s="54"/>
    </row>
    <row r="453" spans="2:10" ht="11.25" customHeight="1">
      <c r="B453" s="53"/>
      <c r="C453" s="171"/>
      <c r="D453" s="165"/>
      <c r="E453" s="102"/>
      <c r="F453" s="102"/>
      <c r="G453" s="102"/>
      <c r="H453" s="89"/>
      <c r="I453" s="115" t="s">
        <v>332</v>
      </c>
      <c r="J453" s="54"/>
    </row>
    <row r="454" spans="2:10" ht="11.25" customHeight="1">
      <c r="B454" s="53"/>
      <c r="C454" s="171"/>
      <c r="D454" s="165"/>
      <c r="E454" s="102"/>
      <c r="F454" s="102"/>
      <c r="G454" s="102"/>
      <c r="H454" s="89"/>
      <c r="I454" s="115" t="s">
        <v>332</v>
      </c>
      <c r="J454" s="54"/>
    </row>
    <row r="455" spans="2:10" ht="11.25" customHeight="1">
      <c r="B455" s="53"/>
      <c r="C455" s="171"/>
      <c r="D455" s="165"/>
      <c r="E455" s="102"/>
      <c r="F455" s="102"/>
      <c r="G455" s="102"/>
      <c r="H455" s="89"/>
      <c r="I455" s="96"/>
      <c r="J455" s="54"/>
    </row>
    <row r="456" spans="2:10" ht="11.25" customHeight="1">
      <c r="B456" s="53"/>
      <c r="C456" s="171"/>
      <c r="D456" s="165"/>
      <c r="E456" s="102"/>
      <c r="F456" s="102"/>
      <c r="G456" s="89"/>
      <c r="H456" s="89"/>
      <c r="I456" s="96"/>
      <c r="J456" s="54"/>
    </row>
    <row r="457" spans="2:10" ht="11.25" customHeight="1">
      <c r="B457" s="53"/>
      <c r="C457" s="171"/>
      <c r="D457" s="165"/>
      <c r="E457" s="102"/>
      <c r="F457" s="102"/>
      <c r="G457" s="89"/>
      <c r="H457" s="89"/>
      <c r="I457" s="96"/>
      <c r="J457" s="54"/>
    </row>
    <row r="458" spans="2:10" ht="11.25" customHeight="1">
      <c r="B458" s="53"/>
      <c r="C458" s="171"/>
      <c r="D458" s="165"/>
      <c r="E458" s="102"/>
      <c r="F458" s="102"/>
      <c r="G458" s="89"/>
      <c r="H458" s="89"/>
      <c r="I458" s="96"/>
      <c r="J458" s="54"/>
    </row>
    <row r="459" spans="2:10" ht="11.25" customHeight="1">
      <c r="B459" s="53"/>
      <c r="C459" s="171"/>
      <c r="D459" s="165"/>
      <c r="E459" s="89"/>
      <c r="F459" s="89"/>
      <c r="G459" s="89"/>
      <c r="H459" s="89"/>
      <c r="I459" s="96"/>
      <c r="J459" s="54"/>
    </row>
    <row r="460" spans="2:10" ht="11.25" customHeight="1">
      <c r="B460" s="53"/>
      <c r="C460" s="171"/>
      <c r="D460" s="165"/>
      <c r="E460" s="89"/>
      <c r="F460" s="89"/>
      <c r="G460" s="89"/>
      <c r="H460" s="89"/>
      <c r="I460" s="96"/>
      <c r="J460" s="54"/>
    </row>
    <row r="461" spans="2:10" ht="11.25" customHeight="1">
      <c r="B461" s="53"/>
      <c r="C461" s="171"/>
      <c r="D461" s="165"/>
      <c r="E461" s="89"/>
      <c r="F461" s="89"/>
      <c r="G461" s="89"/>
      <c r="H461" s="89"/>
      <c r="I461" s="96"/>
      <c r="J461" s="54"/>
    </row>
    <row r="462" spans="2:10" ht="11.25" customHeight="1">
      <c r="B462" s="53"/>
      <c r="C462" s="171"/>
      <c r="D462" s="165"/>
      <c r="E462" s="89"/>
      <c r="F462" s="89"/>
      <c r="G462" s="89"/>
      <c r="H462" s="89"/>
      <c r="I462" s="96"/>
      <c r="J462" s="54"/>
    </row>
    <row r="463" spans="2:10" ht="11.25" customHeight="1">
      <c r="B463" s="53"/>
      <c r="C463" s="172"/>
      <c r="D463" s="173"/>
      <c r="E463" s="97"/>
      <c r="F463" s="97"/>
      <c r="G463" s="97"/>
      <c r="H463" s="97"/>
      <c r="I463" s="98"/>
      <c r="J463" s="54"/>
    </row>
    <row r="464" spans="2:10" ht="11.25" customHeight="1">
      <c r="B464" s="55"/>
      <c r="C464" s="94"/>
      <c r="D464" s="94"/>
      <c r="E464" s="94"/>
      <c r="F464" s="94"/>
      <c r="G464" s="92"/>
      <c r="H464" s="99" t="s">
        <v>327</v>
      </c>
      <c r="I464" s="103">
        <f>SUM(I449:I463)</f>
        <v>52511.85</v>
      </c>
      <c r="J464" s="54"/>
    </row>
    <row r="465" spans="2:10" ht="11.25" customHeight="1">
      <c r="B465" s="55"/>
      <c r="C465" s="101" t="s">
        <v>328</v>
      </c>
      <c r="D465" s="93"/>
      <c r="E465" s="93"/>
      <c r="F465" s="93"/>
      <c r="G465" s="93"/>
      <c r="H465" s="93"/>
      <c r="I465" s="93"/>
      <c r="J465" s="54"/>
    </row>
    <row r="466" spans="2:10" ht="11.25" customHeight="1">
      <c r="B466" s="53"/>
      <c r="C466" s="192" t="s">
        <v>315</v>
      </c>
      <c r="D466" s="167"/>
      <c r="E466" s="95" t="s">
        <v>316</v>
      </c>
      <c r="F466" s="95" t="s">
        <v>317</v>
      </c>
      <c r="G466" s="95" t="s">
        <v>318</v>
      </c>
      <c r="H466" s="95" t="s">
        <v>319</v>
      </c>
      <c r="I466" s="95" t="s">
        <v>320</v>
      </c>
      <c r="J466" s="54"/>
    </row>
    <row r="467" spans="2:10" ht="11.25" customHeight="1">
      <c r="B467" s="53"/>
      <c r="C467" s="168" t="s">
        <v>329</v>
      </c>
      <c r="D467" s="169"/>
      <c r="E467" s="102"/>
      <c r="F467" s="65">
        <v>12900</v>
      </c>
      <c r="G467" s="102">
        <v>4.1000000000000002E-2</v>
      </c>
      <c r="H467" s="89"/>
      <c r="I467" s="76">
        <v>528.9</v>
      </c>
      <c r="J467" s="54"/>
    </row>
    <row r="468" spans="2:10" ht="45" customHeight="1">
      <c r="B468" s="53"/>
      <c r="C468" s="171" t="s">
        <v>371</v>
      </c>
      <c r="D468" s="165"/>
      <c r="E468" s="102" t="s">
        <v>331</v>
      </c>
      <c r="F468" s="65">
        <v>10000</v>
      </c>
      <c r="G468" s="102">
        <v>0.125</v>
      </c>
      <c r="H468" s="96"/>
      <c r="I468" s="76">
        <v>1250</v>
      </c>
      <c r="J468" s="54"/>
    </row>
    <row r="469" spans="2:10" ht="11.25" customHeight="1">
      <c r="B469" s="53"/>
      <c r="C469" s="171"/>
      <c r="D469" s="165"/>
      <c r="E469" s="102"/>
      <c r="F469" s="102"/>
      <c r="G469" s="102"/>
      <c r="H469" s="89"/>
      <c r="I469" s="78" t="s">
        <v>332</v>
      </c>
      <c r="J469" s="54"/>
    </row>
    <row r="470" spans="2:10" ht="11.25" customHeight="1">
      <c r="B470" s="53"/>
      <c r="C470" s="171"/>
      <c r="D470" s="165"/>
      <c r="E470" s="102"/>
      <c r="F470" s="102"/>
      <c r="G470" s="102"/>
      <c r="H470" s="89"/>
      <c r="I470" s="78" t="s">
        <v>332</v>
      </c>
      <c r="J470" s="54"/>
    </row>
    <row r="471" spans="2:10" ht="11.25" customHeight="1">
      <c r="B471" s="53"/>
      <c r="C471" s="171"/>
      <c r="D471" s="165"/>
      <c r="E471" s="89"/>
      <c r="F471" s="89"/>
      <c r="G471" s="89"/>
      <c r="H471" s="89"/>
      <c r="I471" s="78" t="s">
        <v>332</v>
      </c>
      <c r="J471" s="54"/>
    </row>
    <row r="472" spans="2:10" ht="11.25" customHeight="1">
      <c r="B472" s="53"/>
      <c r="C472" s="171"/>
      <c r="D472" s="165"/>
      <c r="E472" s="89"/>
      <c r="F472" s="89"/>
      <c r="G472" s="89"/>
      <c r="H472" s="89"/>
      <c r="I472" s="78" t="s">
        <v>332</v>
      </c>
      <c r="J472" s="54"/>
    </row>
    <row r="473" spans="2:10" ht="11.25" customHeight="1">
      <c r="B473" s="53"/>
      <c r="C473" s="172"/>
      <c r="D473" s="173"/>
      <c r="E473" s="97"/>
      <c r="F473" s="97"/>
      <c r="G473" s="97"/>
      <c r="H473" s="97"/>
      <c r="I473" s="80" t="s">
        <v>332</v>
      </c>
      <c r="J473" s="54"/>
    </row>
    <row r="474" spans="2:10" ht="11.25" customHeight="1">
      <c r="B474" s="55"/>
      <c r="C474" s="94"/>
      <c r="D474" s="94"/>
      <c r="E474" s="94"/>
      <c r="F474" s="94"/>
      <c r="G474" s="92"/>
      <c r="H474" s="99" t="s">
        <v>327</v>
      </c>
      <c r="I474" s="103">
        <f>SUM(I467:I473)</f>
        <v>1778.9</v>
      </c>
      <c r="J474" s="54"/>
    </row>
    <row r="475" spans="2:10" ht="11.25" customHeight="1">
      <c r="B475" s="55"/>
      <c r="C475" s="81" t="s">
        <v>333</v>
      </c>
      <c r="D475" s="93"/>
      <c r="E475" s="93"/>
      <c r="F475" s="93"/>
      <c r="G475" s="93"/>
      <c r="H475" s="93"/>
      <c r="I475" s="93"/>
      <c r="J475" s="54"/>
    </row>
    <row r="476" spans="2:10" ht="11.25" customHeight="1">
      <c r="B476" s="53"/>
      <c r="C476" s="192" t="s">
        <v>315</v>
      </c>
      <c r="D476" s="167"/>
      <c r="E476" s="95" t="s">
        <v>316</v>
      </c>
      <c r="F476" s="95" t="s">
        <v>317</v>
      </c>
      <c r="G476" s="95" t="s">
        <v>318</v>
      </c>
      <c r="H476" s="95" t="s">
        <v>319</v>
      </c>
      <c r="I476" s="95" t="s">
        <v>320</v>
      </c>
      <c r="J476" s="54"/>
    </row>
    <row r="477" spans="2:10" ht="11.25" customHeight="1">
      <c r="B477" s="53"/>
      <c r="C477" s="194"/>
      <c r="D477" s="169"/>
      <c r="E477" s="89"/>
      <c r="F477" s="89"/>
      <c r="G477" s="89"/>
      <c r="H477" s="96"/>
      <c r="I477" s="80" t="s">
        <v>332</v>
      </c>
      <c r="J477" s="54"/>
    </row>
    <row r="478" spans="2:10" ht="11.25" customHeight="1">
      <c r="B478" s="53"/>
      <c r="C478" s="195"/>
      <c r="D478" s="165"/>
      <c r="E478" s="89"/>
      <c r="F478" s="89"/>
      <c r="G478" s="89"/>
      <c r="H478" s="96"/>
      <c r="I478" s="96"/>
      <c r="J478" s="54"/>
    </row>
    <row r="479" spans="2:10" ht="11.25" customHeight="1">
      <c r="B479" s="53"/>
      <c r="C479" s="89"/>
      <c r="D479" s="89"/>
      <c r="E479" s="89"/>
      <c r="F479" s="89"/>
      <c r="G479" s="89"/>
      <c r="H479" s="96"/>
      <c r="I479" s="96"/>
      <c r="J479" s="54"/>
    </row>
    <row r="480" spans="2:10" ht="11.25" customHeight="1">
      <c r="B480" s="53"/>
      <c r="C480" s="89"/>
      <c r="D480" s="89"/>
      <c r="E480" s="89"/>
      <c r="F480" s="89"/>
      <c r="G480" s="89"/>
      <c r="H480" s="96"/>
      <c r="I480" s="96"/>
      <c r="J480" s="54"/>
    </row>
    <row r="481" spans="2:10" ht="11.25" customHeight="1">
      <c r="B481" s="53"/>
      <c r="C481" s="89"/>
      <c r="D481" s="89"/>
      <c r="E481" s="89"/>
      <c r="F481" s="89"/>
      <c r="G481" s="89"/>
      <c r="H481" s="96"/>
      <c r="I481" s="96"/>
      <c r="J481" s="54"/>
    </row>
    <row r="482" spans="2:10" ht="11.25" customHeight="1">
      <c r="B482" s="53"/>
      <c r="C482" s="89"/>
      <c r="D482" s="89"/>
      <c r="E482" s="89"/>
      <c r="F482" s="89"/>
      <c r="G482" s="89"/>
      <c r="H482" s="96"/>
      <c r="I482" s="96"/>
      <c r="J482" s="54"/>
    </row>
    <row r="483" spans="2:10" ht="11.25" customHeight="1">
      <c r="B483" s="53"/>
      <c r="C483" s="97"/>
      <c r="D483" s="97"/>
      <c r="E483" s="97"/>
      <c r="F483" s="97"/>
      <c r="G483" s="97"/>
      <c r="H483" s="98"/>
      <c r="I483" s="98"/>
      <c r="J483" s="54"/>
    </row>
    <row r="484" spans="2:10" ht="11.25" customHeight="1">
      <c r="B484" s="55"/>
      <c r="C484" s="94"/>
      <c r="D484" s="94"/>
      <c r="E484" s="94"/>
      <c r="F484" s="94"/>
      <c r="G484" s="92"/>
      <c r="H484" s="99" t="s">
        <v>327</v>
      </c>
      <c r="I484" s="100" t="s">
        <v>332</v>
      </c>
      <c r="J484" s="54"/>
    </row>
    <row r="485" spans="2:10" ht="11.25" customHeight="1">
      <c r="B485" s="55"/>
      <c r="C485" s="81" t="s">
        <v>334</v>
      </c>
      <c r="D485" s="93"/>
      <c r="E485" s="93"/>
      <c r="F485" s="93"/>
      <c r="G485" s="93"/>
      <c r="H485" s="93"/>
      <c r="I485" s="93"/>
      <c r="J485" s="54"/>
    </row>
    <row r="486" spans="2:10" ht="11.25" customHeight="1">
      <c r="B486" s="53"/>
      <c r="C486" s="196" t="s">
        <v>335</v>
      </c>
      <c r="D486" s="167"/>
      <c r="E486" s="99" t="s">
        <v>316</v>
      </c>
      <c r="F486" s="95" t="s">
        <v>317</v>
      </c>
      <c r="G486" s="95" t="s">
        <v>318</v>
      </c>
      <c r="H486" s="95" t="s">
        <v>319</v>
      </c>
      <c r="I486" s="95" t="s">
        <v>320</v>
      </c>
      <c r="J486" s="54"/>
    </row>
    <row r="487" spans="2:10" ht="24" customHeight="1">
      <c r="B487" s="53"/>
      <c r="C487" s="168" t="s">
        <v>372</v>
      </c>
      <c r="D487" s="169"/>
      <c r="E487" s="102" t="s">
        <v>337</v>
      </c>
      <c r="F487" s="65">
        <v>185777.6</v>
      </c>
      <c r="G487" s="102">
        <v>0.125</v>
      </c>
      <c r="H487" s="96"/>
      <c r="I487" s="84">
        <v>23222.2</v>
      </c>
      <c r="J487" s="54"/>
    </row>
    <row r="488" spans="2:10" ht="11.25" customHeight="1">
      <c r="B488" s="53"/>
      <c r="C488" s="195"/>
      <c r="D488" s="165"/>
      <c r="E488" s="89"/>
      <c r="F488" s="89"/>
      <c r="G488" s="89"/>
      <c r="H488" s="96"/>
      <c r="I488" s="82"/>
      <c r="J488" s="54"/>
    </row>
    <row r="489" spans="2:10" ht="11.25" customHeight="1">
      <c r="B489" s="53"/>
      <c r="C489" s="79"/>
      <c r="D489" s="79"/>
      <c r="E489" s="97"/>
      <c r="F489" s="97"/>
      <c r="G489" s="97"/>
      <c r="H489" s="98"/>
      <c r="I489" s="82"/>
      <c r="J489" s="54"/>
    </row>
    <row r="490" spans="2:10" ht="11.25" customHeight="1">
      <c r="B490" s="55"/>
      <c r="C490" s="94"/>
      <c r="D490" s="94"/>
      <c r="E490" s="94"/>
      <c r="F490" s="94"/>
      <c r="G490" s="92"/>
      <c r="H490" s="99" t="s">
        <v>327</v>
      </c>
      <c r="I490" s="103">
        <f>SUM(I487:I489)</f>
        <v>23222.2</v>
      </c>
      <c r="J490" s="54"/>
    </row>
    <row r="491" spans="2:10" ht="11.25" customHeight="1">
      <c r="B491" s="55"/>
      <c r="C491" s="94"/>
      <c r="D491" s="94"/>
      <c r="E491" s="94"/>
      <c r="F491" s="94"/>
      <c r="G491" s="94"/>
      <c r="H491" s="93"/>
      <c r="I491" s="93"/>
      <c r="J491" s="54"/>
    </row>
    <row r="492" spans="2:10" ht="11.25" customHeight="1">
      <c r="B492" s="86"/>
      <c r="C492" s="93"/>
      <c r="D492" s="93"/>
      <c r="E492" s="93"/>
      <c r="F492" s="197"/>
      <c r="G492" s="161"/>
      <c r="H492" s="109" t="s">
        <v>339</v>
      </c>
      <c r="I492" s="103">
        <f>I490+I474+I464</f>
        <v>77512.95</v>
      </c>
      <c r="J492" s="82"/>
    </row>
    <row r="493" spans="2:10" ht="11.25" customHeight="1"/>
    <row r="494" spans="2:10" ht="11.25" customHeight="1"/>
    <row r="495" spans="2:10" ht="11.25" customHeight="1"/>
    <row r="496" spans="2:10" ht="11.25" customHeight="1">
      <c r="B496" s="50"/>
      <c r="C496" s="91"/>
      <c r="D496" s="91"/>
      <c r="E496" s="91"/>
      <c r="F496" s="91"/>
      <c r="G496" s="91"/>
      <c r="H496" s="91"/>
      <c r="I496" s="91"/>
      <c r="J496" s="52"/>
    </row>
    <row r="497" spans="2:10" ht="11.25" customHeight="1">
      <c r="B497" s="53"/>
      <c r="C497" s="180" t="s">
        <v>309</v>
      </c>
      <c r="D497" s="181"/>
      <c r="E497" s="181"/>
      <c r="F497" s="181"/>
      <c r="G497" s="181"/>
      <c r="H497" s="181"/>
      <c r="I497" s="182"/>
      <c r="J497" s="54"/>
    </row>
    <row r="498" spans="2:10" ht="11.25" customHeight="1">
      <c r="B498" s="53"/>
      <c r="C498" s="183"/>
      <c r="D498" s="184"/>
      <c r="E498" s="184"/>
      <c r="F498" s="184"/>
      <c r="G498" s="184"/>
      <c r="H498" s="184"/>
      <c r="I498" s="185"/>
      <c r="J498" s="54"/>
    </row>
    <row r="499" spans="2:10" ht="11.25" customHeight="1">
      <c r="B499" s="53"/>
      <c r="C499" s="183"/>
      <c r="D499" s="184"/>
      <c r="E499" s="184"/>
      <c r="F499" s="184"/>
      <c r="G499" s="184"/>
      <c r="H499" s="184"/>
      <c r="I499" s="185"/>
      <c r="J499" s="54"/>
    </row>
    <row r="500" spans="2:10" ht="11.25" customHeight="1">
      <c r="B500" s="53"/>
      <c r="C500" s="183"/>
      <c r="D500" s="184"/>
      <c r="E500" s="184"/>
      <c r="F500" s="184"/>
      <c r="G500" s="184"/>
      <c r="H500" s="184"/>
      <c r="I500" s="185"/>
      <c r="J500" s="92"/>
    </row>
    <row r="501" spans="2:10" ht="11.25" customHeight="1">
      <c r="B501" s="53"/>
      <c r="C501" s="186"/>
      <c r="D501" s="187"/>
      <c r="E501" s="187"/>
      <c r="F501" s="187"/>
      <c r="G501" s="187"/>
      <c r="H501" s="187"/>
      <c r="I501" s="188"/>
      <c r="J501" s="54"/>
    </row>
    <row r="502" spans="2:10" ht="11.25" customHeight="1">
      <c r="B502" s="55"/>
      <c r="C502" s="93"/>
      <c r="D502" s="93"/>
      <c r="E502" s="93"/>
      <c r="F502" s="93"/>
      <c r="G502" s="93"/>
      <c r="H502" s="93"/>
      <c r="I502" s="93"/>
      <c r="J502" s="54"/>
    </row>
    <row r="503" spans="2:10" ht="22.5" customHeight="1">
      <c r="B503" s="53"/>
      <c r="C503" s="189" t="s">
        <v>310</v>
      </c>
      <c r="D503" s="189">
        <v>185</v>
      </c>
      <c r="E503" s="191" t="s">
        <v>373</v>
      </c>
      <c r="F503" s="182"/>
      <c r="G503" s="175" t="s">
        <v>312</v>
      </c>
      <c r="H503" s="177" t="s">
        <v>313</v>
      </c>
      <c r="I503" s="190">
        <f>I551</f>
        <v>18549.22</v>
      </c>
      <c r="J503" s="54"/>
    </row>
    <row r="504" spans="2:10" ht="11.25" customHeight="1">
      <c r="B504" s="53"/>
      <c r="C504" s="176"/>
      <c r="D504" s="176"/>
      <c r="E504" s="186"/>
      <c r="F504" s="188"/>
      <c r="G504" s="176"/>
      <c r="H504" s="176"/>
      <c r="I504" s="176"/>
      <c r="J504" s="54"/>
    </row>
    <row r="505" spans="2:10" ht="11.25" customHeight="1">
      <c r="B505" s="55"/>
      <c r="C505" s="94"/>
      <c r="D505" s="94"/>
      <c r="E505" s="94"/>
      <c r="F505" s="94"/>
      <c r="G505" s="94"/>
      <c r="H505" s="94"/>
      <c r="I505" s="94"/>
      <c r="J505" s="54"/>
    </row>
    <row r="506" spans="2:10" ht="11.25" customHeight="1">
      <c r="B506" s="55"/>
      <c r="C506" s="81" t="s">
        <v>314</v>
      </c>
      <c r="D506" s="93"/>
      <c r="E506" s="93"/>
      <c r="F506" s="93"/>
      <c r="G506" s="93"/>
      <c r="H506" s="93"/>
      <c r="I506" s="93"/>
      <c r="J506" s="54"/>
    </row>
    <row r="507" spans="2:10" ht="11.25" customHeight="1">
      <c r="B507" s="53"/>
      <c r="C507" s="192" t="s">
        <v>315</v>
      </c>
      <c r="D507" s="167"/>
      <c r="E507" s="95" t="s">
        <v>316</v>
      </c>
      <c r="F507" s="95" t="s">
        <v>317</v>
      </c>
      <c r="G507" s="95" t="s">
        <v>318</v>
      </c>
      <c r="H507" s="95" t="s">
        <v>319</v>
      </c>
      <c r="I507" s="95" t="s">
        <v>320</v>
      </c>
      <c r="J507" s="54"/>
    </row>
    <row r="508" spans="2:10" ht="11.25" customHeight="1">
      <c r="B508" s="53"/>
      <c r="C508" s="168" t="s">
        <v>370</v>
      </c>
      <c r="D508" s="169"/>
      <c r="E508" s="102" t="s">
        <v>367</v>
      </c>
      <c r="F508" s="65">
        <v>292061.67</v>
      </c>
      <c r="G508" s="102">
        <v>0.02</v>
      </c>
      <c r="H508" s="89"/>
      <c r="I508" s="114">
        <v>5841.23</v>
      </c>
      <c r="J508" s="54"/>
    </row>
    <row r="509" spans="2:10" ht="11.25" customHeight="1">
      <c r="B509" s="53"/>
      <c r="C509" s="170"/>
      <c r="D509" s="165"/>
      <c r="E509" s="102"/>
      <c r="F509" s="102"/>
      <c r="G509" s="102"/>
      <c r="H509" s="89"/>
      <c r="I509" s="96"/>
      <c r="J509" s="54"/>
    </row>
    <row r="510" spans="2:10" ht="11.25" customHeight="1">
      <c r="B510" s="53"/>
      <c r="C510" s="171"/>
      <c r="D510" s="165"/>
      <c r="E510" s="89"/>
      <c r="F510" s="89"/>
      <c r="G510" s="89"/>
      <c r="H510" s="89"/>
      <c r="I510" s="115" t="s">
        <v>332</v>
      </c>
      <c r="J510" s="54"/>
    </row>
    <row r="511" spans="2:10" ht="11.25" customHeight="1">
      <c r="B511" s="53"/>
      <c r="C511" s="193"/>
      <c r="D511" s="165"/>
      <c r="E511" s="89"/>
      <c r="F511" s="89"/>
      <c r="G511" s="89"/>
      <c r="H511" s="89"/>
      <c r="I511" s="115" t="s">
        <v>332</v>
      </c>
      <c r="J511" s="54"/>
    </row>
    <row r="512" spans="2:10" ht="11.25" customHeight="1">
      <c r="B512" s="53"/>
      <c r="C512" s="171"/>
      <c r="D512" s="165"/>
      <c r="E512" s="102"/>
      <c r="F512" s="102"/>
      <c r="G512" s="102"/>
      <c r="H512" s="89"/>
      <c r="I512" s="115" t="s">
        <v>332</v>
      </c>
      <c r="J512" s="54"/>
    </row>
    <row r="513" spans="2:10" ht="11.25" customHeight="1">
      <c r="B513" s="53"/>
      <c r="C513" s="171"/>
      <c r="D513" s="165"/>
      <c r="E513" s="102"/>
      <c r="F513" s="102"/>
      <c r="G513" s="102"/>
      <c r="H513" s="89"/>
      <c r="I513" s="115" t="s">
        <v>332</v>
      </c>
      <c r="J513" s="54"/>
    </row>
    <row r="514" spans="2:10" ht="11.25" customHeight="1">
      <c r="B514" s="53"/>
      <c r="C514" s="171"/>
      <c r="D514" s="165"/>
      <c r="E514" s="102"/>
      <c r="F514" s="102"/>
      <c r="G514" s="102"/>
      <c r="H514" s="89"/>
      <c r="I514" s="96"/>
      <c r="J514" s="54"/>
    </row>
    <row r="515" spans="2:10" ht="11.25" customHeight="1">
      <c r="B515" s="53"/>
      <c r="C515" s="171"/>
      <c r="D515" s="165"/>
      <c r="E515" s="102"/>
      <c r="F515" s="102"/>
      <c r="G515" s="89"/>
      <c r="H515" s="89"/>
      <c r="I515" s="96"/>
      <c r="J515" s="54"/>
    </row>
    <row r="516" spans="2:10" ht="11.25" customHeight="1">
      <c r="B516" s="53"/>
      <c r="C516" s="171"/>
      <c r="D516" s="165"/>
      <c r="E516" s="102"/>
      <c r="F516" s="102"/>
      <c r="G516" s="89"/>
      <c r="H516" s="89"/>
      <c r="I516" s="96"/>
      <c r="J516" s="54"/>
    </row>
    <row r="517" spans="2:10" ht="11.25" customHeight="1">
      <c r="B517" s="53"/>
      <c r="C517" s="171"/>
      <c r="D517" s="165"/>
      <c r="E517" s="102"/>
      <c r="F517" s="102"/>
      <c r="G517" s="89"/>
      <c r="H517" s="89"/>
      <c r="I517" s="96"/>
      <c r="J517" s="54"/>
    </row>
    <row r="518" spans="2:10" ht="11.25" customHeight="1">
      <c r="B518" s="53"/>
      <c r="C518" s="171"/>
      <c r="D518" s="165"/>
      <c r="E518" s="89"/>
      <c r="F518" s="89"/>
      <c r="G518" s="89"/>
      <c r="H518" s="89"/>
      <c r="I518" s="96"/>
      <c r="J518" s="54"/>
    </row>
    <row r="519" spans="2:10" ht="11.25" customHeight="1">
      <c r="B519" s="53"/>
      <c r="C519" s="171"/>
      <c r="D519" s="165"/>
      <c r="E519" s="89"/>
      <c r="F519" s="89"/>
      <c r="G519" s="89"/>
      <c r="H519" s="89"/>
      <c r="I519" s="96"/>
      <c r="J519" s="54"/>
    </row>
    <row r="520" spans="2:10" ht="11.25" customHeight="1">
      <c r="B520" s="53"/>
      <c r="C520" s="171"/>
      <c r="D520" s="165"/>
      <c r="E520" s="89"/>
      <c r="F520" s="89"/>
      <c r="G520" s="89"/>
      <c r="H520" s="89"/>
      <c r="I520" s="96"/>
      <c r="J520" s="54"/>
    </row>
    <row r="521" spans="2:10" ht="11.25" customHeight="1">
      <c r="B521" s="53"/>
      <c r="C521" s="171"/>
      <c r="D521" s="165"/>
      <c r="E521" s="89"/>
      <c r="F521" s="89"/>
      <c r="G521" s="89"/>
      <c r="H521" s="89"/>
      <c r="I521" s="96"/>
      <c r="J521" s="54"/>
    </row>
    <row r="522" spans="2:10" ht="11.25" customHeight="1">
      <c r="B522" s="53"/>
      <c r="C522" s="172"/>
      <c r="D522" s="173"/>
      <c r="E522" s="97"/>
      <c r="F522" s="97"/>
      <c r="G522" s="97"/>
      <c r="H522" s="97"/>
      <c r="I522" s="98"/>
      <c r="J522" s="54"/>
    </row>
    <row r="523" spans="2:10" ht="11.25" customHeight="1">
      <c r="B523" s="55"/>
      <c r="C523" s="94"/>
      <c r="D523" s="94"/>
      <c r="E523" s="94"/>
      <c r="F523" s="94"/>
      <c r="G523" s="92"/>
      <c r="H523" s="99" t="s">
        <v>327</v>
      </c>
      <c r="I523" s="103">
        <f>SUM(I508:I522)</f>
        <v>5841.23</v>
      </c>
      <c r="J523" s="54"/>
    </row>
    <row r="524" spans="2:10" ht="11.25" customHeight="1">
      <c r="B524" s="55"/>
      <c r="C524" s="101" t="s">
        <v>328</v>
      </c>
      <c r="D524" s="93"/>
      <c r="E524" s="93"/>
      <c r="F524" s="93"/>
      <c r="G524" s="93"/>
      <c r="H524" s="93"/>
      <c r="I524" s="93"/>
      <c r="J524" s="54"/>
    </row>
    <row r="525" spans="2:10" ht="11.25" customHeight="1">
      <c r="B525" s="53"/>
      <c r="C525" s="192" t="s">
        <v>315</v>
      </c>
      <c r="D525" s="167"/>
      <c r="E525" s="95" t="s">
        <v>316</v>
      </c>
      <c r="F525" s="95" t="s">
        <v>317</v>
      </c>
      <c r="G525" s="95" t="s">
        <v>318</v>
      </c>
      <c r="H525" s="95" t="s">
        <v>319</v>
      </c>
      <c r="I525" s="95" t="s">
        <v>320</v>
      </c>
      <c r="J525" s="54"/>
    </row>
    <row r="526" spans="2:10" ht="11.25" customHeight="1">
      <c r="B526" s="53"/>
      <c r="C526" s="168" t="s">
        <v>329</v>
      </c>
      <c r="D526" s="169"/>
      <c r="E526" s="89"/>
      <c r="F526" s="65">
        <v>8500</v>
      </c>
      <c r="G526" s="102">
        <v>4.3999999999999997E-2</v>
      </c>
      <c r="H526" s="89"/>
      <c r="I526" s="76">
        <v>374</v>
      </c>
      <c r="J526" s="54"/>
    </row>
    <row r="527" spans="2:10" ht="45" customHeight="1">
      <c r="B527" s="53"/>
      <c r="C527" s="171" t="s">
        <v>371</v>
      </c>
      <c r="D527" s="165"/>
      <c r="E527" s="102" t="s">
        <v>331</v>
      </c>
      <c r="F527" s="65">
        <v>10000</v>
      </c>
      <c r="G527" s="102">
        <v>6.3E-2</v>
      </c>
      <c r="H527" s="96"/>
      <c r="I527" s="76">
        <v>630</v>
      </c>
      <c r="J527" s="54"/>
    </row>
    <row r="528" spans="2:10" ht="11.25" customHeight="1">
      <c r="B528" s="53"/>
      <c r="C528" s="171"/>
      <c r="D528" s="165"/>
      <c r="E528" s="102"/>
      <c r="F528" s="102"/>
      <c r="G528" s="102"/>
      <c r="H528" s="89"/>
      <c r="I528" s="78" t="s">
        <v>332</v>
      </c>
      <c r="J528" s="54"/>
    </row>
    <row r="529" spans="2:10" ht="11.25" customHeight="1">
      <c r="B529" s="53"/>
      <c r="C529" s="171"/>
      <c r="D529" s="165"/>
      <c r="E529" s="102"/>
      <c r="F529" s="102"/>
      <c r="G529" s="102"/>
      <c r="H529" s="89"/>
      <c r="I529" s="78" t="s">
        <v>332</v>
      </c>
      <c r="J529" s="54"/>
    </row>
    <row r="530" spans="2:10" ht="11.25" customHeight="1">
      <c r="B530" s="53"/>
      <c r="C530" s="171"/>
      <c r="D530" s="165"/>
      <c r="E530" s="89"/>
      <c r="F530" s="89"/>
      <c r="G530" s="89"/>
      <c r="H530" s="89"/>
      <c r="I530" s="78" t="s">
        <v>332</v>
      </c>
      <c r="J530" s="54"/>
    </row>
    <row r="531" spans="2:10" ht="11.25" customHeight="1">
      <c r="B531" s="53"/>
      <c r="C531" s="171"/>
      <c r="D531" s="165"/>
      <c r="E531" s="89"/>
      <c r="F531" s="89"/>
      <c r="G531" s="89"/>
      <c r="H531" s="89"/>
      <c r="I531" s="78" t="s">
        <v>332</v>
      </c>
      <c r="J531" s="54"/>
    </row>
    <row r="532" spans="2:10" ht="11.25" customHeight="1">
      <c r="B532" s="53"/>
      <c r="C532" s="172"/>
      <c r="D532" s="173"/>
      <c r="E532" s="97"/>
      <c r="F532" s="97"/>
      <c r="G532" s="97"/>
      <c r="H532" s="97"/>
      <c r="I532" s="80" t="s">
        <v>332</v>
      </c>
      <c r="J532" s="54"/>
    </row>
    <row r="533" spans="2:10" ht="11.25" customHeight="1">
      <c r="B533" s="55"/>
      <c r="C533" s="94"/>
      <c r="D533" s="94"/>
      <c r="E533" s="94"/>
      <c r="F533" s="94"/>
      <c r="G533" s="92"/>
      <c r="H533" s="99" t="s">
        <v>327</v>
      </c>
      <c r="I533" s="103">
        <f>SUM(I526:I532)</f>
        <v>1004</v>
      </c>
      <c r="J533" s="54"/>
    </row>
    <row r="534" spans="2:10" ht="11.25" customHeight="1">
      <c r="B534" s="55"/>
      <c r="C534" s="81" t="s">
        <v>333</v>
      </c>
      <c r="D534" s="93"/>
      <c r="E534" s="93"/>
      <c r="F534" s="93"/>
      <c r="G534" s="93"/>
      <c r="H534" s="93"/>
      <c r="I534" s="93"/>
      <c r="J534" s="54"/>
    </row>
    <row r="535" spans="2:10" ht="11.25" customHeight="1">
      <c r="B535" s="53"/>
      <c r="C535" s="192" t="s">
        <v>315</v>
      </c>
      <c r="D535" s="167"/>
      <c r="E535" s="95" t="s">
        <v>316</v>
      </c>
      <c r="F535" s="95" t="s">
        <v>317</v>
      </c>
      <c r="G535" s="95" t="s">
        <v>318</v>
      </c>
      <c r="H535" s="95" t="s">
        <v>319</v>
      </c>
      <c r="I535" s="95" t="s">
        <v>320</v>
      </c>
      <c r="J535" s="54"/>
    </row>
    <row r="536" spans="2:10" ht="11.25" customHeight="1">
      <c r="B536" s="53"/>
      <c r="C536" s="194"/>
      <c r="D536" s="169"/>
      <c r="E536" s="89"/>
      <c r="F536" s="89"/>
      <c r="G536" s="89"/>
      <c r="H536" s="96"/>
      <c r="I536" s="80" t="s">
        <v>332</v>
      </c>
      <c r="J536" s="54"/>
    </row>
    <row r="537" spans="2:10" ht="11.25" customHeight="1">
      <c r="B537" s="53"/>
      <c r="C537" s="195"/>
      <c r="D537" s="165"/>
      <c r="E537" s="89"/>
      <c r="F537" s="89"/>
      <c r="G537" s="89"/>
      <c r="H537" s="96"/>
      <c r="I537" s="96"/>
      <c r="J537" s="54"/>
    </row>
    <row r="538" spans="2:10" ht="11.25" customHeight="1">
      <c r="B538" s="53"/>
      <c r="C538" s="89"/>
      <c r="D538" s="89"/>
      <c r="E538" s="89"/>
      <c r="F538" s="89"/>
      <c r="G538" s="89"/>
      <c r="H538" s="96"/>
      <c r="I538" s="96"/>
      <c r="J538" s="54"/>
    </row>
    <row r="539" spans="2:10" ht="11.25" customHeight="1">
      <c r="B539" s="53"/>
      <c r="C539" s="89"/>
      <c r="D539" s="89"/>
      <c r="E539" s="89"/>
      <c r="F539" s="89"/>
      <c r="G539" s="89"/>
      <c r="H539" s="96"/>
      <c r="I539" s="96"/>
      <c r="J539" s="54"/>
    </row>
    <row r="540" spans="2:10" ht="11.25" customHeight="1">
      <c r="B540" s="53"/>
      <c r="C540" s="89"/>
      <c r="D540" s="89"/>
      <c r="E540" s="89"/>
      <c r="F540" s="89"/>
      <c r="G540" s="89"/>
      <c r="H540" s="96"/>
      <c r="I540" s="96"/>
      <c r="J540" s="54"/>
    </row>
    <row r="541" spans="2:10" ht="11.25" customHeight="1">
      <c r="B541" s="53"/>
      <c r="C541" s="89"/>
      <c r="D541" s="89"/>
      <c r="E541" s="89"/>
      <c r="F541" s="89"/>
      <c r="G541" s="89"/>
      <c r="H541" s="96"/>
      <c r="I541" s="96"/>
      <c r="J541" s="54"/>
    </row>
    <row r="542" spans="2:10" ht="11.25" customHeight="1">
      <c r="B542" s="53"/>
      <c r="C542" s="97"/>
      <c r="D542" s="97"/>
      <c r="E542" s="97"/>
      <c r="F542" s="97"/>
      <c r="G542" s="97"/>
      <c r="H542" s="98"/>
      <c r="I542" s="98"/>
      <c r="J542" s="54"/>
    </row>
    <row r="543" spans="2:10" ht="11.25" customHeight="1">
      <c r="B543" s="55"/>
      <c r="C543" s="94"/>
      <c r="D543" s="94"/>
      <c r="E543" s="94"/>
      <c r="F543" s="94"/>
      <c r="G543" s="92"/>
      <c r="H543" s="99" t="s">
        <v>327</v>
      </c>
      <c r="I543" s="100" t="s">
        <v>332</v>
      </c>
      <c r="J543" s="54"/>
    </row>
    <row r="544" spans="2:10" ht="11.25" customHeight="1">
      <c r="B544" s="55"/>
      <c r="C544" s="81" t="s">
        <v>334</v>
      </c>
      <c r="D544" s="93"/>
      <c r="E544" s="93"/>
      <c r="F544" s="93"/>
      <c r="G544" s="93"/>
      <c r="H544" s="93"/>
      <c r="I544" s="93"/>
      <c r="J544" s="54"/>
    </row>
    <row r="545" spans="2:10" ht="11.25" customHeight="1">
      <c r="B545" s="53"/>
      <c r="C545" s="196" t="s">
        <v>335</v>
      </c>
      <c r="D545" s="167"/>
      <c r="E545" s="99" t="s">
        <v>316</v>
      </c>
      <c r="F545" s="95" t="s">
        <v>317</v>
      </c>
      <c r="G545" s="95" t="s">
        <v>318</v>
      </c>
      <c r="H545" s="95" t="s">
        <v>319</v>
      </c>
      <c r="I545" s="95" t="s">
        <v>320</v>
      </c>
      <c r="J545" s="54"/>
    </row>
    <row r="546" spans="2:10" ht="24" customHeight="1">
      <c r="B546" s="53"/>
      <c r="C546" s="168" t="s">
        <v>372</v>
      </c>
      <c r="D546" s="169"/>
      <c r="E546" s="102" t="s">
        <v>337</v>
      </c>
      <c r="F546" s="65">
        <v>185777.6</v>
      </c>
      <c r="G546" s="102">
        <v>6.3E-2</v>
      </c>
      <c r="H546" s="96"/>
      <c r="I546" s="84">
        <v>11703.99</v>
      </c>
      <c r="J546" s="54"/>
    </row>
    <row r="547" spans="2:10" ht="11.25" customHeight="1">
      <c r="B547" s="53"/>
      <c r="C547" s="195"/>
      <c r="D547" s="165"/>
      <c r="E547" s="89"/>
      <c r="F547" s="89"/>
      <c r="G547" s="89"/>
      <c r="H547" s="96"/>
      <c r="I547" s="82"/>
      <c r="J547" s="54"/>
    </row>
    <row r="548" spans="2:10" ht="11.25" customHeight="1">
      <c r="B548" s="53"/>
      <c r="C548" s="79"/>
      <c r="D548" s="79"/>
      <c r="E548" s="97"/>
      <c r="F548" s="97"/>
      <c r="G548" s="97"/>
      <c r="H548" s="98"/>
      <c r="I548" s="82"/>
      <c r="J548" s="54"/>
    </row>
    <row r="549" spans="2:10" ht="11.25" customHeight="1">
      <c r="B549" s="55"/>
      <c r="C549" s="94"/>
      <c r="D549" s="94"/>
      <c r="E549" s="94"/>
      <c r="F549" s="94"/>
      <c r="G549" s="92"/>
      <c r="H549" s="99" t="s">
        <v>327</v>
      </c>
      <c r="I549" s="103">
        <f>SUM(I546:I548)</f>
        <v>11703.99</v>
      </c>
      <c r="J549" s="54"/>
    </row>
    <row r="550" spans="2:10" ht="11.25" customHeight="1">
      <c r="B550" s="55"/>
      <c r="C550" s="94"/>
      <c r="D550" s="94"/>
      <c r="E550" s="94"/>
      <c r="F550" s="94"/>
      <c r="G550" s="94"/>
      <c r="H550" s="93"/>
      <c r="I550" s="93"/>
      <c r="J550" s="54"/>
    </row>
    <row r="551" spans="2:10" ht="11.25" customHeight="1">
      <c r="B551" s="55"/>
      <c r="C551" s="94"/>
      <c r="D551" s="94"/>
      <c r="E551" s="94"/>
      <c r="F551" s="198"/>
      <c r="G551" s="179"/>
      <c r="H551" s="109" t="s">
        <v>339</v>
      </c>
      <c r="I551" s="103">
        <f>I549+I533+I523</f>
        <v>18549.22</v>
      </c>
      <c r="J551" s="54"/>
    </row>
    <row r="552" spans="2:10" ht="11.25" customHeight="1">
      <c r="B552" s="86"/>
      <c r="C552" s="56"/>
      <c r="D552" s="56"/>
      <c r="E552" s="56"/>
      <c r="F552" s="56"/>
      <c r="G552" s="56"/>
      <c r="H552" s="56"/>
      <c r="I552" s="56"/>
      <c r="J552" s="82"/>
    </row>
    <row r="553" spans="2:10" ht="11.25" customHeight="1"/>
    <row r="554" spans="2:10" ht="11.25" customHeight="1"/>
    <row r="555" spans="2:10" ht="11.25" customHeight="1"/>
    <row r="556" spans="2:10" ht="11.25" customHeight="1">
      <c r="B556" s="50"/>
      <c r="C556" s="91"/>
      <c r="D556" s="91"/>
      <c r="E556" s="91"/>
      <c r="F556" s="91"/>
      <c r="G556" s="91"/>
      <c r="H556" s="91"/>
      <c r="I556" s="91"/>
      <c r="J556" s="52"/>
    </row>
    <row r="557" spans="2:10" ht="11.25" customHeight="1">
      <c r="B557" s="53"/>
      <c r="C557" s="180" t="s">
        <v>309</v>
      </c>
      <c r="D557" s="181"/>
      <c r="E557" s="181"/>
      <c r="F557" s="181"/>
      <c r="G557" s="181"/>
      <c r="H557" s="181"/>
      <c r="I557" s="182"/>
      <c r="J557" s="54"/>
    </row>
    <row r="558" spans="2:10" ht="11.25" customHeight="1">
      <c r="B558" s="53"/>
      <c r="C558" s="183"/>
      <c r="D558" s="184"/>
      <c r="E558" s="184"/>
      <c r="F558" s="184"/>
      <c r="G558" s="184"/>
      <c r="H558" s="184"/>
      <c r="I558" s="185"/>
      <c r="J558" s="54"/>
    </row>
    <row r="559" spans="2:10" ht="11.25" customHeight="1">
      <c r="B559" s="53"/>
      <c r="C559" s="183"/>
      <c r="D559" s="184"/>
      <c r="E559" s="184"/>
      <c r="F559" s="184"/>
      <c r="G559" s="184"/>
      <c r="H559" s="184"/>
      <c r="I559" s="185"/>
      <c r="J559" s="54"/>
    </row>
    <row r="560" spans="2:10" ht="11.25" customHeight="1">
      <c r="B560" s="53"/>
      <c r="C560" s="183"/>
      <c r="D560" s="184"/>
      <c r="E560" s="184"/>
      <c r="F560" s="184"/>
      <c r="G560" s="184"/>
      <c r="H560" s="184"/>
      <c r="I560" s="185"/>
      <c r="J560" s="92"/>
    </row>
    <row r="561" spans="2:10" ht="11.25" customHeight="1">
      <c r="B561" s="53"/>
      <c r="C561" s="186"/>
      <c r="D561" s="187"/>
      <c r="E561" s="187"/>
      <c r="F561" s="187"/>
      <c r="G561" s="187"/>
      <c r="H561" s="187"/>
      <c r="I561" s="188"/>
      <c r="J561" s="54"/>
    </row>
    <row r="562" spans="2:10" ht="11.25" customHeight="1">
      <c r="B562" s="55"/>
      <c r="C562" s="93"/>
      <c r="D562" s="93"/>
      <c r="E562" s="93"/>
      <c r="F562" s="93"/>
      <c r="G562" s="93"/>
      <c r="H562" s="93"/>
      <c r="I562" s="93"/>
      <c r="J562" s="54"/>
    </row>
    <row r="563" spans="2:10" ht="22.5" customHeight="1">
      <c r="B563" s="53"/>
      <c r="C563" s="177" t="s">
        <v>310</v>
      </c>
      <c r="D563" s="177">
        <v>209</v>
      </c>
      <c r="E563" s="199" t="s">
        <v>374</v>
      </c>
      <c r="F563" s="182"/>
      <c r="G563" s="175" t="s">
        <v>312</v>
      </c>
      <c r="H563" s="177" t="s">
        <v>313</v>
      </c>
      <c r="I563" s="190">
        <f>I603</f>
        <v>13818.54</v>
      </c>
      <c r="J563" s="54"/>
    </row>
    <row r="564" spans="2:10" ht="11.25" customHeight="1">
      <c r="B564" s="53"/>
      <c r="C564" s="176"/>
      <c r="D564" s="176"/>
      <c r="E564" s="186"/>
      <c r="F564" s="188"/>
      <c r="G564" s="176"/>
      <c r="H564" s="176"/>
      <c r="I564" s="176"/>
      <c r="J564" s="54"/>
    </row>
    <row r="565" spans="2:10" ht="11.25" customHeight="1">
      <c r="B565" s="55"/>
      <c r="C565" s="94"/>
      <c r="D565" s="94"/>
      <c r="E565" s="94"/>
      <c r="F565" s="94"/>
      <c r="G565" s="94"/>
      <c r="H565" s="94"/>
      <c r="I565" s="94"/>
      <c r="J565" s="54"/>
    </row>
    <row r="566" spans="2:10" ht="11.25" customHeight="1">
      <c r="B566" s="55"/>
      <c r="C566" s="81" t="s">
        <v>314</v>
      </c>
      <c r="D566" s="93"/>
      <c r="E566" s="93"/>
      <c r="F566" s="93"/>
      <c r="G566" s="93"/>
      <c r="H566" s="93"/>
      <c r="I566" s="93"/>
      <c r="J566" s="54"/>
    </row>
    <row r="567" spans="2:10" ht="11.25" customHeight="1">
      <c r="B567" s="53"/>
      <c r="C567" s="192" t="s">
        <v>315</v>
      </c>
      <c r="D567" s="167"/>
      <c r="E567" s="95" t="s">
        <v>316</v>
      </c>
      <c r="F567" s="95" t="s">
        <v>317</v>
      </c>
      <c r="G567" s="95" t="s">
        <v>318</v>
      </c>
      <c r="H567" s="95" t="s">
        <v>319</v>
      </c>
      <c r="I567" s="95" t="s">
        <v>320</v>
      </c>
      <c r="J567" s="54"/>
    </row>
    <row r="568" spans="2:10" ht="24" customHeight="1">
      <c r="B568" s="53"/>
      <c r="C568" s="168" t="s">
        <v>375</v>
      </c>
      <c r="D568" s="169"/>
      <c r="E568" s="102" t="s">
        <v>376</v>
      </c>
      <c r="F568" s="65">
        <v>30000</v>
      </c>
      <c r="G568" s="102">
        <v>0.25</v>
      </c>
      <c r="H568" s="108">
        <v>0.05</v>
      </c>
      <c r="I568" s="76">
        <v>7777.35</v>
      </c>
      <c r="J568" s="54"/>
    </row>
    <row r="569" spans="2:10" ht="11.25" customHeight="1">
      <c r="B569" s="53"/>
      <c r="C569" s="170" t="s">
        <v>377</v>
      </c>
      <c r="D569" s="165"/>
      <c r="E569" s="102" t="s">
        <v>17</v>
      </c>
      <c r="F569" s="65">
        <v>2000</v>
      </c>
      <c r="G569" s="102">
        <v>0.05</v>
      </c>
      <c r="H569" s="105"/>
      <c r="I569" s="76">
        <v>100</v>
      </c>
      <c r="J569" s="54"/>
    </row>
    <row r="570" spans="2:10" ht="11.25" customHeight="1">
      <c r="B570" s="53"/>
      <c r="C570" s="171"/>
      <c r="D570" s="165"/>
      <c r="E570" s="89"/>
      <c r="F570" s="89"/>
      <c r="G570" s="89"/>
      <c r="H570" s="105"/>
      <c r="I570" s="78" t="s">
        <v>332</v>
      </c>
      <c r="J570" s="54"/>
    </row>
    <row r="571" spans="2:10" ht="11.25" customHeight="1">
      <c r="B571" s="53"/>
      <c r="C571" s="171"/>
      <c r="D571" s="165"/>
      <c r="E571" s="89"/>
      <c r="F571" s="89"/>
      <c r="G571" s="89"/>
      <c r="H571" s="105"/>
      <c r="I571" s="78" t="s">
        <v>332</v>
      </c>
      <c r="J571" s="54"/>
    </row>
    <row r="572" spans="2:10" ht="11.25" customHeight="1">
      <c r="B572" s="53"/>
      <c r="C572" s="171"/>
      <c r="D572" s="165"/>
      <c r="E572" s="89"/>
      <c r="F572" s="89"/>
      <c r="G572" s="89"/>
      <c r="H572" s="105"/>
      <c r="I572" s="78" t="s">
        <v>332</v>
      </c>
      <c r="J572" s="54"/>
    </row>
    <row r="573" spans="2:10" ht="11.25" customHeight="1">
      <c r="B573" s="53"/>
      <c r="C573" s="172"/>
      <c r="D573" s="173"/>
      <c r="E573" s="97"/>
      <c r="F573" s="97"/>
      <c r="G573" s="97"/>
      <c r="H573" s="98"/>
      <c r="I573" s="80" t="s">
        <v>332</v>
      </c>
      <c r="J573" s="54"/>
    </row>
    <row r="574" spans="2:10" ht="11.25" customHeight="1">
      <c r="B574" s="55"/>
      <c r="C574" s="94"/>
      <c r="D574" s="94"/>
      <c r="E574" s="94"/>
      <c r="F574" s="94"/>
      <c r="G574" s="92"/>
      <c r="H574" s="99" t="s">
        <v>327</v>
      </c>
      <c r="I574" s="103">
        <f>SUM(I568:I573)</f>
        <v>7877.35</v>
      </c>
      <c r="J574" s="54"/>
    </row>
    <row r="575" spans="2:10" ht="11.25" customHeight="1">
      <c r="B575" s="55"/>
      <c r="C575" s="101" t="s">
        <v>328</v>
      </c>
      <c r="D575" s="93"/>
      <c r="E575" s="93"/>
      <c r="F575" s="93"/>
      <c r="G575" s="93"/>
      <c r="H575" s="93"/>
      <c r="I575" s="93"/>
      <c r="J575" s="54"/>
    </row>
    <row r="576" spans="2:10" ht="11.25" customHeight="1">
      <c r="B576" s="53"/>
      <c r="C576" s="192" t="s">
        <v>315</v>
      </c>
      <c r="D576" s="167"/>
      <c r="E576" s="95" t="s">
        <v>316</v>
      </c>
      <c r="F576" s="95" t="s">
        <v>317</v>
      </c>
      <c r="G576" s="95" t="s">
        <v>318</v>
      </c>
      <c r="H576" s="95" t="s">
        <v>319</v>
      </c>
      <c r="I576" s="95" t="s">
        <v>320</v>
      </c>
      <c r="J576" s="54"/>
    </row>
    <row r="577" spans="2:10" ht="11.25" customHeight="1">
      <c r="B577" s="53"/>
      <c r="C577" s="116" t="s">
        <v>378</v>
      </c>
      <c r="D577" s="69"/>
      <c r="E577" s="102" t="s">
        <v>379</v>
      </c>
      <c r="F577" s="65">
        <v>500</v>
      </c>
      <c r="G577" s="102">
        <v>0.96</v>
      </c>
      <c r="H577" s="105"/>
      <c r="I577" s="76">
        <v>481.19</v>
      </c>
      <c r="J577" s="54"/>
    </row>
    <row r="578" spans="2:10" ht="11.25" customHeight="1">
      <c r="B578" s="53"/>
      <c r="C578" s="171"/>
      <c r="D578" s="165"/>
      <c r="E578" s="102"/>
      <c r="F578" s="102"/>
      <c r="G578" s="89"/>
      <c r="H578" s="105"/>
      <c r="I578" s="78" t="s">
        <v>332</v>
      </c>
      <c r="J578" s="54"/>
    </row>
    <row r="579" spans="2:10" ht="11.25" customHeight="1">
      <c r="B579" s="53"/>
      <c r="C579" s="171"/>
      <c r="D579" s="165"/>
      <c r="E579" s="102"/>
      <c r="F579" s="102"/>
      <c r="G579" s="89"/>
      <c r="H579" s="105"/>
      <c r="I579" s="78" t="s">
        <v>332</v>
      </c>
      <c r="J579" s="54"/>
    </row>
    <row r="580" spans="2:10" ht="11.25" customHeight="1">
      <c r="B580" s="53"/>
      <c r="C580" s="171"/>
      <c r="D580" s="165"/>
      <c r="E580" s="89"/>
      <c r="F580" s="89"/>
      <c r="G580" s="89"/>
      <c r="H580" s="96"/>
      <c r="I580" s="78" t="s">
        <v>332</v>
      </c>
      <c r="J580" s="54"/>
    </row>
    <row r="581" spans="2:10" ht="11.25" customHeight="1">
      <c r="B581" s="53"/>
      <c r="C581" s="171"/>
      <c r="D581" s="165"/>
      <c r="E581" s="89"/>
      <c r="F581" s="89"/>
      <c r="G581" s="89"/>
      <c r="H581" s="96"/>
      <c r="I581" s="78" t="s">
        <v>332</v>
      </c>
      <c r="J581" s="54"/>
    </row>
    <row r="582" spans="2:10" ht="11.25" customHeight="1">
      <c r="B582" s="53"/>
      <c r="C582" s="171"/>
      <c r="D582" s="165"/>
      <c r="E582" s="89"/>
      <c r="F582" s="89"/>
      <c r="G582" s="89"/>
      <c r="H582" s="96"/>
      <c r="I582" s="78" t="s">
        <v>332</v>
      </c>
      <c r="J582" s="54"/>
    </row>
    <row r="583" spans="2:10" ht="11.25" customHeight="1">
      <c r="B583" s="53"/>
      <c r="C583" s="93"/>
      <c r="D583" s="97"/>
      <c r="E583" s="97"/>
      <c r="F583" s="97"/>
      <c r="G583" s="97"/>
      <c r="H583" s="98"/>
      <c r="I583" s="80" t="s">
        <v>332</v>
      </c>
      <c r="J583" s="54"/>
    </row>
    <row r="584" spans="2:10" ht="11.25" customHeight="1">
      <c r="B584" s="55"/>
      <c r="C584" s="94"/>
      <c r="D584" s="94"/>
      <c r="E584" s="94"/>
      <c r="F584" s="94"/>
      <c r="G584" s="92"/>
      <c r="H584" s="99" t="s">
        <v>327</v>
      </c>
      <c r="I584" s="103">
        <f>SUM(I577:I583)</f>
        <v>481.19</v>
      </c>
      <c r="J584" s="54"/>
    </row>
    <row r="585" spans="2:10" ht="11.25" customHeight="1">
      <c r="B585" s="55"/>
      <c r="C585" s="81" t="s">
        <v>333</v>
      </c>
      <c r="D585" s="93"/>
      <c r="E585" s="93"/>
      <c r="F585" s="93"/>
      <c r="G585" s="93"/>
      <c r="H585" s="93"/>
      <c r="I585" s="93"/>
      <c r="J585" s="54"/>
    </row>
    <row r="586" spans="2:10" ht="11.25" customHeight="1">
      <c r="B586" s="53"/>
      <c r="C586" s="192" t="s">
        <v>315</v>
      </c>
      <c r="D586" s="167"/>
      <c r="E586" s="95" t="s">
        <v>316</v>
      </c>
      <c r="F586" s="95" t="s">
        <v>317</v>
      </c>
      <c r="G586" s="95" t="s">
        <v>318</v>
      </c>
      <c r="H586" s="95" t="s">
        <v>319</v>
      </c>
      <c r="I586" s="95" t="s">
        <v>320</v>
      </c>
      <c r="J586" s="54"/>
    </row>
    <row r="587" spans="2:10" ht="11.25" customHeight="1">
      <c r="B587" s="53"/>
      <c r="C587" s="174"/>
      <c r="D587" s="169"/>
      <c r="E587" s="89"/>
      <c r="F587" s="89"/>
      <c r="G587" s="89"/>
      <c r="H587" s="105"/>
      <c r="I587" s="78" t="s">
        <v>332</v>
      </c>
      <c r="J587" s="54"/>
    </row>
    <row r="588" spans="2:10" ht="11.25" customHeight="1">
      <c r="B588" s="53"/>
      <c r="C588" s="171"/>
      <c r="D588" s="165"/>
      <c r="E588" s="89"/>
      <c r="F588" s="89"/>
      <c r="G588" s="89"/>
      <c r="H588" s="96"/>
      <c r="I588" s="78" t="s">
        <v>332</v>
      </c>
      <c r="J588" s="54"/>
    </row>
    <row r="589" spans="2:10" ht="11.25" customHeight="1">
      <c r="B589" s="53"/>
      <c r="C589" s="171"/>
      <c r="D589" s="165"/>
      <c r="E589" s="89"/>
      <c r="F589" s="89"/>
      <c r="G589" s="89"/>
      <c r="H589" s="96"/>
      <c r="I589" s="78" t="s">
        <v>332</v>
      </c>
      <c r="J589" s="54"/>
    </row>
    <row r="590" spans="2:10" ht="11.25" customHeight="1">
      <c r="B590" s="53"/>
      <c r="C590" s="171"/>
      <c r="D590" s="165"/>
      <c r="E590" s="89"/>
      <c r="F590" s="89"/>
      <c r="G590" s="89"/>
      <c r="H590" s="96"/>
      <c r="I590" s="78" t="s">
        <v>332</v>
      </c>
      <c r="J590" s="54"/>
    </row>
    <row r="591" spans="2:10" ht="11.25" customHeight="1">
      <c r="B591" s="53"/>
      <c r="C591" s="171"/>
      <c r="D591" s="165"/>
      <c r="E591" s="89"/>
      <c r="F591" s="89"/>
      <c r="G591" s="89"/>
      <c r="H591" s="96"/>
      <c r="I591" s="78" t="s">
        <v>332</v>
      </c>
      <c r="J591" s="54"/>
    </row>
    <row r="592" spans="2:10" ht="11.25" customHeight="1">
      <c r="B592" s="53"/>
      <c r="C592" s="171"/>
      <c r="D592" s="165"/>
      <c r="E592" s="89"/>
      <c r="F592" s="89"/>
      <c r="G592" s="89"/>
      <c r="H592" s="96"/>
      <c r="I592" s="78" t="s">
        <v>332</v>
      </c>
      <c r="J592" s="54"/>
    </row>
    <row r="593" spans="2:10" ht="11.25" customHeight="1">
      <c r="B593" s="53"/>
      <c r="C593" s="171"/>
      <c r="D593" s="165"/>
      <c r="E593" s="97"/>
      <c r="F593" s="97"/>
      <c r="G593" s="97"/>
      <c r="H593" s="98"/>
      <c r="I593" s="80" t="s">
        <v>332</v>
      </c>
      <c r="J593" s="54"/>
    </row>
    <row r="594" spans="2:10" ht="11.25" customHeight="1">
      <c r="B594" s="55"/>
      <c r="C594" s="94"/>
      <c r="D594" s="94"/>
      <c r="E594" s="94"/>
      <c r="F594" s="94"/>
      <c r="G594" s="92"/>
      <c r="H594" s="99" t="s">
        <v>327</v>
      </c>
      <c r="I594" s="100" t="s">
        <v>332</v>
      </c>
      <c r="J594" s="54"/>
    </row>
    <row r="595" spans="2:10" ht="11.25" customHeight="1">
      <c r="B595" s="55"/>
      <c r="C595" s="81" t="s">
        <v>334</v>
      </c>
      <c r="D595" s="93"/>
      <c r="E595" s="93"/>
      <c r="F595" s="93"/>
      <c r="G595" s="93"/>
      <c r="H595" s="93"/>
      <c r="I595" s="93"/>
      <c r="J595" s="54"/>
    </row>
    <row r="596" spans="2:10" ht="11.25" customHeight="1">
      <c r="B596" s="53"/>
      <c r="C596" s="196" t="s">
        <v>335</v>
      </c>
      <c r="D596" s="167"/>
      <c r="E596" s="99" t="s">
        <v>316</v>
      </c>
      <c r="F596" s="95" t="s">
        <v>317</v>
      </c>
      <c r="G596" s="95" t="s">
        <v>318</v>
      </c>
      <c r="H596" s="95" t="s">
        <v>319</v>
      </c>
      <c r="I596" s="95" t="s">
        <v>320</v>
      </c>
      <c r="J596" s="54"/>
    </row>
    <row r="597" spans="2:10" ht="45" customHeight="1">
      <c r="B597" s="53"/>
      <c r="C597" s="174" t="s">
        <v>358</v>
      </c>
      <c r="D597" s="169"/>
      <c r="E597" s="102" t="s">
        <v>350</v>
      </c>
      <c r="F597" s="65">
        <v>130000</v>
      </c>
      <c r="G597" s="102">
        <v>4.2000000000000003E-2</v>
      </c>
      <c r="H597" s="96"/>
      <c r="I597" s="76">
        <v>5460</v>
      </c>
      <c r="J597" s="54"/>
    </row>
    <row r="598" spans="2:10" ht="11.25" customHeight="1">
      <c r="B598" s="53"/>
      <c r="C598" s="171"/>
      <c r="D598" s="165"/>
      <c r="E598" s="89"/>
      <c r="F598" s="89"/>
      <c r="G598" s="89"/>
      <c r="H598" s="96"/>
      <c r="I598" s="78" t="s">
        <v>332</v>
      </c>
      <c r="J598" s="54"/>
    </row>
    <row r="599" spans="2:10" ht="11.25" customHeight="1">
      <c r="B599" s="53"/>
      <c r="C599" s="171"/>
      <c r="D599" s="165"/>
      <c r="E599" s="89"/>
      <c r="F599" s="89"/>
      <c r="G599" s="89"/>
      <c r="H599" s="96"/>
      <c r="I599" s="78" t="s">
        <v>332</v>
      </c>
      <c r="J599" s="54"/>
    </row>
    <row r="600" spans="2:10" ht="11.25" customHeight="1">
      <c r="B600" s="53"/>
      <c r="C600" s="200"/>
      <c r="D600" s="173"/>
      <c r="E600" s="97"/>
      <c r="F600" s="97"/>
      <c r="G600" s="97"/>
      <c r="H600" s="98"/>
      <c r="I600" s="98"/>
      <c r="J600" s="54"/>
    </row>
    <row r="601" spans="2:10" ht="11.25" customHeight="1">
      <c r="B601" s="55"/>
      <c r="C601" s="94"/>
      <c r="D601" s="94"/>
      <c r="E601" s="94"/>
      <c r="F601" s="94"/>
      <c r="G601" s="92"/>
      <c r="H601" s="99" t="s">
        <v>327</v>
      </c>
      <c r="I601" s="103">
        <f>SUM(I597:I600)</f>
        <v>5460</v>
      </c>
      <c r="J601" s="54"/>
    </row>
    <row r="602" spans="2:10" ht="11.25" customHeight="1">
      <c r="B602" s="55"/>
      <c r="C602" s="94"/>
      <c r="D602" s="94"/>
      <c r="E602" s="94"/>
      <c r="F602" s="94"/>
      <c r="G602" s="94"/>
      <c r="H602" s="93"/>
      <c r="I602" s="93"/>
      <c r="J602" s="54"/>
    </row>
    <row r="603" spans="2:10" ht="11.25" customHeight="1">
      <c r="B603" s="55"/>
      <c r="C603" s="94"/>
      <c r="D603" s="94"/>
      <c r="E603" s="94"/>
      <c r="F603" s="198"/>
      <c r="G603" s="201"/>
      <c r="H603" s="109" t="s">
        <v>339</v>
      </c>
      <c r="I603" s="103">
        <f>I601+I584+I574</f>
        <v>13818.54</v>
      </c>
      <c r="J603" s="54"/>
    </row>
    <row r="604" spans="2:10" ht="11.25" customHeight="1">
      <c r="B604" s="86"/>
      <c r="C604" s="93"/>
      <c r="D604" s="93"/>
      <c r="E604" s="93"/>
      <c r="F604" s="93"/>
      <c r="G604" s="93"/>
      <c r="H604" s="93"/>
      <c r="I604" s="93"/>
      <c r="J604" s="82"/>
    </row>
    <row r="605" spans="2:10" ht="11.25" customHeight="1"/>
    <row r="606" spans="2:10" ht="11.25" customHeight="1"/>
    <row r="607" spans="2:10" ht="11.25" customHeight="1"/>
    <row r="608" spans="2:10" ht="11.25" customHeight="1">
      <c r="B608" s="50"/>
      <c r="C608" s="91"/>
      <c r="D608" s="91"/>
      <c r="E608" s="91"/>
      <c r="F608" s="91"/>
      <c r="G608" s="91"/>
      <c r="H608" s="91"/>
      <c r="I608" s="91"/>
      <c r="J608" s="52"/>
    </row>
    <row r="609" spans="2:10" ht="11.25" customHeight="1">
      <c r="B609" s="53"/>
      <c r="C609" s="180" t="s">
        <v>309</v>
      </c>
      <c r="D609" s="181"/>
      <c r="E609" s="181"/>
      <c r="F609" s="181"/>
      <c r="G609" s="181"/>
      <c r="H609" s="181"/>
      <c r="I609" s="182"/>
      <c r="J609" s="54"/>
    </row>
    <row r="610" spans="2:10" ht="11.25" customHeight="1">
      <c r="B610" s="53"/>
      <c r="C610" s="183"/>
      <c r="D610" s="184"/>
      <c r="E610" s="184"/>
      <c r="F610" s="184"/>
      <c r="G610" s="184"/>
      <c r="H610" s="184"/>
      <c r="I610" s="185"/>
      <c r="J610" s="54"/>
    </row>
    <row r="611" spans="2:10" ht="11.25" customHeight="1">
      <c r="B611" s="53"/>
      <c r="C611" s="183"/>
      <c r="D611" s="184"/>
      <c r="E611" s="184"/>
      <c r="F611" s="184"/>
      <c r="G611" s="184"/>
      <c r="H611" s="184"/>
      <c r="I611" s="185"/>
      <c r="J611" s="54"/>
    </row>
    <row r="612" spans="2:10" ht="11.25" customHeight="1">
      <c r="B612" s="53"/>
      <c r="C612" s="183"/>
      <c r="D612" s="184"/>
      <c r="E612" s="184"/>
      <c r="F612" s="184"/>
      <c r="G612" s="184"/>
      <c r="H612" s="184"/>
      <c r="I612" s="185"/>
      <c r="J612" s="92"/>
    </row>
    <row r="613" spans="2:10" ht="11.25" customHeight="1">
      <c r="B613" s="53"/>
      <c r="C613" s="186"/>
      <c r="D613" s="187"/>
      <c r="E613" s="187"/>
      <c r="F613" s="187"/>
      <c r="G613" s="187"/>
      <c r="H613" s="187"/>
      <c r="I613" s="188"/>
      <c r="J613" s="54"/>
    </row>
    <row r="614" spans="2:10" ht="11.25" customHeight="1">
      <c r="B614" s="55"/>
      <c r="C614" s="93"/>
      <c r="D614" s="93"/>
      <c r="E614" s="93"/>
      <c r="F614" s="93"/>
      <c r="G614" s="93"/>
      <c r="H614" s="93"/>
      <c r="I614" s="93"/>
      <c r="J614" s="54"/>
    </row>
    <row r="615" spans="2:10" ht="11.25" customHeight="1">
      <c r="B615" s="53"/>
      <c r="C615" s="177" t="s">
        <v>310</v>
      </c>
      <c r="D615" s="177">
        <v>49</v>
      </c>
      <c r="E615" s="191" t="s">
        <v>21</v>
      </c>
      <c r="F615" s="182"/>
      <c r="G615" s="175" t="s">
        <v>312</v>
      </c>
      <c r="H615" s="177" t="s">
        <v>313</v>
      </c>
      <c r="I615" s="190">
        <f>I657</f>
        <v>12408</v>
      </c>
      <c r="J615" s="54"/>
    </row>
    <row r="616" spans="2:10" ht="11.25" customHeight="1">
      <c r="B616" s="53"/>
      <c r="C616" s="176"/>
      <c r="D616" s="176"/>
      <c r="E616" s="186"/>
      <c r="F616" s="188"/>
      <c r="G616" s="176"/>
      <c r="H616" s="176"/>
      <c r="I616" s="176"/>
      <c r="J616" s="57"/>
    </row>
    <row r="617" spans="2:10" ht="11.25" customHeight="1">
      <c r="B617" s="55"/>
      <c r="C617" s="94"/>
      <c r="D617" s="94"/>
      <c r="E617" s="94"/>
      <c r="F617" s="94"/>
      <c r="G617" s="94"/>
      <c r="H617" s="94"/>
      <c r="I617" s="94"/>
      <c r="J617" s="54"/>
    </row>
    <row r="618" spans="2:10" ht="11.25" customHeight="1">
      <c r="B618" s="55"/>
      <c r="C618" s="81" t="s">
        <v>314</v>
      </c>
      <c r="D618" s="93"/>
      <c r="E618" s="93"/>
      <c r="F618" s="93"/>
      <c r="G618" s="93"/>
      <c r="H618" s="93"/>
      <c r="I618" s="93"/>
      <c r="J618" s="54"/>
    </row>
    <row r="619" spans="2:10" ht="11.25" customHeight="1">
      <c r="B619" s="53"/>
      <c r="C619" s="192" t="s">
        <v>315</v>
      </c>
      <c r="D619" s="167"/>
      <c r="E619" s="95" t="s">
        <v>316</v>
      </c>
      <c r="F619" s="95" t="s">
        <v>317</v>
      </c>
      <c r="G619" s="95" t="s">
        <v>318</v>
      </c>
      <c r="H619" s="95" t="s">
        <v>319</v>
      </c>
      <c r="I619" s="95" t="s">
        <v>320</v>
      </c>
      <c r="J619" s="54"/>
    </row>
    <row r="620" spans="2:10" ht="11.25" customHeight="1">
      <c r="B620" s="54"/>
      <c r="C620" s="168" t="s">
        <v>380</v>
      </c>
      <c r="D620" s="169"/>
      <c r="E620" s="102" t="s">
        <v>381</v>
      </c>
      <c r="F620" s="65">
        <v>80000</v>
      </c>
      <c r="G620" s="102">
        <v>0.08</v>
      </c>
      <c r="H620" s="108">
        <v>0</v>
      </c>
      <c r="I620" s="76">
        <v>6400</v>
      </c>
      <c r="J620" s="54"/>
    </row>
    <row r="621" spans="2:10" ht="11.25" customHeight="1">
      <c r="B621" s="53"/>
      <c r="C621" s="170"/>
      <c r="D621" s="165"/>
      <c r="E621" s="102"/>
      <c r="F621" s="102"/>
      <c r="G621" s="102"/>
      <c r="H621" s="105"/>
      <c r="I621" s="78" t="s">
        <v>332</v>
      </c>
      <c r="J621" s="54"/>
    </row>
    <row r="622" spans="2:10" ht="11.25" customHeight="1">
      <c r="B622" s="53"/>
      <c r="C622" s="170"/>
      <c r="D622" s="165"/>
      <c r="E622" s="102"/>
      <c r="F622" s="102"/>
      <c r="G622" s="102"/>
      <c r="H622" s="105"/>
      <c r="I622" s="78" t="s">
        <v>332</v>
      </c>
      <c r="J622" s="54"/>
    </row>
    <row r="623" spans="2:10" ht="11.25" customHeight="1">
      <c r="B623" s="53"/>
      <c r="C623" s="170"/>
      <c r="D623" s="165"/>
      <c r="E623" s="102"/>
      <c r="F623" s="102"/>
      <c r="G623" s="102"/>
      <c r="H623" s="105"/>
      <c r="I623" s="78" t="s">
        <v>332</v>
      </c>
      <c r="J623" s="54"/>
    </row>
    <row r="624" spans="2:10" ht="11.25" customHeight="1">
      <c r="B624" s="53"/>
      <c r="C624" s="170"/>
      <c r="D624" s="165"/>
      <c r="E624" s="102"/>
      <c r="F624" s="102"/>
      <c r="G624" s="102"/>
      <c r="H624" s="105"/>
      <c r="I624" s="78" t="s">
        <v>332</v>
      </c>
      <c r="J624" s="54"/>
    </row>
    <row r="625" spans="2:10" ht="11.25" customHeight="1">
      <c r="B625" s="53"/>
      <c r="C625" s="170"/>
      <c r="D625" s="165"/>
      <c r="E625" s="102"/>
      <c r="F625" s="102"/>
      <c r="G625" s="102"/>
      <c r="H625" s="105"/>
      <c r="I625" s="78" t="s">
        <v>332</v>
      </c>
      <c r="J625" s="54"/>
    </row>
    <row r="626" spans="2:10" ht="11.25" customHeight="1">
      <c r="B626" s="53"/>
      <c r="C626" s="170"/>
      <c r="D626" s="165"/>
      <c r="E626" s="102"/>
      <c r="F626" s="102"/>
      <c r="G626" s="102"/>
      <c r="H626" s="105"/>
      <c r="I626" s="78" t="s">
        <v>332</v>
      </c>
      <c r="J626" s="54"/>
    </row>
    <row r="627" spans="2:10" ht="11.25" customHeight="1">
      <c r="B627" s="53"/>
      <c r="C627" s="172"/>
      <c r="D627" s="173"/>
      <c r="E627" s="97"/>
      <c r="F627" s="97"/>
      <c r="G627" s="97"/>
      <c r="H627" s="98"/>
      <c r="I627" s="80" t="s">
        <v>332</v>
      </c>
      <c r="J627" s="54"/>
    </row>
    <row r="628" spans="2:10" ht="11.25" customHeight="1">
      <c r="B628" s="55"/>
      <c r="C628" s="94"/>
      <c r="D628" s="94"/>
      <c r="E628" s="94"/>
      <c r="F628" s="94"/>
      <c r="G628" s="92"/>
      <c r="H628" s="99" t="s">
        <v>327</v>
      </c>
      <c r="I628" s="103">
        <f>SUM(I620:I627)</f>
        <v>6400</v>
      </c>
      <c r="J628" s="54"/>
    </row>
    <row r="629" spans="2:10" ht="11.25" customHeight="1">
      <c r="B629" s="55"/>
      <c r="C629" s="101" t="s">
        <v>328</v>
      </c>
      <c r="D629" s="93"/>
      <c r="E629" s="93"/>
      <c r="F629" s="93"/>
      <c r="G629" s="93"/>
      <c r="H629" s="93"/>
      <c r="I629" s="93"/>
      <c r="J629" s="54"/>
    </row>
    <row r="630" spans="2:10" ht="11.25" customHeight="1">
      <c r="B630" s="53"/>
      <c r="C630" s="192" t="s">
        <v>315</v>
      </c>
      <c r="D630" s="167"/>
      <c r="E630" s="95" t="s">
        <v>316</v>
      </c>
      <c r="F630" s="95" t="s">
        <v>317</v>
      </c>
      <c r="G630" s="95" t="s">
        <v>318</v>
      </c>
      <c r="H630" s="95" t="s">
        <v>319</v>
      </c>
      <c r="I630" s="95" t="s">
        <v>320</v>
      </c>
      <c r="J630" s="54"/>
    </row>
    <row r="631" spans="2:10" ht="11.25" customHeight="1">
      <c r="B631" s="53"/>
      <c r="C631" s="116" t="s">
        <v>378</v>
      </c>
      <c r="D631" s="69"/>
      <c r="E631" s="102" t="s">
        <v>379</v>
      </c>
      <c r="F631" s="65">
        <v>500</v>
      </c>
      <c r="G631" s="102">
        <v>0.88</v>
      </c>
      <c r="H631" s="105"/>
      <c r="I631" s="76">
        <v>440.2</v>
      </c>
      <c r="J631" s="54"/>
    </row>
    <row r="632" spans="2:10" ht="11.25" customHeight="1">
      <c r="B632" s="53"/>
      <c r="C632" s="170"/>
      <c r="D632" s="165"/>
      <c r="E632" s="102" t="s">
        <v>382</v>
      </c>
      <c r="F632" s="65">
        <v>6000</v>
      </c>
      <c r="G632" s="102">
        <v>0.05</v>
      </c>
      <c r="H632" s="105"/>
      <c r="I632" s="76">
        <v>300</v>
      </c>
      <c r="J632" s="54"/>
    </row>
    <row r="633" spans="2:10" ht="11.25" customHeight="1">
      <c r="B633" s="53"/>
      <c r="C633" s="170"/>
      <c r="D633" s="165"/>
      <c r="E633" s="102"/>
      <c r="F633" s="102"/>
      <c r="G633" s="102"/>
      <c r="H633" s="105"/>
      <c r="I633" s="78" t="s">
        <v>332</v>
      </c>
      <c r="J633" s="54"/>
    </row>
    <row r="634" spans="2:10" ht="11.25" customHeight="1">
      <c r="B634" s="53"/>
      <c r="C634" s="170"/>
      <c r="D634" s="165"/>
      <c r="E634" s="89"/>
      <c r="F634" s="89"/>
      <c r="G634" s="89"/>
      <c r="H634" s="96"/>
      <c r="I634" s="78" t="s">
        <v>332</v>
      </c>
      <c r="J634" s="54"/>
    </row>
    <row r="635" spans="2:10" ht="11.25" customHeight="1">
      <c r="B635" s="53"/>
      <c r="C635" s="170"/>
      <c r="D635" s="165"/>
      <c r="E635" s="89"/>
      <c r="F635" s="89"/>
      <c r="G635" s="89"/>
      <c r="H635" s="96"/>
      <c r="I635" s="78" t="s">
        <v>332</v>
      </c>
      <c r="J635" s="54"/>
    </row>
    <row r="636" spans="2:10" ht="11.25" customHeight="1">
      <c r="B636" s="53"/>
      <c r="C636" s="170"/>
      <c r="D636" s="165"/>
      <c r="E636" s="89"/>
      <c r="F636" s="89"/>
      <c r="G636" s="89"/>
      <c r="H636" s="96"/>
      <c r="I636" s="78" t="s">
        <v>332</v>
      </c>
      <c r="J636" s="54"/>
    </row>
    <row r="637" spans="2:10" ht="11.25" customHeight="1">
      <c r="B637" s="53"/>
      <c r="C637" s="93"/>
      <c r="D637" s="97"/>
      <c r="E637" s="97"/>
      <c r="F637" s="97"/>
      <c r="G637" s="97"/>
      <c r="H637" s="98"/>
      <c r="I637" s="80" t="s">
        <v>332</v>
      </c>
      <c r="J637" s="54"/>
    </row>
    <row r="638" spans="2:10" ht="11.25" customHeight="1">
      <c r="B638" s="55"/>
      <c r="C638" s="94"/>
      <c r="D638" s="94"/>
      <c r="E638" s="94"/>
      <c r="F638" s="94"/>
      <c r="G638" s="92"/>
      <c r="H638" s="99" t="s">
        <v>327</v>
      </c>
      <c r="I638" s="103">
        <f>SUM(I631:I637)</f>
        <v>740.2</v>
      </c>
      <c r="J638" s="54"/>
    </row>
    <row r="639" spans="2:10" ht="11.25" customHeight="1">
      <c r="B639" s="55"/>
      <c r="C639" s="81" t="s">
        <v>333</v>
      </c>
      <c r="D639" s="93"/>
      <c r="E639" s="93"/>
      <c r="F639" s="93"/>
      <c r="G639" s="93"/>
      <c r="H639" s="93"/>
      <c r="I639" s="93"/>
      <c r="J639" s="54"/>
    </row>
    <row r="640" spans="2:10" ht="11.25" customHeight="1">
      <c r="B640" s="53"/>
      <c r="C640" s="192" t="s">
        <v>315</v>
      </c>
      <c r="D640" s="167"/>
      <c r="E640" s="95" t="s">
        <v>316</v>
      </c>
      <c r="F640" s="95" t="s">
        <v>317</v>
      </c>
      <c r="G640" s="95" t="s">
        <v>318</v>
      </c>
      <c r="H640" s="95" t="s">
        <v>319</v>
      </c>
      <c r="I640" s="95" t="s">
        <v>320</v>
      </c>
      <c r="J640" s="54"/>
    </row>
    <row r="641" spans="2:10" ht="11.25" customHeight="1">
      <c r="B641" s="53"/>
      <c r="C641" s="168"/>
      <c r="D641" s="169"/>
      <c r="E641" s="102"/>
      <c r="F641" s="102"/>
      <c r="G641" s="102"/>
      <c r="H641" s="105"/>
      <c r="I641" s="78" t="s">
        <v>332</v>
      </c>
      <c r="J641" s="54"/>
    </row>
    <row r="642" spans="2:10" ht="11.25" customHeight="1">
      <c r="B642" s="53"/>
      <c r="C642" s="170"/>
      <c r="D642" s="165"/>
      <c r="E642" s="89"/>
      <c r="F642" s="89"/>
      <c r="G642" s="89"/>
      <c r="H642" s="96"/>
      <c r="I642" s="78" t="s">
        <v>332</v>
      </c>
      <c r="J642" s="54"/>
    </row>
    <row r="643" spans="2:10" ht="11.25" customHeight="1">
      <c r="B643" s="53"/>
      <c r="C643" s="170"/>
      <c r="D643" s="165"/>
      <c r="E643" s="89"/>
      <c r="F643" s="89"/>
      <c r="G643" s="89"/>
      <c r="H643" s="96"/>
      <c r="I643" s="78" t="s">
        <v>332</v>
      </c>
      <c r="J643" s="54"/>
    </row>
    <row r="644" spans="2:10" ht="11.25" customHeight="1">
      <c r="B644" s="53"/>
      <c r="C644" s="170"/>
      <c r="D644" s="165"/>
      <c r="E644" s="89"/>
      <c r="F644" s="89"/>
      <c r="G644" s="89"/>
      <c r="H644" s="96"/>
      <c r="I644" s="78" t="s">
        <v>332</v>
      </c>
      <c r="J644" s="54"/>
    </row>
    <row r="645" spans="2:10" ht="11.25" customHeight="1">
      <c r="B645" s="53"/>
      <c r="C645" s="170"/>
      <c r="D645" s="165"/>
      <c r="E645" s="89"/>
      <c r="F645" s="89"/>
      <c r="G645" s="89"/>
      <c r="H645" s="96"/>
      <c r="I645" s="78" t="s">
        <v>332</v>
      </c>
      <c r="J645" s="54"/>
    </row>
    <row r="646" spans="2:10" ht="11.25" customHeight="1">
      <c r="B646" s="53"/>
      <c r="C646" s="170"/>
      <c r="D646" s="165"/>
      <c r="E646" s="89"/>
      <c r="F646" s="89"/>
      <c r="G646" s="89"/>
      <c r="H646" s="96"/>
      <c r="I646" s="78" t="s">
        <v>332</v>
      </c>
      <c r="J646" s="54"/>
    </row>
    <row r="647" spans="2:10" ht="11.25" customHeight="1">
      <c r="B647" s="53"/>
      <c r="C647" s="170"/>
      <c r="D647" s="165"/>
      <c r="E647" s="97"/>
      <c r="F647" s="97"/>
      <c r="G647" s="97"/>
      <c r="H647" s="98"/>
      <c r="I647" s="80" t="s">
        <v>332</v>
      </c>
      <c r="J647" s="54"/>
    </row>
    <row r="648" spans="2:10" ht="11.25" customHeight="1">
      <c r="B648" s="55"/>
      <c r="C648" s="94"/>
      <c r="D648" s="94"/>
      <c r="E648" s="94"/>
      <c r="F648" s="94"/>
      <c r="G648" s="92"/>
      <c r="H648" s="99" t="s">
        <v>327</v>
      </c>
      <c r="I648" s="100" t="s">
        <v>332</v>
      </c>
      <c r="J648" s="54"/>
    </row>
    <row r="649" spans="2:10" ht="11.25" customHeight="1">
      <c r="B649" s="55"/>
      <c r="C649" s="81" t="s">
        <v>334</v>
      </c>
      <c r="D649" s="93"/>
      <c r="E649" s="93"/>
      <c r="F649" s="93"/>
      <c r="G649" s="93"/>
      <c r="H649" s="93"/>
      <c r="I649" s="93"/>
      <c r="J649" s="54"/>
    </row>
    <row r="650" spans="2:10" ht="11.25" customHeight="1">
      <c r="B650" s="53"/>
      <c r="C650" s="196" t="s">
        <v>335</v>
      </c>
      <c r="D650" s="167"/>
      <c r="E650" s="99" t="s">
        <v>316</v>
      </c>
      <c r="F650" s="95" t="s">
        <v>317</v>
      </c>
      <c r="G650" s="95" t="s">
        <v>318</v>
      </c>
      <c r="H650" s="95" t="s">
        <v>319</v>
      </c>
      <c r="I650" s="95" t="s">
        <v>320</v>
      </c>
      <c r="J650" s="54"/>
    </row>
    <row r="651" spans="2:10" ht="36" customHeight="1">
      <c r="B651" s="53"/>
      <c r="C651" s="168" t="s">
        <v>358</v>
      </c>
      <c r="D651" s="169"/>
      <c r="E651" s="102" t="s">
        <v>350</v>
      </c>
      <c r="F651" s="65">
        <v>130000</v>
      </c>
      <c r="G651" s="102">
        <v>4.0500000000000001E-2</v>
      </c>
      <c r="H651" s="96"/>
      <c r="I651" s="76">
        <v>5267.8</v>
      </c>
      <c r="J651" s="54"/>
    </row>
    <row r="652" spans="2:10" ht="11.25" customHeight="1">
      <c r="B652" s="53"/>
      <c r="C652" s="170"/>
      <c r="D652" s="165"/>
      <c r="E652" s="102"/>
      <c r="F652" s="102"/>
      <c r="G652" s="102"/>
      <c r="H652" s="96"/>
      <c r="I652" s="78" t="s">
        <v>332</v>
      </c>
      <c r="J652" s="54"/>
    </row>
    <row r="653" spans="2:10" ht="11.25" customHeight="1">
      <c r="B653" s="53"/>
      <c r="C653" s="170"/>
      <c r="D653" s="165"/>
      <c r="E653" s="89"/>
      <c r="F653" s="89"/>
      <c r="G653" s="89"/>
      <c r="H653" s="96"/>
      <c r="I653" s="78" t="s">
        <v>332</v>
      </c>
      <c r="J653" s="54"/>
    </row>
    <row r="654" spans="2:10" ht="11.25" customHeight="1">
      <c r="B654" s="53"/>
      <c r="C654" s="200"/>
      <c r="D654" s="173"/>
      <c r="E654" s="97"/>
      <c r="F654" s="97"/>
      <c r="G654" s="97"/>
      <c r="H654" s="98"/>
      <c r="I654" s="98"/>
      <c r="J654" s="54"/>
    </row>
    <row r="655" spans="2:10" ht="11.25" customHeight="1">
      <c r="B655" s="55"/>
      <c r="C655" s="94"/>
      <c r="D655" s="94"/>
      <c r="E655" s="94"/>
      <c r="F655" s="94"/>
      <c r="G655" s="92"/>
      <c r="H655" s="99" t="s">
        <v>327</v>
      </c>
      <c r="I655" s="103">
        <f>SUM(I651:I654)</f>
        <v>5267.8</v>
      </c>
      <c r="J655" s="54"/>
    </row>
    <row r="656" spans="2:10" ht="11.25" customHeight="1">
      <c r="B656" s="55"/>
      <c r="C656" s="94"/>
      <c r="D656" s="94"/>
      <c r="E656" s="94"/>
      <c r="F656" s="94"/>
      <c r="G656" s="94"/>
      <c r="H656" s="93"/>
      <c r="I656" s="93"/>
      <c r="J656" s="54"/>
    </row>
    <row r="657" spans="2:10" ht="11.25" customHeight="1">
      <c r="B657" s="55"/>
      <c r="C657" s="94"/>
      <c r="D657" s="94"/>
      <c r="E657" s="94"/>
      <c r="F657" s="198"/>
      <c r="G657" s="201"/>
      <c r="H657" s="109" t="s">
        <v>339</v>
      </c>
      <c r="I657" s="103">
        <f>I655+I638+I628</f>
        <v>12408</v>
      </c>
      <c r="J657" s="54"/>
    </row>
    <row r="658" spans="2:10" ht="11.25" customHeight="1">
      <c r="B658" s="86"/>
      <c r="C658" s="93"/>
      <c r="D658" s="93"/>
      <c r="E658" s="93"/>
      <c r="F658" s="93"/>
      <c r="G658" s="93"/>
      <c r="H658" s="93"/>
      <c r="I658" s="93"/>
      <c r="J658" s="82"/>
    </row>
    <row r="659" spans="2:10" ht="11.25" customHeight="1"/>
    <row r="660" spans="2:10" ht="11.25" customHeight="1"/>
    <row r="661" spans="2:10" ht="11.25" customHeight="1"/>
    <row r="662" spans="2:10" ht="11.25" customHeight="1">
      <c r="B662" s="50"/>
      <c r="C662" s="91"/>
      <c r="D662" s="91"/>
      <c r="E662" s="91"/>
      <c r="F662" s="91"/>
      <c r="G662" s="91"/>
      <c r="H662" s="91"/>
      <c r="I662" s="91"/>
      <c r="J662" s="52"/>
    </row>
    <row r="663" spans="2:10" ht="11.25" customHeight="1">
      <c r="B663" s="53"/>
      <c r="C663" s="180" t="s">
        <v>309</v>
      </c>
      <c r="D663" s="181"/>
      <c r="E663" s="181"/>
      <c r="F663" s="181"/>
      <c r="G663" s="181"/>
      <c r="H663" s="181"/>
      <c r="I663" s="182"/>
      <c r="J663" s="54"/>
    </row>
    <row r="664" spans="2:10" ht="11.25" customHeight="1">
      <c r="B664" s="53"/>
      <c r="C664" s="183"/>
      <c r="D664" s="184"/>
      <c r="E664" s="184"/>
      <c r="F664" s="184"/>
      <c r="G664" s="184"/>
      <c r="H664" s="184"/>
      <c r="I664" s="185"/>
      <c r="J664" s="54"/>
    </row>
    <row r="665" spans="2:10" ht="11.25" customHeight="1">
      <c r="B665" s="53"/>
      <c r="C665" s="183"/>
      <c r="D665" s="184"/>
      <c r="E665" s="184"/>
      <c r="F665" s="184"/>
      <c r="G665" s="184"/>
      <c r="H665" s="184"/>
      <c r="I665" s="185"/>
      <c r="J665" s="54"/>
    </row>
    <row r="666" spans="2:10" ht="11.25" customHeight="1">
      <c r="B666" s="53"/>
      <c r="C666" s="183"/>
      <c r="D666" s="184"/>
      <c r="E666" s="184"/>
      <c r="F666" s="184"/>
      <c r="G666" s="184"/>
      <c r="H666" s="184"/>
      <c r="I666" s="185"/>
      <c r="J666" s="92"/>
    </row>
    <row r="667" spans="2:10" ht="11.25" customHeight="1">
      <c r="B667" s="53"/>
      <c r="C667" s="186"/>
      <c r="D667" s="187"/>
      <c r="E667" s="187"/>
      <c r="F667" s="187"/>
      <c r="G667" s="187"/>
      <c r="H667" s="187"/>
      <c r="I667" s="188"/>
      <c r="J667" s="54"/>
    </row>
    <row r="668" spans="2:10" ht="11.25" customHeight="1">
      <c r="B668" s="55"/>
      <c r="C668" s="93"/>
      <c r="D668" s="93"/>
      <c r="E668" s="93"/>
      <c r="F668" s="93"/>
      <c r="G668" s="93"/>
      <c r="H668" s="93"/>
      <c r="I668" s="93"/>
      <c r="J668" s="54"/>
    </row>
    <row r="669" spans="2:10" ht="60.75" customHeight="1">
      <c r="B669" s="53"/>
      <c r="C669" s="189" t="s">
        <v>310</v>
      </c>
      <c r="D669" s="189">
        <v>198</v>
      </c>
      <c r="E669" s="191" t="s">
        <v>23</v>
      </c>
      <c r="F669" s="182"/>
      <c r="G669" s="175" t="s">
        <v>312</v>
      </c>
      <c r="H669" s="177" t="s">
        <v>313</v>
      </c>
      <c r="I669" s="190">
        <f>I717</f>
        <v>26161.66</v>
      </c>
      <c r="J669" s="54"/>
    </row>
    <row r="670" spans="2:10" ht="11.25" customHeight="1">
      <c r="B670" s="53"/>
      <c r="C670" s="176"/>
      <c r="D670" s="176"/>
      <c r="E670" s="186"/>
      <c r="F670" s="188"/>
      <c r="G670" s="176"/>
      <c r="H670" s="176"/>
      <c r="I670" s="176"/>
      <c r="J670" s="54"/>
    </row>
    <row r="671" spans="2:10" ht="11.25" customHeight="1">
      <c r="B671" s="55"/>
      <c r="C671" s="94"/>
      <c r="D671" s="94"/>
      <c r="E671" s="57"/>
      <c r="F671" s="94"/>
      <c r="G671" s="94"/>
      <c r="H671" s="94"/>
      <c r="I671" s="94"/>
      <c r="J671" s="54"/>
    </row>
    <row r="672" spans="2:10" ht="11.25" customHeight="1">
      <c r="B672" s="55"/>
      <c r="C672" s="81" t="s">
        <v>314</v>
      </c>
      <c r="D672" s="93"/>
      <c r="E672" s="93"/>
      <c r="F672" s="93"/>
      <c r="G672" s="93"/>
      <c r="H672" s="93"/>
      <c r="I672" s="93"/>
      <c r="J672" s="54"/>
    </row>
    <row r="673" spans="2:10" ht="11.25" customHeight="1">
      <c r="B673" s="53"/>
      <c r="C673" s="192" t="s">
        <v>315</v>
      </c>
      <c r="D673" s="167"/>
      <c r="E673" s="95" t="s">
        <v>316</v>
      </c>
      <c r="F673" s="95" t="s">
        <v>317</v>
      </c>
      <c r="G673" s="95" t="s">
        <v>318</v>
      </c>
      <c r="H673" s="95" t="s">
        <v>319</v>
      </c>
      <c r="I673" s="95" t="s">
        <v>320</v>
      </c>
      <c r="J673" s="54"/>
    </row>
    <row r="674" spans="2:10" ht="11.25" customHeight="1">
      <c r="B674" s="53"/>
      <c r="C674" s="174"/>
      <c r="D674" s="169"/>
      <c r="E674" s="89"/>
      <c r="F674" s="89"/>
      <c r="G674" s="89"/>
      <c r="H674" s="89"/>
      <c r="I674" s="117" t="s">
        <v>332</v>
      </c>
      <c r="J674" s="54"/>
    </row>
    <row r="675" spans="2:10" ht="11.25" customHeight="1">
      <c r="B675" s="53"/>
      <c r="C675" s="171"/>
      <c r="D675" s="165"/>
      <c r="E675" s="89"/>
      <c r="F675" s="89"/>
      <c r="G675" s="89"/>
      <c r="H675" s="89"/>
      <c r="I675" s="115" t="s">
        <v>332</v>
      </c>
      <c r="J675" s="54"/>
    </row>
    <row r="676" spans="2:10" ht="11.25" customHeight="1">
      <c r="B676" s="53"/>
      <c r="C676" s="171"/>
      <c r="D676" s="165"/>
      <c r="E676" s="89"/>
      <c r="F676" s="89"/>
      <c r="G676" s="89"/>
      <c r="H676" s="89"/>
      <c r="I676" s="115" t="s">
        <v>332</v>
      </c>
      <c r="J676" s="54"/>
    </row>
    <row r="677" spans="2:10" ht="11.25" customHeight="1">
      <c r="B677" s="53"/>
      <c r="C677" s="171"/>
      <c r="D677" s="165"/>
      <c r="E677" s="89"/>
      <c r="F677" s="89"/>
      <c r="G677" s="89"/>
      <c r="H677" s="89"/>
      <c r="I677" s="115" t="s">
        <v>332</v>
      </c>
      <c r="J677" s="54"/>
    </row>
    <row r="678" spans="2:10" ht="11.25" customHeight="1">
      <c r="B678" s="53"/>
      <c r="C678" s="171"/>
      <c r="D678" s="165"/>
      <c r="E678" s="89"/>
      <c r="F678" s="89"/>
      <c r="G678" s="89"/>
      <c r="H678" s="89"/>
      <c r="I678" s="115" t="s">
        <v>332</v>
      </c>
      <c r="J678" s="54"/>
    </row>
    <row r="679" spans="2:10" ht="11.25" customHeight="1">
      <c r="B679" s="53"/>
      <c r="C679" s="171"/>
      <c r="D679" s="165"/>
      <c r="E679" s="89"/>
      <c r="F679" s="89"/>
      <c r="G679" s="89"/>
      <c r="H679" s="89"/>
      <c r="I679" s="115" t="s">
        <v>332</v>
      </c>
      <c r="J679" s="54"/>
    </row>
    <row r="680" spans="2:10" ht="11.25" customHeight="1">
      <c r="B680" s="53"/>
      <c r="C680" s="171"/>
      <c r="D680" s="165"/>
      <c r="E680" s="89"/>
      <c r="F680" s="89"/>
      <c r="G680" s="89"/>
      <c r="H680" s="89"/>
      <c r="I680" s="96"/>
      <c r="J680" s="54"/>
    </row>
    <row r="681" spans="2:10" ht="11.25" customHeight="1">
      <c r="B681" s="53"/>
      <c r="C681" s="171"/>
      <c r="D681" s="165"/>
      <c r="E681" s="89"/>
      <c r="F681" s="89"/>
      <c r="G681" s="89"/>
      <c r="H681" s="89"/>
      <c r="I681" s="96"/>
      <c r="J681" s="54"/>
    </row>
    <row r="682" spans="2:10" ht="11.25" customHeight="1">
      <c r="B682" s="53"/>
      <c r="C682" s="171"/>
      <c r="D682" s="165"/>
      <c r="E682" s="89"/>
      <c r="F682" s="89"/>
      <c r="G682" s="89"/>
      <c r="H682" s="89"/>
      <c r="I682" s="96"/>
      <c r="J682" s="54"/>
    </row>
    <row r="683" spans="2:10" ht="11.25" customHeight="1">
      <c r="B683" s="53"/>
      <c r="C683" s="171"/>
      <c r="D683" s="165"/>
      <c r="E683" s="89"/>
      <c r="F683" s="89"/>
      <c r="G683" s="89"/>
      <c r="H683" s="89"/>
      <c r="I683" s="96"/>
      <c r="J683" s="54"/>
    </row>
    <row r="684" spans="2:10" ht="11.25" customHeight="1">
      <c r="B684" s="53"/>
      <c r="C684" s="171"/>
      <c r="D684" s="165"/>
      <c r="E684" s="89"/>
      <c r="F684" s="89"/>
      <c r="G684" s="89"/>
      <c r="H684" s="89"/>
      <c r="I684" s="96"/>
      <c r="J684" s="54"/>
    </row>
    <row r="685" spans="2:10" ht="11.25" customHeight="1">
      <c r="B685" s="53"/>
      <c r="C685" s="171"/>
      <c r="D685" s="165"/>
      <c r="E685" s="89"/>
      <c r="F685" s="89"/>
      <c r="G685" s="89"/>
      <c r="H685" s="89"/>
      <c r="I685" s="96"/>
      <c r="J685" s="54"/>
    </row>
    <row r="686" spans="2:10" ht="11.25" customHeight="1">
      <c r="B686" s="53"/>
      <c r="C686" s="171"/>
      <c r="D686" s="165"/>
      <c r="E686" s="89"/>
      <c r="F686" s="89"/>
      <c r="G686" s="89"/>
      <c r="H686" s="89"/>
      <c r="I686" s="96"/>
      <c r="J686" s="54"/>
    </row>
    <row r="687" spans="2:10" ht="11.25" customHeight="1">
      <c r="B687" s="53"/>
      <c r="C687" s="171"/>
      <c r="D687" s="165"/>
      <c r="E687" s="89"/>
      <c r="F687" s="89"/>
      <c r="G687" s="89"/>
      <c r="H687" s="89"/>
      <c r="I687" s="96"/>
      <c r="J687" s="54"/>
    </row>
    <row r="688" spans="2:10" ht="11.25" customHeight="1">
      <c r="B688" s="53"/>
      <c r="C688" s="172"/>
      <c r="D688" s="173"/>
      <c r="E688" s="97"/>
      <c r="F688" s="97"/>
      <c r="G688" s="97"/>
      <c r="H688" s="97"/>
      <c r="I688" s="98"/>
      <c r="J688" s="54"/>
    </row>
    <row r="689" spans="2:10" ht="11.25" customHeight="1">
      <c r="B689" s="55"/>
      <c r="C689" s="94"/>
      <c r="D689" s="94"/>
      <c r="E689" s="94"/>
      <c r="F689" s="94"/>
      <c r="G689" s="92"/>
      <c r="H689" s="99" t="s">
        <v>327</v>
      </c>
      <c r="I689" s="100" t="s">
        <v>332</v>
      </c>
      <c r="J689" s="54"/>
    </row>
    <row r="690" spans="2:10" ht="11.25" customHeight="1">
      <c r="B690" s="55"/>
      <c r="C690" s="101" t="s">
        <v>328</v>
      </c>
      <c r="D690" s="93"/>
      <c r="E690" s="93"/>
      <c r="F690" s="93"/>
      <c r="G690" s="93"/>
      <c r="H690" s="93"/>
      <c r="I690" s="93"/>
      <c r="J690" s="54"/>
    </row>
    <row r="691" spans="2:10" ht="11.25" customHeight="1">
      <c r="B691" s="53"/>
      <c r="C691" s="192" t="s">
        <v>315</v>
      </c>
      <c r="D691" s="167"/>
      <c r="E691" s="95" t="s">
        <v>316</v>
      </c>
      <c r="F691" s="95" t="s">
        <v>317</v>
      </c>
      <c r="G691" s="118" t="s">
        <v>318</v>
      </c>
      <c r="H691" s="95" t="s">
        <v>319</v>
      </c>
      <c r="I691" s="95" t="s">
        <v>320</v>
      </c>
      <c r="J691" s="54"/>
    </row>
    <row r="692" spans="2:10" ht="11.25" customHeight="1">
      <c r="B692" s="53"/>
      <c r="C692" s="168" t="s">
        <v>329</v>
      </c>
      <c r="D692" s="169"/>
      <c r="E692" s="89"/>
      <c r="F692" s="65">
        <v>13900</v>
      </c>
      <c r="G692" s="102">
        <v>0.10100000000000001</v>
      </c>
      <c r="H692" s="89"/>
      <c r="I692" s="76">
        <v>1403.9</v>
      </c>
      <c r="J692" s="54"/>
    </row>
    <row r="693" spans="2:10" ht="60" customHeight="1">
      <c r="B693" s="53"/>
      <c r="C693" s="171" t="s">
        <v>383</v>
      </c>
      <c r="D693" s="165"/>
      <c r="E693" s="102" t="s">
        <v>331</v>
      </c>
      <c r="F693" s="65">
        <v>20000</v>
      </c>
      <c r="G693" s="102">
        <v>0.1</v>
      </c>
      <c r="H693" s="96"/>
      <c r="I693" s="76">
        <v>2000</v>
      </c>
      <c r="J693" s="54"/>
    </row>
    <row r="694" spans="2:10" ht="11.25" customHeight="1">
      <c r="B694" s="53"/>
      <c r="C694" s="171"/>
      <c r="D694" s="165"/>
      <c r="E694" s="102"/>
      <c r="F694" s="102"/>
      <c r="G694" s="102"/>
      <c r="H694" s="89"/>
      <c r="I694" s="78" t="s">
        <v>332</v>
      </c>
      <c r="J694" s="54"/>
    </row>
    <row r="695" spans="2:10" ht="11.25" customHeight="1">
      <c r="B695" s="53"/>
      <c r="C695" s="171"/>
      <c r="D695" s="165"/>
      <c r="E695" s="102"/>
      <c r="F695" s="102"/>
      <c r="G695" s="102"/>
      <c r="H695" s="89"/>
      <c r="I695" s="78" t="s">
        <v>332</v>
      </c>
      <c r="J695" s="54"/>
    </row>
    <row r="696" spans="2:10" ht="11.25" customHeight="1">
      <c r="B696" s="53"/>
      <c r="C696" s="171"/>
      <c r="D696" s="165"/>
      <c r="E696" s="89"/>
      <c r="F696" s="89"/>
      <c r="G696" s="89"/>
      <c r="H696" s="89"/>
      <c r="I696" s="78" t="s">
        <v>332</v>
      </c>
      <c r="J696" s="54"/>
    </row>
    <row r="697" spans="2:10" ht="11.25" customHeight="1">
      <c r="B697" s="53"/>
      <c r="C697" s="171"/>
      <c r="D697" s="165"/>
      <c r="E697" s="89"/>
      <c r="F697" s="102"/>
      <c r="G697" s="89"/>
      <c r="H697" s="89"/>
      <c r="I697" s="78" t="s">
        <v>332</v>
      </c>
      <c r="J697" s="54"/>
    </row>
    <row r="698" spans="2:10" ht="11.25" customHeight="1">
      <c r="B698" s="53"/>
      <c r="C698" s="172"/>
      <c r="D698" s="173"/>
      <c r="E698" s="97"/>
      <c r="F698" s="97"/>
      <c r="G698" s="97"/>
      <c r="H698" s="97"/>
      <c r="I698" s="80" t="s">
        <v>332</v>
      </c>
      <c r="J698" s="54"/>
    </row>
    <row r="699" spans="2:10" ht="11.25" customHeight="1">
      <c r="B699" s="55"/>
      <c r="C699" s="94"/>
      <c r="D699" s="94"/>
      <c r="E699" s="94"/>
      <c r="F699" s="94"/>
      <c r="G699" s="92"/>
      <c r="H699" s="99" t="s">
        <v>327</v>
      </c>
      <c r="I699" s="103">
        <f>SUM(I692:I698)</f>
        <v>3403.9</v>
      </c>
      <c r="J699" s="54"/>
    </row>
    <row r="700" spans="2:10" ht="11.25" customHeight="1">
      <c r="B700" s="55"/>
      <c r="C700" s="81" t="s">
        <v>333</v>
      </c>
      <c r="D700" s="93"/>
      <c r="E700" s="93"/>
      <c r="F700" s="93"/>
      <c r="G700" s="93"/>
      <c r="H700" s="93"/>
      <c r="I700" s="93"/>
      <c r="J700" s="54"/>
    </row>
    <row r="701" spans="2:10" ht="11.25" customHeight="1">
      <c r="B701" s="53"/>
      <c r="C701" s="192" t="s">
        <v>315</v>
      </c>
      <c r="D701" s="167"/>
      <c r="E701" s="95" t="s">
        <v>316</v>
      </c>
      <c r="F701" s="95" t="s">
        <v>317</v>
      </c>
      <c r="G701" s="95" t="s">
        <v>318</v>
      </c>
      <c r="H701" s="95" t="s">
        <v>319</v>
      </c>
      <c r="I701" s="95" t="s">
        <v>320</v>
      </c>
      <c r="J701" s="54"/>
    </row>
    <row r="702" spans="2:10" ht="24" customHeight="1">
      <c r="B702" s="53"/>
      <c r="C702" s="202" t="s">
        <v>384</v>
      </c>
      <c r="D702" s="169"/>
      <c r="E702" s="102" t="s">
        <v>367</v>
      </c>
      <c r="F702" s="65">
        <v>52250</v>
      </c>
      <c r="G702" s="102">
        <v>0.08</v>
      </c>
      <c r="H702" s="96"/>
      <c r="I702" s="84">
        <v>4180</v>
      </c>
      <c r="J702" s="54"/>
    </row>
    <row r="703" spans="2:10" ht="11.25" customHeight="1">
      <c r="B703" s="53"/>
      <c r="C703" s="195"/>
      <c r="D703" s="165"/>
      <c r="E703" s="102"/>
      <c r="F703" s="102"/>
      <c r="G703" s="102"/>
      <c r="H703" s="96"/>
      <c r="I703" s="96"/>
      <c r="J703" s="54"/>
    </row>
    <row r="704" spans="2:10" ht="11.25" customHeight="1">
      <c r="B704" s="53"/>
      <c r="C704" s="89"/>
      <c r="D704" s="102"/>
      <c r="E704" s="102"/>
      <c r="F704" s="102"/>
      <c r="G704" s="102"/>
      <c r="H704" s="96"/>
      <c r="I704" s="96"/>
      <c r="J704" s="54"/>
    </row>
    <row r="705" spans="2:10" ht="11.25" customHeight="1">
      <c r="B705" s="53"/>
      <c r="C705" s="89"/>
      <c r="D705" s="102"/>
      <c r="E705" s="102"/>
      <c r="F705" s="102"/>
      <c r="G705" s="102"/>
      <c r="H705" s="96"/>
      <c r="I705" s="96"/>
      <c r="J705" s="54"/>
    </row>
    <row r="706" spans="2:10" ht="11.25" customHeight="1">
      <c r="B706" s="53"/>
      <c r="C706" s="89"/>
      <c r="D706" s="102"/>
      <c r="E706" s="102"/>
      <c r="F706" s="102"/>
      <c r="G706" s="102"/>
      <c r="H706" s="96"/>
      <c r="I706" s="96"/>
      <c r="J706" s="54"/>
    </row>
    <row r="707" spans="2:10" ht="11.25" customHeight="1">
      <c r="B707" s="53"/>
      <c r="C707" s="89"/>
      <c r="D707" s="89"/>
      <c r="E707" s="89"/>
      <c r="F707" s="89"/>
      <c r="G707" s="89"/>
      <c r="H707" s="96"/>
      <c r="I707" s="96"/>
      <c r="J707" s="54"/>
    </row>
    <row r="708" spans="2:10" ht="11.25" customHeight="1">
      <c r="B708" s="53"/>
      <c r="C708" s="97"/>
      <c r="D708" s="97"/>
      <c r="E708" s="97"/>
      <c r="F708" s="97"/>
      <c r="G708" s="97"/>
      <c r="H708" s="98"/>
      <c r="I708" s="98"/>
      <c r="J708" s="54"/>
    </row>
    <row r="709" spans="2:10" ht="11.25" customHeight="1">
      <c r="B709" s="55"/>
      <c r="C709" s="94"/>
      <c r="D709" s="94"/>
      <c r="E709" s="94"/>
      <c r="F709" s="94"/>
      <c r="G709" s="92"/>
      <c r="H709" s="99" t="s">
        <v>327</v>
      </c>
      <c r="I709" s="103">
        <v>4180</v>
      </c>
      <c r="J709" s="54"/>
    </row>
    <row r="710" spans="2:10" ht="11.25" customHeight="1">
      <c r="B710" s="55"/>
      <c r="C710" s="81" t="s">
        <v>334</v>
      </c>
      <c r="D710" s="93"/>
      <c r="E710" s="93"/>
      <c r="F710" s="93"/>
      <c r="G710" s="93"/>
      <c r="H710" s="93"/>
      <c r="I710" s="93"/>
      <c r="J710" s="54"/>
    </row>
    <row r="711" spans="2:10" ht="11.25" customHeight="1">
      <c r="B711" s="53"/>
      <c r="C711" s="196" t="s">
        <v>335</v>
      </c>
      <c r="D711" s="167"/>
      <c r="E711" s="99" t="s">
        <v>316</v>
      </c>
      <c r="F711" s="95" t="s">
        <v>317</v>
      </c>
      <c r="G711" s="118" t="s">
        <v>318</v>
      </c>
      <c r="H711" s="95" t="s">
        <v>319</v>
      </c>
      <c r="I711" s="95" t="s">
        <v>320</v>
      </c>
      <c r="J711" s="54"/>
    </row>
    <row r="712" spans="2:10" ht="24" customHeight="1">
      <c r="B712" s="53"/>
      <c r="C712" s="168" t="s">
        <v>372</v>
      </c>
      <c r="D712" s="169"/>
      <c r="E712" s="102" t="s">
        <v>337</v>
      </c>
      <c r="F712" s="65">
        <v>185777.6</v>
      </c>
      <c r="G712" s="89">
        <v>0.1</v>
      </c>
      <c r="H712" s="96"/>
      <c r="I712" s="84">
        <v>18577.759999999998</v>
      </c>
      <c r="J712" s="54"/>
    </row>
    <row r="713" spans="2:10" ht="11.25" customHeight="1">
      <c r="B713" s="53"/>
      <c r="C713" s="195"/>
      <c r="D713" s="165"/>
      <c r="E713" s="89"/>
      <c r="F713" s="89"/>
      <c r="G713" s="89"/>
      <c r="H713" s="96"/>
      <c r="I713" s="80" t="s">
        <v>332</v>
      </c>
      <c r="J713" s="54"/>
    </row>
    <row r="714" spans="2:10" ht="11.25" customHeight="1">
      <c r="B714" s="53"/>
      <c r="C714" s="79"/>
      <c r="D714" s="79"/>
      <c r="E714" s="97"/>
      <c r="F714" s="97"/>
      <c r="G714" s="97"/>
      <c r="H714" s="98"/>
      <c r="I714" s="82"/>
      <c r="J714" s="54"/>
    </row>
    <row r="715" spans="2:10" ht="11.25" customHeight="1">
      <c r="B715" s="55"/>
      <c r="C715" s="94"/>
      <c r="D715" s="94"/>
      <c r="E715" s="94"/>
      <c r="F715" s="94"/>
      <c r="G715" s="92"/>
      <c r="H715" s="99" t="s">
        <v>327</v>
      </c>
      <c r="I715" s="103">
        <f>SUM(I712:I714)</f>
        <v>18577.759999999998</v>
      </c>
      <c r="J715" s="54"/>
    </row>
    <row r="716" spans="2:10" ht="11.25" customHeight="1">
      <c r="B716" s="55"/>
      <c r="C716" s="94"/>
      <c r="D716" s="94"/>
      <c r="E716" s="94"/>
      <c r="F716" s="94"/>
      <c r="G716" s="94"/>
      <c r="H716" s="93"/>
      <c r="I716" s="93"/>
      <c r="J716" s="54"/>
    </row>
    <row r="717" spans="2:10" ht="11.25" customHeight="1">
      <c r="B717" s="55"/>
      <c r="C717" s="94"/>
      <c r="D717" s="94"/>
      <c r="E717" s="94"/>
      <c r="F717" s="198"/>
      <c r="G717" s="179"/>
      <c r="H717" s="109" t="s">
        <v>339</v>
      </c>
      <c r="I717" s="103">
        <f>I715+I709+I699</f>
        <v>26161.66</v>
      </c>
      <c r="J717" s="54"/>
    </row>
    <row r="718" spans="2:10" ht="11.25" customHeight="1">
      <c r="B718" s="86"/>
      <c r="C718" s="56"/>
      <c r="D718" s="56"/>
      <c r="E718" s="56"/>
      <c r="F718" s="56"/>
      <c r="G718" s="56"/>
      <c r="H718" s="56"/>
      <c r="I718" s="56"/>
      <c r="J718" s="82"/>
    </row>
    <row r="719" spans="2:10" ht="11.25" customHeight="1"/>
    <row r="720" spans="2:10" ht="11.25" customHeight="1"/>
    <row r="721" spans="2:10" ht="11.25" customHeight="1"/>
    <row r="722" spans="2:10" ht="11.25" customHeight="1">
      <c r="B722" s="50"/>
      <c r="C722" s="91"/>
      <c r="D722" s="91"/>
      <c r="E722" s="91"/>
      <c r="F722" s="91"/>
      <c r="G722" s="91"/>
      <c r="H722" s="91"/>
      <c r="I722" s="91"/>
      <c r="J722" s="52"/>
    </row>
    <row r="723" spans="2:10" ht="11.25" customHeight="1">
      <c r="B723" s="53"/>
      <c r="C723" s="180" t="s">
        <v>309</v>
      </c>
      <c r="D723" s="181"/>
      <c r="E723" s="181"/>
      <c r="F723" s="181"/>
      <c r="G723" s="181"/>
      <c r="H723" s="181"/>
      <c r="I723" s="182"/>
      <c r="J723" s="54"/>
    </row>
    <row r="724" spans="2:10" ht="11.25" customHeight="1">
      <c r="B724" s="53"/>
      <c r="C724" s="183"/>
      <c r="D724" s="184"/>
      <c r="E724" s="184"/>
      <c r="F724" s="184"/>
      <c r="G724" s="184"/>
      <c r="H724" s="184"/>
      <c r="I724" s="185"/>
      <c r="J724" s="54"/>
    </row>
    <row r="725" spans="2:10" ht="11.25" customHeight="1">
      <c r="B725" s="53"/>
      <c r="C725" s="183"/>
      <c r="D725" s="184"/>
      <c r="E725" s="184"/>
      <c r="F725" s="184"/>
      <c r="G725" s="184"/>
      <c r="H725" s="184"/>
      <c r="I725" s="185"/>
      <c r="J725" s="54"/>
    </row>
    <row r="726" spans="2:10" ht="11.25" customHeight="1">
      <c r="B726" s="53"/>
      <c r="C726" s="183"/>
      <c r="D726" s="184"/>
      <c r="E726" s="184"/>
      <c r="F726" s="184"/>
      <c r="G726" s="184"/>
      <c r="H726" s="184"/>
      <c r="I726" s="185"/>
      <c r="J726" s="92"/>
    </row>
    <row r="727" spans="2:10" ht="11.25" customHeight="1">
      <c r="B727" s="53"/>
      <c r="C727" s="186"/>
      <c r="D727" s="187"/>
      <c r="E727" s="187"/>
      <c r="F727" s="187"/>
      <c r="G727" s="187"/>
      <c r="H727" s="187"/>
      <c r="I727" s="188"/>
      <c r="J727" s="54"/>
    </row>
    <row r="728" spans="2:10" ht="11.25" customHeight="1">
      <c r="B728" s="55"/>
      <c r="C728" s="93"/>
      <c r="D728" s="93"/>
      <c r="E728" s="93"/>
      <c r="F728" s="93"/>
      <c r="G728" s="93"/>
      <c r="H728" s="93"/>
      <c r="I728" s="93"/>
      <c r="J728" s="54"/>
    </row>
    <row r="729" spans="2:10" ht="86.25" customHeight="1">
      <c r="B729" s="53"/>
      <c r="C729" s="189" t="s">
        <v>310</v>
      </c>
      <c r="D729" s="189">
        <v>203</v>
      </c>
      <c r="E729" s="191" t="s">
        <v>385</v>
      </c>
      <c r="F729" s="182"/>
      <c r="G729" s="175" t="s">
        <v>312</v>
      </c>
      <c r="H729" s="177" t="s">
        <v>313</v>
      </c>
      <c r="I729" s="190">
        <f>I777</f>
        <v>98527.23000000001</v>
      </c>
      <c r="J729" s="54"/>
    </row>
    <row r="730" spans="2:10" ht="11.25" customHeight="1">
      <c r="B730" s="53"/>
      <c r="C730" s="176"/>
      <c r="D730" s="176"/>
      <c r="E730" s="186"/>
      <c r="F730" s="188"/>
      <c r="G730" s="176"/>
      <c r="H730" s="176"/>
      <c r="I730" s="176"/>
      <c r="J730" s="54"/>
    </row>
    <row r="731" spans="2:10" ht="11.25" customHeight="1">
      <c r="B731" s="55"/>
      <c r="C731" s="94"/>
      <c r="D731" s="94"/>
      <c r="E731" s="57"/>
      <c r="F731" s="94"/>
      <c r="G731" s="94"/>
      <c r="H731" s="94"/>
      <c r="I731" s="94"/>
      <c r="J731" s="54"/>
    </row>
    <row r="732" spans="2:10" ht="11.25" customHeight="1">
      <c r="B732" s="55"/>
      <c r="C732" s="81" t="s">
        <v>314</v>
      </c>
      <c r="D732" s="93"/>
      <c r="E732" s="93"/>
      <c r="F732" s="93"/>
      <c r="G732" s="93"/>
      <c r="H732" s="93"/>
      <c r="I732" s="93"/>
      <c r="J732" s="54"/>
    </row>
    <row r="733" spans="2:10" ht="11.25" customHeight="1">
      <c r="B733" s="53"/>
      <c r="C733" s="192" t="s">
        <v>315</v>
      </c>
      <c r="D733" s="167"/>
      <c r="E733" s="95" t="s">
        <v>316</v>
      </c>
      <c r="F733" s="95" t="s">
        <v>317</v>
      </c>
      <c r="G733" s="95" t="s">
        <v>318</v>
      </c>
      <c r="H733" s="95" t="s">
        <v>319</v>
      </c>
      <c r="I733" s="95" t="s">
        <v>320</v>
      </c>
      <c r="J733" s="54"/>
    </row>
    <row r="734" spans="2:10" ht="24" customHeight="1">
      <c r="B734" s="53"/>
      <c r="C734" s="168" t="s">
        <v>386</v>
      </c>
      <c r="D734" s="169"/>
      <c r="E734" s="102" t="s">
        <v>8</v>
      </c>
      <c r="F734" s="65">
        <v>20600</v>
      </c>
      <c r="G734" s="102">
        <v>1.155</v>
      </c>
      <c r="H734" s="89"/>
      <c r="I734" s="119">
        <v>23793</v>
      </c>
      <c r="J734" s="54"/>
    </row>
    <row r="735" spans="2:10" ht="24" customHeight="1">
      <c r="B735" s="53"/>
      <c r="C735" s="170" t="s">
        <v>387</v>
      </c>
      <c r="D735" s="165"/>
      <c r="E735" s="102" t="s">
        <v>17</v>
      </c>
      <c r="F735" s="65">
        <v>34600</v>
      </c>
      <c r="G735" s="102">
        <v>0.25700000000000001</v>
      </c>
      <c r="H735" s="89"/>
      <c r="I735" s="114">
        <v>8892.2000000000007</v>
      </c>
      <c r="J735" s="54"/>
    </row>
    <row r="736" spans="2:10" ht="24" customHeight="1">
      <c r="B736" s="53"/>
      <c r="C736" s="170" t="s">
        <v>388</v>
      </c>
      <c r="D736" s="165"/>
      <c r="E736" s="102" t="s">
        <v>17</v>
      </c>
      <c r="F736" s="65">
        <v>690</v>
      </c>
      <c r="G736" s="102">
        <v>2.415</v>
      </c>
      <c r="H736" s="89"/>
      <c r="I736" s="114">
        <v>1666.35</v>
      </c>
      <c r="J736" s="54"/>
    </row>
    <row r="737" spans="2:10" ht="24" customHeight="1">
      <c r="B737" s="53"/>
      <c r="C737" s="170" t="s">
        <v>389</v>
      </c>
      <c r="D737" s="165"/>
      <c r="E737" s="102" t="s">
        <v>17</v>
      </c>
      <c r="F737" s="65">
        <v>300</v>
      </c>
      <c r="G737" s="102">
        <v>2.1</v>
      </c>
      <c r="H737" s="89"/>
      <c r="I737" s="114">
        <v>630</v>
      </c>
      <c r="J737" s="54"/>
    </row>
    <row r="738" spans="2:10" ht="24" customHeight="1">
      <c r="B738" s="53"/>
      <c r="C738" s="170" t="s">
        <v>390</v>
      </c>
      <c r="D738" s="165"/>
      <c r="E738" s="102" t="s">
        <v>17</v>
      </c>
      <c r="F738" s="65">
        <v>15900</v>
      </c>
      <c r="G738" s="102">
        <v>0.36799999999999999</v>
      </c>
      <c r="H738" s="89"/>
      <c r="I738" s="114">
        <v>5851.2</v>
      </c>
      <c r="J738" s="54"/>
    </row>
    <row r="739" spans="2:10" ht="24" customHeight="1">
      <c r="B739" s="53"/>
      <c r="C739" s="170" t="s">
        <v>391</v>
      </c>
      <c r="D739" s="165"/>
      <c r="E739" s="102" t="s">
        <v>17</v>
      </c>
      <c r="F739" s="65">
        <v>31800</v>
      </c>
      <c r="G739" s="102">
        <v>0.35</v>
      </c>
      <c r="H739" s="89"/>
      <c r="I739" s="114">
        <v>11130</v>
      </c>
      <c r="J739" s="54"/>
    </row>
    <row r="740" spans="2:10" ht="11.25" customHeight="1">
      <c r="B740" s="53"/>
      <c r="C740" s="170" t="s">
        <v>392</v>
      </c>
      <c r="D740" s="165"/>
      <c r="E740" s="102" t="s">
        <v>393</v>
      </c>
      <c r="F740" s="65">
        <v>13600</v>
      </c>
      <c r="G740" s="102">
        <v>0.46800000000000003</v>
      </c>
      <c r="H740" s="89"/>
      <c r="I740" s="114">
        <v>6364.8</v>
      </c>
      <c r="J740" s="54"/>
    </row>
    <row r="741" spans="2:10" ht="11.25" customHeight="1">
      <c r="B741" s="53"/>
      <c r="C741" s="170" t="s">
        <v>394</v>
      </c>
      <c r="D741" s="165"/>
      <c r="E741" s="102" t="s">
        <v>393</v>
      </c>
      <c r="F741" s="65">
        <v>15000</v>
      </c>
      <c r="G741" s="102">
        <v>0.46800000000000003</v>
      </c>
      <c r="H741" s="89"/>
      <c r="I741" s="114">
        <v>7020</v>
      </c>
      <c r="J741" s="54"/>
    </row>
    <row r="742" spans="2:10" ht="11.25" customHeight="1">
      <c r="B742" s="53"/>
      <c r="C742" s="170"/>
      <c r="D742" s="165"/>
      <c r="E742" s="102"/>
      <c r="F742" s="102"/>
      <c r="G742" s="89"/>
      <c r="H742" s="89"/>
      <c r="I742" s="96"/>
      <c r="J742" s="54"/>
    </row>
    <row r="743" spans="2:10" ht="11.25" customHeight="1">
      <c r="B743" s="53"/>
      <c r="C743" s="170"/>
      <c r="D743" s="165"/>
      <c r="E743" s="102"/>
      <c r="F743" s="102"/>
      <c r="G743" s="89"/>
      <c r="H743" s="89"/>
      <c r="I743" s="96"/>
      <c r="J743" s="54"/>
    </row>
    <row r="744" spans="2:10" ht="11.25" customHeight="1">
      <c r="B744" s="53"/>
      <c r="C744" s="170"/>
      <c r="D744" s="165"/>
      <c r="E744" s="89"/>
      <c r="F744" s="89"/>
      <c r="G744" s="89"/>
      <c r="H744" s="89"/>
      <c r="I744" s="96"/>
      <c r="J744" s="54"/>
    </row>
    <row r="745" spans="2:10" ht="11.25" customHeight="1">
      <c r="B745" s="53"/>
      <c r="C745" s="170"/>
      <c r="D745" s="165"/>
      <c r="E745" s="89"/>
      <c r="F745" s="89"/>
      <c r="G745" s="89"/>
      <c r="H745" s="89"/>
      <c r="I745" s="96"/>
      <c r="J745" s="54"/>
    </row>
    <row r="746" spans="2:10" ht="11.25" customHeight="1">
      <c r="B746" s="53"/>
      <c r="C746" s="170"/>
      <c r="D746" s="165"/>
      <c r="E746" s="89"/>
      <c r="F746" s="89"/>
      <c r="G746" s="89"/>
      <c r="H746" s="89"/>
      <c r="I746" s="96"/>
      <c r="J746" s="54"/>
    </row>
    <row r="747" spans="2:10" ht="11.25" customHeight="1">
      <c r="B747" s="53"/>
      <c r="C747" s="170"/>
      <c r="D747" s="165"/>
      <c r="E747" s="89"/>
      <c r="F747" s="89"/>
      <c r="G747" s="89"/>
      <c r="H747" s="89"/>
      <c r="I747" s="96"/>
      <c r="J747" s="54"/>
    </row>
    <row r="748" spans="2:10" ht="11.25" customHeight="1">
      <c r="B748" s="53"/>
      <c r="C748" s="172"/>
      <c r="D748" s="173"/>
      <c r="E748" s="97"/>
      <c r="F748" s="97"/>
      <c r="G748" s="97"/>
      <c r="H748" s="97"/>
      <c r="I748" s="98"/>
      <c r="J748" s="54"/>
    </row>
    <row r="749" spans="2:10" ht="11.25" customHeight="1">
      <c r="B749" s="55"/>
      <c r="C749" s="94"/>
      <c r="D749" s="94"/>
      <c r="E749" s="94"/>
      <c r="F749" s="94"/>
      <c r="G749" s="92"/>
      <c r="H749" s="99" t="s">
        <v>327</v>
      </c>
      <c r="I749" s="103">
        <f>SUM(I734:I748)</f>
        <v>65347.55</v>
      </c>
      <c r="J749" s="54"/>
    </row>
    <row r="750" spans="2:10" ht="11.25" customHeight="1">
      <c r="B750" s="55"/>
      <c r="C750" s="101" t="s">
        <v>328</v>
      </c>
      <c r="D750" s="93"/>
      <c r="E750" s="93"/>
      <c r="F750" s="93"/>
      <c r="G750" s="93"/>
      <c r="H750" s="93"/>
      <c r="I750" s="93"/>
      <c r="J750" s="54"/>
    </row>
    <row r="751" spans="2:10" ht="11.25" customHeight="1">
      <c r="B751" s="53"/>
      <c r="C751" s="192" t="s">
        <v>315</v>
      </c>
      <c r="D751" s="167"/>
      <c r="E751" s="95" t="s">
        <v>316</v>
      </c>
      <c r="F751" s="95" t="s">
        <v>317</v>
      </c>
      <c r="G751" s="118" t="s">
        <v>318</v>
      </c>
      <c r="H751" s="95" t="s">
        <v>319</v>
      </c>
      <c r="I751" s="95" t="s">
        <v>320</v>
      </c>
      <c r="J751" s="54"/>
    </row>
    <row r="752" spans="2:10" ht="11.25" customHeight="1">
      <c r="B752" s="53"/>
      <c r="C752" s="168" t="s">
        <v>329</v>
      </c>
      <c r="D752" s="169"/>
      <c r="E752" s="89"/>
      <c r="F752" s="65">
        <v>12900</v>
      </c>
      <c r="G752" s="102">
        <v>4.2000000000000003E-2</v>
      </c>
      <c r="H752" s="89"/>
      <c r="I752" s="76">
        <v>541.79999999999995</v>
      </c>
      <c r="J752" s="54"/>
    </row>
    <row r="753" spans="2:10" ht="36" customHeight="1">
      <c r="B753" s="53"/>
      <c r="C753" s="170" t="s">
        <v>330</v>
      </c>
      <c r="D753" s="165"/>
      <c r="E753" s="102" t="s">
        <v>331</v>
      </c>
      <c r="F753" s="65">
        <v>45000</v>
      </c>
      <c r="G753" s="102">
        <v>0.1</v>
      </c>
      <c r="H753" s="96"/>
      <c r="I753" s="76">
        <v>4500</v>
      </c>
      <c r="J753" s="54"/>
    </row>
    <row r="754" spans="2:10" ht="11.25" customHeight="1">
      <c r="B754" s="53"/>
      <c r="C754" s="170"/>
      <c r="D754" s="165"/>
      <c r="E754" s="102"/>
      <c r="F754" s="102"/>
      <c r="G754" s="102"/>
      <c r="H754" s="89"/>
      <c r="I754" s="78" t="s">
        <v>332</v>
      </c>
      <c r="J754" s="54"/>
    </row>
    <row r="755" spans="2:10" ht="11.25" customHeight="1">
      <c r="B755" s="53"/>
      <c r="C755" s="171"/>
      <c r="D755" s="165"/>
      <c r="E755" s="102"/>
      <c r="F755" s="102"/>
      <c r="G755" s="102"/>
      <c r="H755" s="89"/>
      <c r="I755" s="78" t="s">
        <v>332</v>
      </c>
      <c r="J755" s="54"/>
    </row>
    <row r="756" spans="2:10" ht="11.25" customHeight="1">
      <c r="B756" s="53"/>
      <c r="C756" s="170"/>
      <c r="D756" s="165"/>
      <c r="E756" s="102"/>
      <c r="F756" s="102"/>
      <c r="G756" s="102"/>
      <c r="H756" s="89"/>
      <c r="I756" s="78" t="s">
        <v>332</v>
      </c>
      <c r="J756" s="54"/>
    </row>
    <row r="757" spans="2:10" ht="11.25" customHeight="1">
      <c r="B757" s="53"/>
      <c r="C757" s="171"/>
      <c r="D757" s="165"/>
      <c r="E757" s="89"/>
      <c r="F757" s="102"/>
      <c r="G757" s="89"/>
      <c r="H757" s="89"/>
      <c r="I757" s="78" t="s">
        <v>332</v>
      </c>
      <c r="J757" s="54"/>
    </row>
    <row r="758" spans="2:10" ht="11.25" customHeight="1">
      <c r="B758" s="53"/>
      <c r="C758" s="172"/>
      <c r="D758" s="173"/>
      <c r="E758" s="97"/>
      <c r="F758" s="97"/>
      <c r="G758" s="97"/>
      <c r="H758" s="97"/>
      <c r="I758" s="80" t="s">
        <v>332</v>
      </c>
      <c r="J758" s="54"/>
    </row>
    <row r="759" spans="2:10" ht="11.25" customHeight="1">
      <c r="B759" s="55"/>
      <c r="C759" s="94"/>
      <c r="D759" s="94"/>
      <c r="E759" s="94"/>
      <c r="F759" s="94"/>
      <c r="G759" s="92"/>
      <c r="H759" s="99" t="s">
        <v>327</v>
      </c>
      <c r="I759" s="103">
        <f>SUM(I752:I758)</f>
        <v>5041.8</v>
      </c>
      <c r="J759" s="54"/>
    </row>
    <row r="760" spans="2:10" ht="11.25" customHeight="1">
      <c r="B760" s="55"/>
      <c r="C760" s="81" t="s">
        <v>333</v>
      </c>
      <c r="D760" s="93"/>
      <c r="E760" s="93"/>
      <c r="F760" s="93"/>
      <c r="G760" s="93"/>
      <c r="H760" s="93"/>
      <c r="I760" s="93"/>
      <c r="J760" s="54"/>
    </row>
    <row r="761" spans="2:10" ht="11.25" customHeight="1">
      <c r="B761" s="53"/>
      <c r="C761" s="192" t="s">
        <v>315</v>
      </c>
      <c r="D761" s="167"/>
      <c r="E761" s="95" t="s">
        <v>316</v>
      </c>
      <c r="F761" s="95" t="s">
        <v>317</v>
      </c>
      <c r="G761" s="95" t="s">
        <v>318</v>
      </c>
      <c r="H761" s="95" t="s">
        <v>319</v>
      </c>
      <c r="I761" s="95" t="s">
        <v>320</v>
      </c>
      <c r="J761" s="54"/>
    </row>
    <row r="762" spans="2:10" ht="11.25" customHeight="1">
      <c r="B762" s="53"/>
      <c r="C762" s="194"/>
      <c r="D762" s="169"/>
      <c r="E762" s="89"/>
      <c r="F762" s="89"/>
      <c r="G762" s="89"/>
      <c r="H762" s="96"/>
      <c r="I762" s="80" t="s">
        <v>332</v>
      </c>
      <c r="J762" s="54"/>
    </row>
    <row r="763" spans="2:10" ht="11.25" customHeight="1">
      <c r="B763" s="53"/>
      <c r="C763" s="195"/>
      <c r="D763" s="165"/>
      <c r="E763" s="89"/>
      <c r="F763" s="89"/>
      <c r="G763" s="89"/>
      <c r="H763" s="96"/>
      <c r="I763" s="96"/>
      <c r="J763" s="54"/>
    </row>
    <row r="764" spans="2:10" ht="11.25" customHeight="1">
      <c r="B764" s="53"/>
      <c r="C764" s="89"/>
      <c r="D764" s="89"/>
      <c r="E764" s="89"/>
      <c r="F764" s="89"/>
      <c r="G764" s="89"/>
      <c r="H764" s="96"/>
      <c r="I764" s="96"/>
      <c r="J764" s="54"/>
    </row>
    <row r="765" spans="2:10" ht="11.25" customHeight="1">
      <c r="B765" s="53"/>
      <c r="C765" s="89"/>
      <c r="D765" s="89"/>
      <c r="E765" s="89"/>
      <c r="F765" s="89"/>
      <c r="G765" s="89"/>
      <c r="H765" s="96"/>
      <c r="I765" s="96"/>
      <c r="J765" s="54"/>
    </row>
    <row r="766" spans="2:10" ht="11.25" customHeight="1">
      <c r="B766" s="53"/>
      <c r="C766" s="89"/>
      <c r="D766" s="89"/>
      <c r="E766" s="89"/>
      <c r="F766" s="89"/>
      <c r="G766" s="89"/>
      <c r="H766" s="96"/>
      <c r="I766" s="96"/>
      <c r="J766" s="54"/>
    </row>
    <row r="767" spans="2:10" ht="11.25" customHeight="1">
      <c r="B767" s="53"/>
      <c r="C767" s="89"/>
      <c r="D767" s="89"/>
      <c r="E767" s="89"/>
      <c r="F767" s="89"/>
      <c r="G767" s="89"/>
      <c r="H767" s="96"/>
      <c r="I767" s="96"/>
      <c r="J767" s="54"/>
    </row>
    <row r="768" spans="2:10" ht="11.25" customHeight="1">
      <c r="B768" s="53"/>
      <c r="C768" s="97"/>
      <c r="D768" s="97"/>
      <c r="E768" s="97"/>
      <c r="F768" s="97"/>
      <c r="G768" s="97"/>
      <c r="H768" s="98"/>
      <c r="I768" s="98"/>
      <c r="J768" s="54"/>
    </row>
    <row r="769" spans="2:10" ht="11.25" customHeight="1">
      <c r="B769" s="55"/>
      <c r="C769" s="94"/>
      <c r="D769" s="94"/>
      <c r="E769" s="94"/>
      <c r="F769" s="94"/>
      <c r="G769" s="92"/>
      <c r="H769" s="99" t="s">
        <v>327</v>
      </c>
      <c r="I769" s="100" t="s">
        <v>332</v>
      </c>
      <c r="J769" s="54"/>
    </row>
    <row r="770" spans="2:10" ht="11.25" customHeight="1">
      <c r="B770" s="55"/>
      <c r="C770" s="81" t="s">
        <v>334</v>
      </c>
      <c r="D770" s="93"/>
      <c r="E770" s="93"/>
      <c r="F770" s="93"/>
      <c r="G770" s="93"/>
      <c r="H770" s="93"/>
      <c r="I770" s="93"/>
      <c r="J770" s="54"/>
    </row>
    <row r="771" spans="2:10" ht="11.25" customHeight="1">
      <c r="B771" s="53"/>
      <c r="C771" s="196" t="s">
        <v>335</v>
      </c>
      <c r="D771" s="167"/>
      <c r="E771" s="99" t="s">
        <v>316</v>
      </c>
      <c r="F771" s="95" t="s">
        <v>317</v>
      </c>
      <c r="G771" s="95" t="s">
        <v>318</v>
      </c>
      <c r="H771" s="95" t="s">
        <v>319</v>
      </c>
      <c r="I771" s="95" t="s">
        <v>320</v>
      </c>
      <c r="J771" s="54"/>
    </row>
    <row r="772" spans="2:10" ht="24" customHeight="1">
      <c r="B772" s="53"/>
      <c r="C772" s="168" t="s">
        <v>395</v>
      </c>
      <c r="D772" s="169"/>
      <c r="E772" s="102" t="s">
        <v>337</v>
      </c>
      <c r="F772" s="65">
        <v>121768.4</v>
      </c>
      <c r="G772" s="102">
        <v>0.14299999999999999</v>
      </c>
      <c r="H772" s="96"/>
      <c r="I772" s="84">
        <v>17412.88</v>
      </c>
      <c r="J772" s="54"/>
    </row>
    <row r="773" spans="2:10" ht="11.25" customHeight="1">
      <c r="B773" s="53"/>
      <c r="C773" s="170" t="s">
        <v>396</v>
      </c>
      <c r="D773" s="165"/>
      <c r="E773" s="102" t="s">
        <v>331</v>
      </c>
      <c r="F773" s="65">
        <v>75000</v>
      </c>
      <c r="G773" s="102">
        <v>0.14299999999999999</v>
      </c>
      <c r="H773" s="96"/>
      <c r="I773" s="84">
        <v>10725</v>
      </c>
      <c r="J773" s="54"/>
    </row>
    <row r="774" spans="2:10" ht="11.25" customHeight="1">
      <c r="B774" s="53"/>
      <c r="C774" s="79"/>
      <c r="D774" s="79"/>
      <c r="E774" s="97"/>
      <c r="F774" s="97"/>
      <c r="G774" s="97"/>
      <c r="H774" s="98"/>
      <c r="I774" s="82"/>
      <c r="J774" s="54"/>
    </row>
    <row r="775" spans="2:10" ht="11.25" customHeight="1">
      <c r="B775" s="55"/>
      <c r="C775" s="94"/>
      <c r="D775" s="94"/>
      <c r="E775" s="94"/>
      <c r="F775" s="94"/>
      <c r="G775" s="92"/>
      <c r="H775" s="99" t="s">
        <v>327</v>
      </c>
      <c r="I775" s="103">
        <f>SUM(I772:I774)</f>
        <v>28137.88</v>
      </c>
      <c r="J775" s="54"/>
    </row>
    <row r="776" spans="2:10" ht="11.25" customHeight="1">
      <c r="B776" s="55"/>
      <c r="C776" s="94"/>
      <c r="D776" s="94"/>
      <c r="E776" s="94"/>
      <c r="F776" s="94"/>
      <c r="G776" s="94"/>
      <c r="H776" s="93"/>
      <c r="I776" s="93"/>
      <c r="J776" s="54"/>
    </row>
    <row r="777" spans="2:10" ht="11.25" customHeight="1">
      <c r="B777" s="55"/>
      <c r="C777" s="94"/>
      <c r="D777" s="94"/>
      <c r="E777" s="94"/>
      <c r="F777" s="198"/>
      <c r="G777" s="179"/>
      <c r="H777" s="109" t="s">
        <v>339</v>
      </c>
      <c r="I777" s="103">
        <f>I775+I759+I749</f>
        <v>98527.23000000001</v>
      </c>
      <c r="J777" s="54"/>
    </row>
    <row r="778" spans="2:10" ht="11.25" customHeight="1">
      <c r="B778" s="86"/>
      <c r="C778" s="56"/>
      <c r="D778" s="56"/>
      <c r="E778" s="56"/>
      <c r="F778" s="56"/>
      <c r="G778" s="56"/>
      <c r="H778" s="56"/>
      <c r="I778" s="56"/>
      <c r="J778" s="82"/>
    </row>
    <row r="779" spans="2:10" ht="11.25" customHeight="1"/>
    <row r="780" spans="2:10" ht="11.25" customHeight="1"/>
    <row r="781" spans="2:10" ht="11.25" customHeight="1"/>
    <row r="782" spans="2:10" ht="11.25" customHeight="1">
      <c r="B782" s="50"/>
      <c r="C782" s="91"/>
      <c r="D782" s="91"/>
      <c r="E782" s="91"/>
      <c r="F782" s="91"/>
      <c r="G782" s="91"/>
      <c r="H782" s="91"/>
      <c r="I782" s="91"/>
      <c r="J782" s="52"/>
    </row>
    <row r="783" spans="2:10" ht="11.25" customHeight="1">
      <c r="B783" s="53"/>
      <c r="C783" s="180" t="s">
        <v>309</v>
      </c>
      <c r="D783" s="181"/>
      <c r="E783" s="181"/>
      <c r="F783" s="181"/>
      <c r="G783" s="181"/>
      <c r="H783" s="181"/>
      <c r="I783" s="182"/>
      <c r="J783" s="54"/>
    </row>
    <row r="784" spans="2:10" ht="11.25" customHeight="1">
      <c r="B784" s="53"/>
      <c r="C784" s="183"/>
      <c r="D784" s="184"/>
      <c r="E784" s="184"/>
      <c r="F784" s="184"/>
      <c r="G784" s="184"/>
      <c r="H784" s="184"/>
      <c r="I784" s="185"/>
      <c r="J784" s="54"/>
    </row>
    <row r="785" spans="2:10" ht="11.25" customHeight="1">
      <c r="B785" s="53"/>
      <c r="C785" s="183"/>
      <c r="D785" s="184"/>
      <c r="E785" s="184"/>
      <c r="F785" s="184"/>
      <c r="G785" s="184"/>
      <c r="H785" s="184"/>
      <c r="I785" s="185"/>
      <c r="J785" s="54"/>
    </row>
    <row r="786" spans="2:10" ht="11.25" customHeight="1">
      <c r="B786" s="53"/>
      <c r="C786" s="183"/>
      <c r="D786" s="184"/>
      <c r="E786" s="184"/>
      <c r="F786" s="184"/>
      <c r="G786" s="184"/>
      <c r="H786" s="184"/>
      <c r="I786" s="185"/>
      <c r="J786" s="92"/>
    </row>
    <row r="787" spans="2:10" ht="11.25" customHeight="1">
      <c r="B787" s="53"/>
      <c r="C787" s="186"/>
      <c r="D787" s="187"/>
      <c r="E787" s="187"/>
      <c r="F787" s="187"/>
      <c r="G787" s="187"/>
      <c r="H787" s="187"/>
      <c r="I787" s="188"/>
      <c r="J787" s="54"/>
    </row>
    <row r="788" spans="2:10" ht="11.25" customHeight="1">
      <c r="B788" s="55"/>
      <c r="C788" s="93"/>
      <c r="D788" s="93"/>
      <c r="E788" s="93"/>
      <c r="F788" s="93"/>
      <c r="G788" s="93"/>
      <c r="H788" s="93"/>
      <c r="I788" s="93"/>
      <c r="J788" s="54"/>
    </row>
    <row r="789" spans="2:10" ht="11.25" customHeight="1">
      <c r="B789" s="53"/>
      <c r="C789" s="177" t="s">
        <v>310</v>
      </c>
      <c r="D789" s="177">
        <v>44</v>
      </c>
      <c r="E789" s="191" t="s">
        <v>25</v>
      </c>
      <c r="F789" s="182"/>
      <c r="G789" s="175" t="s">
        <v>312</v>
      </c>
      <c r="H789" s="177" t="s">
        <v>313</v>
      </c>
      <c r="I789" s="190">
        <f>I831</f>
        <v>5541.79</v>
      </c>
      <c r="J789" s="54"/>
    </row>
    <row r="790" spans="2:10" ht="11.25" customHeight="1">
      <c r="B790" s="53"/>
      <c r="C790" s="176"/>
      <c r="D790" s="176"/>
      <c r="E790" s="186"/>
      <c r="F790" s="188"/>
      <c r="G790" s="176"/>
      <c r="H790" s="176"/>
      <c r="I790" s="176"/>
      <c r="J790" s="54"/>
    </row>
    <row r="791" spans="2:10" ht="11.25" customHeight="1">
      <c r="B791" s="55"/>
      <c r="C791" s="94"/>
      <c r="D791" s="94"/>
      <c r="E791" s="94"/>
      <c r="F791" s="94"/>
      <c r="G791" s="94"/>
      <c r="H791" s="94"/>
      <c r="I791" s="94"/>
      <c r="J791" s="54"/>
    </row>
    <row r="792" spans="2:10" ht="11.25" customHeight="1">
      <c r="B792" s="55"/>
      <c r="C792" s="81" t="s">
        <v>314</v>
      </c>
      <c r="D792" s="93"/>
      <c r="E792" s="93"/>
      <c r="F792" s="93"/>
      <c r="G792" s="93"/>
      <c r="H792" s="93"/>
      <c r="I792" s="93"/>
      <c r="J792" s="54"/>
    </row>
    <row r="793" spans="2:10" ht="11.25" customHeight="1">
      <c r="B793" s="53"/>
      <c r="C793" s="192" t="s">
        <v>315</v>
      </c>
      <c r="D793" s="167"/>
      <c r="E793" s="95" t="s">
        <v>316</v>
      </c>
      <c r="F793" s="95" t="s">
        <v>317</v>
      </c>
      <c r="G793" s="95" t="s">
        <v>318</v>
      </c>
      <c r="H793" s="95" t="s">
        <v>319</v>
      </c>
      <c r="I793" s="95" t="s">
        <v>320</v>
      </c>
      <c r="J793" s="54"/>
    </row>
    <row r="794" spans="2:10" ht="11.25" customHeight="1">
      <c r="B794" s="53"/>
      <c r="C794" s="174"/>
      <c r="D794" s="169"/>
      <c r="E794" s="89"/>
      <c r="F794" s="89"/>
      <c r="G794" s="89"/>
      <c r="H794" s="96"/>
      <c r="I794" s="78" t="s">
        <v>332</v>
      </c>
      <c r="J794" s="54"/>
    </row>
    <row r="795" spans="2:10" ht="11.25" customHeight="1">
      <c r="B795" s="53"/>
      <c r="C795" s="171"/>
      <c r="D795" s="165"/>
      <c r="E795" s="89"/>
      <c r="F795" s="89"/>
      <c r="G795" s="89"/>
      <c r="H795" s="96"/>
      <c r="I795" s="78" t="s">
        <v>332</v>
      </c>
      <c r="J795" s="54"/>
    </row>
    <row r="796" spans="2:10" ht="11.25" customHeight="1">
      <c r="B796" s="53"/>
      <c r="C796" s="171"/>
      <c r="D796" s="165"/>
      <c r="E796" s="89"/>
      <c r="F796" s="89"/>
      <c r="G796" s="89"/>
      <c r="H796" s="96"/>
      <c r="I796" s="78" t="s">
        <v>332</v>
      </c>
      <c r="J796" s="54"/>
    </row>
    <row r="797" spans="2:10" ht="11.25" customHeight="1">
      <c r="B797" s="53"/>
      <c r="C797" s="171"/>
      <c r="D797" s="165"/>
      <c r="E797" s="89"/>
      <c r="F797" s="89"/>
      <c r="G797" s="89"/>
      <c r="H797" s="96"/>
      <c r="I797" s="78" t="s">
        <v>332</v>
      </c>
      <c r="J797" s="54"/>
    </row>
    <row r="798" spans="2:10" ht="11.25" customHeight="1">
      <c r="B798" s="53"/>
      <c r="C798" s="171"/>
      <c r="D798" s="165"/>
      <c r="E798" s="89"/>
      <c r="F798" s="89"/>
      <c r="G798" s="89"/>
      <c r="H798" s="96"/>
      <c r="I798" s="78" t="s">
        <v>332</v>
      </c>
      <c r="J798" s="54"/>
    </row>
    <row r="799" spans="2:10" ht="11.25" customHeight="1">
      <c r="B799" s="53"/>
      <c r="C799" s="171"/>
      <c r="D799" s="165"/>
      <c r="E799" s="89"/>
      <c r="F799" s="89"/>
      <c r="G799" s="89"/>
      <c r="H799" s="96"/>
      <c r="I799" s="77"/>
      <c r="J799" s="54"/>
    </row>
    <row r="800" spans="2:10" ht="11.25" customHeight="1">
      <c r="B800" s="53"/>
      <c r="C800" s="171"/>
      <c r="D800" s="165"/>
      <c r="E800" s="89"/>
      <c r="F800" s="89"/>
      <c r="G800" s="89"/>
      <c r="H800" s="96"/>
      <c r="I800" s="77"/>
      <c r="J800" s="54"/>
    </row>
    <row r="801" spans="2:10" ht="11.25" customHeight="1">
      <c r="B801" s="53"/>
      <c r="C801" s="172"/>
      <c r="D801" s="173"/>
      <c r="E801" s="97"/>
      <c r="F801" s="97"/>
      <c r="G801" s="97"/>
      <c r="H801" s="98"/>
      <c r="I801" s="82"/>
      <c r="J801" s="54"/>
    </row>
    <row r="802" spans="2:10" ht="11.25" customHeight="1">
      <c r="B802" s="55"/>
      <c r="C802" s="94"/>
      <c r="D802" s="94"/>
      <c r="E802" s="94"/>
      <c r="F802" s="94"/>
      <c r="G802" s="92"/>
      <c r="H802" s="99" t="s">
        <v>327</v>
      </c>
      <c r="I802" s="100" t="s">
        <v>332</v>
      </c>
      <c r="J802" s="54"/>
    </row>
    <row r="803" spans="2:10" ht="11.25" customHeight="1">
      <c r="B803" s="55"/>
      <c r="C803" s="101" t="s">
        <v>328</v>
      </c>
      <c r="D803" s="93"/>
      <c r="E803" s="93"/>
      <c r="F803" s="93"/>
      <c r="G803" s="93"/>
      <c r="H803" s="93"/>
      <c r="I803" s="93"/>
      <c r="J803" s="54"/>
    </row>
    <row r="804" spans="2:10" ht="11.25" customHeight="1">
      <c r="B804" s="53"/>
      <c r="C804" s="192" t="s">
        <v>315</v>
      </c>
      <c r="D804" s="167"/>
      <c r="E804" s="95" t="s">
        <v>316</v>
      </c>
      <c r="F804" s="95" t="s">
        <v>317</v>
      </c>
      <c r="G804" s="95" t="s">
        <v>318</v>
      </c>
      <c r="H804" s="95" t="s">
        <v>319</v>
      </c>
      <c r="I804" s="95" t="s">
        <v>320</v>
      </c>
      <c r="J804" s="54"/>
    </row>
    <row r="805" spans="2:10" ht="11.25" customHeight="1">
      <c r="B805" s="53"/>
      <c r="C805" s="110" t="s">
        <v>357</v>
      </c>
      <c r="D805" s="69"/>
      <c r="E805" s="102" t="s">
        <v>346</v>
      </c>
      <c r="F805" s="65">
        <v>500</v>
      </c>
      <c r="G805" s="89">
        <v>0.93</v>
      </c>
      <c r="H805" s="105"/>
      <c r="I805" s="76">
        <v>466</v>
      </c>
      <c r="J805" s="54"/>
    </row>
    <row r="806" spans="2:10" ht="11.25" customHeight="1">
      <c r="B806" s="53"/>
      <c r="C806" s="110" t="s">
        <v>344</v>
      </c>
      <c r="D806" s="69"/>
      <c r="E806" s="102" t="s">
        <v>345</v>
      </c>
      <c r="F806" s="65">
        <v>3527.05</v>
      </c>
      <c r="G806" s="89">
        <v>0.04</v>
      </c>
      <c r="H806" s="105"/>
      <c r="I806" s="76">
        <v>135.79</v>
      </c>
      <c r="J806" s="54"/>
    </row>
    <row r="807" spans="2:10" ht="11.25" customHeight="1">
      <c r="B807" s="53"/>
      <c r="C807" s="116"/>
      <c r="D807" s="69"/>
      <c r="E807" s="102"/>
      <c r="F807" s="102"/>
      <c r="G807" s="89"/>
      <c r="H807" s="105"/>
      <c r="I807" s="77"/>
      <c r="J807" s="54"/>
    </row>
    <row r="808" spans="2:10" ht="11.25" customHeight="1">
      <c r="B808" s="53"/>
      <c r="C808" s="120"/>
      <c r="D808" s="89"/>
      <c r="E808" s="89"/>
      <c r="F808" s="89"/>
      <c r="G808" s="89"/>
      <c r="H808" s="96"/>
      <c r="I808" s="96"/>
      <c r="J808" s="54"/>
    </row>
    <row r="809" spans="2:10" ht="11.25" customHeight="1">
      <c r="B809" s="53"/>
      <c r="C809" s="120"/>
      <c r="D809" s="89"/>
      <c r="E809" s="89"/>
      <c r="F809" s="89"/>
      <c r="G809" s="89"/>
      <c r="H809" s="96"/>
      <c r="I809" s="96"/>
      <c r="J809" s="54"/>
    </row>
    <row r="810" spans="2:10" ht="11.25" customHeight="1">
      <c r="B810" s="53"/>
      <c r="C810" s="120"/>
      <c r="D810" s="89"/>
      <c r="E810" s="89"/>
      <c r="F810" s="89"/>
      <c r="G810" s="89"/>
      <c r="H810" s="96"/>
      <c r="I810" s="96"/>
      <c r="J810" s="54"/>
    </row>
    <row r="811" spans="2:10" ht="11.25" customHeight="1">
      <c r="B811" s="53"/>
      <c r="C811" s="93"/>
      <c r="D811" s="97"/>
      <c r="E811" s="97"/>
      <c r="F811" s="97"/>
      <c r="G811" s="97"/>
      <c r="H811" s="98"/>
      <c r="I811" s="98"/>
      <c r="J811" s="54"/>
    </row>
    <row r="812" spans="2:10" ht="11.25" customHeight="1">
      <c r="B812" s="55"/>
      <c r="C812" s="94"/>
      <c r="D812" s="94"/>
      <c r="E812" s="94"/>
      <c r="F812" s="94"/>
      <c r="G812" s="92"/>
      <c r="H812" s="99" t="s">
        <v>327</v>
      </c>
      <c r="I812" s="103">
        <f>SUM(I805:I811)</f>
        <v>601.79</v>
      </c>
      <c r="J812" s="54"/>
    </row>
    <row r="813" spans="2:10" ht="11.25" customHeight="1">
      <c r="B813" s="55"/>
      <c r="C813" s="81" t="s">
        <v>333</v>
      </c>
      <c r="D813" s="93"/>
      <c r="E813" s="93"/>
      <c r="F813" s="93"/>
      <c r="G813" s="93"/>
      <c r="H813" s="93"/>
      <c r="I813" s="93"/>
      <c r="J813" s="54"/>
    </row>
    <row r="814" spans="2:10" ht="11.25" customHeight="1">
      <c r="B814" s="53"/>
      <c r="C814" s="192" t="s">
        <v>315</v>
      </c>
      <c r="D814" s="167"/>
      <c r="E814" s="95" t="s">
        <v>316</v>
      </c>
      <c r="F814" s="95" t="s">
        <v>317</v>
      </c>
      <c r="G814" s="95" t="s">
        <v>318</v>
      </c>
      <c r="H814" s="95" t="s">
        <v>319</v>
      </c>
      <c r="I814" s="95" t="s">
        <v>320</v>
      </c>
      <c r="J814" s="54"/>
    </row>
    <row r="815" spans="2:10" ht="11.25" customHeight="1">
      <c r="B815" s="53"/>
      <c r="C815" s="60"/>
      <c r="D815" s="69"/>
      <c r="E815" s="69"/>
      <c r="F815" s="69"/>
      <c r="G815" s="69"/>
      <c r="H815" s="77"/>
      <c r="I815" s="69"/>
      <c r="J815" s="54"/>
    </row>
    <row r="816" spans="2:10" ht="11.25" customHeight="1">
      <c r="B816" s="53"/>
      <c r="C816" s="60"/>
      <c r="D816" s="69"/>
      <c r="E816" s="69"/>
      <c r="F816" s="69"/>
      <c r="G816" s="69"/>
      <c r="H816" s="77"/>
      <c r="I816" s="69"/>
      <c r="J816" s="54"/>
    </row>
    <row r="817" spans="2:10" ht="11.25" customHeight="1">
      <c r="B817" s="53"/>
      <c r="C817" s="60"/>
      <c r="D817" s="69"/>
      <c r="E817" s="69"/>
      <c r="F817" s="69"/>
      <c r="G817" s="69"/>
      <c r="H817" s="77"/>
      <c r="I817" s="69"/>
      <c r="J817" s="54"/>
    </row>
    <row r="818" spans="2:10" ht="11.25" customHeight="1">
      <c r="B818" s="53"/>
      <c r="C818" s="89"/>
      <c r="D818" s="89"/>
      <c r="E818" s="89"/>
      <c r="F818" s="89"/>
      <c r="G818" s="89"/>
      <c r="H818" s="96"/>
      <c r="I818" s="89"/>
      <c r="J818" s="54"/>
    </row>
    <row r="819" spans="2:10" ht="11.25" customHeight="1">
      <c r="B819" s="53"/>
      <c r="C819" s="89"/>
      <c r="D819" s="89"/>
      <c r="E819" s="89"/>
      <c r="F819" s="89"/>
      <c r="G819" s="89"/>
      <c r="H819" s="96"/>
      <c r="I819" s="96"/>
      <c r="J819" s="54"/>
    </row>
    <row r="820" spans="2:10" ht="11.25" customHeight="1">
      <c r="B820" s="53"/>
      <c r="C820" s="89"/>
      <c r="D820" s="89"/>
      <c r="E820" s="89"/>
      <c r="F820" s="89"/>
      <c r="G820" s="89"/>
      <c r="H820" s="96"/>
      <c r="I820" s="96"/>
      <c r="J820" s="54"/>
    </row>
    <row r="821" spans="2:10" ht="11.25" customHeight="1">
      <c r="B821" s="53"/>
      <c r="C821" s="97"/>
      <c r="D821" s="97"/>
      <c r="E821" s="97"/>
      <c r="F821" s="97"/>
      <c r="G821" s="97"/>
      <c r="H821" s="98"/>
      <c r="I821" s="98"/>
      <c r="J821" s="54"/>
    </row>
    <row r="822" spans="2:10" ht="11.25" customHeight="1">
      <c r="B822" s="55"/>
      <c r="C822" s="94"/>
      <c r="D822" s="94"/>
      <c r="E822" s="94"/>
      <c r="F822" s="94"/>
      <c r="G822" s="92"/>
      <c r="H822" s="99" t="s">
        <v>327</v>
      </c>
      <c r="I822" s="100" t="s">
        <v>332</v>
      </c>
      <c r="J822" s="54"/>
    </row>
    <row r="823" spans="2:10" ht="11.25" customHeight="1">
      <c r="B823" s="55"/>
      <c r="C823" s="81" t="s">
        <v>334</v>
      </c>
      <c r="D823" s="93"/>
      <c r="E823" s="93"/>
      <c r="F823" s="93"/>
      <c r="G823" s="93"/>
      <c r="H823" s="93"/>
      <c r="I823" s="93"/>
      <c r="J823" s="54"/>
    </row>
    <row r="824" spans="2:10" ht="11.25" customHeight="1">
      <c r="B824" s="53"/>
      <c r="C824" s="196" t="s">
        <v>335</v>
      </c>
      <c r="D824" s="167"/>
      <c r="E824" s="99" t="s">
        <v>316</v>
      </c>
      <c r="F824" s="95" t="s">
        <v>317</v>
      </c>
      <c r="G824" s="95" t="s">
        <v>318</v>
      </c>
      <c r="H824" s="95" t="s">
        <v>319</v>
      </c>
      <c r="I824" s="95" t="s">
        <v>320</v>
      </c>
      <c r="J824" s="54"/>
    </row>
    <row r="825" spans="2:10" ht="11.25" customHeight="1">
      <c r="B825" s="53"/>
      <c r="C825" s="110" t="s">
        <v>397</v>
      </c>
      <c r="D825" s="69"/>
      <c r="E825" s="102" t="s">
        <v>350</v>
      </c>
      <c r="F825" s="65">
        <v>130000</v>
      </c>
      <c r="G825" s="102">
        <v>0.04</v>
      </c>
      <c r="H825" s="96"/>
      <c r="I825" s="76">
        <v>4940</v>
      </c>
      <c r="J825" s="54"/>
    </row>
    <row r="826" spans="2:10" ht="11.25" customHeight="1">
      <c r="B826" s="53"/>
      <c r="C826" s="69"/>
      <c r="D826" s="69"/>
      <c r="E826" s="89"/>
      <c r="F826" s="89"/>
      <c r="G826" s="89"/>
      <c r="H826" s="96"/>
      <c r="I826" s="77"/>
      <c r="J826" s="54"/>
    </row>
    <row r="827" spans="2:10" ht="11.25" customHeight="1">
      <c r="B827" s="53"/>
      <c r="C827" s="69"/>
      <c r="D827" s="69"/>
      <c r="E827" s="89"/>
      <c r="F827" s="89"/>
      <c r="G827" s="89"/>
      <c r="H827" s="96"/>
      <c r="I827" s="77"/>
      <c r="J827" s="54"/>
    </row>
    <row r="828" spans="2:10" ht="11.25" customHeight="1">
      <c r="B828" s="53"/>
      <c r="C828" s="200"/>
      <c r="D828" s="173"/>
      <c r="E828" s="97"/>
      <c r="F828" s="97"/>
      <c r="G828" s="97"/>
      <c r="H828" s="98"/>
      <c r="I828" s="98"/>
      <c r="J828" s="54"/>
    </row>
    <row r="829" spans="2:10" ht="11.25" customHeight="1">
      <c r="B829" s="55"/>
      <c r="C829" s="94"/>
      <c r="D829" s="94"/>
      <c r="E829" s="94"/>
      <c r="F829" s="94"/>
      <c r="G829" s="92"/>
      <c r="H829" s="99" t="s">
        <v>327</v>
      </c>
      <c r="I829" s="103">
        <f>SUM(I825:I828)</f>
        <v>4940</v>
      </c>
      <c r="J829" s="54"/>
    </row>
    <row r="830" spans="2:10" ht="11.25" customHeight="1">
      <c r="B830" s="55"/>
      <c r="C830" s="94"/>
      <c r="D830" s="94"/>
      <c r="E830" s="94"/>
      <c r="F830" s="94"/>
      <c r="G830" s="94"/>
      <c r="H830" s="93"/>
      <c r="I830" s="93"/>
      <c r="J830" s="54"/>
    </row>
    <row r="831" spans="2:10" ht="11.25" customHeight="1">
      <c r="B831" s="55"/>
      <c r="C831" s="94"/>
      <c r="D831" s="94"/>
      <c r="E831" s="94"/>
      <c r="F831" s="198"/>
      <c r="G831" s="201"/>
      <c r="H831" s="109" t="s">
        <v>339</v>
      </c>
      <c r="I831" s="103">
        <f>I829+I812</f>
        <v>5541.79</v>
      </c>
      <c r="J831" s="54"/>
    </row>
    <row r="832" spans="2:10" ht="11.25" customHeight="1">
      <c r="B832" s="86"/>
      <c r="C832" s="93"/>
      <c r="D832" s="93"/>
      <c r="E832" s="93"/>
      <c r="F832" s="93"/>
      <c r="G832" s="93"/>
      <c r="H832" s="93"/>
      <c r="I832" s="93"/>
      <c r="J832" s="82"/>
    </row>
    <row r="833" spans="2:10" ht="11.25" customHeight="1"/>
    <row r="834" spans="2:10" ht="11.25" customHeight="1"/>
    <row r="835" spans="2:10" ht="11.25" customHeight="1"/>
    <row r="836" spans="2:10" ht="11.25" customHeight="1">
      <c r="B836" s="50"/>
      <c r="C836" s="91"/>
      <c r="D836" s="91"/>
      <c r="E836" s="91"/>
      <c r="F836" s="91"/>
      <c r="G836" s="91"/>
      <c r="H836" s="91"/>
      <c r="I836" s="91"/>
      <c r="J836" s="52"/>
    </row>
    <row r="837" spans="2:10" ht="11.25" customHeight="1">
      <c r="B837" s="53"/>
      <c r="C837" s="180" t="s">
        <v>309</v>
      </c>
      <c r="D837" s="181"/>
      <c r="E837" s="181"/>
      <c r="F837" s="181"/>
      <c r="G837" s="181"/>
      <c r="H837" s="181"/>
      <c r="I837" s="182"/>
      <c r="J837" s="54"/>
    </row>
    <row r="838" spans="2:10" ht="11.25" customHeight="1">
      <c r="B838" s="53"/>
      <c r="C838" s="183"/>
      <c r="D838" s="184"/>
      <c r="E838" s="184"/>
      <c r="F838" s="184"/>
      <c r="G838" s="184"/>
      <c r="H838" s="184"/>
      <c r="I838" s="185"/>
      <c r="J838" s="54"/>
    </row>
    <row r="839" spans="2:10" ht="11.25" customHeight="1">
      <c r="B839" s="53"/>
      <c r="C839" s="183"/>
      <c r="D839" s="184"/>
      <c r="E839" s="184"/>
      <c r="F839" s="184"/>
      <c r="G839" s="184"/>
      <c r="H839" s="184"/>
      <c r="I839" s="185"/>
      <c r="J839" s="54"/>
    </row>
    <row r="840" spans="2:10" ht="11.25" customHeight="1">
      <c r="B840" s="53"/>
      <c r="C840" s="183"/>
      <c r="D840" s="184"/>
      <c r="E840" s="184"/>
      <c r="F840" s="184"/>
      <c r="G840" s="184"/>
      <c r="H840" s="184"/>
      <c r="I840" s="185"/>
      <c r="J840" s="92"/>
    </row>
    <row r="841" spans="2:10" ht="11.25" customHeight="1">
      <c r="B841" s="53"/>
      <c r="C841" s="186"/>
      <c r="D841" s="187"/>
      <c r="E841" s="187"/>
      <c r="F841" s="187"/>
      <c r="G841" s="187"/>
      <c r="H841" s="187"/>
      <c r="I841" s="188"/>
      <c r="J841" s="54"/>
    </row>
    <row r="842" spans="2:10" ht="11.25" customHeight="1">
      <c r="B842" s="55"/>
      <c r="C842" s="93"/>
      <c r="D842" s="93"/>
      <c r="E842" s="93"/>
      <c r="F842" s="93"/>
      <c r="G842" s="93"/>
      <c r="H842" s="93"/>
      <c r="I842" s="93"/>
      <c r="J842" s="54"/>
    </row>
    <row r="843" spans="2:10" ht="35.25" customHeight="1">
      <c r="B843" s="53"/>
      <c r="C843" s="177" t="s">
        <v>310</v>
      </c>
      <c r="D843" s="177">
        <v>113</v>
      </c>
      <c r="E843" s="191" t="s">
        <v>12</v>
      </c>
      <c r="F843" s="182"/>
      <c r="G843" s="175" t="s">
        <v>343</v>
      </c>
      <c r="H843" s="177" t="s">
        <v>313</v>
      </c>
      <c r="I843" s="190">
        <f>I884</f>
        <v>309270</v>
      </c>
      <c r="J843" s="54"/>
    </row>
    <row r="844" spans="2:10" ht="11.25" customHeight="1">
      <c r="B844" s="53"/>
      <c r="C844" s="176"/>
      <c r="D844" s="176"/>
      <c r="E844" s="186"/>
      <c r="F844" s="188"/>
      <c r="G844" s="176"/>
      <c r="H844" s="176"/>
      <c r="I844" s="176"/>
      <c r="J844" s="54"/>
    </row>
    <row r="845" spans="2:10" ht="11.25" customHeight="1">
      <c r="B845" s="55"/>
      <c r="C845" s="94"/>
      <c r="D845" s="94"/>
      <c r="E845" s="94"/>
      <c r="F845" s="94"/>
      <c r="G845" s="94"/>
      <c r="H845" s="94"/>
      <c r="I845" s="94"/>
      <c r="J845" s="54"/>
    </row>
    <row r="846" spans="2:10" ht="11.25" customHeight="1">
      <c r="B846" s="55"/>
      <c r="C846" s="81" t="s">
        <v>314</v>
      </c>
      <c r="D846" s="93"/>
      <c r="E846" s="93"/>
      <c r="F846" s="93"/>
      <c r="G846" s="93"/>
      <c r="H846" s="93"/>
      <c r="I846" s="93"/>
      <c r="J846" s="54"/>
    </row>
    <row r="847" spans="2:10" ht="11.25" customHeight="1">
      <c r="B847" s="53"/>
      <c r="C847" s="192" t="s">
        <v>315</v>
      </c>
      <c r="D847" s="167"/>
      <c r="E847" s="95" t="s">
        <v>316</v>
      </c>
      <c r="F847" s="95" t="s">
        <v>317</v>
      </c>
      <c r="G847" s="95" t="s">
        <v>318</v>
      </c>
      <c r="H847" s="95" t="s">
        <v>319</v>
      </c>
      <c r="I847" s="95" t="s">
        <v>320</v>
      </c>
      <c r="J847" s="54"/>
    </row>
    <row r="848" spans="2:10" ht="60" customHeight="1">
      <c r="B848" s="53"/>
      <c r="C848" s="168" t="s">
        <v>12</v>
      </c>
      <c r="D848" s="169"/>
      <c r="E848" s="102" t="s">
        <v>11</v>
      </c>
      <c r="F848" s="65">
        <v>309270</v>
      </c>
      <c r="G848" s="102">
        <v>1</v>
      </c>
      <c r="H848" s="108">
        <v>0</v>
      </c>
      <c r="I848" s="76">
        <v>309270</v>
      </c>
      <c r="J848" s="54"/>
    </row>
    <row r="849" spans="2:10" ht="11.25" customHeight="1">
      <c r="B849" s="53"/>
      <c r="C849" s="171"/>
      <c r="D849" s="165"/>
      <c r="E849" s="102"/>
      <c r="F849" s="102"/>
      <c r="G849" s="102"/>
      <c r="H849" s="105"/>
      <c r="I849" s="78" t="s">
        <v>332</v>
      </c>
      <c r="J849" s="54"/>
    </row>
    <row r="850" spans="2:10" ht="11.25" customHeight="1">
      <c r="B850" s="53"/>
      <c r="C850" s="171"/>
      <c r="D850" s="165"/>
      <c r="E850" s="102"/>
      <c r="F850" s="102"/>
      <c r="G850" s="102"/>
      <c r="H850" s="105"/>
      <c r="I850" s="78" t="s">
        <v>332</v>
      </c>
      <c r="J850" s="54"/>
    </row>
    <row r="851" spans="2:10" ht="11.25" customHeight="1">
      <c r="B851" s="53"/>
      <c r="C851" s="171"/>
      <c r="D851" s="165"/>
      <c r="E851" s="102"/>
      <c r="F851" s="102"/>
      <c r="G851" s="102"/>
      <c r="H851" s="105"/>
      <c r="I851" s="78" t="s">
        <v>332</v>
      </c>
      <c r="J851" s="54"/>
    </row>
    <row r="852" spans="2:10" ht="11.25" customHeight="1">
      <c r="B852" s="53"/>
      <c r="C852" s="171"/>
      <c r="D852" s="165"/>
      <c r="E852" s="102"/>
      <c r="F852" s="102"/>
      <c r="G852" s="102"/>
      <c r="H852" s="105"/>
      <c r="I852" s="78" t="s">
        <v>332</v>
      </c>
      <c r="J852" s="54"/>
    </row>
    <row r="853" spans="2:10" ht="11.25" customHeight="1">
      <c r="B853" s="53"/>
      <c r="C853" s="171"/>
      <c r="D853" s="165"/>
      <c r="E853" s="102"/>
      <c r="F853" s="102"/>
      <c r="G853" s="102"/>
      <c r="H853" s="105"/>
      <c r="I853" s="78" t="s">
        <v>332</v>
      </c>
      <c r="J853" s="54"/>
    </row>
    <row r="854" spans="2:10" ht="11.25" customHeight="1">
      <c r="B854" s="53"/>
      <c r="C854" s="171"/>
      <c r="D854" s="165"/>
      <c r="E854" s="102"/>
      <c r="F854" s="102"/>
      <c r="G854" s="102"/>
      <c r="H854" s="105"/>
      <c r="I854" s="78" t="s">
        <v>332</v>
      </c>
      <c r="J854" s="54"/>
    </row>
    <row r="855" spans="2:10" ht="11.25" customHeight="1">
      <c r="B855" s="53"/>
      <c r="C855" s="172"/>
      <c r="D855" s="173"/>
      <c r="E855" s="97"/>
      <c r="F855" s="97"/>
      <c r="G855" s="97"/>
      <c r="H855" s="98"/>
      <c r="I855" s="80" t="s">
        <v>332</v>
      </c>
      <c r="J855" s="54"/>
    </row>
    <row r="856" spans="2:10" ht="11.25" customHeight="1">
      <c r="B856" s="55"/>
      <c r="C856" s="94"/>
      <c r="D856" s="94"/>
      <c r="E856" s="94"/>
      <c r="F856" s="94"/>
      <c r="G856" s="92"/>
      <c r="H856" s="99" t="s">
        <v>327</v>
      </c>
      <c r="I856" s="103">
        <v>309270</v>
      </c>
      <c r="J856" s="54"/>
    </row>
    <row r="857" spans="2:10" ht="11.25" customHeight="1">
      <c r="B857" s="55"/>
      <c r="C857" s="101" t="s">
        <v>328</v>
      </c>
      <c r="D857" s="93"/>
      <c r="E857" s="93"/>
      <c r="F857" s="93"/>
      <c r="G857" s="93"/>
      <c r="H857" s="93"/>
      <c r="I857" s="93"/>
      <c r="J857" s="54"/>
    </row>
    <row r="858" spans="2:10" ht="11.25" customHeight="1">
      <c r="B858" s="53"/>
      <c r="C858" s="192" t="s">
        <v>315</v>
      </c>
      <c r="D858" s="167"/>
      <c r="E858" s="95" t="s">
        <v>316</v>
      </c>
      <c r="F858" s="95" t="s">
        <v>317</v>
      </c>
      <c r="G858" s="95" t="s">
        <v>318</v>
      </c>
      <c r="H858" s="95" t="s">
        <v>319</v>
      </c>
      <c r="I858" s="95" t="s">
        <v>320</v>
      </c>
      <c r="J858" s="54"/>
    </row>
    <row r="859" spans="2:10" ht="11.25" customHeight="1">
      <c r="B859" s="53"/>
      <c r="C859" s="174"/>
      <c r="D859" s="169"/>
      <c r="E859" s="89"/>
      <c r="F859" s="69"/>
      <c r="G859" s="89"/>
      <c r="H859" s="96"/>
      <c r="I859" s="78" t="s">
        <v>332</v>
      </c>
      <c r="J859" s="54"/>
    </row>
    <row r="860" spans="2:10" ht="11.25" customHeight="1">
      <c r="B860" s="53"/>
      <c r="C860" s="171"/>
      <c r="D860" s="165"/>
      <c r="E860" s="89"/>
      <c r="F860" s="89"/>
      <c r="G860" s="89"/>
      <c r="H860" s="96"/>
      <c r="I860" s="78" t="s">
        <v>332</v>
      </c>
      <c r="J860" s="54"/>
    </row>
    <row r="861" spans="2:10" ht="11.25" customHeight="1">
      <c r="B861" s="53"/>
      <c r="C861" s="171"/>
      <c r="D861" s="165"/>
      <c r="E861" s="89"/>
      <c r="F861" s="89"/>
      <c r="G861" s="89"/>
      <c r="H861" s="96"/>
      <c r="I861" s="78" t="s">
        <v>332</v>
      </c>
      <c r="J861" s="54"/>
    </row>
    <row r="862" spans="2:10" ht="11.25" customHeight="1">
      <c r="B862" s="53"/>
      <c r="C862" s="171"/>
      <c r="D862" s="165"/>
      <c r="E862" s="89"/>
      <c r="F862" s="89"/>
      <c r="G862" s="89"/>
      <c r="H862" s="96"/>
      <c r="I862" s="78" t="s">
        <v>332</v>
      </c>
      <c r="J862" s="54"/>
    </row>
    <row r="863" spans="2:10" ht="11.25" customHeight="1">
      <c r="B863" s="53"/>
      <c r="C863" s="171"/>
      <c r="D863" s="165"/>
      <c r="E863" s="89"/>
      <c r="F863" s="89"/>
      <c r="G863" s="89"/>
      <c r="H863" s="96"/>
      <c r="I863" s="78" t="s">
        <v>332</v>
      </c>
      <c r="J863" s="54"/>
    </row>
    <row r="864" spans="2:10" ht="11.25" customHeight="1">
      <c r="B864" s="53"/>
      <c r="C864" s="93"/>
      <c r="D864" s="97"/>
      <c r="E864" s="97"/>
      <c r="F864" s="97"/>
      <c r="G864" s="97"/>
      <c r="H864" s="98"/>
      <c r="I864" s="80" t="s">
        <v>332</v>
      </c>
      <c r="J864" s="54"/>
    </row>
    <row r="865" spans="2:10" ht="11.25" customHeight="1">
      <c r="B865" s="55"/>
      <c r="C865" s="94"/>
      <c r="D865" s="94"/>
      <c r="E865" s="94"/>
      <c r="F865" s="94"/>
      <c r="G865" s="92"/>
      <c r="H865" s="99" t="s">
        <v>327</v>
      </c>
      <c r="I865" s="100" t="s">
        <v>332</v>
      </c>
      <c r="J865" s="54"/>
    </row>
    <row r="866" spans="2:10" ht="11.25" customHeight="1">
      <c r="B866" s="55"/>
      <c r="C866" s="81" t="s">
        <v>333</v>
      </c>
      <c r="D866" s="93"/>
      <c r="E866" s="93"/>
      <c r="F866" s="93"/>
      <c r="G866" s="93"/>
      <c r="H866" s="93"/>
      <c r="I866" s="93"/>
      <c r="J866" s="54"/>
    </row>
    <row r="867" spans="2:10" ht="11.25" customHeight="1">
      <c r="B867" s="53"/>
      <c r="C867" s="192" t="s">
        <v>315</v>
      </c>
      <c r="D867" s="167"/>
      <c r="E867" s="95" t="s">
        <v>316</v>
      </c>
      <c r="F867" s="95" t="s">
        <v>317</v>
      </c>
      <c r="G867" s="95" t="s">
        <v>318</v>
      </c>
      <c r="H867" s="95" t="s">
        <v>319</v>
      </c>
      <c r="I867" s="95" t="s">
        <v>320</v>
      </c>
      <c r="J867" s="54"/>
    </row>
    <row r="868" spans="2:10" ht="11.25" customHeight="1">
      <c r="B868" s="53"/>
      <c r="C868" s="174"/>
      <c r="D868" s="169"/>
      <c r="E868" s="102"/>
      <c r="F868" s="102"/>
      <c r="G868" s="102"/>
      <c r="H868" s="105"/>
      <c r="I868" s="78" t="s">
        <v>332</v>
      </c>
      <c r="J868" s="54"/>
    </row>
    <row r="869" spans="2:10" ht="11.25" customHeight="1">
      <c r="B869" s="53"/>
      <c r="C869" s="171"/>
      <c r="D869" s="165"/>
      <c r="E869" s="89"/>
      <c r="F869" s="89"/>
      <c r="G869" s="89"/>
      <c r="H869" s="96"/>
      <c r="I869" s="78" t="s">
        <v>332</v>
      </c>
      <c r="J869" s="54"/>
    </row>
    <row r="870" spans="2:10" ht="11.25" customHeight="1">
      <c r="B870" s="53"/>
      <c r="C870" s="171"/>
      <c r="D870" s="165"/>
      <c r="E870" s="89"/>
      <c r="F870" s="89"/>
      <c r="G870" s="89"/>
      <c r="H870" s="96"/>
      <c r="I870" s="78" t="s">
        <v>332</v>
      </c>
      <c r="J870" s="54"/>
    </row>
    <row r="871" spans="2:10" ht="11.25" customHeight="1">
      <c r="B871" s="53"/>
      <c r="C871" s="171"/>
      <c r="D871" s="165"/>
      <c r="E871" s="89"/>
      <c r="F871" s="89"/>
      <c r="G871" s="89"/>
      <c r="H871" s="96"/>
      <c r="I871" s="78" t="s">
        <v>332</v>
      </c>
      <c r="J871" s="54"/>
    </row>
    <row r="872" spans="2:10" ht="11.25" customHeight="1">
      <c r="B872" s="53"/>
      <c r="C872" s="171"/>
      <c r="D872" s="165"/>
      <c r="E872" s="89"/>
      <c r="F872" s="89"/>
      <c r="G872" s="89"/>
      <c r="H872" s="96"/>
      <c r="I872" s="78" t="s">
        <v>332</v>
      </c>
      <c r="J872" s="54"/>
    </row>
    <row r="873" spans="2:10" ht="11.25" customHeight="1">
      <c r="B873" s="53"/>
      <c r="C873" s="171"/>
      <c r="D873" s="165"/>
      <c r="E873" s="89"/>
      <c r="F873" s="89"/>
      <c r="G873" s="89"/>
      <c r="H873" s="96"/>
      <c r="I873" s="78" t="s">
        <v>332</v>
      </c>
      <c r="J873" s="54"/>
    </row>
    <row r="874" spans="2:10" ht="11.25" customHeight="1">
      <c r="B874" s="53"/>
      <c r="C874" s="172"/>
      <c r="D874" s="173"/>
      <c r="E874" s="97"/>
      <c r="F874" s="97"/>
      <c r="G874" s="97"/>
      <c r="H874" s="98"/>
      <c r="I874" s="80" t="s">
        <v>332</v>
      </c>
      <c r="J874" s="54"/>
    </row>
    <row r="875" spans="2:10" ht="11.25" customHeight="1">
      <c r="B875" s="55"/>
      <c r="C875" s="94"/>
      <c r="D875" s="94"/>
      <c r="E875" s="94"/>
      <c r="F875" s="94"/>
      <c r="G875" s="92"/>
      <c r="H875" s="99" t="s">
        <v>327</v>
      </c>
      <c r="I875" s="100" t="s">
        <v>332</v>
      </c>
      <c r="J875" s="54"/>
    </row>
    <row r="876" spans="2:10" ht="11.25" customHeight="1">
      <c r="B876" s="55"/>
      <c r="C876" s="81" t="s">
        <v>334</v>
      </c>
      <c r="D876" s="93"/>
      <c r="E876" s="93"/>
      <c r="F876" s="93"/>
      <c r="G876" s="93"/>
      <c r="H876" s="93"/>
      <c r="I876" s="93"/>
      <c r="J876" s="54"/>
    </row>
    <row r="877" spans="2:10" ht="11.25" customHeight="1">
      <c r="B877" s="53"/>
      <c r="C877" s="196" t="s">
        <v>335</v>
      </c>
      <c r="D877" s="167"/>
      <c r="E877" s="99" t="s">
        <v>316</v>
      </c>
      <c r="F877" s="95" t="s">
        <v>317</v>
      </c>
      <c r="G877" s="95" t="s">
        <v>318</v>
      </c>
      <c r="H877" s="95" t="s">
        <v>319</v>
      </c>
      <c r="I877" s="95" t="s">
        <v>320</v>
      </c>
      <c r="J877" s="54"/>
    </row>
    <row r="878" spans="2:10" ht="11.25" customHeight="1">
      <c r="B878" s="53"/>
      <c r="C878" s="174"/>
      <c r="D878" s="169"/>
      <c r="E878" s="96"/>
      <c r="F878" s="77"/>
      <c r="G878" s="89"/>
      <c r="H878" s="96"/>
      <c r="I878" s="78" t="s">
        <v>332</v>
      </c>
      <c r="J878" s="54"/>
    </row>
    <row r="879" spans="2:10" ht="11.25" customHeight="1">
      <c r="B879" s="53"/>
      <c r="C879" s="171"/>
      <c r="D879" s="165"/>
      <c r="E879" s="102"/>
      <c r="F879" s="102"/>
      <c r="G879" s="89"/>
      <c r="H879" s="96"/>
      <c r="I879" s="78" t="s">
        <v>332</v>
      </c>
      <c r="J879" s="54"/>
    </row>
    <row r="880" spans="2:10" ht="11.25" customHeight="1">
      <c r="B880" s="53"/>
      <c r="C880" s="171"/>
      <c r="D880" s="165"/>
      <c r="E880" s="102"/>
      <c r="F880" s="89"/>
      <c r="G880" s="89"/>
      <c r="H880" s="96"/>
      <c r="I880" s="78" t="s">
        <v>332</v>
      </c>
      <c r="J880" s="54"/>
    </row>
    <row r="881" spans="2:10" ht="11.25" customHeight="1">
      <c r="B881" s="53"/>
      <c r="C881" s="200"/>
      <c r="D881" s="173"/>
      <c r="E881" s="97"/>
      <c r="F881" s="97"/>
      <c r="G881" s="97"/>
      <c r="H881" s="98"/>
      <c r="I881" s="98"/>
      <c r="J881" s="54"/>
    </row>
    <row r="882" spans="2:10" ht="11.25" customHeight="1">
      <c r="B882" s="55"/>
      <c r="C882" s="94"/>
      <c r="D882" s="94"/>
      <c r="E882" s="94"/>
      <c r="F882" s="94"/>
      <c r="G882" s="92"/>
      <c r="H882" s="99" t="s">
        <v>327</v>
      </c>
      <c r="I882" s="100" t="s">
        <v>332</v>
      </c>
      <c r="J882" s="54"/>
    </row>
    <row r="883" spans="2:10" ht="11.25" customHeight="1">
      <c r="B883" s="55"/>
      <c r="C883" s="94"/>
      <c r="D883" s="94"/>
      <c r="E883" s="94"/>
      <c r="F883" s="94"/>
      <c r="G883" s="94"/>
      <c r="H883" s="93"/>
      <c r="I883" s="93"/>
      <c r="J883" s="54"/>
    </row>
    <row r="884" spans="2:10" ht="11.25" customHeight="1">
      <c r="B884" s="55"/>
      <c r="C884" s="94"/>
      <c r="D884" s="94"/>
      <c r="E884" s="94"/>
      <c r="F884" s="94"/>
      <c r="G884" s="92"/>
      <c r="H884" s="109" t="s">
        <v>339</v>
      </c>
      <c r="I884" s="103">
        <f>I856</f>
        <v>309270</v>
      </c>
      <c r="J884" s="54"/>
    </row>
    <row r="885" spans="2:10" ht="11.25" customHeight="1">
      <c r="B885" s="86"/>
      <c r="C885" s="93"/>
      <c r="D885" s="93"/>
      <c r="E885" s="93"/>
      <c r="F885" s="93"/>
      <c r="G885" s="93"/>
      <c r="H885" s="93"/>
      <c r="I885" s="93"/>
      <c r="J885" s="82"/>
    </row>
    <row r="886" spans="2:10" ht="11.25" customHeight="1"/>
    <row r="887" spans="2:10" ht="11.25" customHeight="1"/>
    <row r="888" spans="2:10" ht="11.25" customHeight="1"/>
    <row r="889" spans="2:10" ht="11.25" customHeight="1"/>
    <row r="890" spans="2:10" ht="11.25" customHeight="1"/>
    <row r="891" spans="2:10" ht="11.25" customHeight="1"/>
    <row r="892" spans="2:10" ht="11.25" customHeight="1"/>
    <row r="893" spans="2:10" ht="11.25" customHeight="1"/>
    <row r="894" spans="2:10" ht="11.25" customHeight="1"/>
    <row r="895" spans="2:10" ht="11.25" customHeight="1"/>
    <row r="896" spans="2:10" ht="11.25" customHeight="1"/>
    <row r="897" ht="11.25" customHeight="1"/>
    <row r="898" ht="11.25" customHeight="1"/>
    <row r="899" ht="11.25" customHeight="1"/>
    <row r="900" ht="11.25" customHeight="1"/>
    <row r="901" ht="11.25" customHeight="1"/>
    <row r="902" ht="11.25" customHeight="1"/>
    <row r="903" ht="11.25" customHeight="1"/>
    <row r="904" ht="11.25" customHeight="1"/>
    <row r="905" ht="11.25" customHeight="1"/>
    <row r="906" ht="11.25" customHeight="1"/>
    <row r="907" ht="11.25" customHeight="1"/>
    <row r="908" ht="11.25" customHeight="1"/>
    <row r="909" ht="11.25" customHeight="1"/>
    <row r="910" ht="11.25" customHeight="1"/>
    <row r="911" ht="11.25" customHeight="1"/>
    <row r="912" ht="11.25" customHeight="1"/>
    <row r="913" ht="11.25" customHeight="1"/>
    <row r="914" ht="11.25" customHeight="1"/>
    <row r="915" ht="11.25" customHeight="1"/>
    <row r="916" ht="11.25" customHeight="1"/>
    <row r="917" ht="11.25" customHeight="1"/>
    <row r="918" ht="11.25" customHeight="1"/>
    <row r="919" ht="11.25" customHeight="1"/>
    <row r="920" ht="11.25" customHeight="1"/>
    <row r="921" ht="11.25" customHeight="1"/>
    <row r="922" ht="11.25" customHeight="1"/>
    <row r="923" ht="11.25" customHeight="1"/>
    <row r="924" ht="11.25" customHeight="1"/>
    <row r="925" ht="11.25" customHeight="1"/>
    <row r="926" ht="11.25" customHeight="1"/>
    <row r="927" ht="11.25" customHeight="1"/>
    <row r="928" ht="11.25" customHeight="1"/>
    <row r="929" ht="11.25" customHeight="1"/>
    <row r="930" ht="11.25" customHeight="1"/>
    <row r="931" ht="11.25" customHeight="1"/>
    <row r="932" ht="11.25" customHeight="1"/>
    <row r="933" ht="11.25" customHeight="1"/>
    <row r="934" ht="11.25" customHeight="1"/>
    <row r="935" ht="11.25" customHeight="1"/>
    <row r="936" ht="11.25" customHeight="1"/>
    <row r="937" ht="11.25" customHeight="1"/>
    <row r="938" ht="11.25" customHeight="1"/>
    <row r="939" ht="11.25" customHeight="1"/>
    <row r="940" ht="11.25" customHeight="1"/>
    <row r="941" ht="11.25" customHeight="1"/>
    <row r="942" ht="11.25" customHeight="1"/>
    <row r="943" ht="11.25" customHeight="1"/>
    <row r="944" ht="11.25" customHeight="1"/>
    <row r="945" ht="11.25" customHeight="1"/>
    <row r="946" ht="11.25" customHeight="1"/>
    <row r="947" ht="11.25" customHeight="1"/>
    <row r="948" ht="11.25" customHeight="1"/>
    <row r="949" ht="11.25" customHeight="1"/>
    <row r="950" ht="11.25" customHeight="1"/>
    <row r="951" ht="11.25" customHeight="1"/>
    <row r="952" ht="11.25" customHeight="1"/>
    <row r="953" ht="11.25" customHeight="1"/>
    <row r="954" ht="11.25" customHeight="1"/>
    <row r="955" ht="11.25" customHeight="1"/>
    <row r="956" ht="11.25" customHeight="1"/>
    <row r="957" ht="11.25" customHeight="1"/>
    <row r="958" ht="11.25" customHeight="1"/>
    <row r="959" ht="11.25" customHeight="1"/>
    <row r="960" ht="11.25" customHeight="1"/>
    <row r="961" ht="11.25" customHeight="1"/>
    <row r="962" ht="11.25" customHeight="1"/>
    <row r="963" ht="11.25" customHeight="1"/>
    <row r="964" ht="11.25" customHeight="1"/>
    <row r="965" ht="11.25" customHeight="1"/>
    <row r="966" ht="11.25" customHeight="1"/>
    <row r="967" ht="11.25" customHeight="1"/>
    <row r="968" ht="11.25" customHeight="1"/>
    <row r="969" ht="11.25" customHeight="1"/>
    <row r="970" ht="11.25" customHeight="1"/>
    <row r="971" ht="11.25" customHeight="1"/>
    <row r="972" ht="11.25" customHeight="1"/>
    <row r="973" ht="11.25" customHeight="1"/>
    <row r="974" ht="11.25" customHeight="1"/>
    <row r="975" ht="11.25" customHeight="1"/>
    <row r="976" ht="11.25" customHeight="1"/>
    <row r="977" ht="11.25" customHeight="1"/>
    <row r="978" ht="11.25" customHeight="1"/>
    <row r="979" ht="11.25" customHeight="1"/>
    <row r="980" ht="11.25" customHeight="1"/>
    <row r="981" ht="11.25" customHeight="1"/>
    <row r="982" ht="11.25" customHeight="1"/>
    <row r="983" ht="11.25" customHeight="1"/>
    <row r="984" ht="11.25" customHeight="1"/>
    <row r="985" ht="11.25" customHeight="1"/>
    <row r="986" ht="11.25" customHeight="1"/>
    <row r="987" ht="11.25" customHeight="1"/>
    <row r="988" ht="11.25" customHeight="1"/>
    <row r="989" ht="11.25" customHeight="1"/>
    <row r="990" ht="11.25" customHeight="1"/>
    <row r="991" ht="11.25" customHeight="1"/>
    <row r="992" ht="11.25" customHeight="1"/>
    <row r="993" ht="11.25" customHeight="1"/>
    <row r="994" ht="11.25" customHeight="1"/>
    <row r="995" ht="11.25" customHeight="1"/>
    <row r="996" ht="11.25" customHeight="1"/>
    <row r="997" ht="11.25" customHeight="1"/>
    <row r="998" ht="11.25" customHeight="1"/>
    <row r="999" ht="11.25" customHeight="1"/>
    <row r="1000" ht="11.25" customHeight="1"/>
  </sheetData>
  <mergeCells count="554">
    <mergeCell ref="C879:D879"/>
    <mergeCell ref="C880:D880"/>
    <mergeCell ref="C881:D881"/>
    <mergeCell ref="C863:D863"/>
    <mergeCell ref="C867:D867"/>
    <mergeCell ref="C868:D868"/>
    <mergeCell ref="C869:D869"/>
    <mergeCell ref="C870:D870"/>
    <mergeCell ref="C871:D871"/>
    <mergeCell ref="C872:D872"/>
    <mergeCell ref="C858:D858"/>
    <mergeCell ref="C859:D859"/>
    <mergeCell ref="C860:D860"/>
    <mergeCell ref="C861:D861"/>
    <mergeCell ref="C862:D862"/>
    <mergeCell ref="C873:D873"/>
    <mergeCell ref="C874:D874"/>
    <mergeCell ref="C877:D877"/>
    <mergeCell ref="C878:D878"/>
    <mergeCell ref="C847:D847"/>
    <mergeCell ref="C848:D848"/>
    <mergeCell ref="C849:D849"/>
    <mergeCell ref="C850:D850"/>
    <mergeCell ref="C851:D851"/>
    <mergeCell ref="C852:D852"/>
    <mergeCell ref="C853:D853"/>
    <mergeCell ref="C854:D854"/>
    <mergeCell ref="C855:D855"/>
    <mergeCell ref="H843:H844"/>
    <mergeCell ref="I843:I844"/>
    <mergeCell ref="C828:D828"/>
    <mergeCell ref="F831:G831"/>
    <mergeCell ref="C837:I841"/>
    <mergeCell ref="C843:C844"/>
    <mergeCell ref="D843:D844"/>
    <mergeCell ref="E843:F844"/>
    <mergeCell ref="G843:G844"/>
    <mergeCell ref="H389:H390"/>
    <mergeCell ref="I389:I390"/>
    <mergeCell ref="C374:D374"/>
    <mergeCell ref="F377:G377"/>
    <mergeCell ref="C383:I387"/>
    <mergeCell ref="C389:C390"/>
    <mergeCell ref="D389:D390"/>
    <mergeCell ref="E389:F390"/>
    <mergeCell ref="G389:G390"/>
    <mergeCell ref="C363:D363"/>
    <mergeCell ref="C364:D364"/>
    <mergeCell ref="C365:D365"/>
    <mergeCell ref="C366:D366"/>
    <mergeCell ref="C367:D367"/>
    <mergeCell ref="C370:D370"/>
    <mergeCell ref="C371:D371"/>
    <mergeCell ref="C372:D372"/>
    <mergeCell ref="C373:D373"/>
    <mergeCell ref="C350:D350"/>
    <mergeCell ref="C352:D352"/>
    <mergeCell ref="C353:D353"/>
    <mergeCell ref="C354:D354"/>
    <mergeCell ref="C355:D355"/>
    <mergeCell ref="C356:D356"/>
    <mergeCell ref="C360:D360"/>
    <mergeCell ref="C361:D361"/>
    <mergeCell ref="C362:D362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19:D319"/>
    <mergeCell ref="C320:D320"/>
    <mergeCell ref="F323:G323"/>
    <mergeCell ref="C329:I333"/>
    <mergeCell ref="C335:C336"/>
    <mergeCell ref="E335:F336"/>
    <mergeCell ref="G335:G336"/>
    <mergeCell ref="H335:H336"/>
    <mergeCell ref="I335:I336"/>
    <mergeCell ref="D335:D336"/>
    <mergeCell ref="C308:D308"/>
    <mergeCell ref="C309:D309"/>
    <mergeCell ref="C310:D310"/>
    <mergeCell ref="C311:D311"/>
    <mergeCell ref="C312:D312"/>
    <mergeCell ref="C313:D313"/>
    <mergeCell ref="C316:D316"/>
    <mergeCell ref="C317:D317"/>
    <mergeCell ref="C318:D318"/>
    <mergeCell ref="C296:D296"/>
    <mergeCell ref="C297:D297"/>
    <mergeCell ref="C298:D298"/>
    <mergeCell ref="C299:D299"/>
    <mergeCell ref="C300:D300"/>
    <mergeCell ref="C301:D301"/>
    <mergeCell ref="C302:D302"/>
    <mergeCell ref="C306:D306"/>
    <mergeCell ref="C307:D307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54:D254"/>
    <mergeCell ref="C255:D255"/>
    <mergeCell ref="C263:D263"/>
    <mergeCell ref="C264:D264"/>
    <mergeCell ref="C265:D265"/>
    <mergeCell ref="F269:G269"/>
    <mergeCell ref="C275:I279"/>
    <mergeCell ref="C281:C282"/>
    <mergeCell ref="D281:D282"/>
    <mergeCell ref="E281:F282"/>
    <mergeCell ref="G281:G282"/>
    <mergeCell ref="H281:H282"/>
    <mergeCell ref="I281:I28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3:D253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20:I224"/>
    <mergeCell ref="C226:C227"/>
    <mergeCell ref="E226:F227"/>
    <mergeCell ref="G226:G227"/>
    <mergeCell ref="H226:H227"/>
    <mergeCell ref="I226:I227"/>
    <mergeCell ref="D226:D227"/>
    <mergeCell ref="C230:D230"/>
    <mergeCell ref="C231:D231"/>
    <mergeCell ref="C201:D201"/>
    <mergeCell ref="C202:D202"/>
    <mergeCell ref="C203:D203"/>
    <mergeCell ref="C204:D204"/>
    <mergeCell ref="C207:D207"/>
    <mergeCell ref="C208:D208"/>
    <mergeCell ref="C209:D209"/>
    <mergeCell ref="C210:D210"/>
    <mergeCell ref="C211:D211"/>
    <mergeCell ref="C189:D189"/>
    <mergeCell ref="C190:D190"/>
    <mergeCell ref="C191:D191"/>
    <mergeCell ref="C192:D192"/>
    <mergeCell ref="C193:D193"/>
    <mergeCell ref="C197:D197"/>
    <mergeCell ref="C198:D198"/>
    <mergeCell ref="C199:D199"/>
    <mergeCell ref="C200:D200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8:D188"/>
    <mergeCell ref="C158:D158"/>
    <mergeCell ref="C167:I171"/>
    <mergeCell ref="C173:C174"/>
    <mergeCell ref="E173:F174"/>
    <mergeCell ref="G173:G174"/>
    <mergeCell ref="H173:H174"/>
    <mergeCell ref="I173:I174"/>
    <mergeCell ref="D173:D174"/>
    <mergeCell ref="C177:D177"/>
    <mergeCell ref="F107:G107"/>
    <mergeCell ref="C113:I117"/>
    <mergeCell ref="C119:C120"/>
    <mergeCell ref="D119:D120"/>
    <mergeCell ref="E119:F120"/>
    <mergeCell ref="G119:G120"/>
    <mergeCell ref="H119:H120"/>
    <mergeCell ref="I119:I120"/>
    <mergeCell ref="C123:D123"/>
    <mergeCell ref="C157:D157"/>
    <mergeCell ref="C73:D73"/>
    <mergeCell ref="C74:D74"/>
    <mergeCell ref="C75:D75"/>
    <mergeCell ref="C76:D76"/>
    <mergeCell ref="C77:D77"/>
    <mergeCell ref="C78:D78"/>
    <mergeCell ref="C81:D81"/>
    <mergeCell ref="C82:D82"/>
    <mergeCell ref="C83:D83"/>
    <mergeCell ref="C84:D84"/>
    <mergeCell ref="C85:D85"/>
    <mergeCell ref="C86:D86"/>
    <mergeCell ref="C87:D87"/>
    <mergeCell ref="C88:D88"/>
    <mergeCell ref="C91:D91"/>
    <mergeCell ref="C92:D92"/>
    <mergeCell ref="C93:D93"/>
    <mergeCell ref="C101:D101"/>
    <mergeCell ref="C102:D102"/>
    <mergeCell ref="C103:D103"/>
    <mergeCell ref="C124:D124"/>
    <mergeCell ref="C125:D125"/>
    <mergeCell ref="C126:D126"/>
    <mergeCell ref="C146:D146"/>
    <mergeCell ref="C147:D147"/>
    <mergeCell ref="C148:D148"/>
    <mergeCell ref="C149:D149"/>
    <mergeCell ref="C150:D150"/>
    <mergeCell ref="C151:D151"/>
    <mergeCell ref="C154:D154"/>
    <mergeCell ref="C155:D155"/>
    <mergeCell ref="C156:D156"/>
    <mergeCell ref="C68:D68"/>
    <mergeCell ref="C69:D69"/>
    <mergeCell ref="C70:D70"/>
    <mergeCell ref="C71:D71"/>
    <mergeCell ref="C72:D72"/>
    <mergeCell ref="C139:D139"/>
    <mergeCell ref="C140:D140"/>
    <mergeCell ref="C144:D144"/>
    <mergeCell ref="C145:D145"/>
    <mergeCell ref="C127:D127"/>
    <mergeCell ref="C128:D128"/>
    <mergeCell ref="C129:D129"/>
    <mergeCell ref="C130:D130"/>
    <mergeCell ref="C131:D131"/>
    <mergeCell ref="C134:D134"/>
    <mergeCell ref="C135:D135"/>
    <mergeCell ref="C136:D136"/>
    <mergeCell ref="C137:D137"/>
    <mergeCell ref="C138:D138"/>
    <mergeCell ref="C29:D29"/>
    <mergeCell ref="C30:D30"/>
    <mergeCell ref="C31:D31"/>
    <mergeCell ref="C32:D32"/>
    <mergeCell ref="C33:D33"/>
    <mergeCell ref="C36:D36"/>
    <mergeCell ref="C37:D37"/>
    <mergeCell ref="G64:G65"/>
    <mergeCell ref="H64:H65"/>
    <mergeCell ref="C38:D38"/>
    <mergeCell ref="C46:D46"/>
    <mergeCell ref="C47:D47"/>
    <mergeCell ref="C48:D48"/>
    <mergeCell ref="F52:G52"/>
    <mergeCell ref="C58:I62"/>
    <mergeCell ref="C64:C65"/>
    <mergeCell ref="I64:I65"/>
    <mergeCell ref="D64:D65"/>
    <mergeCell ref="E64:F65"/>
    <mergeCell ref="C804:D804"/>
    <mergeCell ref="C814:D814"/>
    <mergeCell ref="C824:D824"/>
    <mergeCell ref="C3:I7"/>
    <mergeCell ref="C9:C10"/>
    <mergeCell ref="D9:D10"/>
    <mergeCell ref="E9:F10"/>
    <mergeCell ref="G9:G10"/>
    <mergeCell ref="H9:H10"/>
    <mergeCell ref="I9:I10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6:D26"/>
    <mergeCell ref="C27:D27"/>
    <mergeCell ref="C28:D28"/>
    <mergeCell ref="C793:D793"/>
    <mergeCell ref="C794:D794"/>
    <mergeCell ref="C795:D795"/>
    <mergeCell ref="C796:D796"/>
    <mergeCell ref="C797:D797"/>
    <mergeCell ref="C798:D798"/>
    <mergeCell ref="C799:D799"/>
    <mergeCell ref="C800:D800"/>
    <mergeCell ref="C801:D801"/>
    <mergeCell ref="H789:H790"/>
    <mergeCell ref="I789:I790"/>
    <mergeCell ref="C771:D771"/>
    <mergeCell ref="C772:D772"/>
    <mergeCell ref="C773:D773"/>
    <mergeCell ref="F777:G777"/>
    <mergeCell ref="C783:I787"/>
    <mergeCell ref="C789:C790"/>
    <mergeCell ref="D789:D790"/>
    <mergeCell ref="E789:F790"/>
    <mergeCell ref="G789:G790"/>
    <mergeCell ref="C753:D753"/>
    <mergeCell ref="C754:D754"/>
    <mergeCell ref="C755:D755"/>
    <mergeCell ref="C756:D756"/>
    <mergeCell ref="C757:D757"/>
    <mergeCell ref="C758:D758"/>
    <mergeCell ref="C761:D761"/>
    <mergeCell ref="C762:D762"/>
    <mergeCell ref="C763:D763"/>
    <mergeCell ref="C742:D742"/>
    <mergeCell ref="C743:D743"/>
    <mergeCell ref="C744:D744"/>
    <mergeCell ref="C745:D745"/>
    <mergeCell ref="C746:D746"/>
    <mergeCell ref="C747:D747"/>
    <mergeCell ref="C748:D748"/>
    <mergeCell ref="C751:D751"/>
    <mergeCell ref="C752:D752"/>
    <mergeCell ref="C733:D733"/>
    <mergeCell ref="C734:D734"/>
    <mergeCell ref="C735:D735"/>
    <mergeCell ref="C736:D736"/>
    <mergeCell ref="C737:D737"/>
    <mergeCell ref="C738:D738"/>
    <mergeCell ref="C739:D739"/>
    <mergeCell ref="C740:D740"/>
    <mergeCell ref="C741:D741"/>
    <mergeCell ref="C711:D711"/>
    <mergeCell ref="G729:G730"/>
    <mergeCell ref="H729:H730"/>
    <mergeCell ref="C712:D712"/>
    <mergeCell ref="C713:D713"/>
    <mergeCell ref="F717:G717"/>
    <mergeCell ref="C723:I727"/>
    <mergeCell ref="C729:C730"/>
    <mergeCell ref="E729:F730"/>
    <mergeCell ref="I729:I730"/>
    <mergeCell ref="D729:D730"/>
    <mergeCell ref="C693:D693"/>
    <mergeCell ref="C694:D694"/>
    <mergeCell ref="C695:D695"/>
    <mergeCell ref="C696:D696"/>
    <mergeCell ref="C697:D697"/>
    <mergeCell ref="C698:D698"/>
    <mergeCell ref="C701:D701"/>
    <mergeCell ref="C702:D702"/>
    <mergeCell ref="C703:D703"/>
    <mergeCell ref="C682:D682"/>
    <mergeCell ref="C683:D683"/>
    <mergeCell ref="C684:D684"/>
    <mergeCell ref="C685:D685"/>
    <mergeCell ref="C686:D686"/>
    <mergeCell ref="C687:D687"/>
    <mergeCell ref="C688:D688"/>
    <mergeCell ref="C691:D691"/>
    <mergeCell ref="C692:D692"/>
    <mergeCell ref="C673:D673"/>
    <mergeCell ref="C674:D674"/>
    <mergeCell ref="C675:D675"/>
    <mergeCell ref="C676:D676"/>
    <mergeCell ref="C677:D677"/>
    <mergeCell ref="C678:D678"/>
    <mergeCell ref="C679:D679"/>
    <mergeCell ref="C680:D680"/>
    <mergeCell ref="C681:D681"/>
    <mergeCell ref="C645:D645"/>
    <mergeCell ref="C646:D646"/>
    <mergeCell ref="C647:D647"/>
    <mergeCell ref="C650:D650"/>
    <mergeCell ref="C651:D651"/>
    <mergeCell ref="C652:D652"/>
    <mergeCell ref="C653:D653"/>
    <mergeCell ref="H669:H670"/>
    <mergeCell ref="I669:I670"/>
    <mergeCell ref="C654:D654"/>
    <mergeCell ref="F657:G657"/>
    <mergeCell ref="C663:I667"/>
    <mergeCell ref="C669:C670"/>
    <mergeCell ref="D669:D670"/>
    <mergeCell ref="E669:F670"/>
    <mergeCell ref="G669:G670"/>
    <mergeCell ref="C633:D633"/>
    <mergeCell ref="C634:D634"/>
    <mergeCell ref="C635:D635"/>
    <mergeCell ref="C636:D636"/>
    <mergeCell ref="C640:D640"/>
    <mergeCell ref="C641:D641"/>
    <mergeCell ref="C642:D642"/>
    <mergeCell ref="C643:D643"/>
    <mergeCell ref="C644:D644"/>
    <mergeCell ref="C621:D621"/>
    <mergeCell ref="C622:D622"/>
    <mergeCell ref="C623:D623"/>
    <mergeCell ref="C624:D624"/>
    <mergeCell ref="C625:D625"/>
    <mergeCell ref="C626:D626"/>
    <mergeCell ref="C627:D627"/>
    <mergeCell ref="C630:D630"/>
    <mergeCell ref="C632:D632"/>
    <mergeCell ref="C609:I613"/>
    <mergeCell ref="C615:C616"/>
    <mergeCell ref="E615:F616"/>
    <mergeCell ref="G615:G616"/>
    <mergeCell ref="H615:H616"/>
    <mergeCell ref="I615:I616"/>
    <mergeCell ref="D615:D616"/>
    <mergeCell ref="C619:D619"/>
    <mergeCell ref="C620:D620"/>
    <mergeCell ref="C591:D591"/>
    <mergeCell ref="C592:D592"/>
    <mergeCell ref="C593:D593"/>
    <mergeCell ref="C596:D596"/>
    <mergeCell ref="C597:D597"/>
    <mergeCell ref="C598:D598"/>
    <mergeCell ref="C599:D599"/>
    <mergeCell ref="C600:D600"/>
    <mergeCell ref="F603:G603"/>
    <mergeCell ref="C579:D579"/>
    <mergeCell ref="C580:D580"/>
    <mergeCell ref="C581:D581"/>
    <mergeCell ref="C582:D582"/>
    <mergeCell ref="C586:D586"/>
    <mergeCell ref="C587:D587"/>
    <mergeCell ref="C588:D588"/>
    <mergeCell ref="C589:D589"/>
    <mergeCell ref="C590:D590"/>
    <mergeCell ref="C567:D567"/>
    <mergeCell ref="C568:D568"/>
    <mergeCell ref="C569:D569"/>
    <mergeCell ref="C570:D570"/>
    <mergeCell ref="C571:D571"/>
    <mergeCell ref="C572:D572"/>
    <mergeCell ref="C573:D573"/>
    <mergeCell ref="C576:D576"/>
    <mergeCell ref="C578:D578"/>
    <mergeCell ref="H563:H564"/>
    <mergeCell ref="C537:D537"/>
    <mergeCell ref="C545:D545"/>
    <mergeCell ref="C546:D546"/>
    <mergeCell ref="C547:D547"/>
    <mergeCell ref="F551:G551"/>
    <mergeCell ref="C557:I561"/>
    <mergeCell ref="C563:C564"/>
    <mergeCell ref="I563:I564"/>
    <mergeCell ref="D563:D564"/>
    <mergeCell ref="E563:F564"/>
    <mergeCell ref="C527:D527"/>
    <mergeCell ref="C528:D528"/>
    <mergeCell ref="C529:D529"/>
    <mergeCell ref="C530:D530"/>
    <mergeCell ref="C531:D531"/>
    <mergeCell ref="C532:D532"/>
    <mergeCell ref="C535:D535"/>
    <mergeCell ref="C536:D536"/>
    <mergeCell ref="G563:G564"/>
    <mergeCell ref="C516:D516"/>
    <mergeCell ref="C517:D517"/>
    <mergeCell ref="C518:D518"/>
    <mergeCell ref="C519:D519"/>
    <mergeCell ref="C520:D520"/>
    <mergeCell ref="C521:D521"/>
    <mergeCell ref="C522:D522"/>
    <mergeCell ref="C525:D525"/>
    <mergeCell ref="C526:D526"/>
    <mergeCell ref="C507:D507"/>
    <mergeCell ref="C508:D508"/>
    <mergeCell ref="C509:D509"/>
    <mergeCell ref="C510:D510"/>
    <mergeCell ref="C511:D511"/>
    <mergeCell ref="C512:D512"/>
    <mergeCell ref="C513:D513"/>
    <mergeCell ref="C514:D514"/>
    <mergeCell ref="C515:D515"/>
    <mergeCell ref="H503:H504"/>
    <mergeCell ref="C478:D478"/>
    <mergeCell ref="C486:D486"/>
    <mergeCell ref="C487:D487"/>
    <mergeCell ref="C488:D488"/>
    <mergeCell ref="F492:G492"/>
    <mergeCell ref="C497:I501"/>
    <mergeCell ref="C503:C504"/>
    <mergeCell ref="I503:I504"/>
    <mergeCell ref="D503:D504"/>
    <mergeCell ref="E503:F504"/>
    <mergeCell ref="C468:D468"/>
    <mergeCell ref="C469:D469"/>
    <mergeCell ref="C470:D470"/>
    <mergeCell ref="C471:D471"/>
    <mergeCell ref="C472:D472"/>
    <mergeCell ref="C473:D473"/>
    <mergeCell ref="C476:D476"/>
    <mergeCell ref="C477:D477"/>
    <mergeCell ref="G503:G504"/>
    <mergeCell ref="C457:D457"/>
    <mergeCell ref="C458:D458"/>
    <mergeCell ref="C459:D459"/>
    <mergeCell ref="C460:D460"/>
    <mergeCell ref="C461:D461"/>
    <mergeCell ref="C462:D462"/>
    <mergeCell ref="C463:D463"/>
    <mergeCell ref="C466:D466"/>
    <mergeCell ref="C467:D467"/>
    <mergeCell ref="C448:D448"/>
    <mergeCell ref="C449:D449"/>
    <mergeCell ref="C450:D450"/>
    <mergeCell ref="C451:D451"/>
    <mergeCell ref="C452:D452"/>
    <mergeCell ref="C453:D453"/>
    <mergeCell ref="C454:D454"/>
    <mergeCell ref="C455:D455"/>
    <mergeCell ref="C456:D456"/>
    <mergeCell ref="C413:D413"/>
    <mergeCell ref="C416:D416"/>
    <mergeCell ref="C417:D417"/>
    <mergeCell ref="G444:G445"/>
    <mergeCell ref="H444:H445"/>
    <mergeCell ref="C418:D418"/>
    <mergeCell ref="C426:D426"/>
    <mergeCell ref="C427:D427"/>
    <mergeCell ref="C428:D428"/>
    <mergeCell ref="F432:G432"/>
    <mergeCell ref="C438:I442"/>
    <mergeCell ref="C444:C445"/>
    <mergeCell ref="I444:I445"/>
    <mergeCell ref="D444:D445"/>
    <mergeCell ref="E444:F445"/>
    <mergeCell ref="C402:D402"/>
    <mergeCell ref="C403:D403"/>
    <mergeCell ref="C406:D406"/>
    <mergeCell ref="C407:D407"/>
    <mergeCell ref="C408:D408"/>
    <mergeCell ref="C409:D409"/>
    <mergeCell ref="C410:D410"/>
    <mergeCell ref="C411:D411"/>
    <mergeCell ref="C412:D41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C401:D401"/>
  </mergeCells>
  <pageMargins left="0.7" right="0.7" top="0.75" bottom="0.75" header="0" footer="0"/>
  <pageSetup orientation="portrait"/>
  <rowBreaks count="13" manualBreakCount="13">
    <brk id="834" man="1"/>
    <brk id="164" man="1"/>
    <brk id="326" man="1"/>
    <brk id="780" man="1"/>
    <brk id="110" man="1"/>
    <brk id="719" man="1"/>
    <brk id="272" man="1"/>
    <brk id="660" man="1"/>
    <brk id="436" man="1"/>
    <brk id="53" man="1"/>
    <brk id="217" man="1"/>
    <brk id="380" man="1"/>
    <brk id="60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5"/>
  <sheetViews>
    <sheetView workbookViewId="0"/>
  </sheetViews>
  <sheetFormatPr baseColWidth="10" defaultColWidth="16.83203125" defaultRowHeight="15" customHeight="1"/>
  <sheetData>
    <row r="1" spans="1:7">
      <c r="A1" s="212" t="s">
        <v>398</v>
      </c>
      <c r="B1" s="213"/>
      <c r="C1" s="213"/>
      <c r="D1" s="213"/>
      <c r="E1" s="213"/>
      <c r="F1" s="213"/>
      <c r="G1" s="214"/>
    </row>
    <row r="2" spans="1:7">
      <c r="A2" s="215" t="s">
        <v>4</v>
      </c>
      <c r="B2" s="217" t="s">
        <v>399</v>
      </c>
      <c r="C2" s="217" t="s">
        <v>400</v>
      </c>
      <c r="D2" s="217" t="s">
        <v>401</v>
      </c>
      <c r="E2" s="219" t="s">
        <v>402</v>
      </c>
      <c r="F2" s="218"/>
      <c r="G2" s="217" t="s">
        <v>403</v>
      </c>
    </row>
    <row r="3" spans="1:7">
      <c r="A3" s="216"/>
      <c r="B3" s="218"/>
      <c r="C3" s="218"/>
      <c r="D3" s="218"/>
      <c r="E3" s="121" t="s">
        <v>404</v>
      </c>
      <c r="F3" s="122" t="s">
        <v>405</v>
      </c>
      <c r="G3" s="218"/>
    </row>
    <row r="4" spans="1:7">
      <c r="A4" s="123">
        <v>1</v>
      </c>
      <c r="B4" s="122" t="s">
        <v>406</v>
      </c>
      <c r="C4" s="122" t="s">
        <v>407</v>
      </c>
      <c r="D4" s="121" t="s">
        <v>408</v>
      </c>
      <c r="E4" s="122" t="s">
        <v>409</v>
      </c>
      <c r="F4" s="121" t="s">
        <v>410</v>
      </c>
      <c r="G4" s="124">
        <v>50</v>
      </c>
    </row>
    <row r="5" spans="1:7">
      <c r="A5" s="123">
        <v>1</v>
      </c>
      <c r="B5" s="122" t="s">
        <v>411</v>
      </c>
      <c r="C5" s="122" t="s">
        <v>412</v>
      </c>
      <c r="D5" s="121" t="s">
        <v>413</v>
      </c>
      <c r="E5" s="122" t="s">
        <v>414</v>
      </c>
      <c r="F5" s="122" t="s">
        <v>415</v>
      </c>
      <c r="G5" s="124">
        <v>50</v>
      </c>
    </row>
  </sheetData>
  <mergeCells count="7">
    <mergeCell ref="A1:G1"/>
    <mergeCell ref="A2:A3"/>
    <mergeCell ref="B2:B3"/>
    <mergeCell ref="C2:C3"/>
    <mergeCell ref="D2:D3"/>
    <mergeCell ref="E2:F2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PRESUPUESTO </vt:lpstr>
      <vt:lpstr>ESPECIFICACIONES TECNICAS</vt:lpstr>
      <vt:lpstr>APU</vt:lpstr>
      <vt:lpstr>PERSONAL</vt:lpstr>
      <vt:lpstr>concreto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Castillo</dc:creator>
  <cp:lastModifiedBy>Grace P. Gonzalez Correa</cp:lastModifiedBy>
  <dcterms:created xsi:type="dcterms:W3CDTF">2023-04-28T17:12:12Z</dcterms:created>
  <dcterms:modified xsi:type="dcterms:W3CDTF">2023-05-30T20:11:47Z</dcterms:modified>
</cp:coreProperties>
</file>