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D:\Users\yessica.mateus\Downloads\"/>
    </mc:Choice>
  </mc:AlternateContent>
  <bookViews>
    <workbookView xWindow="0" yWindow="0" windowWidth="17670" windowHeight="8145" tabRatio="930"/>
  </bookViews>
  <sheets>
    <sheet name="Conformación" sheetId="1" r:id="rId1"/>
    <sheet name="Exp. oferente" sheetId="5" r:id="rId2"/>
    <sheet name="Exp. Adicional" sheetId="45" state="hidden" r:id="rId3"/>
    <sheet name="Personal adicional" sheetId="46" state="hidden" r:id="rId4"/>
    <sheet name="PERSONAL PONDERABLE" sheetId="37" state="hidden" r:id="rId5"/>
    <sheet name="METODOLOGIA Y CRONOGRAMA" sheetId="35" state="hidden" r:id="rId6"/>
    <sheet name="Resumen Evaluación" sheetId="24" state="hidden" r:id="rId7"/>
    <sheet name="CONCLUSION" sheetId="54" r:id="rId8"/>
    <sheet name="FORMATO ECONOMICO ETAPA II" sheetId="43" state="hidden" r:id="rId9"/>
    <sheet name="FORMATOS FASE 1  (2)" sheetId="40" state="hidden" r:id="rId10"/>
    <sheet name="EV. JURIDICA. OFERTA No. 1" sheetId="41"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 localSheetId="9">#REF!</definedName>
    <definedName name="_" localSheetId="4">#REF!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9">#REF!</definedName>
    <definedName name="___EST1" localSheetId="4">#REF!</definedName>
    <definedName name="___EST1">#REF!</definedName>
    <definedName name="___EST10" localSheetId="9">#REF!</definedName>
    <definedName name="___EST10" localSheetId="4">#REF!</definedName>
    <definedName name="___EST10">#REF!</definedName>
    <definedName name="___EST11" localSheetId="9">#REF!</definedName>
    <definedName name="___EST11" localSheetId="4">#REF!</definedName>
    <definedName name="___EST11">#REF!</definedName>
    <definedName name="___EST12" localSheetId="9">#REF!</definedName>
    <definedName name="___EST12" localSheetId="4">#REF!</definedName>
    <definedName name="___EST12">#REF!</definedName>
    <definedName name="___EST13" localSheetId="9">#REF!</definedName>
    <definedName name="___EST13" localSheetId="4">#REF!</definedName>
    <definedName name="___EST13">#REF!</definedName>
    <definedName name="___EST14" localSheetId="9">#REF!</definedName>
    <definedName name="___EST14" localSheetId="4">#REF!</definedName>
    <definedName name="___EST14">#REF!</definedName>
    <definedName name="___EST15" localSheetId="9">#REF!</definedName>
    <definedName name="___EST15" localSheetId="4">#REF!</definedName>
    <definedName name="___EST15">#REF!</definedName>
    <definedName name="___EST16" localSheetId="9">#REF!</definedName>
    <definedName name="___EST16" localSheetId="4">#REF!</definedName>
    <definedName name="___EST16">#REF!</definedName>
    <definedName name="___EST17" localSheetId="9">#REF!</definedName>
    <definedName name="___EST17" localSheetId="4">#REF!</definedName>
    <definedName name="___EST17">#REF!</definedName>
    <definedName name="___EST18" localSheetId="9">#REF!</definedName>
    <definedName name="___EST18" localSheetId="4">#REF!</definedName>
    <definedName name="___EST18">#REF!</definedName>
    <definedName name="___EST19" localSheetId="9">#REF!</definedName>
    <definedName name="___EST19" localSheetId="4">#REF!</definedName>
    <definedName name="___EST19">#REF!</definedName>
    <definedName name="___EST2" localSheetId="9">#REF!</definedName>
    <definedName name="___EST2" localSheetId="4">#REF!</definedName>
    <definedName name="___EST2">#REF!</definedName>
    <definedName name="___EST3" localSheetId="9">#REF!</definedName>
    <definedName name="___EST3" localSheetId="4">#REF!</definedName>
    <definedName name="___EST3">#REF!</definedName>
    <definedName name="___EST4" localSheetId="9">#REF!</definedName>
    <definedName name="___EST4" localSheetId="4">#REF!</definedName>
    <definedName name="___EST4">#REF!</definedName>
    <definedName name="___EST5" localSheetId="9">#REF!</definedName>
    <definedName name="___EST5" localSheetId="4">#REF!</definedName>
    <definedName name="___EST5">#REF!</definedName>
    <definedName name="___EST6" localSheetId="9">#REF!</definedName>
    <definedName name="___EST6" localSheetId="4">#REF!</definedName>
    <definedName name="___EST6">#REF!</definedName>
    <definedName name="___EST7" localSheetId="9">#REF!</definedName>
    <definedName name="___EST7" localSheetId="4">#REF!</definedName>
    <definedName name="___EST7">#REF!</definedName>
    <definedName name="___EST8" localSheetId="9">#REF!</definedName>
    <definedName name="___EST8" localSheetId="4">#REF!</definedName>
    <definedName name="___EST8">#REF!</definedName>
    <definedName name="___EST9" localSheetId="9">#REF!</definedName>
    <definedName name="___EST9" localSheetId="4">#REF!</definedName>
    <definedName name="___EST9">#REF!</definedName>
    <definedName name="___EXC1" localSheetId="9">#REF!</definedName>
    <definedName name="___EXC1" localSheetId="4">#REF!</definedName>
    <definedName name="___EXC1">#REF!</definedName>
    <definedName name="___EXC10" localSheetId="9">#REF!</definedName>
    <definedName name="___EXC10" localSheetId="4">#REF!</definedName>
    <definedName name="___EXC10">#REF!</definedName>
    <definedName name="___EXC11" localSheetId="9">#REF!</definedName>
    <definedName name="___EXC11" localSheetId="4">#REF!</definedName>
    <definedName name="___EXC11">#REF!</definedName>
    <definedName name="___EXC12" localSheetId="9">#REF!</definedName>
    <definedName name="___EXC12" localSheetId="4">#REF!</definedName>
    <definedName name="___EXC12">#REF!</definedName>
    <definedName name="___EXC2" localSheetId="9">#REF!</definedName>
    <definedName name="___EXC2" localSheetId="4">#REF!</definedName>
    <definedName name="___EXC2">#REF!</definedName>
    <definedName name="___EXC3" localSheetId="9">#REF!</definedName>
    <definedName name="___EXC3" localSheetId="4">#REF!</definedName>
    <definedName name="___EXC3">#REF!</definedName>
    <definedName name="___EXC4" localSheetId="9">#REF!</definedName>
    <definedName name="___EXC4" localSheetId="4">#REF!</definedName>
    <definedName name="___EXC4">#REF!</definedName>
    <definedName name="___EXC5" localSheetId="9">#REF!</definedName>
    <definedName name="___EXC5" localSheetId="4">#REF!</definedName>
    <definedName name="___EXC5">#REF!</definedName>
    <definedName name="___EXC6" localSheetId="9">#REF!</definedName>
    <definedName name="___EXC6" localSheetId="4">#REF!</definedName>
    <definedName name="___EXC6">#REF!</definedName>
    <definedName name="___EXC7" localSheetId="9">#REF!</definedName>
    <definedName name="___EXC7" localSheetId="4">#REF!</definedName>
    <definedName name="___EXC7">#REF!</definedName>
    <definedName name="___EXC8" localSheetId="9">#REF!</definedName>
    <definedName name="___EXC8" localSheetId="4">#REF!</definedName>
    <definedName name="___EXC8">#REF!</definedName>
    <definedName name="___EXC9" localSheetId="9">#REF!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9">#REF!</definedName>
    <definedName name="__EST1" localSheetId="4">#REF!</definedName>
    <definedName name="__EST1">#REF!</definedName>
    <definedName name="__EST10" localSheetId="9">#REF!</definedName>
    <definedName name="__EST10" localSheetId="4">#REF!</definedName>
    <definedName name="__EST10">#REF!</definedName>
    <definedName name="__EST11" localSheetId="9">#REF!</definedName>
    <definedName name="__EST11" localSheetId="4">#REF!</definedName>
    <definedName name="__EST11">#REF!</definedName>
    <definedName name="__EST12" localSheetId="9">#REF!</definedName>
    <definedName name="__EST12" localSheetId="4">#REF!</definedName>
    <definedName name="__EST12">#REF!</definedName>
    <definedName name="__EST13" localSheetId="9">#REF!</definedName>
    <definedName name="__EST13" localSheetId="4">#REF!</definedName>
    <definedName name="__EST13">#REF!</definedName>
    <definedName name="__EST14" localSheetId="9">#REF!</definedName>
    <definedName name="__EST14" localSheetId="4">#REF!</definedName>
    <definedName name="__EST14">#REF!</definedName>
    <definedName name="__EST15" localSheetId="9">#REF!</definedName>
    <definedName name="__EST15" localSheetId="4">#REF!</definedName>
    <definedName name="__EST15">#REF!</definedName>
    <definedName name="__EST16" localSheetId="9">#REF!</definedName>
    <definedName name="__EST16" localSheetId="4">#REF!</definedName>
    <definedName name="__EST16">#REF!</definedName>
    <definedName name="__EST17" localSheetId="9">#REF!</definedName>
    <definedName name="__EST17" localSheetId="4">#REF!</definedName>
    <definedName name="__EST17">#REF!</definedName>
    <definedName name="__EST18" localSheetId="9">#REF!</definedName>
    <definedName name="__EST18" localSheetId="4">#REF!</definedName>
    <definedName name="__EST18">#REF!</definedName>
    <definedName name="__EST19" localSheetId="9">#REF!</definedName>
    <definedName name="__EST19" localSheetId="4">#REF!</definedName>
    <definedName name="__EST19">#REF!</definedName>
    <definedName name="__EST2" localSheetId="9">#REF!</definedName>
    <definedName name="__EST2" localSheetId="4">#REF!</definedName>
    <definedName name="__EST2">#REF!</definedName>
    <definedName name="__EST21" localSheetId="9">#REF!</definedName>
    <definedName name="__EST21" localSheetId="4">#REF!</definedName>
    <definedName name="__EST21">#REF!</definedName>
    <definedName name="__EST3" localSheetId="9">#REF!</definedName>
    <definedName name="__EST3" localSheetId="4">#REF!</definedName>
    <definedName name="__EST3">#REF!</definedName>
    <definedName name="__EST4" localSheetId="9">#REF!</definedName>
    <definedName name="__EST4" localSheetId="4">#REF!</definedName>
    <definedName name="__EST4">#REF!</definedName>
    <definedName name="__EST5" localSheetId="9">#REF!</definedName>
    <definedName name="__EST5" localSheetId="4">#REF!</definedName>
    <definedName name="__EST5">#REF!</definedName>
    <definedName name="__EST6" localSheetId="9">#REF!</definedName>
    <definedName name="__EST6" localSheetId="4">#REF!</definedName>
    <definedName name="__EST6">#REF!</definedName>
    <definedName name="__EST7" localSheetId="9">#REF!</definedName>
    <definedName name="__EST7" localSheetId="4">#REF!</definedName>
    <definedName name="__EST7">#REF!</definedName>
    <definedName name="__EST8" localSheetId="9">#REF!</definedName>
    <definedName name="__EST8" localSheetId="4">#REF!</definedName>
    <definedName name="__EST8">#REF!</definedName>
    <definedName name="__EST9" localSheetId="9">#REF!</definedName>
    <definedName name="__EST9" localSheetId="4">#REF!</definedName>
    <definedName name="__EST9">#REF!</definedName>
    <definedName name="__EXC1" localSheetId="9">#REF!</definedName>
    <definedName name="__EXC1" localSheetId="4">#REF!</definedName>
    <definedName name="__EXC1">#REF!</definedName>
    <definedName name="__EXC10" localSheetId="9">#REF!</definedName>
    <definedName name="__EXC10" localSheetId="4">#REF!</definedName>
    <definedName name="__EXC10">#REF!</definedName>
    <definedName name="__EXC11" localSheetId="9">#REF!</definedName>
    <definedName name="__EXC11" localSheetId="4">#REF!</definedName>
    <definedName name="__EXC11">#REF!</definedName>
    <definedName name="__EXC12" localSheetId="9">#REF!</definedName>
    <definedName name="__EXC12" localSheetId="4">#REF!</definedName>
    <definedName name="__EXC12">#REF!</definedName>
    <definedName name="__EXC2" localSheetId="9">#REF!</definedName>
    <definedName name="__EXC2" localSheetId="4">#REF!</definedName>
    <definedName name="__EXC2">#REF!</definedName>
    <definedName name="__EXC3" localSheetId="9">#REF!</definedName>
    <definedName name="__EXC3" localSheetId="4">#REF!</definedName>
    <definedName name="__EXC3">#REF!</definedName>
    <definedName name="__EXC4" localSheetId="9">#REF!</definedName>
    <definedName name="__EXC4" localSheetId="4">#REF!</definedName>
    <definedName name="__EXC4">#REF!</definedName>
    <definedName name="__EXC5" localSheetId="9">#REF!</definedName>
    <definedName name="__EXC5" localSheetId="4">#REF!</definedName>
    <definedName name="__EXC5">#REF!</definedName>
    <definedName name="__EXC6" localSheetId="9">#REF!</definedName>
    <definedName name="__EXC6" localSheetId="4">#REF!</definedName>
    <definedName name="__EXC6">#REF!</definedName>
    <definedName name="__EXC7" localSheetId="9">#REF!</definedName>
    <definedName name="__EXC7" localSheetId="4">#REF!</definedName>
    <definedName name="__EXC7">#REF!</definedName>
    <definedName name="__EXC8" localSheetId="9">#REF!</definedName>
    <definedName name="__EXC8" localSheetId="4">#REF!</definedName>
    <definedName name="__EXC8">#REF!</definedName>
    <definedName name="__EXC9" localSheetId="9">#REF!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9">#REF!</definedName>
    <definedName name="_EST1" localSheetId="4">#REF!</definedName>
    <definedName name="_EST1">#REF!</definedName>
    <definedName name="_EST10" localSheetId="9">#REF!</definedName>
    <definedName name="_EST10" localSheetId="4">#REF!</definedName>
    <definedName name="_EST10">#REF!</definedName>
    <definedName name="_EST11" localSheetId="9">#REF!</definedName>
    <definedName name="_EST11" localSheetId="4">#REF!</definedName>
    <definedName name="_EST11">#REF!</definedName>
    <definedName name="_EST12" localSheetId="9">#REF!</definedName>
    <definedName name="_EST12" localSheetId="4">#REF!</definedName>
    <definedName name="_EST12">#REF!</definedName>
    <definedName name="_EST13" localSheetId="9">#REF!</definedName>
    <definedName name="_EST13" localSheetId="4">#REF!</definedName>
    <definedName name="_EST13">#REF!</definedName>
    <definedName name="_EST14" localSheetId="9">#REF!</definedName>
    <definedName name="_EST14" localSheetId="4">#REF!</definedName>
    <definedName name="_EST14">#REF!</definedName>
    <definedName name="_EST15" localSheetId="9">#REF!</definedName>
    <definedName name="_EST15" localSheetId="4">#REF!</definedName>
    <definedName name="_EST15">#REF!</definedName>
    <definedName name="_EST16" localSheetId="9">#REF!</definedName>
    <definedName name="_EST16" localSheetId="4">#REF!</definedName>
    <definedName name="_EST16">#REF!</definedName>
    <definedName name="_EST17" localSheetId="9">#REF!</definedName>
    <definedName name="_EST17" localSheetId="4">#REF!</definedName>
    <definedName name="_EST17">#REF!</definedName>
    <definedName name="_EST18" localSheetId="9">#REF!</definedName>
    <definedName name="_EST18" localSheetId="4">#REF!</definedName>
    <definedName name="_EST18">#REF!</definedName>
    <definedName name="_EST19" localSheetId="9">#REF!</definedName>
    <definedName name="_EST19" localSheetId="4">#REF!</definedName>
    <definedName name="_EST19">#REF!</definedName>
    <definedName name="_EST2" localSheetId="9">#REF!</definedName>
    <definedName name="_EST2" localSheetId="4">#REF!</definedName>
    <definedName name="_EST2">#REF!</definedName>
    <definedName name="_EST21" localSheetId="9">#REF!</definedName>
    <definedName name="_EST21" localSheetId="4">#REF!</definedName>
    <definedName name="_EST21">#REF!</definedName>
    <definedName name="_EST3" localSheetId="9">#REF!</definedName>
    <definedName name="_EST3" localSheetId="4">#REF!</definedName>
    <definedName name="_EST3">#REF!</definedName>
    <definedName name="_EST4" localSheetId="9">#REF!</definedName>
    <definedName name="_EST4" localSheetId="4">#REF!</definedName>
    <definedName name="_EST4">#REF!</definedName>
    <definedName name="_EST5" localSheetId="9">#REF!</definedName>
    <definedName name="_EST5" localSheetId="4">#REF!</definedName>
    <definedName name="_EST5">#REF!</definedName>
    <definedName name="_EST6" localSheetId="9">#REF!</definedName>
    <definedName name="_EST6" localSheetId="4">#REF!</definedName>
    <definedName name="_EST6">#REF!</definedName>
    <definedName name="_EST7" localSheetId="9">#REF!</definedName>
    <definedName name="_EST7" localSheetId="4">#REF!</definedName>
    <definedName name="_EST7">#REF!</definedName>
    <definedName name="_EST8" localSheetId="9">#REF!</definedName>
    <definedName name="_EST8" localSheetId="4">#REF!</definedName>
    <definedName name="_EST8">#REF!</definedName>
    <definedName name="_EST9" localSheetId="9">#REF!</definedName>
    <definedName name="_EST9" localSheetId="4">#REF!</definedName>
    <definedName name="_EST9">#REF!</definedName>
    <definedName name="_EXC1" localSheetId="9">#REF!</definedName>
    <definedName name="_EXC1" localSheetId="4">#REF!</definedName>
    <definedName name="_EXC1">#REF!</definedName>
    <definedName name="_EXC10" localSheetId="9">#REF!</definedName>
    <definedName name="_EXC10" localSheetId="4">#REF!</definedName>
    <definedName name="_EXC10">#REF!</definedName>
    <definedName name="_EXC11" localSheetId="9">#REF!</definedName>
    <definedName name="_EXC11" localSheetId="4">#REF!</definedName>
    <definedName name="_EXC11">#REF!</definedName>
    <definedName name="_EXC12" localSheetId="9">#REF!</definedName>
    <definedName name="_EXC12" localSheetId="4">#REF!</definedName>
    <definedName name="_EXC12">#REF!</definedName>
    <definedName name="_EXC2" localSheetId="9">#REF!</definedName>
    <definedName name="_EXC2" localSheetId="4">#REF!</definedName>
    <definedName name="_EXC2">#REF!</definedName>
    <definedName name="_EXC3" localSheetId="9">#REF!</definedName>
    <definedName name="_EXC3" localSheetId="4">#REF!</definedName>
    <definedName name="_EXC3">#REF!</definedName>
    <definedName name="_EXC4" localSheetId="9">#REF!</definedName>
    <definedName name="_EXC4" localSheetId="4">#REF!</definedName>
    <definedName name="_EXC4">#REF!</definedName>
    <definedName name="_EXC5" localSheetId="9">#REF!</definedName>
    <definedName name="_EXC5" localSheetId="4">#REF!</definedName>
    <definedName name="_EXC5">#REF!</definedName>
    <definedName name="_EXC6" localSheetId="9">#REF!</definedName>
    <definedName name="_EXC6" localSheetId="4">#REF!</definedName>
    <definedName name="_EXC6">#REF!</definedName>
    <definedName name="_EXC7" localSheetId="9">#REF!</definedName>
    <definedName name="_EXC7" localSheetId="4">#REF!</definedName>
    <definedName name="_EXC7">#REF!</definedName>
    <definedName name="_EXC8" localSheetId="9">#REF!</definedName>
    <definedName name="_EXC8" localSheetId="4">#REF!</definedName>
    <definedName name="_EXC8">#REF!</definedName>
    <definedName name="_EXC9" localSheetId="9">#REF!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_Toc200968046" localSheetId="6">'Resumen Evaluación'!#REF!</definedName>
    <definedName name="a" localSheetId="9">#REF!</definedName>
    <definedName name="a" localSheetId="4">#REF!</definedName>
    <definedName name="a">#REF!</definedName>
    <definedName name="A_impresión_IM" localSheetId="9">#REF!</definedName>
    <definedName name="A_impresión_IM" localSheetId="4">#REF!</definedName>
    <definedName name="A_impresión_IM">#REF!</definedName>
    <definedName name="AAC">[1]AASHTO!$A$14:$F$17</definedName>
    <definedName name="ABG">[1]AASHTO!$A$2:$F$5</definedName>
    <definedName name="Accesorios_de_1_2" localSheetId="9">#REF!</definedName>
    <definedName name="Accesorios_de_1_2" localSheetId="4">#REF!</definedName>
    <definedName name="Accesorios_de_1_2">#REF!</definedName>
    <definedName name="Accesorios_de_3_4" localSheetId="9">#REF!</definedName>
    <definedName name="Accesorios_de_3_4" localSheetId="4">#REF!</definedName>
    <definedName name="Accesorios_de_3_4">#REF!</definedName>
    <definedName name="AccessDatabase" hidden="1">"C:\C-314\VOLUMENES\volfin4.mdb"</definedName>
    <definedName name="Acero_de_Refuerzo_Figurado_de_60.000_P.S.I." localSheetId="9">#REF!</definedName>
    <definedName name="Acero_de_Refuerzo_Figurado_de_60.000_P.S.I." localSheetId="4">#REF!</definedName>
    <definedName name="Acero_de_Refuerzo_Figurado_de_60.000_P.S.I.">#REF!</definedName>
    <definedName name="Acido_Muriatico" localSheetId="9">#REF!</definedName>
    <definedName name="Acido_Muriatico" localSheetId="4">#REF!</definedName>
    <definedName name="Acido_Muriatico">#REF!</definedName>
    <definedName name="Acoflex_1_2" localSheetId="9">#REF!</definedName>
    <definedName name="Acoflex_1_2" localSheetId="4">#REF!</definedName>
    <definedName name="Acoflex_1_2">#REF!</definedName>
    <definedName name="Acometida_en_2_3___350_kcmil___1___250_kcmil_AWG__THHN_en_Ø_4" localSheetId="9">#REF!</definedName>
    <definedName name="Acometida_en_2_3___350_kcmil___1___250_kcmil_AWG__THHN_en_Ø_4" localSheetId="4">#REF!</definedName>
    <definedName name="Acometida_en_2_3___350_kcmil___1___250_kcmil_AWG__THHN_en_Ø_4">#REF!</definedName>
    <definedName name="Acometida_en_3___1_0___1___2___1___6_T_AWG__THHN_en_1Ø_3" localSheetId="9">#REF!</definedName>
    <definedName name="Acometida_en_3___1_0___1___2___1___6_T_AWG__THHN_en_1Ø_3" localSheetId="4">#REF!</definedName>
    <definedName name="Acometida_en_3___1_0___1___2___1___6_T_AWG__THHN_en_1Ø_3">#REF!</definedName>
    <definedName name="Acometida_en_3___250_kcmil___1___2_0___1___2_T_AWG__THHN_en_1Ø_3" localSheetId="9">#REF!</definedName>
    <definedName name="Acometida_en_3___250_kcmil___1___2_0___1___2_T_AWG__THHN_en_1Ø_3" localSheetId="4">#REF!</definedName>
    <definedName name="Acometida_en_3___250_kcmil___1___2_0___1___2_T_AWG__THHN_en_1Ø_3">#REF!</definedName>
    <definedName name="Acometida_en_3___4_0___1___2_0___1___2_T_AWG__THHN_en_1Ø_3" localSheetId="9">#REF!</definedName>
    <definedName name="Acometida_en_3___4_0___1___2_0___1___2_T_AWG__THHN_en_1Ø_3" localSheetId="4">#REF!</definedName>
    <definedName name="Acometida_en_3___4_0___1___2_0___1___2_T_AWG__THHN_en_1Ø_3">#REF!</definedName>
    <definedName name="Acometida_en_3___6___1___8___1___8_T_AWG__THHN_en_1Ø_1" localSheetId="9">#REF!</definedName>
    <definedName name="Acometida_en_3___6___1___8___1___8_T_AWG__THHN_en_1Ø_1" localSheetId="4">#REF!</definedName>
    <definedName name="Acometida_en_3___6___1___8___1___8_T_AWG__THHN_en_1Ø_1">#REF!</definedName>
    <definedName name="Acometida_en_3___6_en_1Ø_2" localSheetId="9">#REF!</definedName>
    <definedName name="Acometida_en_3___6_en_1Ø_2" localSheetId="4">#REF!</definedName>
    <definedName name="Acometida_en_3___6_en_1Ø_2">#REF!</definedName>
    <definedName name="Acometida_en_3___8___1___10___1___8_T_AWG__THHN_en_1Ø_1" localSheetId="9">#REF!</definedName>
    <definedName name="Acometida_en_3___8___1___10___1___8_T_AWG__THHN_en_1Ø_1" localSheetId="4">#REF!</definedName>
    <definedName name="Acometida_en_3___8___1___10___1___8_T_AWG__THHN_en_1Ø_1">#REF!</definedName>
    <definedName name="Acometida_en_Conductor_de_Cobre_3___2_0_AWG_XLEP_15_Kv" localSheetId="9">#REF!</definedName>
    <definedName name="Acometida_en_Conductor_de_Cobre_3___2_0_AWG_XLEP_15_Kv" localSheetId="4">#REF!</definedName>
    <definedName name="Acometida_en_Conductor_de_Cobre_3___2_0_AWG_XLEP_15_Kv">#REF!</definedName>
    <definedName name="AF">#N/A</definedName>
    <definedName name="Agua" localSheetId="9">#REF!</definedName>
    <definedName name="Agua" localSheetId="4">#REF!</definedName>
    <definedName name="Agua">#REF!</definedName>
    <definedName name="AH">#N/A</definedName>
    <definedName name="AI">#N/A</definedName>
    <definedName name="AJ">#N/A</definedName>
    <definedName name="AK">#N/A</definedName>
    <definedName name="AL">#N/A</definedName>
    <definedName name="Alambre_Negro_No.18" localSheetId="9">#REF!</definedName>
    <definedName name="Alambre_Negro_No.18" localSheetId="4">#REF!</definedName>
    <definedName name="Alambre_Negro_No.18">#REF!</definedName>
    <definedName name="Alcaparro_2.00_m" localSheetId="9">#REF!</definedName>
    <definedName name="Alcaparro_2.00_m" localSheetId="4">#REF!</definedName>
    <definedName name="Alcaparro_2.00_m">#REF!</definedName>
    <definedName name="Almacenista" localSheetId="9">#REF!</definedName>
    <definedName name="Almacenista" localSheetId="4">#REF!</definedName>
    <definedName name="Almacenista">#REF!</definedName>
    <definedName name="Andamio_Sección" localSheetId="9">#REF!</definedName>
    <definedName name="Andamio_Sección" localSheetId="4">#REF!</definedName>
    <definedName name="Andamio_Sección">#REF!</definedName>
    <definedName name="Andamios" localSheetId="9">#REF!</definedName>
    <definedName name="Andamios" localSheetId="4">#REF!</definedName>
    <definedName name="Andamios">#REF!</definedName>
    <definedName name="Angulo_en_aluminio_1_2__x_1_2__x_1_16" localSheetId="9">#REF!</definedName>
    <definedName name="Angulo_en_aluminio_1_2__x_1_2__x_1_16" localSheetId="4">#REF!</definedName>
    <definedName name="Angulo_en_aluminio_1_2__x_1_2__x_1_16">#REF!</definedName>
    <definedName name="Angulo_hierro_2_1_2__x_3_13" localSheetId="9">#REF!</definedName>
    <definedName name="Angulo_hierro_2_1_2__x_3_13" localSheetId="4">#REF!</definedName>
    <definedName name="Angulo_hierro_2_1_2__x_3_13">#REF!</definedName>
    <definedName name="Anticorrosivo_Rojo_Claro" localSheetId="9">#REF!</definedName>
    <definedName name="Anticorrosivo_Rojo_Claro" localSheetId="4">#REF!</definedName>
    <definedName name="Anticorrosivo_Rojo_Claro">#REF!</definedName>
    <definedName name="AP" localSheetId="9">#REF!</definedName>
    <definedName name="AP" localSheetId="4">#REF!</definedName>
    <definedName name="AP">#REF!</definedName>
    <definedName name="Aparatos_Telefonicos_para_extensiones" localSheetId="9">#REF!</definedName>
    <definedName name="Aparatos_Telefonicos_para_extensiones" localSheetId="4">#REF!</definedName>
    <definedName name="Aparatos_Telefonicos_para_extensiones">#REF!</definedName>
    <definedName name="Aparatos_Telefonicos_secretariales" localSheetId="9">#REF!</definedName>
    <definedName name="Aparatos_Telefonicos_secretariales" localSheetId="4">#REF!</definedName>
    <definedName name="Aparatos_Telefonicos_secretariales">#REF!</definedName>
    <definedName name="Aplique_Cilindrico_de_Pared_en_Acero_Galvanizado_de_1x26_W._120_V." localSheetId="9">#REF!</definedName>
    <definedName name="Aplique_Cilindrico_de_Pared_en_Acero_Galvanizado_de_1x26_W._120_V." localSheetId="4">#REF!</definedName>
    <definedName name="Aplique_Cilindrico_de_Pared_en_Acero_Galvanizado_de_1x26_W._120_V.">#REF!</definedName>
    <definedName name="Aplique_Cilindrico_de_Pared_en_Acero_Galvanizado_de_2x26_W._120_V." localSheetId="9">#REF!</definedName>
    <definedName name="Aplique_Cilindrico_de_Pared_en_Acero_Galvanizado_de_2x26_W._120_V." localSheetId="4">#REF!</definedName>
    <definedName name="Aplique_Cilindrico_de_Pared_en_Acero_Galvanizado_de_2x26_W._120_V.">#REF!</definedName>
    <definedName name="Aplique_Cilindrico_de_Techo_en_Acero_Galvanizado_de_2x26_W._120_V." localSheetId="9">#REF!</definedName>
    <definedName name="Aplique_Cilindrico_de_Techo_en_Acero_Galvanizado_de_2x26_W._120_V." localSheetId="4">#REF!</definedName>
    <definedName name="Aplique_Cilindrico_de_Techo_en_Acero_Galvanizado_de_2x26_W._120_V.">#REF!</definedName>
    <definedName name="APU_1.1.1" localSheetId="9">#REF!</definedName>
    <definedName name="APU_1.1.1" localSheetId="4">#REF!</definedName>
    <definedName name="APU_1.1.1">#REF!</definedName>
    <definedName name="APU_1.1.2" localSheetId="9">#REF!</definedName>
    <definedName name="APU_1.1.2" localSheetId="4">#REF!</definedName>
    <definedName name="APU_1.1.2">#REF!</definedName>
    <definedName name="APU_1.1.3" localSheetId="9">#REF!</definedName>
    <definedName name="APU_1.1.3" localSheetId="4">#REF!</definedName>
    <definedName name="APU_1.1.3">#REF!</definedName>
    <definedName name="APU_1.1.4" localSheetId="9">#REF!</definedName>
    <definedName name="APU_1.1.4" localSheetId="4">#REF!</definedName>
    <definedName name="APU_1.1.4">#REF!</definedName>
    <definedName name="APU_1.1.5" localSheetId="9">#REF!</definedName>
    <definedName name="APU_1.1.5" localSheetId="4">#REF!</definedName>
    <definedName name="APU_1.1.5">#REF!</definedName>
    <definedName name="APU_1.2.1" localSheetId="9">#REF!</definedName>
    <definedName name="APU_1.2.1" localSheetId="4">#REF!</definedName>
    <definedName name="APU_1.2.1">#REF!</definedName>
    <definedName name="APU_1.2.2" localSheetId="9">#REF!</definedName>
    <definedName name="APU_1.2.2" localSheetId="4">#REF!</definedName>
    <definedName name="APU_1.2.2">#REF!</definedName>
    <definedName name="APU_1.2.3" localSheetId="9">#REF!</definedName>
    <definedName name="APU_1.2.3" localSheetId="4">#REF!</definedName>
    <definedName name="APU_1.2.3">#REF!</definedName>
    <definedName name="APU_1.3.1" localSheetId="9">#REF!</definedName>
    <definedName name="APU_1.3.1" localSheetId="4">#REF!</definedName>
    <definedName name="APU_1.3.1">#REF!</definedName>
    <definedName name="APU_1.3.2" localSheetId="9">#REF!</definedName>
    <definedName name="APU_1.3.2" localSheetId="4">#REF!</definedName>
    <definedName name="APU_1.3.2">#REF!</definedName>
    <definedName name="APU_10.1.1" localSheetId="9">#REF!</definedName>
    <definedName name="APU_10.1.1" localSheetId="4">#REF!</definedName>
    <definedName name="APU_10.1.1">#REF!</definedName>
    <definedName name="APU_10.1.10" localSheetId="9">#REF!</definedName>
    <definedName name="APU_10.1.10" localSheetId="4">#REF!</definedName>
    <definedName name="APU_10.1.10">#REF!</definedName>
    <definedName name="APU_10.1.11" localSheetId="9">#REF!</definedName>
    <definedName name="APU_10.1.11" localSheetId="4">#REF!</definedName>
    <definedName name="APU_10.1.11">#REF!</definedName>
    <definedName name="APU_10.1.13" localSheetId="9">#REF!</definedName>
    <definedName name="APU_10.1.13" localSheetId="4">#REF!</definedName>
    <definedName name="APU_10.1.13">#REF!</definedName>
    <definedName name="APU_10.1.14" localSheetId="9">#REF!</definedName>
    <definedName name="APU_10.1.14" localSheetId="4">#REF!</definedName>
    <definedName name="APU_10.1.14">#REF!</definedName>
    <definedName name="APU_10.1.15" localSheetId="9">#REF!</definedName>
    <definedName name="APU_10.1.15" localSheetId="4">#REF!</definedName>
    <definedName name="APU_10.1.15">#REF!</definedName>
    <definedName name="APU_10.1.16" localSheetId="9">#REF!</definedName>
    <definedName name="APU_10.1.16" localSheetId="4">#REF!</definedName>
    <definedName name="APU_10.1.16">#REF!</definedName>
    <definedName name="APU_10.1.17" localSheetId="9">#REF!</definedName>
    <definedName name="APU_10.1.17" localSheetId="4">#REF!</definedName>
    <definedName name="APU_10.1.17">#REF!</definedName>
    <definedName name="APU_10.1.18" localSheetId="9">#REF!</definedName>
    <definedName name="APU_10.1.18" localSheetId="4">#REF!</definedName>
    <definedName name="APU_10.1.18">#REF!</definedName>
    <definedName name="APU_10.1.19" localSheetId="9">#REF!</definedName>
    <definedName name="APU_10.1.19" localSheetId="4">#REF!</definedName>
    <definedName name="APU_10.1.19">#REF!</definedName>
    <definedName name="APU_10.1.2" localSheetId="9">#REF!</definedName>
    <definedName name="APU_10.1.2" localSheetId="4">#REF!</definedName>
    <definedName name="APU_10.1.2">#REF!</definedName>
    <definedName name="APU_10.1.3" localSheetId="9">#REF!</definedName>
    <definedName name="APU_10.1.3" localSheetId="4">#REF!</definedName>
    <definedName name="APU_10.1.3">#REF!</definedName>
    <definedName name="APU_10.1.4" localSheetId="9">#REF!</definedName>
    <definedName name="APU_10.1.4" localSheetId="4">#REF!</definedName>
    <definedName name="APU_10.1.4">#REF!</definedName>
    <definedName name="APU_10.1.5" localSheetId="9">#REF!</definedName>
    <definedName name="APU_10.1.5" localSheetId="4">#REF!</definedName>
    <definedName name="APU_10.1.5">#REF!</definedName>
    <definedName name="APU_10.1.6" localSheetId="9">#REF!</definedName>
    <definedName name="APU_10.1.6" localSheetId="4">#REF!</definedName>
    <definedName name="APU_10.1.6">#REF!</definedName>
    <definedName name="APU_10.1.7" localSheetId="9">#REF!</definedName>
    <definedName name="APU_10.1.7" localSheetId="4">#REF!</definedName>
    <definedName name="APU_10.1.7">#REF!</definedName>
    <definedName name="APU_10.1.8" localSheetId="9">#REF!</definedName>
    <definedName name="APU_10.1.8" localSheetId="4">#REF!</definedName>
    <definedName name="APU_10.1.8">#REF!</definedName>
    <definedName name="APU_10.1.9" localSheetId="9">#REF!</definedName>
    <definedName name="APU_10.1.9" localSheetId="4">#REF!</definedName>
    <definedName name="APU_10.1.9">#REF!</definedName>
    <definedName name="APU_10.2.1" localSheetId="9">#REF!</definedName>
    <definedName name="APU_10.2.1" localSheetId="4">#REF!</definedName>
    <definedName name="APU_10.2.1">#REF!</definedName>
    <definedName name="APU_10.2.2" localSheetId="9">#REF!</definedName>
    <definedName name="APU_10.2.2" localSheetId="4">#REF!</definedName>
    <definedName name="APU_10.2.2">#REF!</definedName>
    <definedName name="APU_11.1.1" localSheetId="9">#REF!</definedName>
    <definedName name="APU_11.1.1" localSheetId="4">#REF!</definedName>
    <definedName name="APU_11.1.1">#REF!</definedName>
    <definedName name="APU_11.1.2" localSheetId="9">#REF!</definedName>
    <definedName name="APU_11.1.2" localSheetId="4">#REF!</definedName>
    <definedName name="APU_11.1.2">#REF!</definedName>
    <definedName name="APU_11.1.3" localSheetId="9">#REF!</definedName>
    <definedName name="APU_11.1.3" localSheetId="4">#REF!</definedName>
    <definedName name="APU_11.1.3">#REF!</definedName>
    <definedName name="APU_11.1.4" localSheetId="9">#REF!</definedName>
    <definedName name="APU_11.1.4" localSheetId="4">#REF!</definedName>
    <definedName name="APU_11.1.4">#REF!</definedName>
    <definedName name="APU_11.2.1.1" localSheetId="9">#REF!</definedName>
    <definedName name="APU_11.2.1.1" localSheetId="4">#REF!</definedName>
    <definedName name="APU_11.2.1.1">#REF!</definedName>
    <definedName name="APU_11.2.2.1" localSheetId="9">#REF!</definedName>
    <definedName name="APU_11.2.2.1" localSheetId="4">#REF!</definedName>
    <definedName name="APU_11.2.2.1">#REF!</definedName>
    <definedName name="APU_11.2.2.2" localSheetId="9">#REF!</definedName>
    <definedName name="APU_11.2.2.2" localSheetId="4">#REF!</definedName>
    <definedName name="APU_11.2.2.2">#REF!</definedName>
    <definedName name="APU_11.2.3.1" localSheetId="9">#REF!</definedName>
    <definedName name="APU_11.2.3.1" localSheetId="4">#REF!</definedName>
    <definedName name="APU_11.2.3.1">#REF!</definedName>
    <definedName name="APU_11.2.3.2" localSheetId="9">#REF!</definedName>
    <definedName name="APU_11.2.3.2" localSheetId="4">#REF!</definedName>
    <definedName name="APU_11.2.3.2">#REF!</definedName>
    <definedName name="APU_12.1.1" localSheetId="9">#REF!</definedName>
    <definedName name="APU_12.1.1" localSheetId="4">#REF!</definedName>
    <definedName name="APU_12.1.1">#REF!</definedName>
    <definedName name="APU_12.1.10" localSheetId="9">#REF!</definedName>
    <definedName name="APU_12.1.10" localSheetId="4">#REF!</definedName>
    <definedName name="APU_12.1.10">#REF!</definedName>
    <definedName name="APU_12.1.11" localSheetId="9">#REF!</definedName>
    <definedName name="APU_12.1.11" localSheetId="4">#REF!</definedName>
    <definedName name="APU_12.1.11">#REF!</definedName>
    <definedName name="APU_12.1.12" localSheetId="9">#REF!</definedName>
    <definedName name="APU_12.1.12" localSheetId="4">#REF!</definedName>
    <definedName name="APU_12.1.12">#REF!</definedName>
    <definedName name="APU_12.1.13" localSheetId="9">#REF!</definedName>
    <definedName name="APU_12.1.13" localSheetId="4">#REF!</definedName>
    <definedName name="APU_12.1.13">#REF!</definedName>
    <definedName name="APU_12.1.14" localSheetId="9">#REF!</definedName>
    <definedName name="APU_12.1.14" localSheetId="4">#REF!</definedName>
    <definedName name="APU_12.1.14">#REF!</definedName>
    <definedName name="APU_12.1.15" localSheetId="9">#REF!</definedName>
    <definedName name="APU_12.1.15" localSheetId="4">#REF!</definedName>
    <definedName name="APU_12.1.15">#REF!</definedName>
    <definedName name="APU_12.1.16" localSheetId="9">#REF!</definedName>
    <definedName name="APU_12.1.16" localSheetId="4">#REF!</definedName>
    <definedName name="APU_12.1.16">#REF!</definedName>
    <definedName name="APU_12.1.17" localSheetId="9">#REF!</definedName>
    <definedName name="APU_12.1.17" localSheetId="4">#REF!</definedName>
    <definedName name="APU_12.1.17">#REF!</definedName>
    <definedName name="APU_12.1.18" localSheetId="9">#REF!</definedName>
    <definedName name="APU_12.1.18" localSheetId="4">#REF!</definedName>
    <definedName name="APU_12.1.18">#REF!</definedName>
    <definedName name="APU_12.1.19" localSheetId="9">#REF!</definedName>
    <definedName name="APU_12.1.19" localSheetId="4">#REF!</definedName>
    <definedName name="APU_12.1.19">#REF!</definedName>
    <definedName name="APU_12.1.2" localSheetId="9">#REF!</definedName>
    <definedName name="APU_12.1.2" localSheetId="4">#REF!</definedName>
    <definedName name="APU_12.1.2">#REF!</definedName>
    <definedName name="APU_12.1.20" localSheetId="9">#REF!</definedName>
    <definedName name="APU_12.1.20" localSheetId="4">#REF!</definedName>
    <definedName name="APU_12.1.20">#REF!</definedName>
    <definedName name="APU_12.1.21" localSheetId="9">#REF!</definedName>
    <definedName name="APU_12.1.21" localSheetId="4">#REF!</definedName>
    <definedName name="APU_12.1.21">#REF!</definedName>
    <definedName name="APU_12.1.22" localSheetId="9">#REF!</definedName>
    <definedName name="APU_12.1.22" localSheetId="4">#REF!</definedName>
    <definedName name="APU_12.1.22">#REF!</definedName>
    <definedName name="APU_12.1.23" localSheetId="9">#REF!</definedName>
    <definedName name="APU_12.1.23" localSheetId="4">#REF!</definedName>
    <definedName name="APU_12.1.23">#REF!</definedName>
    <definedName name="APU_12.1.24" localSheetId="9">#REF!</definedName>
    <definedName name="APU_12.1.24" localSheetId="4">#REF!</definedName>
    <definedName name="APU_12.1.24">#REF!</definedName>
    <definedName name="APU_12.1.25" localSheetId="9">#REF!</definedName>
    <definedName name="APU_12.1.25" localSheetId="4">#REF!</definedName>
    <definedName name="APU_12.1.25">#REF!</definedName>
    <definedName name="APU_12.1.26" localSheetId="9">#REF!</definedName>
    <definedName name="APU_12.1.26" localSheetId="4">#REF!</definedName>
    <definedName name="APU_12.1.26">#REF!</definedName>
    <definedName name="APU_12.1.27" localSheetId="9">#REF!</definedName>
    <definedName name="APU_12.1.27" localSheetId="4">#REF!</definedName>
    <definedName name="APU_12.1.27">#REF!</definedName>
    <definedName name="APU_12.1.28" localSheetId="9">#REF!</definedName>
    <definedName name="APU_12.1.28" localSheetId="4">#REF!</definedName>
    <definedName name="APU_12.1.28">#REF!</definedName>
    <definedName name="APU_12.1.29" localSheetId="9">#REF!</definedName>
    <definedName name="APU_12.1.29" localSheetId="4">#REF!</definedName>
    <definedName name="APU_12.1.29">#REF!</definedName>
    <definedName name="APU_12.1.3" localSheetId="9">#REF!</definedName>
    <definedName name="APU_12.1.3" localSheetId="4">#REF!</definedName>
    <definedName name="APU_12.1.3">#REF!</definedName>
    <definedName name="APU_12.1.30" localSheetId="9">#REF!</definedName>
    <definedName name="APU_12.1.30" localSheetId="4">#REF!</definedName>
    <definedName name="APU_12.1.30">#REF!</definedName>
    <definedName name="APU_12.1.31" localSheetId="9">#REF!</definedName>
    <definedName name="APU_12.1.31" localSheetId="4">#REF!</definedName>
    <definedName name="APU_12.1.31">#REF!</definedName>
    <definedName name="APU_12.1.32" localSheetId="9">#REF!</definedName>
    <definedName name="APU_12.1.32" localSheetId="4">#REF!</definedName>
    <definedName name="APU_12.1.32">#REF!</definedName>
    <definedName name="APU_12.1.33" localSheetId="9">#REF!</definedName>
    <definedName name="APU_12.1.33" localSheetId="4">#REF!</definedName>
    <definedName name="APU_12.1.33">#REF!</definedName>
    <definedName name="APU_12.1.34" localSheetId="9">#REF!</definedName>
    <definedName name="APU_12.1.34" localSheetId="4">#REF!</definedName>
    <definedName name="APU_12.1.34">#REF!</definedName>
    <definedName name="APU_12.1.35" localSheetId="9">#REF!</definedName>
    <definedName name="APU_12.1.35" localSheetId="4">#REF!</definedName>
    <definedName name="APU_12.1.35">#REF!</definedName>
    <definedName name="APU_12.1.36" localSheetId="9">#REF!</definedName>
    <definedName name="APU_12.1.36" localSheetId="4">#REF!</definedName>
    <definedName name="APU_12.1.36">#REF!</definedName>
    <definedName name="APU_12.1.37" localSheetId="9">#REF!</definedName>
    <definedName name="APU_12.1.37" localSheetId="4">#REF!</definedName>
    <definedName name="APU_12.1.37">#REF!</definedName>
    <definedName name="APU_12.1.38" localSheetId="9">#REF!</definedName>
    <definedName name="APU_12.1.38" localSheetId="4">#REF!</definedName>
    <definedName name="APU_12.1.38">#REF!</definedName>
    <definedName name="APU_12.1.39" localSheetId="9">#REF!</definedName>
    <definedName name="APU_12.1.39" localSheetId="4">#REF!</definedName>
    <definedName name="APU_12.1.39">#REF!</definedName>
    <definedName name="APU_12.1.4" localSheetId="9">#REF!</definedName>
    <definedName name="APU_12.1.4" localSheetId="4">#REF!</definedName>
    <definedName name="APU_12.1.4">#REF!</definedName>
    <definedName name="APU_12.1.40" localSheetId="9">#REF!</definedName>
    <definedName name="APU_12.1.40" localSheetId="4">#REF!</definedName>
    <definedName name="APU_12.1.40">#REF!</definedName>
    <definedName name="APU_12.1.41" localSheetId="9">#REF!</definedName>
    <definedName name="APU_12.1.41" localSheetId="4">#REF!</definedName>
    <definedName name="APU_12.1.41">#REF!</definedName>
    <definedName name="APU_12.1.42" localSheetId="9">#REF!</definedName>
    <definedName name="APU_12.1.42" localSheetId="4">#REF!</definedName>
    <definedName name="APU_12.1.42">#REF!</definedName>
    <definedName name="APU_12.1.43" localSheetId="9">#REF!</definedName>
    <definedName name="APU_12.1.43" localSheetId="4">#REF!</definedName>
    <definedName name="APU_12.1.43">#REF!</definedName>
    <definedName name="APU_12.1.44" localSheetId="9">#REF!</definedName>
    <definedName name="APU_12.1.44" localSheetId="4">#REF!</definedName>
    <definedName name="APU_12.1.44">#REF!</definedName>
    <definedName name="APU_12.1.45" localSheetId="9">#REF!</definedName>
    <definedName name="APU_12.1.45" localSheetId="4">#REF!</definedName>
    <definedName name="APU_12.1.45">#REF!</definedName>
    <definedName name="APU_12.1.46" localSheetId="9">#REF!</definedName>
    <definedName name="APU_12.1.46" localSheetId="4">#REF!</definedName>
    <definedName name="APU_12.1.46">#REF!</definedName>
    <definedName name="APU_12.1.47" localSheetId="9">#REF!</definedName>
    <definedName name="APU_12.1.47" localSheetId="4">#REF!</definedName>
    <definedName name="APU_12.1.47">#REF!</definedName>
    <definedName name="APU_12.1.48" localSheetId="9">#REF!</definedName>
    <definedName name="APU_12.1.48" localSheetId="4">#REF!</definedName>
    <definedName name="APU_12.1.48">#REF!</definedName>
    <definedName name="APU_12.1.49" localSheetId="9">#REF!</definedName>
    <definedName name="APU_12.1.49" localSheetId="4">#REF!</definedName>
    <definedName name="APU_12.1.49">#REF!</definedName>
    <definedName name="APU_12.1.5" localSheetId="9">#REF!</definedName>
    <definedName name="APU_12.1.5" localSheetId="4">#REF!</definedName>
    <definedName name="APU_12.1.5">#REF!</definedName>
    <definedName name="APU_12.1.50" localSheetId="9">#REF!</definedName>
    <definedName name="APU_12.1.50" localSheetId="4">#REF!</definedName>
    <definedName name="APU_12.1.50">#REF!</definedName>
    <definedName name="APU_12.1.51" localSheetId="9">#REF!</definedName>
    <definedName name="APU_12.1.51" localSheetId="4">#REF!</definedName>
    <definedName name="APU_12.1.51">#REF!</definedName>
    <definedName name="APU_12.1.52" localSheetId="9">#REF!</definedName>
    <definedName name="APU_12.1.52" localSheetId="4">#REF!</definedName>
    <definedName name="APU_12.1.52">#REF!</definedName>
    <definedName name="APU_12.1.53" localSheetId="9">#REF!</definedName>
    <definedName name="APU_12.1.53" localSheetId="4">#REF!</definedName>
    <definedName name="APU_12.1.53">#REF!</definedName>
    <definedName name="APU_12.1.54" localSheetId="9">#REF!</definedName>
    <definedName name="APU_12.1.54" localSheetId="4">#REF!</definedName>
    <definedName name="APU_12.1.54">#REF!</definedName>
    <definedName name="APU_12.1.55" localSheetId="9">#REF!</definedName>
    <definedName name="APU_12.1.55" localSheetId="4">#REF!</definedName>
    <definedName name="APU_12.1.55">#REF!</definedName>
    <definedName name="APU_12.1.56" localSheetId="9">#REF!</definedName>
    <definedName name="APU_12.1.56" localSheetId="4">#REF!</definedName>
    <definedName name="APU_12.1.56">#REF!</definedName>
    <definedName name="APU_12.1.57" localSheetId="9">#REF!</definedName>
    <definedName name="APU_12.1.57" localSheetId="4">#REF!</definedName>
    <definedName name="APU_12.1.57">#REF!</definedName>
    <definedName name="APU_12.1.58" localSheetId="9">#REF!</definedName>
    <definedName name="APU_12.1.58" localSheetId="4">#REF!</definedName>
    <definedName name="APU_12.1.58">#REF!</definedName>
    <definedName name="APU_12.1.59" localSheetId="9">#REF!</definedName>
    <definedName name="APU_12.1.59" localSheetId="4">#REF!</definedName>
    <definedName name="APU_12.1.59">#REF!</definedName>
    <definedName name="APU_12.1.6" localSheetId="9">#REF!</definedName>
    <definedName name="APU_12.1.6" localSheetId="4">#REF!</definedName>
    <definedName name="APU_12.1.6">#REF!</definedName>
    <definedName name="APU_12.1.60" localSheetId="9">#REF!</definedName>
    <definedName name="APU_12.1.60" localSheetId="4">#REF!</definedName>
    <definedName name="APU_12.1.60">#REF!</definedName>
    <definedName name="APU_12.1.61" localSheetId="9">#REF!</definedName>
    <definedName name="APU_12.1.61" localSheetId="4">#REF!</definedName>
    <definedName name="APU_12.1.61">#REF!</definedName>
    <definedName name="APU_12.1.62" localSheetId="9">#REF!</definedName>
    <definedName name="APU_12.1.62" localSheetId="4">#REF!</definedName>
    <definedName name="APU_12.1.62">#REF!</definedName>
    <definedName name="APU_12.1.63" localSheetId="9">#REF!</definedName>
    <definedName name="APU_12.1.63" localSheetId="4">#REF!</definedName>
    <definedName name="APU_12.1.63">#REF!</definedName>
    <definedName name="APU_12.1.64" localSheetId="9">#REF!</definedName>
    <definedName name="APU_12.1.64" localSheetId="4">#REF!</definedName>
    <definedName name="APU_12.1.64">#REF!</definedName>
    <definedName name="APU_12.1.65" localSheetId="9">#REF!</definedName>
    <definedName name="APU_12.1.65" localSheetId="4">#REF!</definedName>
    <definedName name="APU_12.1.65">#REF!</definedName>
    <definedName name="APU_12.1.66" localSheetId="9">#REF!</definedName>
    <definedName name="APU_12.1.66" localSheetId="4">#REF!</definedName>
    <definedName name="APU_12.1.66">#REF!</definedName>
    <definedName name="APU_12.1.67" localSheetId="9">#REF!</definedName>
    <definedName name="APU_12.1.67" localSheetId="4">#REF!</definedName>
    <definedName name="APU_12.1.67">#REF!</definedName>
    <definedName name="APU_12.1.68" localSheetId="9">#REF!</definedName>
    <definedName name="APU_12.1.68" localSheetId="4">#REF!</definedName>
    <definedName name="APU_12.1.68">#REF!</definedName>
    <definedName name="APU_12.1.69" localSheetId="9">#REF!</definedName>
    <definedName name="APU_12.1.69" localSheetId="4">#REF!</definedName>
    <definedName name="APU_12.1.69">#REF!</definedName>
    <definedName name="APU_12.1.7" localSheetId="9">#REF!</definedName>
    <definedName name="APU_12.1.7" localSheetId="4">#REF!</definedName>
    <definedName name="APU_12.1.7">#REF!</definedName>
    <definedName name="APU_12.1.70" localSheetId="9">#REF!</definedName>
    <definedName name="APU_12.1.70" localSheetId="4">#REF!</definedName>
    <definedName name="APU_12.1.70">#REF!</definedName>
    <definedName name="APU_12.1.71" localSheetId="9">#REF!</definedName>
    <definedName name="APU_12.1.71" localSheetId="4">#REF!</definedName>
    <definedName name="APU_12.1.71">#REF!</definedName>
    <definedName name="APU_12.1.8" localSheetId="9">#REF!</definedName>
    <definedName name="APU_12.1.8" localSheetId="4">#REF!</definedName>
    <definedName name="APU_12.1.8">#REF!</definedName>
    <definedName name="APU_12.1.9" localSheetId="9">#REF!</definedName>
    <definedName name="APU_12.1.9" localSheetId="4">#REF!</definedName>
    <definedName name="APU_12.1.9">#REF!</definedName>
    <definedName name="APU_13.1.1" localSheetId="9">#REF!</definedName>
    <definedName name="APU_13.1.1" localSheetId="4">#REF!</definedName>
    <definedName name="APU_13.1.1">#REF!</definedName>
    <definedName name="APU_13.1.2" localSheetId="9">#REF!</definedName>
    <definedName name="APU_13.1.2" localSheetId="4">#REF!</definedName>
    <definedName name="APU_13.1.2">#REF!</definedName>
    <definedName name="APU_13.1.3" localSheetId="9">#REF!</definedName>
    <definedName name="APU_13.1.3" localSheetId="4">#REF!</definedName>
    <definedName name="APU_13.1.3">#REF!</definedName>
    <definedName name="APU_13.1.4" localSheetId="9">#REF!</definedName>
    <definedName name="APU_13.1.4" localSheetId="4">#REF!</definedName>
    <definedName name="APU_13.1.4">#REF!</definedName>
    <definedName name="APU_13.1.5" localSheetId="9">#REF!</definedName>
    <definedName name="APU_13.1.5" localSheetId="4">#REF!</definedName>
    <definedName name="APU_13.1.5">#REF!</definedName>
    <definedName name="APU_13.1.6" localSheetId="9">#REF!</definedName>
    <definedName name="APU_13.1.6" localSheetId="4">#REF!</definedName>
    <definedName name="APU_13.1.6">#REF!</definedName>
    <definedName name="APU_14.1.1" localSheetId="9">#REF!</definedName>
    <definedName name="APU_14.1.1" localSheetId="4">#REF!</definedName>
    <definedName name="APU_14.1.1">#REF!</definedName>
    <definedName name="APU_14.1.2" localSheetId="9">#REF!</definedName>
    <definedName name="APU_14.1.2" localSheetId="4">#REF!</definedName>
    <definedName name="APU_14.1.2">#REF!</definedName>
    <definedName name="APU_14.1.3" localSheetId="9">#REF!</definedName>
    <definedName name="APU_14.1.3" localSheetId="4">#REF!</definedName>
    <definedName name="APU_14.1.3">#REF!</definedName>
    <definedName name="APU_14.1.4" localSheetId="9">#REF!</definedName>
    <definedName name="APU_14.1.4" localSheetId="4">#REF!</definedName>
    <definedName name="APU_14.1.4">#REF!</definedName>
    <definedName name="APU_14.1.5" localSheetId="9">#REF!</definedName>
    <definedName name="APU_14.1.5" localSheetId="4">#REF!</definedName>
    <definedName name="APU_14.1.5">#REF!</definedName>
    <definedName name="APU_15.1.1" localSheetId="9">#REF!</definedName>
    <definedName name="APU_15.1.1" localSheetId="4">#REF!</definedName>
    <definedName name="APU_15.1.1">#REF!</definedName>
    <definedName name="APU_15.2.1" localSheetId="9">#REF!</definedName>
    <definedName name="APU_15.2.1" localSheetId="4">#REF!</definedName>
    <definedName name="APU_15.2.1">#REF!</definedName>
    <definedName name="APU_15.2.10" localSheetId="9">#REF!</definedName>
    <definedName name="APU_15.2.10" localSheetId="4">#REF!</definedName>
    <definedName name="APU_15.2.10">#REF!</definedName>
    <definedName name="APU_15.2.11" localSheetId="9">#REF!</definedName>
    <definedName name="APU_15.2.11" localSheetId="4">#REF!</definedName>
    <definedName name="APU_15.2.11">#REF!</definedName>
    <definedName name="APU_15.2.12" localSheetId="9">#REF!</definedName>
    <definedName name="APU_15.2.12" localSheetId="4">#REF!</definedName>
    <definedName name="APU_15.2.12">#REF!</definedName>
    <definedName name="APU_15.2.13" localSheetId="9">#REF!</definedName>
    <definedName name="APU_15.2.13" localSheetId="4">#REF!</definedName>
    <definedName name="APU_15.2.13">#REF!</definedName>
    <definedName name="APU_15.2.14" localSheetId="9">#REF!</definedName>
    <definedName name="APU_15.2.14" localSheetId="4">#REF!</definedName>
    <definedName name="APU_15.2.14">#REF!</definedName>
    <definedName name="APU_15.2.15" localSheetId="9">#REF!</definedName>
    <definedName name="APU_15.2.15" localSheetId="4">#REF!</definedName>
    <definedName name="APU_15.2.15">#REF!</definedName>
    <definedName name="APU_15.2.2" localSheetId="9">#REF!</definedName>
    <definedName name="APU_15.2.2" localSheetId="4">#REF!</definedName>
    <definedName name="APU_15.2.2">#REF!</definedName>
    <definedName name="APU_15.2.3" localSheetId="9">#REF!</definedName>
    <definedName name="APU_15.2.3" localSheetId="4">#REF!</definedName>
    <definedName name="APU_15.2.3">#REF!</definedName>
    <definedName name="APU_15.2.4" localSheetId="9">#REF!</definedName>
    <definedName name="APU_15.2.4" localSheetId="4">#REF!</definedName>
    <definedName name="APU_15.2.4">#REF!</definedName>
    <definedName name="APU_15.2.5" localSheetId="9">#REF!</definedName>
    <definedName name="APU_15.2.5" localSheetId="4">#REF!</definedName>
    <definedName name="APU_15.2.5">#REF!</definedName>
    <definedName name="APU_15.2.6" localSheetId="9">#REF!</definedName>
    <definedName name="APU_15.2.6" localSheetId="4">#REF!</definedName>
    <definedName name="APU_15.2.6">#REF!</definedName>
    <definedName name="APU_15.2.7" localSheetId="9">#REF!</definedName>
    <definedName name="APU_15.2.7" localSheetId="4">#REF!</definedName>
    <definedName name="APU_15.2.7">#REF!</definedName>
    <definedName name="APU_15.2.8" localSheetId="9">#REF!</definedName>
    <definedName name="APU_15.2.8" localSheetId="4">#REF!</definedName>
    <definedName name="APU_15.2.8">#REF!</definedName>
    <definedName name="APU_15.2.9" localSheetId="9">#REF!</definedName>
    <definedName name="APU_15.2.9" localSheetId="4">#REF!</definedName>
    <definedName name="APU_15.2.9">#REF!</definedName>
    <definedName name="APU_16.1.1" localSheetId="9">#REF!</definedName>
    <definedName name="APU_16.1.1" localSheetId="4">#REF!</definedName>
    <definedName name="APU_16.1.1">#REF!</definedName>
    <definedName name="APU_16.1.10" localSheetId="9">#REF!</definedName>
    <definedName name="APU_16.1.10" localSheetId="4">#REF!</definedName>
    <definedName name="APU_16.1.10">#REF!</definedName>
    <definedName name="APU_16.1.11" localSheetId="9">#REF!</definedName>
    <definedName name="APU_16.1.11" localSheetId="4">#REF!</definedName>
    <definedName name="APU_16.1.11">#REF!</definedName>
    <definedName name="APU_16.1.12" localSheetId="9">#REF!</definedName>
    <definedName name="APU_16.1.12" localSheetId="4">#REF!</definedName>
    <definedName name="APU_16.1.12">#REF!</definedName>
    <definedName name="APU_16.1.13" localSheetId="9">#REF!</definedName>
    <definedName name="APU_16.1.13" localSheetId="4">#REF!</definedName>
    <definedName name="APU_16.1.13">#REF!</definedName>
    <definedName name="APU_16.1.14" localSheetId="9">#REF!</definedName>
    <definedName name="APU_16.1.14" localSheetId="4">#REF!</definedName>
    <definedName name="APU_16.1.14">#REF!</definedName>
    <definedName name="APU_16.1.15" localSheetId="9">#REF!</definedName>
    <definedName name="APU_16.1.15" localSheetId="4">#REF!</definedName>
    <definedName name="APU_16.1.15">#REF!</definedName>
    <definedName name="APU_16.1.16" localSheetId="9">#REF!</definedName>
    <definedName name="APU_16.1.16" localSheetId="4">#REF!</definedName>
    <definedName name="APU_16.1.16">#REF!</definedName>
    <definedName name="APU_16.1.17" localSheetId="9">#REF!</definedName>
    <definedName name="APU_16.1.17" localSheetId="4">#REF!</definedName>
    <definedName name="APU_16.1.17">#REF!</definedName>
    <definedName name="APU_16.1.18" localSheetId="9">#REF!</definedName>
    <definedName name="APU_16.1.18" localSheetId="4">#REF!</definedName>
    <definedName name="APU_16.1.18">#REF!</definedName>
    <definedName name="APU_16.1.19" localSheetId="9">#REF!</definedName>
    <definedName name="APU_16.1.19" localSheetId="4">#REF!</definedName>
    <definedName name="APU_16.1.19">#REF!</definedName>
    <definedName name="APU_16.1.2" localSheetId="9">#REF!</definedName>
    <definedName name="APU_16.1.2" localSheetId="4">#REF!</definedName>
    <definedName name="APU_16.1.2">#REF!</definedName>
    <definedName name="APU_16.1.3" localSheetId="9">#REF!</definedName>
    <definedName name="APU_16.1.3" localSheetId="4">#REF!</definedName>
    <definedName name="APU_16.1.3">#REF!</definedName>
    <definedName name="APU_16.1.4" localSheetId="9">#REF!</definedName>
    <definedName name="APU_16.1.4" localSheetId="4">#REF!</definedName>
    <definedName name="APU_16.1.4">#REF!</definedName>
    <definedName name="APU_16.1.5" localSheetId="9">#REF!</definedName>
    <definedName name="APU_16.1.5" localSheetId="4">#REF!</definedName>
    <definedName name="APU_16.1.5">#REF!</definedName>
    <definedName name="APU_16.1.6" localSheetId="9">#REF!</definedName>
    <definedName name="APU_16.1.6" localSheetId="4">#REF!</definedName>
    <definedName name="APU_16.1.6">#REF!</definedName>
    <definedName name="APU_16.1.7" localSheetId="9">#REF!</definedName>
    <definedName name="APU_16.1.7" localSheetId="4">#REF!</definedName>
    <definedName name="APU_16.1.7">#REF!</definedName>
    <definedName name="APU_16.1.8" localSheetId="9">#REF!</definedName>
    <definedName name="APU_16.1.8" localSheetId="4">#REF!</definedName>
    <definedName name="APU_16.1.8">#REF!</definedName>
    <definedName name="APU_16.1.9" localSheetId="9">#REF!</definedName>
    <definedName name="APU_16.1.9" localSheetId="4">#REF!</definedName>
    <definedName name="APU_16.1.9">#REF!</definedName>
    <definedName name="APU_17.1.1" localSheetId="9">#REF!</definedName>
    <definedName name="APU_17.1.1" localSheetId="4">#REF!</definedName>
    <definedName name="APU_17.1.1">#REF!</definedName>
    <definedName name="APU_17.1.2" localSheetId="9">#REF!</definedName>
    <definedName name="APU_17.1.2" localSheetId="4">#REF!</definedName>
    <definedName name="APU_17.1.2">#REF!</definedName>
    <definedName name="APU_18.1.1" localSheetId="9">#REF!</definedName>
    <definedName name="APU_18.1.1" localSheetId="4">#REF!</definedName>
    <definedName name="APU_18.1.1">#REF!</definedName>
    <definedName name="APU_18.2.1" localSheetId="9">#REF!</definedName>
    <definedName name="APU_18.2.1" localSheetId="4">#REF!</definedName>
    <definedName name="APU_18.2.1">#REF!</definedName>
    <definedName name="APU_18.2.2" localSheetId="9">#REF!</definedName>
    <definedName name="APU_18.2.2" localSheetId="4">#REF!</definedName>
    <definedName name="APU_18.2.2">#REF!</definedName>
    <definedName name="APU_18.2.3" localSheetId="9">#REF!</definedName>
    <definedName name="APU_18.2.3" localSheetId="4">#REF!</definedName>
    <definedName name="APU_18.2.3">#REF!</definedName>
    <definedName name="APU_18.2.4" localSheetId="9">#REF!</definedName>
    <definedName name="APU_18.2.4" localSheetId="4">#REF!</definedName>
    <definedName name="APU_18.2.4">#REF!</definedName>
    <definedName name="APU_18.3.1" localSheetId="9">#REF!</definedName>
    <definedName name="APU_18.3.1" localSheetId="4">#REF!</definedName>
    <definedName name="APU_18.3.1">#REF!</definedName>
    <definedName name="APU_18.3.2" localSheetId="9">#REF!</definedName>
    <definedName name="APU_18.3.2" localSheetId="4">#REF!</definedName>
    <definedName name="APU_18.3.2">#REF!</definedName>
    <definedName name="APU_18.4.1" localSheetId="9">#REF!</definedName>
    <definedName name="APU_18.4.1" localSheetId="4">#REF!</definedName>
    <definedName name="APU_18.4.1">#REF!</definedName>
    <definedName name="APU_18.4.2" localSheetId="9">#REF!</definedName>
    <definedName name="APU_18.4.2" localSheetId="4">#REF!</definedName>
    <definedName name="APU_18.4.2">#REF!</definedName>
    <definedName name="APU_19.1.1" localSheetId="9">#REF!</definedName>
    <definedName name="APU_19.1.1" localSheetId="4">#REF!</definedName>
    <definedName name="APU_19.1.1">#REF!</definedName>
    <definedName name="APU_19.1.2" localSheetId="9">#REF!</definedName>
    <definedName name="APU_19.1.2" localSheetId="4">#REF!</definedName>
    <definedName name="APU_19.1.2">#REF!</definedName>
    <definedName name="APU_19.1.3" localSheetId="9">#REF!</definedName>
    <definedName name="APU_19.1.3" localSheetId="4">#REF!</definedName>
    <definedName name="APU_19.1.3">#REF!</definedName>
    <definedName name="APU_19.1.4" localSheetId="9">#REF!</definedName>
    <definedName name="APU_19.1.4" localSheetId="4">#REF!</definedName>
    <definedName name="APU_19.1.4">#REF!</definedName>
    <definedName name="APU_19.1.5" localSheetId="9">#REF!</definedName>
    <definedName name="APU_19.1.5" localSheetId="4">#REF!</definedName>
    <definedName name="APU_19.1.5">#REF!</definedName>
    <definedName name="APU_19.2.1" localSheetId="9">#REF!</definedName>
    <definedName name="APU_19.2.1" localSheetId="4">#REF!</definedName>
    <definedName name="APU_19.2.1">#REF!</definedName>
    <definedName name="APU_19.3.1" localSheetId="9">#REF!</definedName>
    <definedName name="APU_19.3.1" localSheetId="4">#REF!</definedName>
    <definedName name="APU_19.3.1">#REF!</definedName>
    <definedName name="APU_2.1.1" localSheetId="9">#REF!</definedName>
    <definedName name="APU_2.1.1" localSheetId="4">#REF!</definedName>
    <definedName name="APU_2.1.1">#REF!</definedName>
    <definedName name="APU_2.1.2" localSheetId="9">#REF!</definedName>
    <definedName name="APU_2.1.2" localSheetId="4">#REF!</definedName>
    <definedName name="APU_2.1.2">#REF!</definedName>
    <definedName name="APU_2.1.3" localSheetId="9">#REF!</definedName>
    <definedName name="APU_2.1.3" localSheetId="4">#REF!</definedName>
    <definedName name="APU_2.1.3">#REF!</definedName>
    <definedName name="APU_2.1.4" localSheetId="9">#REF!</definedName>
    <definedName name="APU_2.1.4" localSheetId="4">#REF!</definedName>
    <definedName name="APU_2.1.4">#REF!</definedName>
    <definedName name="APU_2.2.1" localSheetId="9">#REF!</definedName>
    <definedName name="APU_2.2.1" localSheetId="4">#REF!</definedName>
    <definedName name="APU_2.2.1">#REF!</definedName>
    <definedName name="APU_2.2.2" localSheetId="9">#REF!</definedName>
    <definedName name="APU_2.2.2" localSheetId="4">#REF!</definedName>
    <definedName name="APU_2.2.2">#REF!</definedName>
    <definedName name="APU_2.2.3" localSheetId="9">#REF!</definedName>
    <definedName name="APU_2.2.3" localSheetId="4">#REF!</definedName>
    <definedName name="APU_2.2.3">#REF!</definedName>
    <definedName name="APU_2.3.1" localSheetId="9">#REF!</definedName>
    <definedName name="APU_2.3.1" localSheetId="4">#REF!</definedName>
    <definedName name="APU_2.3.1">#REF!</definedName>
    <definedName name="APU_2.3.2" localSheetId="9">#REF!</definedName>
    <definedName name="APU_2.3.2" localSheetId="4">#REF!</definedName>
    <definedName name="APU_2.3.2">#REF!</definedName>
    <definedName name="APU_20.1.1" localSheetId="9">#REF!</definedName>
    <definedName name="APU_20.1.1" localSheetId="4">#REF!</definedName>
    <definedName name="APU_20.1.1">#REF!</definedName>
    <definedName name="APU_20.1.2" localSheetId="9">#REF!</definedName>
    <definedName name="APU_20.1.2" localSheetId="4">#REF!</definedName>
    <definedName name="APU_20.1.2">#REF!</definedName>
    <definedName name="APU_20.1.3" localSheetId="9">#REF!</definedName>
    <definedName name="APU_20.1.3" localSheetId="4">#REF!</definedName>
    <definedName name="APU_20.1.3">#REF!</definedName>
    <definedName name="APU_20.1.4" localSheetId="9">#REF!</definedName>
    <definedName name="APU_20.1.4" localSheetId="4">#REF!</definedName>
    <definedName name="APU_20.1.4">#REF!</definedName>
    <definedName name="APU_20.2.1" localSheetId="9">#REF!</definedName>
    <definedName name="APU_20.2.1" localSheetId="4">#REF!</definedName>
    <definedName name="APU_20.2.1">#REF!</definedName>
    <definedName name="APU_20.2.2" localSheetId="9">#REF!</definedName>
    <definedName name="APU_20.2.2" localSheetId="4">#REF!</definedName>
    <definedName name="APU_20.2.2">#REF!</definedName>
    <definedName name="APU_20.2.3" localSheetId="9">#REF!</definedName>
    <definedName name="APU_20.2.3" localSheetId="4">#REF!</definedName>
    <definedName name="APU_20.2.3">#REF!</definedName>
    <definedName name="APU_20.2.4" localSheetId="9">#REF!</definedName>
    <definedName name="APU_20.2.4" localSheetId="4">#REF!</definedName>
    <definedName name="APU_20.2.4">#REF!</definedName>
    <definedName name="APU_20.2.5" localSheetId="9">#REF!</definedName>
    <definedName name="APU_20.2.5" localSheetId="4">#REF!</definedName>
    <definedName name="APU_20.2.5">#REF!</definedName>
    <definedName name="APU_20.2.6" localSheetId="9">#REF!</definedName>
    <definedName name="APU_20.2.6" localSheetId="4">#REF!</definedName>
    <definedName name="APU_20.2.6">#REF!</definedName>
    <definedName name="APU_21.1.4" localSheetId="9">#REF!</definedName>
    <definedName name="APU_21.1.4" localSheetId="4">#REF!</definedName>
    <definedName name="APU_21.1.4">#REF!</definedName>
    <definedName name="APU_21.2.1" localSheetId="9">#REF!</definedName>
    <definedName name="APU_21.2.1" localSheetId="4">#REF!</definedName>
    <definedName name="APU_21.2.1">#REF!</definedName>
    <definedName name="APU_21.2.2" localSheetId="9">#REF!</definedName>
    <definedName name="APU_21.2.2" localSheetId="4">#REF!</definedName>
    <definedName name="APU_21.2.2">#REF!</definedName>
    <definedName name="APU_21.2.3" localSheetId="9">#REF!</definedName>
    <definedName name="APU_21.2.3" localSheetId="4">#REF!</definedName>
    <definedName name="APU_21.2.3">#REF!</definedName>
    <definedName name="APU_21.2.4" localSheetId="9">#REF!</definedName>
    <definedName name="APU_21.2.4" localSheetId="4">#REF!</definedName>
    <definedName name="APU_21.2.4">#REF!</definedName>
    <definedName name="APU_3.1.1" localSheetId="9">#REF!</definedName>
    <definedName name="APU_3.1.1" localSheetId="4">#REF!</definedName>
    <definedName name="APU_3.1.1">#REF!</definedName>
    <definedName name="APU_3.1.10" localSheetId="9">#REF!</definedName>
    <definedName name="APU_3.1.10" localSheetId="4">#REF!</definedName>
    <definedName name="APU_3.1.10">#REF!</definedName>
    <definedName name="APU_3.1.11" localSheetId="9">#REF!</definedName>
    <definedName name="APU_3.1.11" localSheetId="4">#REF!</definedName>
    <definedName name="APU_3.1.11">#REF!</definedName>
    <definedName name="APU_3.1.12" localSheetId="9">#REF!</definedName>
    <definedName name="APU_3.1.12" localSheetId="4">#REF!</definedName>
    <definedName name="APU_3.1.12">#REF!</definedName>
    <definedName name="APU_3.1.13" localSheetId="9">#REF!</definedName>
    <definedName name="APU_3.1.13" localSheetId="4">#REF!</definedName>
    <definedName name="APU_3.1.13">#REF!</definedName>
    <definedName name="APU_3.1.2" localSheetId="9">#REF!</definedName>
    <definedName name="APU_3.1.2" localSheetId="4">#REF!</definedName>
    <definedName name="APU_3.1.2">#REF!</definedName>
    <definedName name="APU_3.1.3" localSheetId="9">#REF!</definedName>
    <definedName name="APU_3.1.3" localSheetId="4">#REF!</definedName>
    <definedName name="APU_3.1.3">#REF!</definedName>
    <definedName name="APU_3.1.4" localSheetId="9">#REF!</definedName>
    <definedName name="APU_3.1.4" localSheetId="4">#REF!</definedName>
    <definedName name="APU_3.1.4">#REF!</definedName>
    <definedName name="APU_3.1.5" localSheetId="9">#REF!</definedName>
    <definedName name="APU_3.1.5" localSheetId="4">#REF!</definedName>
    <definedName name="APU_3.1.5">#REF!</definedName>
    <definedName name="APU_3.1.6" localSheetId="9">#REF!</definedName>
    <definedName name="APU_3.1.6" localSheetId="4">#REF!</definedName>
    <definedName name="APU_3.1.6">#REF!</definedName>
    <definedName name="APU_3.1.7" localSheetId="9">#REF!</definedName>
    <definedName name="APU_3.1.7" localSheetId="4">#REF!</definedName>
    <definedName name="APU_3.1.7">#REF!</definedName>
    <definedName name="APU_3.1.8" localSheetId="9">#REF!</definedName>
    <definedName name="APU_3.1.8" localSheetId="4">#REF!</definedName>
    <definedName name="APU_3.1.8">#REF!</definedName>
    <definedName name="APU_3.1.9" localSheetId="9">#REF!</definedName>
    <definedName name="APU_3.1.9" localSheetId="4">#REF!</definedName>
    <definedName name="APU_3.1.9">#REF!</definedName>
    <definedName name="APU_3.2.1" localSheetId="9">#REF!</definedName>
    <definedName name="APU_3.2.1" localSheetId="4">#REF!</definedName>
    <definedName name="APU_3.2.1">#REF!</definedName>
    <definedName name="APU_3.2.10" localSheetId="9">#REF!</definedName>
    <definedName name="APU_3.2.10" localSheetId="4">#REF!</definedName>
    <definedName name="APU_3.2.10">#REF!</definedName>
    <definedName name="APU_3.2.2" localSheetId="9">#REF!</definedName>
    <definedName name="APU_3.2.2" localSheetId="4">#REF!</definedName>
    <definedName name="APU_3.2.2">#REF!</definedName>
    <definedName name="APU_3.2.3" localSheetId="9">#REF!</definedName>
    <definedName name="APU_3.2.3" localSheetId="4">#REF!</definedName>
    <definedName name="APU_3.2.3">#REF!</definedName>
    <definedName name="APU_3.2.4" localSheetId="9">#REF!</definedName>
    <definedName name="APU_3.2.4" localSheetId="4">#REF!</definedName>
    <definedName name="APU_3.2.4">#REF!</definedName>
    <definedName name="APU_3.2.5" localSheetId="9">#REF!</definedName>
    <definedName name="APU_3.2.5" localSheetId="4">#REF!</definedName>
    <definedName name="APU_3.2.5">#REF!</definedName>
    <definedName name="APU_3.2.6" localSheetId="9">#REF!</definedName>
    <definedName name="APU_3.2.6" localSheetId="4">#REF!</definedName>
    <definedName name="APU_3.2.6">#REF!</definedName>
    <definedName name="APU_3.2.7" localSheetId="9">#REF!</definedName>
    <definedName name="APU_3.2.7" localSheetId="4">#REF!</definedName>
    <definedName name="APU_3.2.7">#REF!</definedName>
    <definedName name="APU_3.2.8" localSheetId="9">#REF!</definedName>
    <definedName name="APU_3.2.8" localSheetId="4">#REF!</definedName>
    <definedName name="APU_3.2.8">#REF!</definedName>
    <definedName name="APU_3.2.9" localSheetId="9">#REF!</definedName>
    <definedName name="APU_3.2.9" localSheetId="4">#REF!</definedName>
    <definedName name="APU_3.2.9">#REF!</definedName>
    <definedName name="APU_3.3.1" localSheetId="9">#REF!</definedName>
    <definedName name="APU_3.3.1" localSheetId="4">#REF!</definedName>
    <definedName name="APU_3.3.1">#REF!</definedName>
    <definedName name="APU_3.3.2" localSheetId="9">#REF!</definedName>
    <definedName name="APU_3.3.2" localSheetId="4">#REF!</definedName>
    <definedName name="APU_3.3.2">#REF!</definedName>
    <definedName name="APU_3.3.3" localSheetId="9">#REF!</definedName>
    <definedName name="APU_3.3.3" localSheetId="4">#REF!</definedName>
    <definedName name="APU_3.3.3">#REF!</definedName>
    <definedName name="APU_3.3.4" localSheetId="9">#REF!</definedName>
    <definedName name="APU_3.3.4" localSheetId="4">#REF!</definedName>
    <definedName name="APU_3.3.4">#REF!</definedName>
    <definedName name="APU_3.4.1.1" localSheetId="9">#REF!</definedName>
    <definedName name="APU_3.4.1.1" localSheetId="4">#REF!</definedName>
    <definedName name="APU_3.4.1.1">#REF!</definedName>
    <definedName name="APU_3.4.1.2" localSheetId="9">#REF!</definedName>
    <definedName name="APU_3.4.1.2" localSheetId="4">#REF!</definedName>
    <definedName name="APU_3.4.1.2">#REF!</definedName>
    <definedName name="APU_3.4.1.3" localSheetId="9">#REF!</definedName>
    <definedName name="APU_3.4.1.3" localSheetId="4">#REF!</definedName>
    <definedName name="APU_3.4.1.3">#REF!</definedName>
    <definedName name="APU_3.4.1.4" localSheetId="9">#REF!</definedName>
    <definedName name="APU_3.4.1.4" localSheetId="4">#REF!</definedName>
    <definedName name="APU_3.4.1.4">#REF!</definedName>
    <definedName name="APU_3.4.2.1" localSheetId="9">#REF!</definedName>
    <definedName name="APU_3.4.2.1" localSheetId="4">#REF!</definedName>
    <definedName name="APU_3.4.2.1">#REF!</definedName>
    <definedName name="APU_3.4.2.2" localSheetId="9">#REF!</definedName>
    <definedName name="APU_3.4.2.2" localSheetId="4">#REF!</definedName>
    <definedName name="APU_3.4.2.2">#REF!</definedName>
    <definedName name="APU_3.4.2.3" localSheetId="9">#REF!</definedName>
    <definedName name="APU_3.4.2.3" localSheetId="4">#REF!</definedName>
    <definedName name="APU_3.4.2.3">#REF!</definedName>
    <definedName name="APU_3.4.2.4" localSheetId="9">#REF!</definedName>
    <definedName name="APU_3.4.2.4" localSheetId="4">#REF!</definedName>
    <definedName name="APU_3.4.2.4">#REF!</definedName>
    <definedName name="APU_3.4.3.1" localSheetId="9">#REF!</definedName>
    <definedName name="APU_3.4.3.1" localSheetId="4">#REF!</definedName>
    <definedName name="APU_3.4.3.1">#REF!</definedName>
    <definedName name="APU_3.4.3.2" localSheetId="9">#REF!</definedName>
    <definedName name="APU_3.4.3.2" localSheetId="4">#REF!</definedName>
    <definedName name="APU_3.4.3.2">#REF!</definedName>
    <definedName name="APU_3.4.4.1" localSheetId="9">#REF!</definedName>
    <definedName name="APU_3.4.4.1" localSheetId="4">#REF!</definedName>
    <definedName name="APU_3.4.4.1">#REF!</definedName>
    <definedName name="APU_3.4.4.2" localSheetId="9">#REF!</definedName>
    <definedName name="APU_3.4.4.2" localSheetId="4">#REF!</definedName>
    <definedName name="APU_3.4.4.2">#REF!</definedName>
    <definedName name="APU_3.4.4.3" localSheetId="9">#REF!</definedName>
    <definedName name="APU_3.4.4.3" localSheetId="4">#REF!</definedName>
    <definedName name="APU_3.4.4.3">#REF!</definedName>
    <definedName name="APU_3.4.5.1" localSheetId="9">#REF!</definedName>
    <definedName name="APU_3.4.5.1" localSheetId="4">#REF!</definedName>
    <definedName name="APU_3.4.5.1">#REF!</definedName>
    <definedName name="APU_4.1.1" localSheetId="9">#REF!</definedName>
    <definedName name="APU_4.1.1" localSheetId="4">#REF!</definedName>
    <definedName name="APU_4.1.1">#REF!</definedName>
    <definedName name="APU_4.1.2" localSheetId="9">#REF!</definedName>
    <definedName name="APU_4.1.2" localSheetId="4">#REF!</definedName>
    <definedName name="APU_4.1.2">#REF!</definedName>
    <definedName name="APU_4.1.3" localSheetId="9">#REF!</definedName>
    <definedName name="APU_4.1.3" localSheetId="4">#REF!</definedName>
    <definedName name="APU_4.1.3">#REF!</definedName>
    <definedName name="APU_4.1.4" localSheetId="9">#REF!</definedName>
    <definedName name="APU_4.1.4" localSheetId="4">#REF!</definedName>
    <definedName name="APU_4.1.4">#REF!</definedName>
    <definedName name="APU_4.1.5" localSheetId="9">#REF!</definedName>
    <definedName name="APU_4.1.5" localSheetId="4">#REF!</definedName>
    <definedName name="APU_4.1.5">#REF!</definedName>
    <definedName name="APU_4.1.6" localSheetId="9">#REF!</definedName>
    <definedName name="APU_4.1.6" localSheetId="4">#REF!</definedName>
    <definedName name="APU_4.1.6">#REF!</definedName>
    <definedName name="APU_4.1.7" localSheetId="9">#REF!</definedName>
    <definedName name="APU_4.1.7" localSheetId="4">#REF!</definedName>
    <definedName name="APU_4.1.7">#REF!</definedName>
    <definedName name="APU_4.1.8" localSheetId="9">#REF!</definedName>
    <definedName name="APU_4.1.8" localSheetId="4">#REF!</definedName>
    <definedName name="APU_4.1.8">#REF!</definedName>
    <definedName name="APU_4.5.1" localSheetId="9">#REF!</definedName>
    <definedName name="APU_4.5.1" localSheetId="4">#REF!</definedName>
    <definedName name="APU_4.5.1">#REF!</definedName>
    <definedName name="APU_4.5.2" localSheetId="9">#REF!</definedName>
    <definedName name="APU_4.5.2" localSheetId="4">#REF!</definedName>
    <definedName name="APU_4.5.2">#REF!</definedName>
    <definedName name="APU_5.1.1" localSheetId="9">#REF!</definedName>
    <definedName name="APU_5.1.1" localSheetId="4">#REF!</definedName>
    <definedName name="APU_5.1.1">#REF!</definedName>
    <definedName name="APU_5.1.10" localSheetId="9">#REF!</definedName>
    <definedName name="APU_5.1.10" localSheetId="4">#REF!</definedName>
    <definedName name="APU_5.1.10">#REF!</definedName>
    <definedName name="APU_5.1.11" localSheetId="9">#REF!</definedName>
    <definedName name="APU_5.1.11" localSheetId="4">#REF!</definedName>
    <definedName name="APU_5.1.11">#REF!</definedName>
    <definedName name="APU_5.1.12" localSheetId="9">#REF!</definedName>
    <definedName name="APU_5.1.12" localSheetId="4">#REF!</definedName>
    <definedName name="APU_5.1.12">#REF!</definedName>
    <definedName name="APU_5.1.13" localSheetId="9">#REF!</definedName>
    <definedName name="APU_5.1.13" localSheetId="4">#REF!</definedName>
    <definedName name="APU_5.1.13">#REF!</definedName>
    <definedName name="APU_5.1.2" localSheetId="9">#REF!</definedName>
    <definedName name="APU_5.1.2" localSheetId="4">#REF!</definedName>
    <definedName name="APU_5.1.2">#REF!</definedName>
    <definedName name="APU_5.1.3" localSheetId="9">#REF!</definedName>
    <definedName name="APU_5.1.3" localSheetId="4">#REF!</definedName>
    <definedName name="APU_5.1.3">#REF!</definedName>
    <definedName name="APU_5.1.4" localSheetId="9">#REF!</definedName>
    <definedName name="APU_5.1.4" localSheetId="4">#REF!</definedName>
    <definedName name="APU_5.1.4">#REF!</definedName>
    <definedName name="APU_5.1.5" localSheetId="9">#REF!</definedName>
    <definedName name="APU_5.1.5" localSheetId="4">#REF!</definedName>
    <definedName name="APU_5.1.5">#REF!</definedName>
    <definedName name="APU_5.1.6" localSheetId="9">#REF!</definedName>
    <definedName name="APU_5.1.6" localSheetId="4">#REF!</definedName>
    <definedName name="APU_5.1.6">#REF!</definedName>
    <definedName name="APU_5.1.7" localSheetId="9">#REF!</definedName>
    <definedName name="APU_5.1.7" localSheetId="4">#REF!</definedName>
    <definedName name="APU_5.1.7">#REF!</definedName>
    <definedName name="APU_5.1.8" localSheetId="9">#REF!</definedName>
    <definedName name="APU_5.1.8" localSheetId="4">#REF!</definedName>
    <definedName name="APU_5.1.8">#REF!</definedName>
    <definedName name="APU_5.1.9" localSheetId="9">#REF!</definedName>
    <definedName name="APU_5.1.9" localSheetId="4">#REF!</definedName>
    <definedName name="APU_5.1.9">#REF!</definedName>
    <definedName name="APU_5.3.1" localSheetId="9">#REF!</definedName>
    <definedName name="APU_5.3.1" localSheetId="4">#REF!</definedName>
    <definedName name="APU_5.3.1">#REF!</definedName>
    <definedName name="APU_6.1.1" localSheetId="9">#REF!</definedName>
    <definedName name="APU_6.1.1" localSheetId="4">#REF!</definedName>
    <definedName name="APU_6.1.1">#REF!</definedName>
    <definedName name="APU_6.1.10" localSheetId="9">#REF!</definedName>
    <definedName name="APU_6.1.10" localSheetId="4">#REF!</definedName>
    <definedName name="APU_6.1.10">#REF!</definedName>
    <definedName name="APU_6.1.2" localSheetId="9">#REF!</definedName>
    <definedName name="APU_6.1.2" localSheetId="4">#REF!</definedName>
    <definedName name="APU_6.1.2">#REF!</definedName>
    <definedName name="APU_6.1.3" localSheetId="9">#REF!</definedName>
    <definedName name="APU_6.1.3" localSheetId="4">#REF!</definedName>
    <definedName name="APU_6.1.3">#REF!</definedName>
    <definedName name="APU_6.1.4" localSheetId="9">#REF!</definedName>
    <definedName name="APU_6.1.4" localSheetId="4">#REF!</definedName>
    <definedName name="APU_6.1.4">#REF!</definedName>
    <definedName name="APU_6.1.5" localSheetId="9">#REF!</definedName>
    <definedName name="APU_6.1.5" localSheetId="4">#REF!</definedName>
    <definedName name="APU_6.1.5">#REF!</definedName>
    <definedName name="APU_6.1.6" localSheetId="9">#REF!</definedName>
    <definedName name="APU_6.1.6" localSheetId="4">#REF!</definedName>
    <definedName name="APU_6.1.6">#REF!</definedName>
    <definedName name="APU_6.1.7" localSheetId="9">#REF!</definedName>
    <definedName name="APU_6.1.7" localSheetId="4">#REF!</definedName>
    <definedName name="APU_6.1.7">#REF!</definedName>
    <definedName name="APU_6.1.8" localSheetId="9">#REF!</definedName>
    <definedName name="APU_6.1.8" localSheetId="4">#REF!</definedName>
    <definedName name="APU_6.1.8">#REF!</definedName>
    <definedName name="APU_6.1.9" localSheetId="9">#REF!</definedName>
    <definedName name="APU_6.1.9" localSheetId="4">#REF!</definedName>
    <definedName name="APU_6.1.9">#REF!</definedName>
    <definedName name="APU_6_1_11" localSheetId="9">#REF!</definedName>
    <definedName name="APU_6_1_11" localSheetId="4">#REF!</definedName>
    <definedName name="APU_6_1_11">#REF!</definedName>
    <definedName name="APU_7.1.1" localSheetId="9">#REF!</definedName>
    <definedName name="APU_7.1.1" localSheetId="4">#REF!</definedName>
    <definedName name="APU_7.1.1">#REF!</definedName>
    <definedName name="APU_7.1.10" localSheetId="9">#REF!</definedName>
    <definedName name="APU_7.1.10" localSheetId="4">#REF!</definedName>
    <definedName name="APU_7.1.10">#REF!</definedName>
    <definedName name="APU_7.1.2" localSheetId="9">#REF!</definedName>
    <definedName name="APU_7.1.2" localSheetId="4">#REF!</definedName>
    <definedName name="APU_7.1.2">#REF!</definedName>
    <definedName name="APU_7.1.3" localSheetId="9">#REF!</definedName>
    <definedName name="APU_7.1.3" localSheetId="4">#REF!</definedName>
    <definedName name="APU_7.1.3">#REF!</definedName>
    <definedName name="APU_7.1.4" localSheetId="9">#REF!</definedName>
    <definedName name="APU_7.1.4" localSheetId="4">#REF!</definedName>
    <definedName name="APU_7.1.4">#REF!</definedName>
    <definedName name="APU_7.1.5" localSheetId="9">#REF!</definedName>
    <definedName name="APU_7.1.5" localSheetId="4">#REF!</definedName>
    <definedName name="APU_7.1.5">#REF!</definedName>
    <definedName name="APU_7.1.6" localSheetId="9">#REF!</definedName>
    <definedName name="APU_7.1.6" localSheetId="4">#REF!</definedName>
    <definedName name="APU_7.1.6">#REF!</definedName>
    <definedName name="APU_7.1.7" localSheetId="9">#REF!</definedName>
    <definedName name="APU_7.1.7" localSheetId="4">#REF!</definedName>
    <definedName name="APU_7.1.7">#REF!</definedName>
    <definedName name="APU_7.1.8" localSheetId="9">#REF!</definedName>
    <definedName name="APU_7.1.8" localSheetId="4">#REF!</definedName>
    <definedName name="APU_7.1.8">#REF!</definedName>
    <definedName name="APU_7.1.9" localSheetId="9">#REF!</definedName>
    <definedName name="APU_7.1.9" localSheetId="4">#REF!</definedName>
    <definedName name="APU_7.1.9">#REF!</definedName>
    <definedName name="APU_7.2.1" localSheetId="9">#REF!</definedName>
    <definedName name="APU_7.2.1" localSheetId="4">#REF!</definedName>
    <definedName name="APU_7.2.1">#REF!</definedName>
    <definedName name="APU_7.2.2" localSheetId="9">#REF!</definedName>
    <definedName name="APU_7.2.2" localSheetId="4">#REF!</definedName>
    <definedName name="APU_7.2.2">#REF!</definedName>
    <definedName name="APU_7.3.1" localSheetId="9">#REF!</definedName>
    <definedName name="APU_7.3.1" localSheetId="4">#REF!</definedName>
    <definedName name="APU_7.3.1">#REF!</definedName>
    <definedName name="APU_7.3.10" localSheetId="9">#REF!</definedName>
    <definedName name="APU_7.3.10" localSheetId="4">#REF!</definedName>
    <definedName name="APU_7.3.10">#REF!</definedName>
    <definedName name="APU_7.3.11" localSheetId="9">#REF!</definedName>
    <definedName name="APU_7.3.11" localSheetId="4">#REF!</definedName>
    <definedName name="APU_7.3.11">#REF!</definedName>
    <definedName name="APU_7.3.12" localSheetId="9">#REF!</definedName>
    <definedName name="APU_7.3.12" localSheetId="4">#REF!</definedName>
    <definedName name="APU_7.3.12">#REF!</definedName>
    <definedName name="APU_7.3.13" localSheetId="9">#REF!</definedName>
    <definedName name="APU_7.3.13" localSheetId="4">#REF!</definedName>
    <definedName name="APU_7.3.13">#REF!</definedName>
    <definedName name="APU_7.3.14" localSheetId="9">#REF!</definedName>
    <definedName name="APU_7.3.14" localSheetId="4">#REF!</definedName>
    <definedName name="APU_7.3.14">#REF!</definedName>
    <definedName name="APU_7.3.15" localSheetId="9">#REF!</definedName>
    <definedName name="APU_7.3.15" localSheetId="4">#REF!</definedName>
    <definedName name="APU_7.3.15">#REF!</definedName>
    <definedName name="APU_7.3.16" localSheetId="9">#REF!</definedName>
    <definedName name="APU_7.3.16" localSheetId="4">#REF!</definedName>
    <definedName name="APU_7.3.16">#REF!</definedName>
    <definedName name="APU_7.3.2" localSheetId="9">#REF!</definedName>
    <definedName name="APU_7.3.2" localSheetId="4">#REF!</definedName>
    <definedName name="APU_7.3.2">#REF!</definedName>
    <definedName name="APU_7.3.3" localSheetId="9">#REF!</definedName>
    <definedName name="APU_7.3.3" localSheetId="4">#REF!</definedName>
    <definedName name="APU_7.3.3">#REF!</definedName>
    <definedName name="APU_7.3.4" localSheetId="9">#REF!</definedName>
    <definedName name="APU_7.3.4" localSheetId="4">#REF!</definedName>
    <definedName name="APU_7.3.4">#REF!</definedName>
    <definedName name="APU_7.3.5" localSheetId="9">#REF!</definedName>
    <definedName name="APU_7.3.5" localSheetId="4">#REF!</definedName>
    <definedName name="APU_7.3.5">#REF!</definedName>
    <definedName name="APU_7.3.6" localSheetId="9">#REF!</definedName>
    <definedName name="APU_7.3.6" localSheetId="4">#REF!</definedName>
    <definedName name="APU_7.3.6">#REF!</definedName>
    <definedName name="APU_7.3.7" localSheetId="9">#REF!</definedName>
    <definedName name="APU_7.3.7" localSheetId="4">#REF!</definedName>
    <definedName name="APU_7.3.7">#REF!</definedName>
    <definedName name="APU_7.3.8" localSheetId="9">#REF!</definedName>
    <definedName name="APU_7.3.8" localSheetId="4">#REF!</definedName>
    <definedName name="APU_7.3.8">#REF!</definedName>
    <definedName name="APU_7.3.9" localSheetId="9">#REF!</definedName>
    <definedName name="APU_7.3.9" localSheetId="4">#REF!</definedName>
    <definedName name="APU_7.3.9">#REF!</definedName>
    <definedName name="APU_7.4.1" localSheetId="9">#REF!</definedName>
    <definedName name="APU_7.4.1" localSheetId="4">#REF!</definedName>
    <definedName name="APU_7.4.1">#REF!</definedName>
    <definedName name="APU_7.4.2" localSheetId="9">#REF!</definedName>
    <definedName name="APU_7.4.2" localSheetId="4">#REF!</definedName>
    <definedName name="APU_7.4.2">#REF!</definedName>
    <definedName name="APU_7.5.1" localSheetId="9">#REF!</definedName>
    <definedName name="APU_7.5.1" localSheetId="4">#REF!</definedName>
    <definedName name="APU_7.5.1">#REF!</definedName>
    <definedName name="APU_7.5.2" localSheetId="9">#REF!</definedName>
    <definedName name="APU_7.5.2" localSheetId="4">#REF!</definedName>
    <definedName name="APU_7.5.2">#REF!</definedName>
    <definedName name="APU_7.5.3" localSheetId="9">#REF!</definedName>
    <definedName name="APU_7.5.3" localSheetId="4">#REF!</definedName>
    <definedName name="APU_7.5.3">#REF!</definedName>
    <definedName name="APU_7.5.4" localSheetId="9">#REF!</definedName>
    <definedName name="APU_7.5.4" localSheetId="4">#REF!</definedName>
    <definedName name="APU_7.5.4">#REF!</definedName>
    <definedName name="APU_7.5.5" localSheetId="9">#REF!</definedName>
    <definedName name="APU_7.5.5" localSheetId="4">#REF!</definedName>
    <definedName name="APU_7.5.5">#REF!</definedName>
    <definedName name="APU_7.5.6" localSheetId="9">#REF!</definedName>
    <definedName name="APU_7.5.6" localSheetId="4">#REF!</definedName>
    <definedName name="APU_7.5.6">#REF!</definedName>
    <definedName name="APU_7.5.7" localSheetId="9">#REF!</definedName>
    <definedName name="APU_7.5.7" localSheetId="4">#REF!</definedName>
    <definedName name="APU_7.5.7">#REF!</definedName>
    <definedName name="APU_7.5.8" localSheetId="9">#REF!</definedName>
    <definedName name="APU_7.5.8" localSheetId="4">#REF!</definedName>
    <definedName name="APU_7.5.8">#REF!</definedName>
    <definedName name="APU_7.6.1" localSheetId="9">#REF!</definedName>
    <definedName name="APU_7.6.1" localSheetId="4">#REF!</definedName>
    <definedName name="APU_7.6.1">#REF!</definedName>
    <definedName name="APU_7.6.2" localSheetId="9">#REF!</definedName>
    <definedName name="APU_7.6.2" localSheetId="4">#REF!</definedName>
    <definedName name="APU_7.6.2">#REF!</definedName>
    <definedName name="APU_7.6.3" localSheetId="9">#REF!</definedName>
    <definedName name="APU_7.6.3" localSheetId="4">#REF!</definedName>
    <definedName name="APU_7.6.3">#REF!</definedName>
    <definedName name="APU_7.7.1.1" localSheetId="9">#REF!</definedName>
    <definedName name="APU_7.7.1.1" localSheetId="4">#REF!</definedName>
    <definedName name="APU_7.7.1.1">#REF!</definedName>
    <definedName name="APU_7.7.1.2" localSheetId="9">#REF!</definedName>
    <definedName name="APU_7.7.1.2" localSheetId="4">#REF!</definedName>
    <definedName name="APU_7.7.1.2">#REF!</definedName>
    <definedName name="APU_7.7.1.3" localSheetId="9">#REF!</definedName>
    <definedName name="APU_7.7.1.3" localSheetId="4">#REF!</definedName>
    <definedName name="APU_7.7.1.3">#REF!</definedName>
    <definedName name="APU_7.7.1.4" localSheetId="9">#REF!</definedName>
    <definedName name="APU_7.7.1.4" localSheetId="4">#REF!</definedName>
    <definedName name="APU_7.7.1.4">#REF!</definedName>
    <definedName name="APU_7.7.1.5" localSheetId="9">#REF!</definedName>
    <definedName name="APU_7.7.1.5" localSheetId="4">#REF!</definedName>
    <definedName name="APU_7.7.1.5">#REF!</definedName>
    <definedName name="APU_7.7.1.6" localSheetId="9">#REF!</definedName>
    <definedName name="APU_7.7.1.6" localSheetId="4">#REF!</definedName>
    <definedName name="APU_7.7.1.6">#REF!</definedName>
    <definedName name="APU_7.7.1.7" localSheetId="9">#REF!</definedName>
    <definedName name="APU_7.7.1.7" localSheetId="4">#REF!</definedName>
    <definedName name="APU_7.7.1.7">#REF!</definedName>
    <definedName name="APU_7.7.1.8" localSheetId="9">#REF!</definedName>
    <definedName name="APU_7.7.1.8" localSheetId="4">#REF!</definedName>
    <definedName name="APU_7.7.1.8">#REF!</definedName>
    <definedName name="APU_7.7.2.1" localSheetId="9">#REF!</definedName>
    <definedName name="APU_7.7.2.1" localSheetId="4">#REF!</definedName>
    <definedName name="APU_7.7.2.1">#REF!</definedName>
    <definedName name="APU_7.7.2.2" localSheetId="9">#REF!</definedName>
    <definedName name="APU_7.7.2.2" localSheetId="4">#REF!</definedName>
    <definedName name="APU_7.7.2.2">#REF!</definedName>
    <definedName name="APU_7.7.2.3" localSheetId="9">#REF!</definedName>
    <definedName name="APU_7.7.2.3" localSheetId="4">#REF!</definedName>
    <definedName name="APU_7.7.2.3">#REF!</definedName>
    <definedName name="APU_7.7.2.4" localSheetId="9">#REF!</definedName>
    <definedName name="APU_7.7.2.4" localSheetId="4">#REF!</definedName>
    <definedName name="APU_7.7.2.4">#REF!</definedName>
    <definedName name="APU_7.7.3.1" localSheetId="9">#REF!</definedName>
    <definedName name="APU_7.7.3.1" localSheetId="4">#REF!</definedName>
    <definedName name="APU_7.7.3.1">#REF!</definedName>
    <definedName name="APU_7.7.3.2" localSheetId="9">#REF!</definedName>
    <definedName name="APU_7.7.3.2" localSheetId="4">#REF!</definedName>
    <definedName name="APU_7.7.3.2">#REF!</definedName>
    <definedName name="APU_7.7.4.1" localSheetId="9">#REF!</definedName>
    <definedName name="APU_7.7.4.1" localSheetId="4">#REF!</definedName>
    <definedName name="APU_7.7.4.1">#REF!</definedName>
    <definedName name="APU_7.7.4.2" localSheetId="9">#REF!</definedName>
    <definedName name="APU_7.7.4.2" localSheetId="4">#REF!</definedName>
    <definedName name="APU_7.7.4.2">#REF!</definedName>
    <definedName name="APU_7.7.4.3" localSheetId="9">#REF!</definedName>
    <definedName name="APU_7.7.4.3" localSheetId="4">#REF!</definedName>
    <definedName name="APU_7.7.4.3">#REF!</definedName>
    <definedName name="APU_7.7.5.1" localSheetId="9">#REF!</definedName>
    <definedName name="APU_7.7.5.1" localSheetId="4">#REF!</definedName>
    <definedName name="APU_7.7.5.1">#REF!</definedName>
    <definedName name="APU_7.7.5.2" localSheetId="9">#REF!</definedName>
    <definedName name="APU_7.7.5.2" localSheetId="4">#REF!</definedName>
    <definedName name="APU_7.7.5.2">#REF!</definedName>
    <definedName name="APU_7.7.6.1" localSheetId="9">#REF!</definedName>
    <definedName name="APU_7.7.6.1" localSheetId="4">#REF!</definedName>
    <definedName name="APU_7.7.6.1">#REF!</definedName>
    <definedName name="APU_7.7.6.2" localSheetId="9">#REF!</definedName>
    <definedName name="APU_7.7.6.2" localSheetId="4">#REF!</definedName>
    <definedName name="APU_7.7.6.2">#REF!</definedName>
    <definedName name="APU_7.7.6.3" localSheetId="9">#REF!</definedName>
    <definedName name="APU_7.7.6.3" localSheetId="4">#REF!</definedName>
    <definedName name="APU_7.7.6.3">#REF!</definedName>
    <definedName name="APU_7.7.6.4" localSheetId="9">#REF!</definedName>
    <definedName name="APU_7.7.6.4" localSheetId="4">#REF!</definedName>
    <definedName name="APU_7.7.6.4">#REF!</definedName>
    <definedName name="APU_7.7.6.5" localSheetId="9">#REF!</definedName>
    <definedName name="APU_7.7.6.5" localSheetId="4">#REF!</definedName>
    <definedName name="APU_7.7.6.5">#REF!</definedName>
    <definedName name="APU_7.7.6.6" localSheetId="9">#REF!</definedName>
    <definedName name="APU_7.7.6.6" localSheetId="4">#REF!</definedName>
    <definedName name="APU_7.7.6.6">#REF!</definedName>
    <definedName name="APU_7.7.7.1" localSheetId="9">#REF!</definedName>
    <definedName name="APU_7.7.7.1" localSheetId="4">#REF!</definedName>
    <definedName name="APU_7.7.7.1">#REF!</definedName>
    <definedName name="APU_7.7.7.2" localSheetId="9">#REF!</definedName>
    <definedName name="APU_7.7.7.2" localSheetId="4">#REF!</definedName>
    <definedName name="APU_7.7.7.2">#REF!</definedName>
    <definedName name="APU_7.7.8.1.1" localSheetId="9">#REF!</definedName>
    <definedName name="APU_7.7.8.1.1" localSheetId="4">#REF!</definedName>
    <definedName name="APU_7.7.8.1.1">#REF!</definedName>
    <definedName name="APU_7.7.8.1.10" localSheetId="9">#REF!</definedName>
    <definedName name="APU_7.7.8.1.10" localSheetId="4">#REF!</definedName>
    <definedName name="APU_7.7.8.1.10">#REF!</definedName>
    <definedName name="APU_7.7.8.1.11" localSheetId="9">#REF!</definedName>
    <definedName name="APU_7.7.8.1.11" localSheetId="4">#REF!</definedName>
    <definedName name="APU_7.7.8.1.11">#REF!</definedName>
    <definedName name="APU_7.7.8.1.2" localSheetId="9">#REF!</definedName>
    <definedName name="APU_7.7.8.1.2" localSheetId="4">#REF!</definedName>
    <definedName name="APU_7.7.8.1.2">#REF!</definedName>
    <definedName name="APU_7.7.8.1.3" localSheetId="9">#REF!</definedName>
    <definedName name="APU_7.7.8.1.3" localSheetId="4">#REF!</definedName>
    <definedName name="APU_7.7.8.1.3">#REF!</definedName>
    <definedName name="APU_7.7.8.1.4" localSheetId="9">#REF!</definedName>
    <definedName name="APU_7.7.8.1.4" localSheetId="4">#REF!</definedName>
    <definedName name="APU_7.7.8.1.4">#REF!</definedName>
    <definedName name="APU_7.7.8.1.5" localSheetId="9">#REF!</definedName>
    <definedName name="APU_7.7.8.1.5" localSheetId="4">#REF!</definedName>
    <definedName name="APU_7.7.8.1.5">#REF!</definedName>
    <definedName name="APU_7.7.8.1.6" localSheetId="9">#REF!</definedName>
    <definedName name="APU_7.7.8.1.6" localSheetId="4">#REF!</definedName>
    <definedName name="APU_7.7.8.1.6">#REF!</definedName>
    <definedName name="APU_7.7.8.1.7" localSheetId="9">#REF!</definedName>
    <definedName name="APU_7.7.8.1.7" localSheetId="4">#REF!</definedName>
    <definedName name="APU_7.7.8.1.7">#REF!</definedName>
    <definedName name="APU_7.7.8.1.8" localSheetId="9">#REF!</definedName>
    <definedName name="APU_7.7.8.1.8" localSheetId="4">#REF!</definedName>
    <definedName name="APU_7.7.8.1.8">#REF!</definedName>
    <definedName name="APU_7.7.8.1.9" localSheetId="9">#REF!</definedName>
    <definedName name="APU_7.7.8.1.9" localSheetId="4">#REF!</definedName>
    <definedName name="APU_7.7.8.1.9">#REF!</definedName>
    <definedName name="APU_7.7.8.2.1" localSheetId="9">#REF!</definedName>
    <definedName name="APU_7.7.8.2.1" localSheetId="4">#REF!</definedName>
    <definedName name="APU_7.7.8.2.1">#REF!</definedName>
    <definedName name="APU_7.7.8.2.2" localSheetId="9">#REF!</definedName>
    <definedName name="APU_7.7.8.2.2" localSheetId="4">#REF!</definedName>
    <definedName name="APU_7.7.8.2.2">#REF!</definedName>
    <definedName name="APU_7.7.8.3.1" localSheetId="9">#REF!</definedName>
    <definedName name="APU_7.7.8.3.1" localSheetId="4">#REF!</definedName>
    <definedName name="APU_7.7.8.3.1">#REF!</definedName>
    <definedName name="APU_7.7.8.3.2" localSheetId="9">#REF!</definedName>
    <definedName name="APU_7.7.8.3.2" localSheetId="4">#REF!</definedName>
    <definedName name="APU_7.7.8.3.2">#REF!</definedName>
    <definedName name="APU_7.7.8.3.3" localSheetId="9">#REF!</definedName>
    <definedName name="APU_7.7.8.3.3" localSheetId="4">#REF!</definedName>
    <definedName name="APU_7.7.8.3.3">#REF!</definedName>
    <definedName name="APU_7.7.8.3.4" localSheetId="9">#REF!</definedName>
    <definedName name="APU_7.7.8.3.4" localSheetId="4">#REF!</definedName>
    <definedName name="APU_7.7.8.3.4">#REF!</definedName>
    <definedName name="APU_7.7.8.3.5" localSheetId="9">#REF!</definedName>
    <definedName name="APU_7.7.8.3.5" localSheetId="4">#REF!</definedName>
    <definedName name="APU_7.7.8.3.5">#REF!</definedName>
    <definedName name="APU_7.7.8.3.6" localSheetId="9">#REF!</definedName>
    <definedName name="APU_7.7.8.3.6" localSheetId="4">#REF!</definedName>
    <definedName name="APU_7.7.8.3.6">#REF!</definedName>
    <definedName name="APU_7.7.8.4.1" localSheetId="9">#REF!</definedName>
    <definedName name="APU_7.7.8.4.1" localSheetId="4">#REF!</definedName>
    <definedName name="APU_7.7.8.4.1">#REF!</definedName>
    <definedName name="APU_7.7.8.4.2" localSheetId="9">#REF!</definedName>
    <definedName name="APU_7.7.8.4.2" localSheetId="4">#REF!</definedName>
    <definedName name="APU_7.7.8.4.2">#REF!</definedName>
    <definedName name="APU_7.7.8.4.3" localSheetId="9">#REF!</definedName>
    <definedName name="APU_7.7.8.4.3" localSheetId="4">#REF!</definedName>
    <definedName name="APU_7.7.8.4.3">#REF!</definedName>
    <definedName name="APU_7.7.8.4.4" localSheetId="9">#REF!</definedName>
    <definedName name="APU_7.7.8.4.4" localSheetId="4">#REF!</definedName>
    <definedName name="APU_7.7.8.4.4">#REF!</definedName>
    <definedName name="APU_7.7.8.4.5" localSheetId="9">#REF!</definedName>
    <definedName name="APU_7.7.8.4.5" localSheetId="4">#REF!</definedName>
    <definedName name="APU_7.7.8.4.5">#REF!</definedName>
    <definedName name="APU_7.7.8.4.6" localSheetId="9">#REF!</definedName>
    <definedName name="APU_7.7.8.4.6" localSheetId="4">#REF!</definedName>
    <definedName name="APU_7.7.8.4.6">#REF!</definedName>
    <definedName name="APU_7.7.8.4.7" localSheetId="9">#REF!</definedName>
    <definedName name="APU_7.7.8.4.7" localSheetId="4">#REF!</definedName>
    <definedName name="APU_7.7.8.4.7">#REF!</definedName>
    <definedName name="APU_7.7.8.4.8" localSheetId="9">#REF!</definedName>
    <definedName name="APU_7.7.8.4.8" localSheetId="4">#REF!</definedName>
    <definedName name="APU_7.7.8.4.8">#REF!</definedName>
    <definedName name="APU_7.8.1.1" localSheetId="9">#REF!</definedName>
    <definedName name="APU_7.8.1.1" localSheetId="4">#REF!</definedName>
    <definedName name="APU_7.8.1.1">#REF!</definedName>
    <definedName name="APU_7.8.1.2" localSheetId="9">#REF!</definedName>
    <definedName name="APU_7.8.1.2" localSheetId="4">#REF!</definedName>
    <definedName name="APU_7.8.1.2">#REF!</definedName>
    <definedName name="APU_7.8.1.3" localSheetId="9">#REF!</definedName>
    <definedName name="APU_7.8.1.3" localSheetId="4">#REF!</definedName>
    <definedName name="APU_7.8.1.3">#REF!</definedName>
    <definedName name="APU_7.8.1.4" localSheetId="9">#REF!</definedName>
    <definedName name="APU_7.8.1.4" localSheetId="4">#REF!</definedName>
    <definedName name="APU_7.8.1.4">#REF!</definedName>
    <definedName name="APU_7.8.2.1" localSheetId="9">#REF!</definedName>
    <definedName name="APU_7.8.2.1" localSheetId="4">#REF!</definedName>
    <definedName name="APU_7.8.2.1">#REF!</definedName>
    <definedName name="APU_7.8.2.2" localSheetId="9">#REF!</definedName>
    <definedName name="APU_7.8.2.2" localSheetId="4">#REF!</definedName>
    <definedName name="APU_7.8.2.2">#REF!</definedName>
    <definedName name="APU_7.8.2.3" localSheetId="9">#REF!</definedName>
    <definedName name="APU_7.8.2.3" localSheetId="4">#REF!</definedName>
    <definedName name="APU_7.8.2.3">#REF!</definedName>
    <definedName name="APU_7.8.3.1" localSheetId="9">#REF!</definedName>
    <definedName name="APU_7.8.3.1" localSheetId="4">#REF!</definedName>
    <definedName name="APU_7.8.3.1">#REF!</definedName>
    <definedName name="APU_7.8.3.2" localSheetId="9">#REF!</definedName>
    <definedName name="APU_7.8.3.2" localSheetId="4">#REF!</definedName>
    <definedName name="APU_7.8.3.2">#REF!</definedName>
    <definedName name="APU_7.9.1.1" localSheetId="9">#REF!</definedName>
    <definedName name="APU_7.9.1.1" localSheetId="4">#REF!</definedName>
    <definedName name="APU_7.9.1.1">#REF!</definedName>
    <definedName name="APU_7.9.1.2" localSheetId="9">#REF!</definedName>
    <definedName name="APU_7.9.1.2" localSheetId="4">#REF!</definedName>
    <definedName name="APU_7.9.1.2">#REF!</definedName>
    <definedName name="APU_7.9.1.3" localSheetId="9">#REF!</definedName>
    <definedName name="APU_7.9.1.3" localSheetId="4">#REF!</definedName>
    <definedName name="APU_7.9.1.3">#REF!</definedName>
    <definedName name="APU_7.9.1.4" localSheetId="9">#REF!</definedName>
    <definedName name="APU_7.9.1.4" localSheetId="4">#REF!</definedName>
    <definedName name="APU_7.9.1.4">#REF!</definedName>
    <definedName name="APU_7.9.1.5" localSheetId="9">#REF!</definedName>
    <definedName name="APU_7.9.1.5" localSheetId="4">#REF!</definedName>
    <definedName name="APU_7.9.1.5">#REF!</definedName>
    <definedName name="APU_7.9.2.1" localSheetId="9">#REF!</definedName>
    <definedName name="APU_7.9.2.1" localSheetId="4">#REF!</definedName>
    <definedName name="APU_7.9.2.1">#REF!</definedName>
    <definedName name="APU_7.9.2.2" localSheetId="9">#REF!</definedName>
    <definedName name="APU_7.9.2.2" localSheetId="4">#REF!</definedName>
    <definedName name="APU_7.9.2.2">#REF!</definedName>
    <definedName name="APU_7.9.2.3" localSheetId="9">#REF!</definedName>
    <definedName name="APU_7.9.2.3" localSheetId="4">#REF!</definedName>
    <definedName name="APU_7.9.2.3">#REF!</definedName>
    <definedName name="APU_7.9.3.1" localSheetId="9">#REF!</definedName>
    <definedName name="APU_7.9.3.1" localSheetId="4">#REF!</definedName>
    <definedName name="APU_7.9.3.1">#REF!</definedName>
    <definedName name="APU_7.9.3.2" localSheetId="9">#REF!</definedName>
    <definedName name="APU_7.9.3.2" localSheetId="4">#REF!</definedName>
    <definedName name="APU_7.9.3.2">#REF!</definedName>
    <definedName name="APU_7.9.3.3" localSheetId="9">#REF!</definedName>
    <definedName name="APU_7.9.3.3" localSheetId="4">#REF!</definedName>
    <definedName name="APU_7.9.3.3">#REF!</definedName>
    <definedName name="APU_7.9.3.4" localSheetId="9">#REF!</definedName>
    <definedName name="APU_7.9.3.4" localSheetId="4">#REF!</definedName>
    <definedName name="APU_7.9.3.4">#REF!</definedName>
    <definedName name="APU_7.9.4.1" localSheetId="9">#REF!</definedName>
    <definedName name="APU_7.9.4.1" localSheetId="4">#REF!</definedName>
    <definedName name="APU_7.9.4.1">#REF!</definedName>
    <definedName name="APU_7.9.4.2" localSheetId="9">#REF!</definedName>
    <definedName name="APU_7.9.4.2" localSheetId="4">#REF!</definedName>
    <definedName name="APU_7.9.4.2">#REF!</definedName>
    <definedName name="APU_7.9.4.3" localSheetId="9">#REF!</definedName>
    <definedName name="APU_7.9.4.3" localSheetId="4">#REF!</definedName>
    <definedName name="APU_7.9.4.3">#REF!</definedName>
    <definedName name="APU_9.1.1" localSheetId="9">#REF!</definedName>
    <definedName name="APU_9.1.1" localSheetId="4">#REF!</definedName>
    <definedName name="APU_9.1.1">#REF!</definedName>
    <definedName name="APU_acero.60000" localSheetId="9">#REF!</definedName>
    <definedName name="APU_acero.60000" localSheetId="4">#REF!</definedName>
    <definedName name="APU_acero.60000">#REF!</definedName>
    <definedName name="APU_Alcaparros" localSheetId="9">#REF!</definedName>
    <definedName name="APU_Alcaparros" localSheetId="4">#REF!</definedName>
    <definedName name="APU_Alcaparros">#REF!</definedName>
    <definedName name="APU_Aseo_General" localSheetId="9">#REF!</definedName>
    <definedName name="APU_Aseo_General" localSheetId="4">#REF!</definedName>
    <definedName name="APU_Aseo_General">#REF!</definedName>
    <definedName name="APU_Asta_Banderas" localSheetId="9">#REF!</definedName>
    <definedName name="APU_Asta_Banderas" localSheetId="4">#REF!</definedName>
    <definedName name="APU_Asta_Banderas">#REF!</definedName>
    <definedName name="APU_Cauchos_Sabaneros" localSheetId="9">#REF!</definedName>
    <definedName name="APU_Cauchos_Sabaneros" localSheetId="4">#REF!</definedName>
    <definedName name="APU_Cauchos_Sabaneros">#REF!</definedName>
    <definedName name="APU_concreto.2500" localSheetId="9">#REF!</definedName>
    <definedName name="APU_concreto.2500" localSheetId="4">#REF!</definedName>
    <definedName name="APU_concreto.2500">#REF!</definedName>
    <definedName name="APU_concreto.3000" localSheetId="9">#REF!</definedName>
    <definedName name="APU_concreto.3000" localSheetId="4">#REF!</definedName>
    <definedName name="APU_concreto.3000">#REF!</definedName>
    <definedName name="APU_concreto.4000" localSheetId="9">#REF!</definedName>
    <definedName name="APU_concreto.4000" localSheetId="4">#REF!</definedName>
    <definedName name="APU_concreto.4000">#REF!</definedName>
    <definedName name="APU_concreto.imp.3000" localSheetId="9">#REF!</definedName>
    <definedName name="APU_concreto.imp.3000" localSheetId="4">#REF!</definedName>
    <definedName name="APU_concreto.imp.3000">#REF!</definedName>
    <definedName name="APU_Duchas_Antivandalicas" localSheetId="9">#REF!</definedName>
    <definedName name="APU_Duchas_Antivandalicas" localSheetId="4">#REF!</definedName>
    <definedName name="APU_Duchas_Antivandalicas">#REF!</definedName>
    <definedName name="APU_Gabinete_Incendio" localSheetId="9">#REF!</definedName>
    <definedName name="APU_Gabinete_Incendio" localSheetId="4">#REF!</definedName>
    <definedName name="APU_Gabinete_Incendio">#REF!</definedName>
    <definedName name="APU_Gescobas_Granito_BH" localSheetId="9">#REF!</definedName>
    <definedName name="APU_Gescobas_Granito_BH" localSheetId="4">#REF!</definedName>
    <definedName name="APU_Gescobas_Granito_BH">#REF!</definedName>
    <definedName name="APU_Lavamanos_Colgar" localSheetId="9">#REF!</definedName>
    <definedName name="APU_Lavamanos_Colgar" localSheetId="4">#REF!</definedName>
    <definedName name="APU_Lavamanos_Colgar">#REF!</definedName>
    <definedName name="APU_Limpieza_Fachadas" localSheetId="9">#REF!</definedName>
    <definedName name="APU_Limpieza_Fachadas" localSheetId="4">#REF!</definedName>
    <definedName name="APU_Limpieza_Fachadas">#REF!</definedName>
    <definedName name="APU_Limpieza_Muros_Interiores" localSheetId="9">#REF!</definedName>
    <definedName name="APU_Limpieza_Muros_Interiores" localSheetId="4">#REF!</definedName>
    <definedName name="APU_Limpieza_Muros_Interiores">#REF!</definedName>
    <definedName name="APU_Magnolios" localSheetId="9">#REF!</definedName>
    <definedName name="APU_Magnolios" localSheetId="4">#REF!</definedName>
    <definedName name="APU_Magnolios">#REF!</definedName>
    <definedName name="APU_Mano_de_Oso" localSheetId="9">#REF!</definedName>
    <definedName name="APU_Mano_de_Oso" localSheetId="4">#REF!</definedName>
    <definedName name="APU_Mano_de_Oso">#REF!</definedName>
    <definedName name="APU_mortero.1.4_3000" localSheetId="9">#REF!</definedName>
    <definedName name="APU_mortero.1.4_3000" localSheetId="4">#REF!</definedName>
    <definedName name="APU_mortero.1.4_3000">#REF!</definedName>
    <definedName name="APU_mortero_1.3_4000" localSheetId="9">#REF!</definedName>
    <definedName name="APU_mortero_1.3_4000" localSheetId="4">#REF!</definedName>
    <definedName name="APU_mortero_1.3_4000">#REF!</definedName>
    <definedName name="APU_mortero_1.3_imp" localSheetId="9">#REF!</definedName>
    <definedName name="APU_mortero_1.3_imp" localSheetId="4">#REF!</definedName>
    <definedName name="APU_mortero_1.3_imp">#REF!</definedName>
    <definedName name="APU_mortero_1.4_imp" localSheetId="9">#REF!</definedName>
    <definedName name="APU_mortero_1.4_imp" localSheetId="4">#REF!</definedName>
    <definedName name="APU_mortero_1.4_imp">#REF!</definedName>
    <definedName name="APU_mortero1.5_2000" localSheetId="9">#REF!</definedName>
    <definedName name="APU_mortero1.5_2000" localSheetId="4">#REF!</definedName>
    <definedName name="APU_mortero1.5_2000">#REF!</definedName>
    <definedName name="APU_Pradizacion" localSheetId="9">#REF!</definedName>
    <definedName name="APU_Pradizacion" localSheetId="4">#REF!</definedName>
    <definedName name="APU_Pradizacion">#REF!</definedName>
    <definedName name="APU_Sangegado" localSheetId="9">#REF!</definedName>
    <definedName name="APU_Sangegado" localSheetId="4">#REF!</definedName>
    <definedName name="APU_Sangegado">#REF!</definedName>
    <definedName name="_xlnm.Print_Area" localSheetId="0">Conformación!$A$1:$T$9</definedName>
    <definedName name="_xlnm.Print_Area" localSheetId="10">'EV. JURIDICA. OFERTA No. 1'!$A$1:$F$42</definedName>
    <definedName name="_xlnm.Print_Area" localSheetId="4">'PERSONAL PONDERABLE'!$A$1:$O$69</definedName>
    <definedName name="Arena_de_Peña" localSheetId="9">#REF!</definedName>
    <definedName name="Arena_de_Peña" localSheetId="4">#REF!</definedName>
    <definedName name="Arena_de_Peña">#REF!</definedName>
    <definedName name="Arena_de_rio" localSheetId="9">#REF!</definedName>
    <definedName name="Arena_de_rio" localSheetId="4">#REF!</definedName>
    <definedName name="Arena_de_rio">#REF!</definedName>
    <definedName name="Arena_Lavada_de_Peña" localSheetId="9">#REF!</definedName>
    <definedName name="Arena_Lavada_de_Peña" localSheetId="4">#REF!</definedName>
    <definedName name="Arena_Lavada_de_Peña">#REF!</definedName>
    <definedName name="Arena_semilavada" localSheetId="9">#REF!</definedName>
    <definedName name="Arena_semilavada" localSheetId="4">#REF!</definedName>
    <definedName name="Arena_semilavada">#REF!</definedName>
    <definedName name="ARR" localSheetId="9">[2]AC!#REF!</definedName>
    <definedName name="ARR" localSheetId="4">[3]AC!#REF!</definedName>
    <definedName name="ARR">[2]AC!#REF!</definedName>
    <definedName name="ASB">[1]AASHTO!$A$8:$F$11</definedName>
    <definedName name="Aseo_general" localSheetId="9">#REF!</definedName>
    <definedName name="Aseo_general" localSheetId="4">#REF!</definedName>
    <definedName name="Aseo_general">#REF!</definedName>
    <definedName name="Aseo_General___3_HS__Sal__Mínimo" localSheetId="9">#REF!</definedName>
    <definedName name="Aseo_General___3_HS__Sal__Mínimo" localSheetId="4">#REF!</definedName>
    <definedName name="Aseo_General___3_HS__Sal__Mínimo">#REF!</definedName>
    <definedName name="Asta_Para_Banderas" localSheetId="9">#REF!</definedName>
    <definedName name="Asta_Para_Banderas" localSheetId="4">#REF!</definedName>
    <definedName name="Asta_Para_Banderas">#REF!</definedName>
    <definedName name="AULAS" localSheetId="9">#REF!</definedName>
    <definedName name="AULAS" localSheetId="4">#REF!</definedName>
    <definedName name="AULAS">#REF!</definedName>
    <definedName name="AULU">#N/A</definedName>
    <definedName name="Auxiliar_de_Contabilidad" localSheetId="9">#REF!</definedName>
    <definedName name="Auxiliar_de_Contabilidad" localSheetId="4">#REF!</definedName>
    <definedName name="Auxiliar_de_Contabilidad">#REF!</definedName>
    <definedName name="AV" localSheetId="9">VLOOKUP([2]APU!#REF!,[2]INS!#REF!,4,FALSE)</definedName>
    <definedName name="AV" localSheetId="4">VLOOKUP([3]APU!#REF!,[3]INS!#REF!,4,FALSE)</definedName>
    <definedName name="AV">VLOOKUP([2]APU!#REF!,[2]INS!#REF!,4,FALSE)</definedName>
    <definedName name="Ayudante_Acabados_albañilería" localSheetId="9">#REF!</definedName>
    <definedName name="Ayudante_Acabados_albañilería" localSheetId="4">#REF!</definedName>
    <definedName name="Ayudante_Acabados_albañilería">#REF!</definedName>
    <definedName name="Ayudante_Albaílería_General" localSheetId="9">#REF!</definedName>
    <definedName name="Ayudante_Albaílería_General" localSheetId="4">#REF!</definedName>
    <definedName name="Ayudante_Albaílería_General">#REF!</definedName>
    <definedName name="Ayudante_Carpintería" localSheetId="9">#REF!</definedName>
    <definedName name="Ayudante_Carpintería" localSheetId="4">#REF!</definedName>
    <definedName name="Ayudante_Carpintería">#REF!</definedName>
    <definedName name="Ayudante_Electrico" localSheetId="9">#REF!</definedName>
    <definedName name="Ayudante_Electrico" localSheetId="4">#REF!</definedName>
    <definedName name="Ayudante_Electrico">#REF!</definedName>
    <definedName name="Ayudante_Instalaciones_sanitarias" localSheetId="9">#REF!</definedName>
    <definedName name="Ayudante_Instalaciones_sanitarias" localSheetId="4">#REF!</definedName>
    <definedName name="Ayudante_Instalaciones_sanitarias">#REF!</definedName>
    <definedName name="Ayudante_Taller" localSheetId="9">#REF!</definedName>
    <definedName name="Ayudante_Taller" localSheetId="4">#REF!</definedName>
    <definedName name="Ayudante_Taller">#REF!</definedName>
    <definedName name="Ayudante_Topografo" localSheetId="9">#REF!</definedName>
    <definedName name="Ayudante_Topografo" localSheetId="4">#REF!</definedName>
    <definedName name="Ayudante_Topografo">#REF!</definedName>
    <definedName name="b" localSheetId="9">#REF!</definedName>
    <definedName name="b" localSheetId="4">#REF!</definedName>
    <definedName name="b">#REF!</definedName>
    <definedName name="BA" localSheetId="9">VLOOKUP([2]APU!#REF!,[2]AUX!#REF!,2,FALSE)</definedName>
    <definedName name="BA" localSheetId="4">VLOOKUP([3]APU!#REF!,[3]AUX!#REF!,2,FALSE)</definedName>
    <definedName name="BA">VLOOKUP([2]APU!#REF!,[2]AUX!#REF!,2,FALSE)</definedName>
    <definedName name="Balas_Fluorescentes_en_Acero_Galvanizado_de_1x13_W__120_V." localSheetId="9">#REF!</definedName>
    <definedName name="Balas_Fluorescentes_en_Acero_Galvanizado_de_1x13_W__120_V." localSheetId="4">#REF!</definedName>
    <definedName name="Balas_Fluorescentes_en_Acero_Galvanizado_de_1x13_W__120_V.">#REF!</definedName>
    <definedName name="Balas_Fluorescentes_en_Acero_Galvanizado_de_1x42_W__120_V." localSheetId="9">#REF!</definedName>
    <definedName name="Balas_Fluorescentes_en_Acero_Galvanizado_de_1x42_W__120_V." localSheetId="4">#REF!</definedName>
    <definedName name="Balas_Fluorescentes_en_Acero_Galvanizado_de_1x42_W__120_V.">#REF!</definedName>
    <definedName name="Balas_Fluorescentes_en_Acero_Galvanizado_de_2x26_W__120_V." localSheetId="9">#REF!</definedName>
    <definedName name="Balas_Fluorescentes_en_Acero_Galvanizado_de_2x26_W__120_V." localSheetId="4">#REF!</definedName>
    <definedName name="Balas_Fluorescentes_en_Acero_Galvanizado_de_2x26_W__120_V.">#REF!</definedName>
    <definedName name="Balde_Plastico_Negro" localSheetId="9">#REF!</definedName>
    <definedName name="Balde_Plastico_Negro" localSheetId="4">#REF!</definedName>
    <definedName name="Balde_Plastico_Negro">#REF!</definedName>
    <definedName name="Baldosa_Alfa_L1_30x30" localSheetId="9">#REF!</definedName>
    <definedName name="Baldosa_Alfa_L1_30x30" localSheetId="4">#REF!</definedName>
    <definedName name="Baldosa_Alfa_L1_30x30">#REF!</definedName>
    <definedName name="Banco_de_Ductos_de_PVC_en_1_Ø" localSheetId="9">#REF!</definedName>
    <definedName name="Banco_de_Ductos_de_PVC_en_1_Ø" localSheetId="4">#REF!</definedName>
    <definedName name="Banco_de_Ductos_de_PVC_en_1_Ø">#REF!</definedName>
    <definedName name="Banco_de_Ductos_de_PVC_en_2_Ø" localSheetId="9">#REF!</definedName>
    <definedName name="Banco_de_Ductos_de_PVC_en_2_Ø" localSheetId="4">#REF!</definedName>
    <definedName name="Banco_de_Ductos_de_PVC_en_2_Ø">#REF!</definedName>
    <definedName name="Bandeja_de_Fibra_Optica_de_12_Puertos" localSheetId="9">#REF!</definedName>
    <definedName name="Bandeja_de_Fibra_Optica_de_12_Puertos" localSheetId="4">#REF!</definedName>
    <definedName name="Bandeja_de_Fibra_Optica_de_12_Puertos">#REF!</definedName>
    <definedName name="Barniz_vitriflex" localSheetId="9">#REF!</definedName>
    <definedName name="Barniz_vitriflex" localSheetId="4">#REF!</definedName>
    <definedName name="Barniz_vitriflex">#REF!</definedName>
    <definedName name="Barra_de_Seguridad_AI_Ref._5724" localSheetId="9">#REF!</definedName>
    <definedName name="Barra_de_Seguridad_AI_Ref._5724" localSheetId="4">#REF!</definedName>
    <definedName name="Barra_de_Seguridad_AI_Ref._5724">#REF!</definedName>
    <definedName name="Barra_de_Seguridad_AI_Ref._5770" localSheetId="9">#REF!</definedName>
    <definedName name="Barra_de_Seguridad_AI_Ref._5770" localSheetId="4">#REF!</definedName>
    <definedName name="Barra_de_Seguridad_AI_Ref._5770">#REF!</definedName>
    <definedName name="Base_en_recebo_B___200" localSheetId="9">#REF!</definedName>
    <definedName name="Base_en_recebo_B___200" localSheetId="4">#REF!</definedName>
    <definedName name="Base_en_recebo_B___200">#REF!</definedName>
    <definedName name="Base_granular" localSheetId="9">#REF!</definedName>
    <definedName name="Base_granular" localSheetId="4">#REF!</definedName>
    <definedName name="Base_granular">#REF!</definedName>
    <definedName name="Bateas" localSheetId="9">#REF!</definedName>
    <definedName name="Bateas" localSheetId="4">#REF!</definedName>
    <definedName name="Bateas">#REF!</definedName>
    <definedName name="BB" localSheetId="9">SUMIF([2]APU!#REF!,[2]APU!#REF!,[2]APU!D$1:D$65536)+SUMIF([2]APU!#REF!,[2]APU!#REF!&amp;"6I",[2]APU!E$1:E$65536)</definedName>
    <definedName name="BB" localSheetId="4">SUMIF([3]APU!#REF!,[3]APU!#REF!,[3]APU!D:D)+SUMIF([3]APU!#REF!,[3]APU!#REF!&amp;"6I",[3]APU!E:E)</definedName>
    <definedName name="BB">SUMIF([2]APU!#REF!,[2]APU!#REF!,[2]APU!D$1:D$65536)+SUMIF([2]APU!#REF!,[2]APU!#REF!&amp;"6I",[2]APU!E$1:E$65536)</definedName>
    <definedName name="BC" localSheetId="9">VLOOKUP([2]APU!#REF!,[2]INS!#REF!,5,FALSE)</definedName>
    <definedName name="BC" localSheetId="4">VLOOKUP([3]APU!#REF!,[3]INS!#REF!,5,FALSE)</definedName>
    <definedName name="BC">VLOOKUP([2]APU!#REF!,[2]INS!#REF!,5,FALSE)</definedName>
    <definedName name="BD" localSheetId="9">VLOOKUP([2]APU!#REF!,[2]APU!#REF!,2,FALSE)</definedName>
    <definedName name="BD" localSheetId="4">VLOOKUP([3]APU!#REF!,[3]APU!#REF!,2,FALSE)</definedName>
    <definedName name="BD">VLOOKUP([2]APU!#REF!,[2]APU!#REF!,2,FALSE)</definedName>
    <definedName name="BE" localSheetId="4">VLOOKUP([3]APU!$C1,[3]APU!$G:$L,3,FALSE)*[3]APU!$G1</definedName>
    <definedName name="BE">VLOOKUP([2]APU!$C1,[2]APU!$G$1:$L$65536,3,FALSE)*[2]APU!$G1</definedName>
    <definedName name="Bebederos_para_parque" localSheetId="9">#REF!</definedName>
    <definedName name="Bebederos_para_parque" localSheetId="4">#REF!</definedName>
    <definedName name="Bebederos_para_parque">#REF!</definedName>
    <definedName name="Bicicletero" localSheetId="9">#REF!</definedName>
    <definedName name="Bicicletero" localSheetId="4">#REF!</definedName>
    <definedName name="Bicicletero">#REF!</definedName>
    <definedName name="Bisagra_aluminio_Extruído_3" localSheetId="9">#REF!</definedName>
    <definedName name="Bisagra_aluminio_Extruído_3" localSheetId="4">#REF!</definedName>
    <definedName name="Bisagra_aluminio_Extruído_3">#REF!</definedName>
    <definedName name="Bisagra_común_de_3" localSheetId="9">#REF!</definedName>
    <definedName name="Bisagra_común_de_3" localSheetId="4">#REF!</definedName>
    <definedName name="Bisagra_común_de_3">#REF!</definedName>
    <definedName name="Bombas_de_Incendio" localSheetId="9">#REF!</definedName>
    <definedName name="Bombas_de_Incendio" localSheetId="4">#REF!</definedName>
    <definedName name="Bombas_de_Incendio">#REF!</definedName>
    <definedName name="Bombas_de_Suministro_Pre_Ensambladas" localSheetId="9">#REF!</definedName>
    <definedName name="Bombas_de_Suministro_Pre_Ensambladas" localSheetId="4">#REF!</definedName>
    <definedName name="Bombas_de_Suministro_Pre_Ensambladas">#REF!</definedName>
    <definedName name="Bombas_sum_seg_espec" localSheetId="9">#REF!</definedName>
    <definedName name="Bombas_sum_seg_espec" localSheetId="4">#REF!</definedName>
    <definedName name="Bombas_sum_seg_espec">#REF!</definedName>
    <definedName name="Bombas_Sumergibles" localSheetId="9">#REF!</definedName>
    <definedName name="Bombas_Sumergibles" localSheetId="4">#REF!</definedName>
    <definedName name="Bombas_Sumergibles">#REF!</definedName>
    <definedName name="Bombas_Sumergibles_Según_Especificacion" localSheetId="9">#REF!</definedName>
    <definedName name="Bombas_Sumergibles_Según_Especificacion" localSheetId="4">#REF!</definedName>
    <definedName name="Bombas_Sumergibles_Según_Especificacion">#REF!</definedName>
    <definedName name="Bordillo_en_concreto_e__15.H_0_40_para_jardineras_y_otros" localSheetId="9">#REF!</definedName>
    <definedName name="Bordillo_en_concreto_e__15.H_0_40_para_jardineras_y_otros" localSheetId="4">#REF!</definedName>
    <definedName name="Bordillo_en_concreto_e__15.H_0_40_para_jardineras_y_otros">#REF!</definedName>
    <definedName name="Bordillo_Jardineras_en_circulaciones_y_patio__en_concreto_e__15._Anden" localSheetId="9">#REF!</definedName>
    <definedName name="Bordillo_Jardineras_en_circulaciones_y_patio__en_concreto_e__15._Anden" localSheetId="4">#REF!</definedName>
    <definedName name="Bordillo_Jardineras_en_circulaciones_y_patio__en_concreto_e__15._Anden">#REF!</definedName>
    <definedName name="Bordillo_prefabricados_tipo_A___70" localSheetId="9">#REF!</definedName>
    <definedName name="Bordillo_prefabricados_tipo_A___70" localSheetId="4">#REF!</definedName>
    <definedName name="Bordillo_prefabricados_tipo_A___70">#REF!</definedName>
    <definedName name="Brazo_Hidráulico_Dorma__4" localSheetId="9">#REF!</definedName>
    <definedName name="Brazo_Hidráulico_Dorma__4" localSheetId="4">#REF!</definedName>
    <definedName name="Brazo_Hidráulico_Dorma__4">#REF!</definedName>
    <definedName name="Breaker_Tipo_Enchufable_de_1x20A_10KA" localSheetId="9">#REF!</definedName>
    <definedName name="Breaker_Tipo_Enchufable_de_1x20A_10KA" localSheetId="4">#REF!</definedName>
    <definedName name="Breaker_Tipo_Enchufable_de_1x20A_10KA">#REF!</definedName>
    <definedName name="Breaker_Tipo_Enchufable_de_3x20A_10KA" localSheetId="9">#REF!</definedName>
    <definedName name="Breaker_Tipo_Enchufable_de_3x20A_10KA" localSheetId="4">#REF!</definedName>
    <definedName name="Breaker_Tipo_Enchufable_de_3x20A_10KA">#REF!</definedName>
    <definedName name="Breaker_Tipo_Enchufable_de_3x30A_10KA" localSheetId="9">#REF!</definedName>
    <definedName name="Breaker_Tipo_Enchufable_de_3x30A_10KA" localSheetId="4">#REF!</definedName>
    <definedName name="Breaker_Tipo_Enchufable_de_3x30A_10KA">#REF!</definedName>
    <definedName name="Breaker_Tipo_Enchufable_de_3x80A_25KA" localSheetId="9">#REF!</definedName>
    <definedName name="Breaker_Tipo_Enchufable_de_3x80A_25KA" localSheetId="4">#REF!</definedName>
    <definedName name="Breaker_Tipo_Enchufable_de_3x80A_25KA">#REF!</definedName>
    <definedName name="Brida_Roscada_Acero_X_150_PSI_2" localSheetId="9">#REF!</definedName>
    <definedName name="Brida_Roscada_Acero_X_150_PSI_2" localSheetId="4">#REF!</definedName>
    <definedName name="Brida_Roscada_Acero_X_150_PSI_2">#REF!</definedName>
    <definedName name="Brida_Roscada_Acero_X_150_PSI_3" localSheetId="9">#REF!</definedName>
    <definedName name="Brida_Roscada_Acero_X_150_PSI_3" localSheetId="4">#REF!</definedName>
    <definedName name="Brida_Roscada_Acero_X_150_PSI_3">#REF!</definedName>
    <definedName name="Brocha_de_cerda_4" localSheetId="9">#REF!</definedName>
    <definedName name="Brocha_de_cerda_4" localSheetId="4">#REF!</definedName>
    <definedName name="Brocha_de_cerda_4">#REF!</definedName>
    <definedName name="Cable_Aluminio_Aislado_P.V.C._1_0_AWG" localSheetId="9">#REF!</definedName>
    <definedName name="Cable_Aluminio_Aislado_P.V.C._1_0_AWG" localSheetId="4">#REF!</definedName>
    <definedName name="Cable_Aluminio_Aislado_P.V.C._1_0_AWG">#REF!</definedName>
    <definedName name="Cable_Aluminio_Aislado_P.V.C._2_0_AWG" localSheetId="9">#REF!</definedName>
    <definedName name="Cable_Aluminio_Aislado_P.V.C._2_0_AWG" localSheetId="4">#REF!</definedName>
    <definedName name="Cable_Aluminio_Aislado_P.V.C._2_0_AWG">#REF!</definedName>
    <definedName name="Cable_Telefonico_de_20_Pares" localSheetId="9">#REF!</definedName>
    <definedName name="Cable_Telefonico_de_20_Pares" localSheetId="4">#REF!</definedName>
    <definedName name="Cable_Telefonico_de_20_Pares">#REF!</definedName>
    <definedName name="Cable_teléfonos_2_Pares" localSheetId="9">#REF!</definedName>
    <definedName name="Cable_teléfonos_2_Pares" localSheetId="4">#REF!</definedName>
    <definedName name="Cable_teléfonos_2_Pares">#REF!</definedName>
    <definedName name="Cable_UTP_4_Pares_Cat._5E" localSheetId="9">#REF!</definedName>
    <definedName name="Cable_UTP_4_Pares_Cat._5E" localSheetId="4">#REF!</definedName>
    <definedName name="Cable_UTP_4_Pares_Cat._5E">#REF!</definedName>
    <definedName name="Caja_de_Paso_en_Mamposteria_de_40x40_cm." localSheetId="9">#REF!</definedName>
    <definedName name="Caja_de_Paso_en_Mamposteria_de_40x40_cm." localSheetId="4">#REF!</definedName>
    <definedName name="Caja_de_Paso_en_Mamposteria_de_40x40_cm.">#REF!</definedName>
    <definedName name="Caja_de_Paso_Metalicas_de_10x10_cm." localSheetId="9">#REF!</definedName>
    <definedName name="Caja_de_Paso_Metalicas_de_10x10_cm." localSheetId="4">#REF!</definedName>
    <definedName name="Caja_de_Paso_Metalicas_de_10x10_cm.">#REF!</definedName>
    <definedName name="Caja_de_Paso_Metalicas_de_20x20_cm." localSheetId="9">#REF!</definedName>
    <definedName name="Caja_de_Paso_Metalicas_de_20x20_cm." localSheetId="4">#REF!</definedName>
    <definedName name="Caja_de_Paso_Metalicas_de_20x20_cm.">#REF!</definedName>
    <definedName name="Caja_Galvanizada_5800" localSheetId="9">#REF!</definedName>
    <definedName name="Caja_Galvanizada_5800" localSheetId="4">#REF!</definedName>
    <definedName name="Caja_Galvanizada_5800">#REF!</definedName>
    <definedName name="Caja_para_Taco_100_a_4_circuitos" localSheetId="9">#REF!</definedName>
    <definedName name="Caja_para_Taco_100_a_4_circuitos" localSheetId="4">#REF!</definedName>
    <definedName name="Caja_para_Taco_100_a_4_circuitos">#REF!</definedName>
    <definedName name="Cajas_de_Inspeccion__N._CODENSA__AP_280" localSheetId="9">#REF!</definedName>
    <definedName name="Cajas_de_Inspeccion__N._CODENSA__AP_280" localSheetId="4">#REF!</definedName>
    <definedName name="Cajas_de_Inspeccion__N._CODENSA__AP_280">#REF!</definedName>
    <definedName name="Cajas_de_Inspeccion__N._CODENSA__CS_274" localSheetId="9">#REF!</definedName>
    <definedName name="Cajas_de_Inspeccion__N._CODENSA__CS_274" localSheetId="4">#REF!</definedName>
    <definedName name="Cajas_de_Inspeccion__N._CODENSA__CS_274">#REF!</definedName>
    <definedName name="Cajas_de_Inspeccion_Según_N._CODENSA_C8_276" localSheetId="9">#REF!</definedName>
    <definedName name="Cajas_de_Inspeccion_Según_N._CODENSA_C8_276" localSheetId="4">#REF!</definedName>
    <definedName name="Cajas_de_Inspeccion_Según_N._CODENSA_C8_276">#REF!</definedName>
    <definedName name="Cajillas_Medidores_1_1_2" localSheetId="9">#REF!</definedName>
    <definedName name="Cajillas_Medidores_1_1_2" localSheetId="4">#REF!</definedName>
    <definedName name="Cajillas_Medidores_1_1_2">#REF!</definedName>
    <definedName name="Calado_Ceramico_20x20" localSheetId="9">#REF!</definedName>
    <definedName name="Calado_Ceramico_20x20" localSheetId="4">#REF!</definedName>
    <definedName name="Calado_Ceramico_20x20">#REF!</definedName>
    <definedName name="Calentadores_de_Paso" localSheetId="9">#REF!</definedName>
    <definedName name="Calentadores_de_Paso" localSheetId="4">#REF!</definedName>
    <definedName name="Calentadores_de_Paso">#REF!</definedName>
    <definedName name="Campana_Extractora" localSheetId="9">#REF!</definedName>
    <definedName name="Campana_Extractora" localSheetId="4">#REF!</definedName>
    <definedName name="Campana_Extractora">#REF!</definedName>
    <definedName name="Campana_extractora_más_ductería." localSheetId="9">#REF!</definedName>
    <definedName name="Campana_extractora_más_ductería." localSheetId="4">#REF!</definedName>
    <definedName name="Campana_extractora_más_ductería.">#REF!</definedName>
    <definedName name="Canaleta_Metalica_con_Division_de_15x4_cm." localSheetId="9">#REF!</definedName>
    <definedName name="Canaleta_Metalica_con_Division_de_15x4_cm." localSheetId="4">#REF!</definedName>
    <definedName name="Canaleta_Metalica_con_Division_de_15x4_cm.">#REF!</definedName>
    <definedName name="Canalizacion_Subterranea_4_PVC_4__Según_N._CODENSA" localSheetId="9">#REF!</definedName>
    <definedName name="Canalizacion_Subterranea_4_PVC_4__Según_N._CODENSA" localSheetId="4">#REF!</definedName>
    <definedName name="Canalizacion_Subterranea_4_PVC_4__Según_N._CODENSA">#REF!</definedName>
    <definedName name="Canastilla_Lavaplatos_Ref._93500_000_000" localSheetId="9">#REF!</definedName>
    <definedName name="Canastilla_Lavaplatos_Ref._93500_000_000" localSheetId="4">#REF!</definedName>
    <definedName name="Canastilla_Lavaplatos_Ref._93500_000_000">#REF!</definedName>
    <definedName name="Canchas_múltiples." localSheetId="9">#REF!</definedName>
    <definedName name="Canchas_múltiples." localSheetId="4">#REF!</definedName>
    <definedName name="Canchas_múltiples.">#REF!</definedName>
    <definedName name="Canecas_de_55_Gal." localSheetId="9">#REF!</definedName>
    <definedName name="Canecas_de_55_Gal." localSheetId="4">#REF!</definedName>
    <definedName name="Canecas_de_55_Gal.">#REF!</definedName>
    <definedName name="CANT_PPTO">#N/A</definedName>
    <definedName name="Caolin" localSheetId="9">#REF!</definedName>
    <definedName name="Caolin" localSheetId="4">#REF!</definedName>
    <definedName name="Caolin">#REF!</definedName>
    <definedName name="CapActividad" localSheetId="9">#REF!</definedName>
    <definedName name="CapActividad" localSheetId="4">#REF!</definedName>
    <definedName name="CapActividad">#REF!</definedName>
    <definedName name="CapComponent" localSheetId="9">#REF!</definedName>
    <definedName name="CapComponent" localSheetId="4">#REF!</definedName>
    <definedName name="CapComponent">#REF!</definedName>
    <definedName name="CapResumen" localSheetId="9">#REF!</definedName>
    <definedName name="CapResumen" localSheetId="4">#REF!</definedName>
    <definedName name="CapResumen">#REF!</definedName>
    <definedName name="Cargador_frontal" localSheetId="9">#REF!</definedName>
    <definedName name="Cargador_frontal" localSheetId="4">#REF!</definedName>
    <definedName name="Cargador_frontal">#REF!</definedName>
    <definedName name="Casetón_en_fibra_de_vidrio." localSheetId="9">#REF!</definedName>
    <definedName name="Casetón_en_fibra_de_vidrio." localSheetId="4">#REF!</definedName>
    <definedName name="Casetón_en_fibra_de_vidrio.">#REF!</definedName>
    <definedName name="Caucho_Sabanero_1.50_m" localSheetId="9">#REF!</definedName>
    <definedName name="Caucho_Sabanero_1.50_m" localSheetId="4">#REF!</definedName>
    <definedName name="Caucho_Sabanero_1.50_m">#REF!</definedName>
    <definedName name="Cedro_caqueta_pieza" localSheetId="9">#REF!</definedName>
    <definedName name="Cedro_caqueta_pieza" localSheetId="4">#REF!</definedName>
    <definedName name="Cedro_caqueta_pieza">#REF!</definedName>
    <definedName name="Celosía_en_aluminio" localSheetId="9">#REF!</definedName>
    <definedName name="Celosía_en_aluminio" localSheetId="4">#REF!</definedName>
    <definedName name="Celosía_en_aluminio">#REF!</definedName>
    <definedName name="Cemento_Blanco" localSheetId="9">#REF!</definedName>
    <definedName name="Cemento_Blanco" localSheetId="4">#REF!</definedName>
    <definedName name="Cemento_Blanco">#REF!</definedName>
    <definedName name="Cemento_gris" localSheetId="9">#REF!</definedName>
    <definedName name="Cemento_gris" localSheetId="4">#REF!</definedName>
    <definedName name="Cemento_gris">#REF!</definedName>
    <definedName name="Cepillos" localSheetId="9">#REF!</definedName>
    <definedName name="Cepillos" localSheetId="4">#REF!</definedName>
    <definedName name="Cepillos">#REF!</definedName>
    <definedName name="Ceramica_30_X_30_Ref." localSheetId="9">#REF!</definedName>
    <definedName name="Ceramica_30_X_30_Ref." localSheetId="4">#REF!</definedName>
    <definedName name="Ceramica_30_X_30_Ref.">#REF!</definedName>
    <definedName name="Cerámica_Alfa_Lisa_20x20" localSheetId="9">#REF!</definedName>
    <definedName name="Cerámica_Alfa_Lisa_20x20" localSheetId="4">#REF!</definedName>
    <definedName name="Cerámica_Alfa_Lisa_20x20">#REF!</definedName>
    <definedName name="Cerchas_metalicas_segun_diseño_arquitectonico" localSheetId="9">#REF!</definedName>
    <definedName name="Cerchas_metalicas_segun_diseño_arquitectonico" localSheetId="4">#REF!</definedName>
    <definedName name="Cerchas_metalicas_segun_diseño_arquitectonico">#REF!</definedName>
    <definedName name="Cerco_Ordinario_3_M" localSheetId="9">#REF!</definedName>
    <definedName name="Cerco_Ordinario_3_M" localSheetId="4">#REF!</definedName>
    <definedName name="Cerco_Ordinario_3_M">#REF!</definedName>
    <definedName name="Cerradura__No_hay_sugerencias__baño_A_40S" localSheetId="9">#REF!</definedName>
    <definedName name="Cerradura__No_hay_sugerencias__baño_A_40S" localSheetId="4">#REF!</definedName>
    <definedName name="Cerradura__No_hay_sugerencias__baño_A_40S">#REF!</definedName>
    <definedName name="Cerradura_Ref._A40_S_Orbit_C_M_Schlage" localSheetId="9">#REF!</definedName>
    <definedName name="Cerradura_Ref._A40_S_Orbit_C_M_Schlage" localSheetId="4">#REF!</definedName>
    <definedName name="Cerradura_Ref._A40_S_Orbit_C_M_Schlage">#REF!</definedName>
    <definedName name="Cerradura_Ref._A50_PD_Con_Manija_Orbit_C_M_Schlage" localSheetId="9">#REF!</definedName>
    <definedName name="Cerradura_Ref._A50_PD_Con_Manija_Orbit_C_M_Schlage" localSheetId="4">#REF!</definedName>
    <definedName name="Cerradura_Ref._A50_PD_Con_Manija_Orbit_C_M_Schlage">#REF!</definedName>
    <definedName name="Cerradura_Ref._A50_WD_Orbit_C_M_Schlage" localSheetId="9">#REF!</definedName>
    <definedName name="Cerradura_Ref._A50_WD_Orbit_C_M_Schlage" localSheetId="4">#REF!</definedName>
    <definedName name="Cerradura_Ref._A50_WD_Orbit_C_M_Schlage">#REF!</definedName>
    <definedName name="Cerradura_Ref._A80_PD_Orbit_C_M_Schlage" localSheetId="9">#REF!</definedName>
    <definedName name="Cerradura_Ref._A80_PD_Orbit_C_M_Schlage" localSheetId="4">#REF!</definedName>
    <definedName name="Cerradura_Ref._A80_PD_Orbit_C_M_Schlage">#REF!</definedName>
    <definedName name="Cerradura_Ref._B362_C_M_Schlage" localSheetId="9">#REF!</definedName>
    <definedName name="Cerradura_Ref._B362_C_M_Schlage" localSheetId="4">#REF!</definedName>
    <definedName name="Cerradura_Ref._B362_C_M_Schlage">#REF!</definedName>
    <definedName name="Certificacion_por_Punto_Sencillo" localSheetId="9">#REF!</definedName>
    <definedName name="Certificacion_por_Punto_Sencillo" localSheetId="4">#REF!</definedName>
    <definedName name="Certificacion_por_Punto_Sencillo">#REF!</definedName>
    <definedName name="Chazos_de_Madera_10_X_10" localSheetId="9">#REF!</definedName>
    <definedName name="Chazos_de_Madera_10_X_10" localSheetId="4">#REF!</definedName>
    <definedName name="Chazos_de_Madera_10_X_10">#REF!</definedName>
    <definedName name="Cheque_1" localSheetId="9">#REF!</definedName>
    <definedName name="Cheque_1" localSheetId="4">#REF!</definedName>
    <definedName name="Cheque_1">#REF!</definedName>
    <definedName name="Cheque_1_1_2" localSheetId="9">#REF!</definedName>
    <definedName name="Cheque_1_1_2" localSheetId="4">#REF!</definedName>
    <definedName name="Cheque_1_1_2">#REF!</definedName>
    <definedName name="Cheque_2" localSheetId="9">#REF!</definedName>
    <definedName name="Cheque_2" localSheetId="4">#REF!</definedName>
    <definedName name="Cheque_2">#REF!</definedName>
    <definedName name="Cheque_3" localSheetId="9">#REF!</definedName>
    <definedName name="Cheque_3" localSheetId="4">#REF!</definedName>
    <definedName name="Cheque_3">#REF!</definedName>
    <definedName name="Cinta_teflón" localSheetId="9">#REF!</definedName>
    <definedName name="Cinta_teflón" localSheetId="4">#REF!</definedName>
    <definedName name="Cinta_teflón">#REF!</definedName>
    <definedName name="CIR">#N/A</definedName>
    <definedName name="claudia.ramirez">#REF!</definedName>
    <definedName name="Cocineta_estufa_a_gas_dos_puestos" localSheetId="9">#REF!</definedName>
    <definedName name="Cocineta_estufa_a_gas_dos_puestos" localSheetId="4">#REF!</definedName>
    <definedName name="Cocineta_estufa_a_gas_dos_puestos">#REF!</definedName>
    <definedName name="Codo_45_cobre_tipo_CxC" localSheetId="9">#REF!</definedName>
    <definedName name="Codo_45_cobre_tipo_CxC" localSheetId="4">#REF!</definedName>
    <definedName name="Codo_45_cobre_tipo_CxC">#REF!</definedName>
    <definedName name="Codo_90_1_4__c_x_c_sanitario_3" localSheetId="9">#REF!</definedName>
    <definedName name="Codo_90_1_4__c_x_c_sanitario_3" localSheetId="4">#REF!</definedName>
    <definedName name="Codo_90_1_4__c_x_c_sanitario_3">#REF!</definedName>
    <definedName name="Codo_90_1_4__c_x_c_sanitario_4" localSheetId="9">#REF!</definedName>
    <definedName name="Codo_90_1_4__c_x_c_sanitario_4" localSheetId="4">#REF!</definedName>
    <definedName name="Codo_90_1_4__c_x_c_sanitario_4">#REF!</definedName>
    <definedName name="Codo_90_cobre_tipo_CxC" localSheetId="9">#REF!</definedName>
    <definedName name="Codo_90_cobre_tipo_CxC" localSheetId="4">#REF!</definedName>
    <definedName name="Codo_90_cobre_tipo_CxC">#REF!</definedName>
    <definedName name="Codo_90_presión_P.V.C._1" localSheetId="9">#REF!</definedName>
    <definedName name="Codo_90_presión_P.V.C._1" localSheetId="4">#REF!</definedName>
    <definedName name="Codo_90_presión_P.V.C._1">#REF!</definedName>
    <definedName name="Codo_90_presión_P.V.C._1_1_2" localSheetId="9">#REF!</definedName>
    <definedName name="Codo_90_presión_P.V.C._1_1_2" localSheetId="4">#REF!</definedName>
    <definedName name="Codo_90_presión_P.V.C._1_1_2">#REF!</definedName>
    <definedName name="Codo_90_presión_P.V.C._1_2" localSheetId="9">#REF!</definedName>
    <definedName name="Codo_90_presión_P.V.C._1_2" localSheetId="4">#REF!</definedName>
    <definedName name="Codo_90_presión_P.V.C._1_2">#REF!</definedName>
    <definedName name="Codo_90_presión_P.V.C._3_4" localSheetId="9">#REF!</definedName>
    <definedName name="Codo_90_presión_P.V.C._3_4" localSheetId="4">#REF!</definedName>
    <definedName name="Codo_90_presión_P.V.C._3_4">#REF!</definedName>
    <definedName name="Codo_90o_1_4__CxC_SANITARIO_2" localSheetId="9">#REF!</definedName>
    <definedName name="Codo_90o_1_4__CxC_SANITARIO_2" localSheetId="4">#REF!</definedName>
    <definedName name="Codo_90o_1_4__CxC_SANITARIO_2">#REF!</definedName>
    <definedName name="Codo_90o_1_4__CxC_SANITARIO_3" localSheetId="9">#REF!</definedName>
    <definedName name="Codo_90o_1_4__CxC_SANITARIO_3" localSheetId="4">#REF!</definedName>
    <definedName name="Codo_90o_1_4__CxC_SANITARIO_3">#REF!</definedName>
    <definedName name="Codo_90o_1_4__CxC_SANITARIO_4" localSheetId="9">#REF!</definedName>
    <definedName name="Codo_90o_1_4__CxC_SANITARIO_4" localSheetId="4">#REF!</definedName>
    <definedName name="Codo_90o_1_4__CxC_SANITARIO_4">#REF!</definedName>
    <definedName name="Codo_90o_1_4__CxC_SANITARIO_6" localSheetId="9">#REF!</definedName>
    <definedName name="Codo_90o_1_4__CxC_SANITARIO_6" localSheetId="4">#REF!</definedName>
    <definedName name="Codo_90o_1_4__CxC_SANITARIO_6">#REF!</definedName>
    <definedName name="Codo_90o_Presión_P.V.C._1" localSheetId="9">#REF!</definedName>
    <definedName name="Codo_90o_Presión_P.V.C._1" localSheetId="4">#REF!</definedName>
    <definedName name="Codo_90o_Presión_P.V.C._1">#REF!</definedName>
    <definedName name="Codo_90o_Presión_P.V.C._1_1_2" localSheetId="9">#REF!</definedName>
    <definedName name="Codo_90o_Presión_P.V.C._1_1_2" localSheetId="4">#REF!</definedName>
    <definedName name="Codo_90o_Presión_P.V.C._1_1_2">#REF!</definedName>
    <definedName name="Codo_90o_Presión_P.V.C._1_1_4" localSheetId="9">#REF!</definedName>
    <definedName name="Codo_90o_Presión_P.V.C._1_1_4" localSheetId="4">#REF!</definedName>
    <definedName name="Codo_90o_Presión_P.V.C._1_1_4">#REF!</definedName>
    <definedName name="Codo_90o_Presión_P.V.C._1_2" localSheetId="9">#REF!</definedName>
    <definedName name="Codo_90o_Presión_P.V.C._1_2" localSheetId="4">#REF!</definedName>
    <definedName name="Codo_90o_Presión_P.V.C._1_2">#REF!</definedName>
    <definedName name="Codo_90o_Presión_P.V.C._2" localSheetId="9">#REF!</definedName>
    <definedName name="Codo_90o_Presión_P.V.C._2" localSheetId="4">#REF!</definedName>
    <definedName name="Codo_90o_Presión_P.V.C._2">#REF!</definedName>
    <definedName name="Codo_90o_Presión_P.V.C._2_1_2" localSheetId="9">#REF!</definedName>
    <definedName name="Codo_90o_Presión_P.V.C._2_1_2" localSheetId="4">#REF!</definedName>
    <definedName name="Codo_90o_Presión_P.V.C._2_1_2">#REF!</definedName>
    <definedName name="Codo_90o_Presión_P.V.C._3" localSheetId="9">#REF!</definedName>
    <definedName name="Codo_90o_Presión_P.V.C._3" localSheetId="4">#REF!</definedName>
    <definedName name="Codo_90o_Presión_P.V.C._3">#REF!</definedName>
    <definedName name="Codo_90o_Presión_P.V.C._3_4" localSheetId="9">#REF!</definedName>
    <definedName name="Codo_90o_Presión_P.V.C._3_4" localSheetId="4">#REF!</definedName>
    <definedName name="Codo_90o_Presión_P.V.C._3_4">#REF!</definedName>
    <definedName name="Codo_galvanizado_1" localSheetId="9">#REF!</definedName>
    <definedName name="Codo_galvanizado_1" localSheetId="4">#REF!</definedName>
    <definedName name="Codo_galvanizado_1">#REF!</definedName>
    <definedName name="Codo_galvanizado_1_1_2" localSheetId="9">#REF!</definedName>
    <definedName name="Codo_galvanizado_1_1_2" localSheetId="4">#REF!</definedName>
    <definedName name="Codo_galvanizado_1_1_2">#REF!</definedName>
    <definedName name="Codo_galvanizado_2" localSheetId="9">#REF!</definedName>
    <definedName name="Codo_galvanizado_2" localSheetId="4">#REF!</definedName>
    <definedName name="Codo_galvanizado_2">#REF!</definedName>
    <definedName name="Codo_Galvanizado_3" localSheetId="9">#REF!</definedName>
    <definedName name="Codo_Galvanizado_3" localSheetId="4">#REF!</definedName>
    <definedName name="Codo_Galvanizado_3">#REF!</definedName>
    <definedName name="Color_mineral" localSheetId="9">#REF!</definedName>
    <definedName name="Color_mineral" localSheetId="4">#REF!</definedName>
    <definedName name="Color_mineral">#REF!</definedName>
    <definedName name="Compresor_2_Martillos_185_PCM" localSheetId="9">#REF!</definedName>
    <definedName name="Compresor_2_Martillos_185_PCM" localSheetId="4">#REF!</definedName>
    <definedName name="Compresor_2_Martillos_185_PCM">#REF!</definedName>
    <definedName name="Concreto_1_3_5" localSheetId="9">#REF!</definedName>
    <definedName name="Concreto_1_3_5" localSheetId="4">#REF!</definedName>
    <definedName name="Concreto_1_3_5">#REF!</definedName>
    <definedName name="Concreto_2500_PSI" localSheetId="9">#REF!</definedName>
    <definedName name="Concreto_2500_PSI" localSheetId="4">#REF!</definedName>
    <definedName name="Concreto_2500_PSI">#REF!</definedName>
    <definedName name="Concreto_3000_PSI" localSheetId="9">#REF!</definedName>
    <definedName name="Concreto_3000_PSI" localSheetId="4">#REF!</definedName>
    <definedName name="Concreto_3000_PSI">#REF!</definedName>
    <definedName name="Concreto_a_granel_con_silo_puesto_en_obra__cemento_1A__2500_P.S.I." localSheetId="9">#REF!</definedName>
    <definedName name="Concreto_a_granel_con_silo_puesto_en_obra__cemento_1A__2500_P.S.I." localSheetId="4">#REF!</definedName>
    <definedName name="Concreto_a_granel_con_silo_puesto_en_obra__cemento_1A__2500_P.S.I.">#REF!</definedName>
    <definedName name="Concreto_a_granel_con_silo_puesto_en_obra__cemento_1A__3000_P.S.I." localSheetId="9">#REF!</definedName>
    <definedName name="Concreto_a_granel_con_silo_puesto_en_obra__cemento_1A__3000_P.S.I." localSheetId="4">#REF!</definedName>
    <definedName name="Concreto_a_granel_con_silo_puesto_en_obra__cemento_1A__3000_P.S.I.">#REF!</definedName>
    <definedName name="Concreto_a_granel_con_silo_puesto_en_obra__cemento_1A__4000_P.S.I." localSheetId="9">#REF!</definedName>
    <definedName name="Concreto_a_granel_con_silo_puesto_en_obra__cemento_1A__4000_P.S.I." localSheetId="4">#REF!</definedName>
    <definedName name="Concreto_a_granel_con_silo_puesto_en_obra__cemento_1A__4000_P.S.I.">#REF!</definedName>
    <definedName name="Concreto_común_3000_P.S.I." localSheetId="9">#REF!</definedName>
    <definedName name="Concreto_común_3000_P.S.I." localSheetId="4">#REF!</definedName>
    <definedName name="Concreto_común_3000_P.S.I.">#REF!</definedName>
    <definedName name="Concreto_Corriente_2500_P.S.I." localSheetId="9">#REF!</definedName>
    <definedName name="Concreto_Corriente_2500_P.S.I." localSheetId="4">#REF!</definedName>
    <definedName name="Concreto_Corriente_2500_P.S.I.">#REF!</definedName>
    <definedName name="Concreto_Corriente_3000_P.S.I." localSheetId="9">#REF!</definedName>
    <definedName name="Concreto_Corriente_3000_P.S.I." localSheetId="4">#REF!</definedName>
    <definedName name="Concreto_Corriente_3000_P.S.I.">#REF!</definedName>
    <definedName name="Concreto_corriente_de_2500_P.S.I." localSheetId="9">#REF!</definedName>
    <definedName name="Concreto_corriente_de_2500_P.S.I." localSheetId="4">#REF!</definedName>
    <definedName name="Concreto_corriente_de_2500_P.S.I.">#REF!</definedName>
    <definedName name="Concreto_Corriente_de_3000_P.S.I." localSheetId="9">#REF!</definedName>
    <definedName name="Concreto_Corriente_de_3000_P.S.I." localSheetId="4">#REF!</definedName>
    <definedName name="Concreto_Corriente_de_3000_P.S.I.">#REF!</definedName>
    <definedName name="Concreto_Corriente_de_4000_P.S.I." localSheetId="9">#REF!</definedName>
    <definedName name="Concreto_Corriente_de_4000_P.S.I." localSheetId="4">#REF!</definedName>
    <definedName name="Concreto_Corriente_de_4000_P.S.I.">#REF!</definedName>
    <definedName name="Concreto_Gravilla_Fina_2000_psi" localSheetId="9">#REF!</definedName>
    <definedName name="Concreto_Gravilla_Fina_2000_psi" localSheetId="4">#REF!</definedName>
    <definedName name="Concreto_Gravilla_Fina_2000_psi">#REF!</definedName>
    <definedName name="Conexión_Siamesa" localSheetId="9">#REF!</definedName>
    <definedName name="Conexión_Siamesa" localSheetId="4">#REF!</definedName>
    <definedName name="Conexión_Siamesa">#REF!</definedName>
    <definedName name="Conexión_Siamesa_de_2_1_2__X_2_1_2__X_3" localSheetId="9">#REF!</definedName>
    <definedName name="Conexión_Siamesa_de_2_1_2__X_2_1_2__X_3" localSheetId="4">#REF!</definedName>
    <definedName name="Conexión_Siamesa_de_2_1_2__X_2_1_2__X_3">#REF!</definedName>
    <definedName name="CONSOLIDADO">[4]PRESUPUESTO!$B$13:$I$1275</definedName>
    <definedName name="CONSOLIDAR">[5]Materiales!$C$19:$J$2000</definedName>
    <definedName name="CONTRATISTA">[6]VARIABLES!$C$9</definedName>
    <definedName name="CONTRATO.No">[6]VARIABLES!$C$6</definedName>
    <definedName name="CotizacionARP" localSheetId="9">#REF!</definedName>
    <definedName name="CotizacionARP" localSheetId="4">#REF!</definedName>
    <definedName name="CotizacionARP">#REF!</definedName>
    <definedName name="Cuadrilla_Albañilería_OF_Ayudante" localSheetId="9">#REF!</definedName>
    <definedName name="Cuadrilla_Albañilería_OF_Ayudante" localSheetId="4">#REF!</definedName>
    <definedName name="Cuadrilla_Albañilería_OF_Ayudante">#REF!</definedName>
    <definedName name="Cubierta_sándwich___Deck_Aluzinc_333C_mm_Cal_26" localSheetId="9">#REF!</definedName>
    <definedName name="Cubierta_sándwich___Deck_Aluzinc_333C_mm_Cal_26" localSheetId="4">#REF!</definedName>
    <definedName name="Cubierta_sándwich___Deck_Aluzinc_333C_mm_Cal_26">#REF!</definedName>
    <definedName name="Cubierta_Trapezoidal_Acesco_3_05" localSheetId="9">#REF!</definedName>
    <definedName name="Cubierta_Trapezoidal_Acesco_3_05" localSheetId="4">#REF!</definedName>
    <definedName name="Cubierta_Trapezoidal_Acesco_3_05">#REF!</definedName>
    <definedName name="Cuchillas" localSheetId="9">#REF!</definedName>
    <definedName name="Cuchillas" localSheetId="4">#REF!</definedName>
    <definedName name="Cuchillas">#REF!</definedName>
    <definedName name="Cupula_tragante_4_x2" localSheetId="9">#REF!</definedName>
    <definedName name="Cupula_tragante_4_x2" localSheetId="4">#REF!</definedName>
    <definedName name="Cupula_tragante_4_x2">#REF!</definedName>
    <definedName name="Dbgcm" localSheetId="9">#REF!</definedName>
    <definedName name="Dbgcm" localSheetId="4">#REF!</definedName>
    <definedName name="Dbgcm">#REF!</definedName>
    <definedName name="Dcacm" localSheetId="9">#REF!</definedName>
    <definedName name="Dcacm" localSheetId="4">#REF!</definedName>
    <definedName name="Dcacm">#REF!</definedName>
    <definedName name="DESC" localSheetId="4">VLOOKUP([3]PPTO!$F1,[3]AC!$B:$D,2,0)</definedName>
    <definedName name="DESC">VLOOKUP([2]PPTO!$F1,[2]AC!$B$1:$D$65536,2,0)</definedName>
    <definedName name="Desinfeccion_del_Sistema_de_Agua_Potable" localSheetId="9">#REF!</definedName>
    <definedName name="Desinfeccion_del_Sistema_de_Agua_Potable" localSheetId="4">#REF!</definedName>
    <definedName name="Desinfeccion_del_Sistema_de_Agua_Potable">#REF!</definedName>
    <definedName name="DifConsultoriaFMMin" localSheetId="9">#REF!</definedName>
    <definedName name="DifConsultoriaFMMin" localSheetId="4">#REF!</definedName>
    <definedName name="DifConsultoriaFMMin">#REF!</definedName>
    <definedName name="Disolvente_Thinner" localSheetId="9">#REF!</definedName>
    <definedName name="Disolvente_Thinner" localSheetId="4">#REF!</definedName>
    <definedName name="Disolvente_Thinner">#REF!</definedName>
    <definedName name="Dispensador_Jabon_Liquido_Ref._B_4063" localSheetId="9">#REF!</definedName>
    <definedName name="Dispensador_Jabon_Liquido_Ref._B_4063" localSheetId="4">#REF!</definedName>
    <definedName name="Dispensador_Jabon_Liquido_Ref._B_4063">#REF!</definedName>
    <definedName name="Dispensador_Toallas_de_Papel_Ref._B_369" localSheetId="9">#REF!</definedName>
    <definedName name="Dispensador_Toallas_de_Papel_Ref._B_369" localSheetId="4">#REF!</definedName>
    <definedName name="Dispensador_Toallas_de_Papel_Ref._B_369">#REF!</definedName>
    <definedName name="Documentacion_y_Marquillado" localSheetId="9">#REF!</definedName>
    <definedName name="Documentacion_y_Marquillado" localSheetId="4">#REF!</definedName>
    <definedName name="Documentacion_y_Marquillado">#REF!</definedName>
    <definedName name="Domos_acrílicos_1.10_x_1.10" localSheetId="9">#REF!</definedName>
    <definedName name="Domos_acrílicos_1.10_x_1.10" localSheetId="4">#REF!</definedName>
    <definedName name="Domos_acrílicos_1.10_x_1.10">#REF!</definedName>
    <definedName name="Dsbcm" localSheetId="9">#REF!</definedName>
    <definedName name="Dsbcm" localSheetId="4">#REF!</definedName>
    <definedName name="Dsbcm">#REF!</definedName>
    <definedName name="ducha_antivandalica_mezclador" localSheetId="9">#REF!</definedName>
    <definedName name="ducha_antivandalica_mezclador" localSheetId="4">#REF!</definedName>
    <definedName name="ducha_antivandalica_mezclador">#REF!</definedName>
    <definedName name="Durmiente_3_m" localSheetId="9">#REF!</definedName>
    <definedName name="Durmiente_3_m" localSheetId="4">#REF!</definedName>
    <definedName name="Durmiente_3_m">#REF!</definedName>
    <definedName name="Durmiente_Abarco_4m" localSheetId="9">#REF!</definedName>
    <definedName name="Durmiente_Abarco_4m" localSheetId="4">#REF!</definedName>
    <definedName name="Durmiente_Abarco_4m">#REF!</definedName>
    <definedName name="Durmiente_Ordinario_4m" localSheetId="9">#REF!</definedName>
    <definedName name="Durmiente_Ordinario_4m" localSheetId="4">#REF!</definedName>
    <definedName name="Durmiente_Ordinario_4m">#REF!</definedName>
    <definedName name="ECO" localSheetId="9">#REF!</definedName>
    <definedName name="ECO" localSheetId="4">#REF!</definedName>
    <definedName name="ECO">#REF!</definedName>
    <definedName name="Emeflex_3_00_mm" localSheetId="9">#REF!</definedName>
    <definedName name="Emeflex_3_00_mm" localSheetId="4">#REF!</definedName>
    <definedName name="Emeflex_3_00_mm">#REF!</definedName>
    <definedName name="Endurecedor" localSheetId="9">#REF!</definedName>
    <definedName name="Endurecedor" localSheetId="4">#REF!</definedName>
    <definedName name="Endurecedor">#REF!</definedName>
    <definedName name="Entramado_piso__repisas_8_4_3" localSheetId="9">#REF!</definedName>
    <definedName name="Entramado_piso__repisas_8_4_3" localSheetId="4">#REF!</definedName>
    <definedName name="Entramado_piso__repisas_8_4_3">#REF!</definedName>
    <definedName name="EQ_P">#N/A</definedName>
    <definedName name="Equipo_de_Medida_de_Energia_Activa_y_Reactiva__Transformadores_de_Corriente_de_660_5_A_Bornera_de_Prueba_y_Celda" localSheetId="9">#REF!</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#REF!</definedName>
    <definedName name="Equipo_para_Suministro_Agua_No_Potable_Según_Especificacion" localSheetId="9">#REF!</definedName>
    <definedName name="Equipo_para_Suministro_Agua_No_Potable_Según_Especificacion" localSheetId="4">#REF!</definedName>
    <definedName name="Equipo_para_Suministro_Agua_No_Potable_Según_Especificacion">#REF!</definedName>
    <definedName name="Equipo_para_Suministro_de_Agua_Potable_Según_Especificacion" localSheetId="9">#REF!</definedName>
    <definedName name="Equipo_para_Suministro_de_Agua_Potable_Según_Especificacion" localSheetId="4">#REF!</definedName>
    <definedName name="Equipo_para_Suministro_de_Agua_Potable_Según_Especificacion">#REF!</definedName>
    <definedName name="Equipo_Proteccion_de_Incendio_Según_Especificacion" localSheetId="9">#REF!</definedName>
    <definedName name="Equipo_Proteccion_de_Incendio_Según_Especificacion" localSheetId="4">#REF!</definedName>
    <definedName name="Equipo_Proteccion_de_Incendio_Según_Especificacion">#REF!</definedName>
    <definedName name="EQUIPOS" localSheetId="9">[7]EQUIPOS!$B$20:$IV$1000</definedName>
    <definedName name="EQUIPOS" localSheetId="4">[7]EQUIPOS!$B$20:$IV$1000</definedName>
    <definedName name="EQUIPOS">[8]EQUIPOS!$B$20:$IV$1000</definedName>
    <definedName name="ESC">#N/A</definedName>
    <definedName name="Escalera_metálica_en_caracol_Diametro_1_80" localSheetId="9">#REF!</definedName>
    <definedName name="Escalera_metálica_en_caracol_Diametro_1_80" localSheetId="4">#REF!</definedName>
    <definedName name="Escalera_metálica_en_caracol_Diametro_1_80">#REF!</definedName>
    <definedName name="Escalera_Metalica_tramo_5_50_ML" localSheetId="9">#REF!</definedName>
    <definedName name="Escalera_Metalica_tramo_5_50_ML" localSheetId="4">#REF!</definedName>
    <definedName name="Escalera_Metalica_tramo_5_50_ML">#REF!</definedName>
    <definedName name="Escobas" localSheetId="9">#REF!</definedName>
    <definedName name="Escobas" localSheetId="4">#REF!</definedName>
    <definedName name="Escobas">#REF!</definedName>
    <definedName name="Escotilla_de_Inspeccion_tanques_de_agua" localSheetId="9">#REF!</definedName>
    <definedName name="Escotilla_de_Inspeccion_tanques_de_agua" localSheetId="4">#REF!</definedName>
    <definedName name="Escotilla_de_Inspeccion_tanques_de_agua">#REF!</definedName>
    <definedName name="Escudos_Americanos_para_Sprinkler" localSheetId="9">#REF!</definedName>
    <definedName name="Escudos_Americanos_para_Sprinkler" localSheetId="4">#REF!</definedName>
    <definedName name="Escudos_Americanos_para_Sprinkler">#REF!</definedName>
    <definedName name="Esmalte_Sintético_Pintulux" localSheetId="9">#REF!</definedName>
    <definedName name="Esmalte_Sintético_Pintulux" localSheetId="4">#REF!</definedName>
    <definedName name="Esmalte_Sintético_Pintulux">#REF!</definedName>
    <definedName name="Espatula" localSheetId="9">#REF!</definedName>
    <definedName name="Espatula" localSheetId="4">#REF!</definedName>
    <definedName name="Espatula">#REF!</definedName>
    <definedName name="Espatulas" localSheetId="9">#REF!</definedName>
    <definedName name="Espatulas" localSheetId="4">#REF!</definedName>
    <definedName name="Espatulas">#REF!</definedName>
    <definedName name="Espatulas_3" localSheetId="9">#REF!</definedName>
    <definedName name="Espatulas_3" localSheetId="4">#REF!</definedName>
    <definedName name="Espatulas_3">#REF!</definedName>
    <definedName name="Espatulas_5" localSheetId="9">#REF!</definedName>
    <definedName name="Espatulas_5" localSheetId="4">#REF!</definedName>
    <definedName name="Espatulas_5">#REF!</definedName>
    <definedName name="Espejo_4.00_mm" localSheetId="9">#REF!</definedName>
    <definedName name="Espejo_4.00_mm" localSheetId="4">#REF!</definedName>
    <definedName name="Espejo_4.00_mm">#REF!</definedName>
    <definedName name="Esponjillas" localSheetId="9">#REF!</definedName>
    <definedName name="Esponjillas" localSheetId="4">#REF!</definedName>
    <definedName name="Esponjillas">#REF!</definedName>
    <definedName name="Estopa" localSheetId="9">#REF!</definedName>
    <definedName name="Estopa" localSheetId="4">#REF!</definedName>
    <definedName name="Estopa">#REF!</definedName>
    <definedName name="Estructuras_LA228__LA223_Incluye_Poste_12m_750_kg" localSheetId="9">#REF!</definedName>
    <definedName name="Estructuras_LA228__LA223_Incluye_Poste_12m_750_kg" localSheetId="4">#REF!</definedName>
    <definedName name="Estructuras_LA228__LA223_Incluye_Poste_12m_750_kg">#REF!</definedName>
    <definedName name="Estufa_Electrica_2_Puestos" localSheetId="9">#REF!</definedName>
    <definedName name="Estufa_Electrica_2_Puestos" localSheetId="4">#REF!</definedName>
    <definedName name="Estufa_Electrica_2_Puestos">#REF!</definedName>
    <definedName name="Estufas" localSheetId="9">#REF!</definedName>
    <definedName name="Estufas" localSheetId="4">#REF!</definedName>
    <definedName name="Estufas">#REF!</definedName>
    <definedName name="EUR" localSheetId="7">'[9]2. PPTO CONSOLIDADO'!#REF!</definedName>
    <definedName name="EUR">'[9]2. PPTO CONSOLIDADO'!#REF!</definedName>
    <definedName name="Exacavacion_mecanica" localSheetId="9">#REF!</definedName>
    <definedName name="Exacavacion_mecanica" localSheetId="4">#REF!</definedName>
    <definedName name="Exacavacion_mecanica">#REF!</definedName>
    <definedName name="Excavacion_manual_con_retiro" localSheetId="9">#REF!</definedName>
    <definedName name="Excavacion_manual_con_retiro" localSheetId="4">#REF!</definedName>
    <definedName name="Excavacion_manual_con_retiro">#REF!</definedName>
    <definedName name="Extractor_de_Olores_con_Persiana_Ref." localSheetId="9">#REF!</definedName>
    <definedName name="Extractor_de_Olores_con_Persiana_Ref." localSheetId="4">#REF!</definedName>
    <definedName name="Extractor_de_Olores_con_Persiana_Ref.">#REF!</definedName>
    <definedName name="FactorMultFinalFMMin" localSheetId="9">#REF!</definedName>
    <definedName name="FactorMultFinalFMMin" localSheetId="4">#REF!</definedName>
    <definedName name="FactorMultFinalFMMin">#REF!</definedName>
    <definedName name="FactorMultiplicaCalculadoFMMin" localSheetId="9">#REF!</definedName>
    <definedName name="FactorMultiplicaCalculadoFMMin" localSheetId="4">#REF!</definedName>
    <definedName name="FactorMultiplicaCalculadoFMMin">#REF!</definedName>
    <definedName name="FECHA.CONTRATO">[6]VARIABLES!$C$7</definedName>
    <definedName name="fffff" localSheetId="9">#REF!</definedName>
    <definedName name="fffff" localSheetId="4">#REF!</definedName>
    <definedName name="fffff">#REF!</definedName>
    <definedName name="Fijamix_Alfa" localSheetId="9">#REF!</definedName>
    <definedName name="Fijamix_Alfa" localSheetId="4">#REF!</definedName>
    <definedName name="Fijamix_Alfa">#REF!</definedName>
    <definedName name="FJRG" localSheetId="9">#REF!</definedName>
    <definedName name="FJRG" localSheetId="4">#REF!</definedName>
    <definedName name="FJRG">#REF!</definedName>
    <definedName name="Flexometro" localSheetId="9">#REF!</definedName>
    <definedName name="Flexometro" localSheetId="4">#REF!</definedName>
    <definedName name="Flexometro">#REF!</definedName>
    <definedName name="Flotador_Metálico_1_1_2__Bronce" localSheetId="9">#REF!</definedName>
    <definedName name="Flotador_Metálico_1_1_2__Bronce" localSheetId="4">#REF!</definedName>
    <definedName name="Flotador_Metálico_1_1_2__Bronce">#REF!</definedName>
    <definedName name="Flotador_Metálico_2__Bronce" localSheetId="9">#REF!</definedName>
    <definedName name="Flotador_Metálico_2__Bronce" localSheetId="4">#REF!</definedName>
    <definedName name="Flotador_Metálico_2__Bronce">#REF!</definedName>
    <definedName name="Formaleta_Entrepisos" localSheetId="9">#REF!</definedName>
    <definedName name="Formaleta_Entrepisos" localSheetId="4">#REF!</definedName>
    <definedName name="Formaleta_Entrepisos">#REF!</definedName>
    <definedName name="Formaleta_madera" localSheetId="9">#REF!</definedName>
    <definedName name="Formaleta_madera" localSheetId="4">#REF!</definedName>
    <definedName name="Formaleta_madera">#REF!</definedName>
    <definedName name="Formaleta_plaquetas" localSheetId="9">#REF!</definedName>
    <definedName name="Formaleta_plaquetas" localSheetId="4">#REF!</definedName>
    <definedName name="Formaleta_plaquetas">#REF!</definedName>
    <definedName name="Formaleta_Sardinel" localSheetId="9">#REF!</definedName>
    <definedName name="Formaleta_Sardinel" localSheetId="4">#REF!</definedName>
    <definedName name="Formaleta_Sardinel">#REF!</definedName>
    <definedName name="G" localSheetId="4">IF(ISERROR([3]PPTO!G1+[3]PPTO!I1+[3]PPTO!K1+[3]PPTO!M1+[3]PPTO!O1),"",ROUND(([3]PPTO!G1+[3]PPTO!I1+[3]PPTO!K1+[3]PPTO!M1+[3]PPTO!O1),2))</definedName>
    <definedName name="G">IF(ISERROR([2]PPTO!G1+[2]PPTO!I1+[2]PPTO!K1+[2]PPTO!M1+[2]PPTO!O1),"",ROUND(([2]PPTO!G1+[2]PPTO!I1+[2]PPTO!K1+[2]PPTO!M1+[2]PPTO!O1),2))</definedName>
    <definedName name="Gabinete_Cerrado_de_Comunicaciones_de_100x60x60_cm." localSheetId="9">#REF!</definedName>
    <definedName name="Gabinete_Cerrado_de_Comunicaciones_de_100x60x60_cm." localSheetId="4">#REF!</definedName>
    <definedName name="Gabinete_Cerrado_de_Comunicaciones_de_100x60x60_cm.">#REF!</definedName>
    <definedName name="Gabinete_Cerrado_de_Comunicaciones_de_60x60x60_cm." localSheetId="9">#REF!</definedName>
    <definedName name="Gabinete_Cerrado_de_Comunicaciones_de_60x60x60_cm." localSheetId="4">#REF!</definedName>
    <definedName name="Gabinete_Cerrado_de_Comunicaciones_de_60x60x60_cm.">#REF!</definedName>
    <definedName name="Gabinetes_de_Incendio" localSheetId="9">#REF!</definedName>
    <definedName name="Gabinetes_de_Incendio" localSheetId="4">#REF!</definedName>
    <definedName name="Gabinetes_de_Incendio">#REF!</definedName>
    <definedName name="Gabinetes_de_Incendio_Clase_I" localSheetId="9">#REF!</definedName>
    <definedName name="Gabinetes_de_Incendio_Clase_I" localSheetId="4">#REF!</definedName>
    <definedName name="Gabinetes_de_Incendio_Clase_I">#REF!</definedName>
    <definedName name="Gabinetes_Metalicos__Cal._16_min__Color_Gris_Claro_para_T_GEN_1" localSheetId="9">#REF!</definedName>
    <definedName name="Gabinetes_Metalicos__Cal._16_min__Color_Gris_Claro_para_T_GEN_1" localSheetId="4">#REF!</definedName>
    <definedName name="Gabinetes_Metalicos__Cal._16_min__Color_Gris_Claro_para_T_GEN_1">#REF!</definedName>
    <definedName name="Gabinetes_Metalicos__Cal._16_min__Color_Gris_Claro_para_T_GEN_2" localSheetId="9">#REF!</definedName>
    <definedName name="Gabinetes_Metalicos__Cal._16_min__Color_Gris_Claro_para_T_GEN_2" localSheetId="4">#REF!</definedName>
    <definedName name="Gabinetes_Metalicos__Cal._16_min__Color_Gris_Claro_para_T_GEN_2">#REF!</definedName>
    <definedName name="Gabinetes_Metalicos__Cal._16_min__Color_Gris_Claro_para_T_GEN_3" localSheetId="9">#REF!</definedName>
    <definedName name="Gabinetes_Metalicos__Cal._16_min__Color_Gris_Claro_para_T_GEN_3" localSheetId="4">#REF!</definedName>
    <definedName name="Gabinetes_Metalicos__Cal._16_min__Color_Gris_Claro_para_T_GEN_3">#REF!</definedName>
    <definedName name="Gabinetes_Metalicos__Cal._16_min__Color_Gris_Claro_para_Tablero_General" localSheetId="9">#REF!</definedName>
    <definedName name="Gabinetes_Metalicos__Cal._16_min__Color_Gris_Claro_para_Tablero_General" localSheetId="4">#REF!</definedName>
    <definedName name="Gabinetes_Metalicos__Cal._16_min__Color_Gris_Claro_para_Tablero_General">#REF!</definedName>
    <definedName name="Gancho_teja_eternit_55_MM" localSheetId="9">#REF!</definedName>
    <definedName name="Gancho_teja_eternit_55_MM" localSheetId="4">#REF!</definedName>
    <definedName name="Gancho_teja_eternit_55_MM">#REF!</definedName>
    <definedName name="Geotextil_tejido_ST_200" localSheetId="9">#REF!</definedName>
    <definedName name="Geotextil_tejido_ST_200" localSheetId="4">#REF!</definedName>
    <definedName name="Geotextil_tejido_ST_200">#REF!</definedName>
    <definedName name="Gestores">[10]Datos!$A$2:$A$100</definedName>
    <definedName name="gggg" localSheetId="9">#REF!</definedName>
    <definedName name="gggg" localSheetId="4">#REF!</definedName>
    <definedName name="gggg">#REF!</definedName>
    <definedName name="Grama_Kikuyo" localSheetId="9">#REF!</definedName>
    <definedName name="Grama_Kikuyo" localSheetId="4">#REF!</definedName>
    <definedName name="Grama_Kikuyo">#REF!</definedName>
    <definedName name="Granito__No_hay_sugerencias__peruano_No_3" localSheetId="9">#REF!</definedName>
    <definedName name="Granito__No_hay_sugerencias__peruano_No_3" localSheetId="4">#REF!</definedName>
    <definedName name="Granito__No_hay_sugerencias__peruano_No_3">#REF!</definedName>
    <definedName name="Granito_Blanco_Huila_No._1" localSheetId="9">#REF!</definedName>
    <definedName name="Granito_Blanco_Huila_No._1" localSheetId="4">#REF!</definedName>
    <definedName name="Granito_Blanco_Huila_No._1">#REF!</definedName>
    <definedName name="Granito_Rosa_Porrino_JP__30___e_10mm" localSheetId="9">#REF!</definedName>
    <definedName name="Granito_Rosa_Porrino_JP__30___e_10mm" localSheetId="4">#REF!</definedName>
    <definedName name="Granito_Rosa_Porrino_JP__30___e_10mm">#REF!</definedName>
    <definedName name="Gravilla" localSheetId="9">#REF!</definedName>
    <definedName name="Gravilla" localSheetId="4">#REF!</definedName>
    <definedName name="Gravilla">#REF!</definedName>
    <definedName name="Gravilla_de_río" localSheetId="9">#REF!</definedName>
    <definedName name="Gravilla_de_río" localSheetId="4">#REF!</definedName>
    <definedName name="Gravilla_de_río">#REF!</definedName>
    <definedName name="Griferia_Lavaplatos_Flamingo_Ref._90500_000_000" localSheetId="9">#REF!</definedName>
    <definedName name="Griferia_Lavaplatos_Flamingo_Ref._90500_000_000" localSheetId="4">#REF!</definedName>
    <definedName name="Griferia_Lavaplatos_Flamingo_Ref._90500_000_000">#REF!</definedName>
    <definedName name="Guardaescoba_en_Aluminio__incl._Instalacion" localSheetId="9">#REF!</definedName>
    <definedName name="Guardaescoba_en_Aluminio__incl._Instalacion" localSheetId="4">#REF!</definedName>
    <definedName name="Guardaescoba_en_Aluminio__incl._Instalacion">#REF!</definedName>
    <definedName name="Herramienta_menor" localSheetId="9">#REF!</definedName>
    <definedName name="Herramienta_menor" localSheetId="4">#REF!</definedName>
    <definedName name="Herramienta_menor">#REF!</definedName>
    <definedName name="Hoja_Entamborada_en_Madera_2.10x1.50_2_Hojas" localSheetId="9">#REF!</definedName>
    <definedName name="Hoja_Entamborada_en_Madera_2.10x1.50_2_Hojas" localSheetId="4">#REF!</definedName>
    <definedName name="Hoja_Entamborada_en_Madera_2.10x1.50_2_Hojas">#REF!</definedName>
    <definedName name="Hoja_Entamborada_en_Madera_2.10x75" localSheetId="9">#REF!</definedName>
    <definedName name="Hoja_Entamborada_en_Madera_2.10x75" localSheetId="4">#REF!</definedName>
    <definedName name="Hoja_Entamborada_en_Madera_2.10x75">#REF!</definedName>
    <definedName name="Hoja_Entamborada_en_Madera_2.10x90" localSheetId="9">#REF!</definedName>
    <definedName name="Hoja_Entamborada_en_Madera_2.10x90" localSheetId="4">#REF!</definedName>
    <definedName name="Hoja_Entamborada_en_Madera_2.10x90">#REF!</definedName>
    <definedName name="Hoja_Entamborada_en_Madera_2.25x90" localSheetId="9">#REF!</definedName>
    <definedName name="Hoja_Entamborada_en_Madera_2.25x90" localSheetId="4">#REF!</definedName>
    <definedName name="Hoja_Entamborada_en_Madera_2.25x90">#REF!</definedName>
    <definedName name="Hoja_Entamborada_en_Madera_2.40x4.80_4_Hojas_Plegable" localSheetId="9">#REF!</definedName>
    <definedName name="Hoja_Entamborada_en_Madera_2.40x4.80_4_Hojas_Plegable" localSheetId="4">#REF!</definedName>
    <definedName name="Hoja_Entamborada_en_Madera_2.40x4.80_4_Hojas_Plegable">#REF!</definedName>
    <definedName name="HonoraProfesionales" localSheetId="9">#REF!</definedName>
    <definedName name="HonoraProfesionales" localSheetId="4">#REF!</definedName>
    <definedName name="HonoraProfesionales">#REF!</definedName>
    <definedName name="HonoraTecnicos" localSheetId="9">#REF!</definedName>
    <definedName name="HonoraTecnicos" localSheetId="4">#REF!</definedName>
    <definedName name="HonoraTecnicos">#REF!</definedName>
    <definedName name="Horno_Microondas" localSheetId="9">#REF!</definedName>
    <definedName name="Horno_Microondas" localSheetId="4">#REF!</definedName>
    <definedName name="Horno_Microondas">#REF!</definedName>
    <definedName name="Impermeabilizante_concreto_de_3000_P.S.I." localSheetId="9">#REF!</definedName>
    <definedName name="Impermeabilizante_concreto_de_3000_P.S.I." localSheetId="4">#REF!</definedName>
    <definedName name="Impermeabilizante_concreto_de_3000_P.S.I.">#REF!</definedName>
    <definedName name="Impermeabilizante_mortero_1_3" localSheetId="9">#REF!</definedName>
    <definedName name="Impermeabilizante_mortero_1_3" localSheetId="4">#REF!</definedName>
    <definedName name="Impermeabilizante_mortero_1_3">#REF!</definedName>
    <definedName name="Impermeabilizante_mortero_1_4" localSheetId="9">#REF!</definedName>
    <definedName name="Impermeabilizante_mortero_1_4" localSheetId="4">#REF!</definedName>
    <definedName name="Impermeabilizante_mortero_1_4">#REF!</definedName>
    <definedName name="INCREM.IPC.2013.2016" localSheetId="7">CONCLUSION!#REF!</definedName>
    <definedName name="INCREM.IPC.2013.2016">#REF!</definedName>
    <definedName name="INCREM.SAM" localSheetId="7">'[9]2. PPTO CONSOLIDADO'!#REF!</definedName>
    <definedName name="INCREM.SAM">'[9]2. PPTO CONSOLIDADO'!#REF!</definedName>
    <definedName name="Incremento_Fluido_3000_psi" localSheetId="9">#REF!</definedName>
    <definedName name="Incremento_Fluido_3000_psi" localSheetId="4">#REF!</definedName>
    <definedName name="Incremento_Fluido_3000_psi">#REF!</definedName>
    <definedName name="instalacion_lavamanos" localSheetId="9">#REF!</definedName>
    <definedName name="instalacion_lavamanos" localSheetId="4">#REF!</definedName>
    <definedName name="instalacion_lavamanos">#REF!</definedName>
    <definedName name="instalacion_lavaplatos" localSheetId="9">#REF!</definedName>
    <definedName name="instalacion_lavaplatos" localSheetId="4">#REF!</definedName>
    <definedName name="instalacion_lavaplatos">#REF!</definedName>
    <definedName name="instalacion_sanitario" localSheetId="9">#REF!</definedName>
    <definedName name="instalacion_sanitario" localSheetId="4">#REF!</definedName>
    <definedName name="instalacion_sanitario">#REF!</definedName>
    <definedName name="Instalación_y_dotación" localSheetId="9">#REF!</definedName>
    <definedName name="Instalación_y_dotación" localSheetId="4">#REF!</definedName>
    <definedName name="Instalación_y_dotación">#REF!</definedName>
    <definedName name="ITEM1" localSheetId="9">#REF!</definedName>
    <definedName name="ITEM1" localSheetId="4">#REF!</definedName>
    <definedName name="ITEM1">#REF!</definedName>
    <definedName name="ITEM2" localSheetId="9">#REF!</definedName>
    <definedName name="ITEM2" localSheetId="4">#REF!</definedName>
    <definedName name="ITEM2">#REF!</definedName>
    <definedName name="item210.3" localSheetId="9">#REF!</definedName>
    <definedName name="item210.3" localSheetId="4">#REF!</definedName>
    <definedName name="item210.3">#REF!</definedName>
    <definedName name="item230.1" localSheetId="9">#REF!</definedName>
    <definedName name="item230.1" localSheetId="4">#REF!</definedName>
    <definedName name="item230.1">#REF!</definedName>
    <definedName name="ITEM3" localSheetId="9">#REF!</definedName>
    <definedName name="ITEM3" localSheetId="4">#REF!</definedName>
    <definedName name="ITEM3">#REF!</definedName>
    <definedName name="item310" localSheetId="9">#REF!</definedName>
    <definedName name="item310" localSheetId="4">#REF!</definedName>
    <definedName name="item310">#REF!</definedName>
    <definedName name="item320.2" localSheetId="9">#REF!</definedName>
    <definedName name="item320.2" localSheetId="4">#REF!</definedName>
    <definedName name="item320.2">#REF!</definedName>
    <definedName name="item330.1" localSheetId="9">#REF!</definedName>
    <definedName name="item330.1" localSheetId="4">#REF!</definedName>
    <definedName name="item330.1">#REF!</definedName>
    <definedName name="item420" localSheetId="9">#REF!</definedName>
    <definedName name="item420" localSheetId="4">#REF!</definedName>
    <definedName name="item420">#REF!</definedName>
    <definedName name="item450.2P" localSheetId="9">#REF!</definedName>
    <definedName name="item450.2P" localSheetId="4">#REF!</definedName>
    <definedName name="item450.2P">#REF!</definedName>
    <definedName name="item600.1" localSheetId="9">#REF!</definedName>
    <definedName name="item600.1" localSheetId="4">#REF!</definedName>
    <definedName name="item600.1">#REF!</definedName>
    <definedName name="item610.1" localSheetId="9">#REF!</definedName>
    <definedName name="item610.1" localSheetId="4">#REF!</definedName>
    <definedName name="item610.1">#REF!</definedName>
    <definedName name="item610.2" localSheetId="9">#REF!</definedName>
    <definedName name="item610.2" localSheetId="4">#REF!</definedName>
    <definedName name="item610.2">#REF!</definedName>
    <definedName name="item630.4" localSheetId="9">#REF!</definedName>
    <definedName name="item630.4" localSheetId="4">#REF!</definedName>
    <definedName name="item630.4">#REF!</definedName>
    <definedName name="item630.6" localSheetId="9">#REF!</definedName>
    <definedName name="item630.6" localSheetId="4">#REF!</definedName>
    <definedName name="item630.6">#REF!</definedName>
    <definedName name="item630.7" localSheetId="9">#REF!</definedName>
    <definedName name="item630.7" localSheetId="4">#REF!</definedName>
    <definedName name="item630.7">#REF!</definedName>
    <definedName name="item640.3" localSheetId="9">#REF!</definedName>
    <definedName name="item640.3" localSheetId="4">#REF!</definedName>
    <definedName name="item640.3">#REF!</definedName>
    <definedName name="item661" localSheetId="9">#REF!</definedName>
    <definedName name="item661" localSheetId="4">#REF!</definedName>
    <definedName name="item661">#REF!</definedName>
    <definedName name="item671" localSheetId="9">#REF!</definedName>
    <definedName name="item671" localSheetId="4">#REF!</definedName>
    <definedName name="item671">#REF!</definedName>
    <definedName name="item673.1" localSheetId="9">#REF!</definedName>
    <definedName name="item673.1" localSheetId="4">#REF!</definedName>
    <definedName name="item673.1">#REF!</definedName>
    <definedName name="item673.3" localSheetId="9">#REF!</definedName>
    <definedName name="item673.3" localSheetId="4">#REF!</definedName>
    <definedName name="item673.3">#REF!</definedName>
    <definedName name="item681" localSheetId="9">#REF!</definedName>
    <definedName name="item681" localSheetId="4">#REF!</definedName>
    <definedName name="item681">#REF!</definedName>
    <definedName name="item700.1" localSheetId="9">#REF!</definedName>
    <definedName name="item700.1" localSheetId="4">#REF!</definedName>
    <definedName name="item700.1">#REF!</definedName>
    <definedName name="item710.1" localSheetId="9">#REF!</definedName>
    <definedName name="item710.1" localSheetId="4">#REF!</definedName>
    <definedName name="item710.1">#REF!</definedName>
    <definedName name="item710.2" localSheetId="9">#REF!</definedName>
    <definedName name="item710.2" localSheetId="4">#REF!</definedName>
    <definedName name="item710.2">#REF!</definedName>
    <definedName name="item730.1" localSheetId="9">#REF!</definedName>
    <definedName name="item730.1" localSheetId="4">#REF!</definedName>
    <definedName name="item730.1">#REF!</definedName>
    <definedName name="item730.2" localSheetId="9">#REF!</definedName>
    <definedName name="item730.2" localSheetId="4">#REF!</definedName>
    <definedName name="item730.2">#REF!</definedName>
    <definedName name="item730.2.4" localSheetId="9">#REF!</definedName>
    <definedName name="item730.2.4" localSheetId="4">#REF!</definedName>
    <definedName name="item730.2.4">#REF!</definedName>
    <definedName name="item900.2" localSheetId="9">#REF!</definedName>
    <definedName name="item900.2" localSheetId="4">#REF!</definedName>
    <definedName name="item900.2">#REF!</definedName>
    <definedName name="IVA" localSheetId="7">'[9]2. PPTO CONSOLIDADO'!#REF!</definedName>
    <definedName name="IVA">'[9]2. PPTO CONSOLIDADO'!#REF!</definedName>
    <definedName name="Jardines" localSheetId="9">#REF!</definedName>
    <definedName name="Jardines" localSheetId="4">#REF!</definedName>
    <definedName name="Jardines">#REF!</definedName>
    <definedName name="Juego_de_incrustaciones_acuacer" localSheetId="9">#REF!</definedName>
    <definedName name="Juego_de_incrustaciones_acuacer" localSheetId="4">#REF!</definedName>
    <definedName name="Juego_de_incrustaciones_acuacer">#REF!</definedName>
    <definedName name="Juego_de_incrustaciones_en_color_blanco" localSheetId="9">#REF!</definedName>
    <definedName name="Juego_de_incrustaciones_en_color_blanco" localSheetId="4">#REF!</definedName>
    <definedName name="Juego_de_incrustaciones_en_color_blanco">#REF!</definedName>
    <definedName name="Juegos_infantiles_según_catálogo_I.D.R.D." localSheetId="9">#REF!</definedName>
    <definedName name="Juegos_infantiles_según_catálogo_I.D.R.D." localSheetId="4">#REF!</definedName>
    <definedName name="Juegos_infantiles_según_catálogo_I.D.R.D.">#REF!</definedName>
    <definedName name="k" localSheetId="9">#REF!</definedName>
    <definedName name="k" localSheetId="4">#REF!</definedName>
    <definedName name="k">#REF!</definedName>
    <definedName name="K0F1" localSheetId="9">#REF!</definedName>
    <definedName name="K0F1" localSheetId="4">#REF!</definedName>
    <definedName name="K0F1">#REF!</definedName>
    <definedName name="K0F2" localSheetId="9">#REF!</definedName>
    <definedName name="K0F2" localSheetId="4">#REF!</definedName>
    <definedName name="K0F2">#REF!</definedName>
    <definedName name="K10ALO" localSheetId="9">#REF!</definedName>
    <definedName name="K10ALO" localSheetId="4">#REF!</definedName>
    <definedName name="K10ALO">#REF!</definedName>
    <definedName name="K11ALO" localSheetId="9">#REF!</definedName>
    <definedName name="K11ALO" localSheetId="4">#REF!</definedName>
    <definedName name="K11ALO">#REF!</definedName>
    <definedName name="K1F1" localSheetId="9">#REF!</definedName>
    <definedName name="K1F1" localSheetId="4">#REF!</definedName>
    <definedName name="K1F1">#REF!</definedName>
    <definedName name="K1F2" localSheetId="9">#REF!</definedName>
    <definedName name="K1F2" localSheetId="4">#REF!</definedName>
    <definedName name="K1F2">#REF!</definedName>
    <definedName name="K2F1" localSheetId="9">#REF!</definedName>
    <definedName name="K2F1" localSheetId="4">#REF!</definedName>
    <definedName name="K2F1">#REF!</definedName>
    <definedName name="K2F2" localSheetId="9">#REF!</definedName>
    <definedName name="K2F2" localSheetId="4">#REF!</definedName>
    <definedName name="K2F2">#REF!</definedName>
    <definedName name="K3F1" localSheetId="9">#REF!</definedName>
    <definedName name="K3F1" localSheetId="4">#REF!</definedName>
    <definedName name="K3F1">#REF!</definedName>
    <definedName name="K3F2" localSheetId="9">#REF!</definedName>
    <definedName name="K3F2" localSheetId="4">#REF!</definedName>
    <definedName name="K3F2">#REF!</definedName>
    <definedName name="K4F1" localSheetId="9">#REF!</definedName>
    <definedName name="K4F1" localSheetId="4">#REF!</definedName>
    <definedName name="K4F1">#REF!</definedName>
    <definedName name="K4F2" localSheetId="9">#REF!</definedName>
    <definedName name="K4F2" localSheetId="4">#REF!</definedName>
    <definedName name="K4F2">#REF!</definedName>
    <definedName name="K5F1" localSheetId="9">#REF!</definedName>
    <definedName name="K5F1" localSheetId="4">#REF!</definedName>
    <definedName name="K5F1">#REF!</definedName>
    <definedName name="K5F2" localSheetId="9">#REF!</definedName>
    <definedName name="K5F2" localSheetId="4">#REF!</definedName>
    <definedName name="K5F2">#REF!</definedName>
    <definedName name="K6F1" localSheetId="9">#REF!</definedName>
    <definedName name="K6F1" localSheetId="4">#REF!</definedName>
    <definedName name="K6F1">#REF!</definedName>
    <definedName name="K6F2" localSheetId="9">#REF!</definedName>
    <definedName name="K6F2" localSheetId="4">#REF!</definedName>
    <definedName name="K6F2">#REF!</definedName>
    <definedName name="K7F1" localSheetId="9">#REF!</definedName>
    <definedName name="K7F1" localSheetId="4">#REF!</definedName>
    <definedName name="K7F1">#REF!</definedName>
    <definedName name="K7F2" localSheetId="9">#REF!</definedName>
    <definedName name="K7F2" localSheetId="4">#REF!</definedName>
    <definedName name="K7F2">#REF!</definedName>
    <definedName name="K8ALO" localSheetId="9">#REF!</definedName>
    <definedName name="K8ALO" localSheetId="4">#REF!</definedName>
    <definedName name="K8ALO">#REF!</definedName>
    <definedName name="K8F1" localSheetId="9">#REF!</definedName>
    <definedName name="K8F1" localSheetId="4">#REF!</definedName>
    <definedName name="K8F1">#REF!</definedName>
    <definedName name="K8F2" localSheetId="9">#REF!</definedName>
    <definedName name="K8F2" localSheetId="4">#REF!</definedName>
    <definedName name="K8F2">#REF!</definedName>
    <definedName name="K9ALO" localSheetId="9">#REF!</definedName>
    <definedName name="K9ALO" localSheetId="4">#REF!</definedName>
    <definedName name="K9ALO">#REF!</definedName>
    <definedName name="KO" localSheetId="9" hidden="1">#REF!</definedName>
    <definedName name="KO" localSheetId="4" hidden="1">#REF!</definedName>
    <definedName name="KO" hidden="1">#REF!</definedName>
    <definedName name="Ladrillo_cuarto_x_26_tono_natural_rustico" localSheetId="9">#REF!</definedName>
    <definedName name="Ladrillo_cuarto_x_26_tono_natural_rustico" localSheetId="4">#REF!</definedName>
    <definedName name="Ladrillo_cuarto_x_26_tono_natural_rustico">#REF!</definedName>
    <definedName name="Ladrillo_Jamba_Doble_Coral_Moore" localSheetId="9">#REF!</definedName>
    <definedName name="Ladrillo_Jamba_Doble_Coral_Moore" localSheetId="4">#REF!</definedName>
    <definedName name="Ladrillo_Jamba_Doble_Coral_Moore">#REF!</definedName>
    <definedName name="Ladrillo_Portante_Trefilado_14__15x30x10" localSheetId="9">#REF!</definedName>
    <definedName name="Ladrillo_Portante_Trefilado_14__15x30x10" localSheetId="4">#REF!</definedName>
    <definedName name="Ladrillo_Portante_Trefilado_14__15x30x10">#REF!</definedName>
    <definedName name="Ladrillo_prensado_fino_santafe" localSheetId="9">#REF!</definedName>
    <definedName name="Ladrillo_prensado_fino_santafe" localSheetId="4">#REF!</definedName>
    <definedName name="Ladrillo_prensado_fino_santafe">#REF!</definedName>
    <definedName name="Ladrillo_tablon_natural_1_4___26___6_Tono_natural." localSheetId="9">#REF!</definedName>
    <definedName name="Ladrillo_tablon_natural_1_4___26___6_Tono_natural." localSheetId="4">#REF!</definedName>
    <definedName name="Ladrillo_tablon_natural_1_4___26___6_Tono_natural.">#REF!</definedName>
    <definedName name="Ladrillo_tolete_comun" localSheetId="9">#REF!</definedName>
    <definedName name="Ladrillo_tolete_comun" localSheetId="4">#REF!</definedName>
    <definedName name="Ladrillo_tolete_comun">#REF!</definedName>
    <definedName name="Ladrillo_Tolete_Recocido" localSheetId="9">#REF!</definedName>
    <definedName name="Ladrillo_Tolete_Recocido" localSheetId="4">#REF!</definedName>
    <definedName name="Ladrillo_Tolete_Recocido">#REF!</definedName>
    <definedName name="Lámina_cold_rolled_cal_18" localSheetId="9">#REF!</definedName>
    <definedName name="Lámina_cold_rolled_cal_18" localSheetId="4">#REF!</definedName>
    <definedName name="Lámina_cold_rolled_cal_18">#REF!</definedName>
    <definedName name="Lamina_HR_6mm" localSheetId="9">#REF!</definedName>
    <definedName name="Lamina_HR_6mm" localSheetId="4">#REF!</definedName>
    <definedName name="Lamina_HR_6mm">#REF!</definedName>
    <definedName name="lamina_identificacion" localSheetId="9">#REF!</definedName>
    <definedName name="lamina_identificacion" localSheetId="4">#REF!</definedName>
    <definedName name="lamina_identificacion">#REF!</definedName>
    <definedName name="Lavamanos_de_sobre_poner_Corona" localSheetId="9">#REF!</definedName>
    <definedName name="Lavamanos_de_sobre_poner_Corona" localSheetId="4">#REF!</definedName>
    <definedName name="Lavamanos_de_sobre_poner_Corona">#REF!</definedName>
    <definedName name="Lavamanos_de_sobreponer_en_acero_inoxidable." localSheetId="9">#REF!</definedName>
    <definedName name="Lavamanos_de_sobreponer_en_acero_inoxidable." localSheetId="4">#REF!</definedName>
    <definedName name="Lavamanos_de_sobreponer_en_acero_inoxidable.">#REF!</definedName>
    <definedName name="Lavamanos_de_Sobreponer_Ref._07349" localSheetId="9">#REF!</definedName>
    <definedName name="Lavamanos_de_Sobreponer_Ref._07349" localSheetId="4">#REF!</definedName>
    <definedName name="Lavamanos_de_Sobreponer_Ref._07349">#REF!</definedName>
    <definedName name="Lavaplatos_Bar_Redondo_Ref._0556_999" localSheetId="9">#REF!</definedName>
    <definedName name="Lavaplatos_Bar_Redondo_Ref._0556_999" localSheetId="4">#REF!</definedName>
    <definedName name="Lavaplatos_Bar_Redondo_Ref._0556_999">#REF!</definedName>
    <definedName name="LG" localSheetId="4">LEN([3]PPTO!$F1)</definedName>
    <definedName name="LG">LEN([2]PPTO!$F1)</definedName>
    <definedName name="Lija" localSheetId="9">#REF!</definedName>
    <definedName name="Lija" localSheetId="4">#REF!</definedName>
    <definedName name="Lija">#REF!</definedName>
    <definedName name="Listón_1.5x3x3" localSheetId="9">#REF!</definedName>
    <definedName name="Listón_1.5x3x3" localSheetId="4">#REF!</definedName>
    <definedName name="Listón_1.5x3x3">#REF!</definedName>
    <definedName name="Listón_M.H._Guayacán" localSheetId="9">#REF!</definedName>
    <definedName name="Listón_M.H._Guayacán" localSheetId="4">#REF!</definedName>
    <definedName name="Listón_M.H._Guayacán">#REF!</definedName>
    <definedName name="Llave_automatica_Ref._71100_000_000" localSheetId="9">#REF!</definedName>
    <definedName name="Llave_automatica_Ref._71100_000_000" localSheetId="4">#REF!</definedName>
    <definedName name="Llave_automatica_Ref._71100_000_000">#REF!</definedName>
    <definedName name="Llave_Manguera" localSheetId="9">#REF!</definedName>
    <definedName name="Llave_Manguera" localSheetId="4">#REF!</definedName>
    <definedName name="Llave_Manguera">#REF!</definedName>
    <definedName name="Luminaria_Artistica_Riel_2.43_m__6_Proyectores_Incand._de_100_W._120_V." localSheetId="9">#REF!</definedName>
    <definedName name="Luminaria_Artistica_Riel_2.43_m__6_Proyectores_Incand._de_100_W._120_V." localSheetId="4">#REF!</definedName>
    <definedName name="Luminaria_Artistica_Riel_2.43_m__6_Proyectores_Incand._de_100_W._120_V.">#REF!</definedName>
    <definedName name="Luminaria_Cerrada_Tipo_AP_de_Sodio_de_150_W._220_V.__Incluye_Fotocelda" localSheetId="9">#REF!</definedName>
    <definedName name="Luminaria_Cerrada_Tipo_AP_de_Sodio_de_150_W._220_V.__Incluye_Fotocelda" localSheetId="4">#REF!</definedName>
    <definedName name="Luminaria_Cerrada_Tipo_AP_de_Sodio_de_150_W._220_V.__Incluye_Fotocelda">#REF!</definedName>
    <definedName name="Luminaria_Cerrada_Tipo_AP_de_Sodio_de_250_W._220_V." localSheetId="9">#REF!</definedName>
    <definedName name="Luminaria_Cerrada_Tipo_AP_de_Sodio_de_250_W._220_V." localSheetId="4">#REF!</definedName>
    <definedName name="Luminaria_Cerrada_Tipo_AP_de_Sodio_de_250_W._220_V.">#REF!</definedName>
    <definedName name="Luminaria_Hermetica_de_Piso_Grado_IP65_de_90_W._120_V." localSheetId="9">#REF!</definedName>
    <definedName name="Luminaria_Hermetica_de_Piso_Grado_IP65_de_90_W._120_V." localSheetId="4">#REF!</definedName>
    <definedName name="Luminaria_Hermetica_de_Piso_Grado_IP65_de_90_W._120_V.">#REF!</definedName>
    <definedName name="Luminaria_Industrial_Metal_Halide_de_250_W._220_V." localSheetId="9">#REF!</definedName>
    <definedName name="Luminaria_Industrial_Metal_Halide_de_250_W._220_V." localSheetId="4">#REF!</definedName>
    <definedName name="Luminaria_Industrial_Metal_Halide_de_250_W._220_V.">#REF!</definedName>
    <definedName name="Luminaria_Tipo_Wall_Pack_de_70_W._220_V." localSheetId="9">#REF!</definedName>
    <definedName name="Luminaria_Tipo_Wall_Pack_de_70_W._220_V." localSheetId="4">#REF!</definedName>
    <definedName name="Luminaria_Tipo_Wall_Pack_de_70_W._220_V.">#REF!</definedName>
    <definedName name="Luminarias_Fluorescentes_Sistema_Modular_de_2x32_W__120_V__Tipo_T_8" localSheetId="9">#REF!</definedName>
    <definedName name="Luminarias_Fluorescentes_Sistema_Modular_de_2x32_W__120_V__Tipo_T_8" localSheetId="4">#REF!</definedName>
    <definedName name="Luminarias_Fluorescentes_Sistema_Modular_de_2x32_W__120_V__Tipo_T_8">#REF!</definedName>
    <definedName name="Luminarias_Fluorescentes_Tipo_Industrial_de_2x32_W__120_V__Tipo_T_8" localSheetId="9">#REF!</definedName>
    <definedName name="Luminarias_Fluorescentes_Tipo_Industrial_de_2x32_W__120_V__Tipo_T_8" localSheetId="4">#REF!</definedName>
    <definedName name="Luminarias_Fluorescentes_Tipo_Industrial_de_2x32_W__120_V__Tipo_T_8">#REF!</definedName>
    <definedName name="Luminarias_Fluorescentes_Tubos_en__U__de_2x32_W__120_V__Tipo_T_8" localSheetId="9">#REF!</definedName>
    <definedName name="Luminarias_Fluorescentes_Tubos_en__U__de_2x32_W__120_V__Tipo_T_8" localSheetId="4">#REF!</definedName>
    <definedName name="Luminarias_Fluorescentes_Tubos_en__U__de_2x32_W__120_V__Tipo_T_8">#REF!</definedName>
    <definedName name="M.D.O._Alistado_de_Pisos" localSheetId="9">#REF!</definedName>
    <definedName name="M.D.O._Alistado_de_Pisos" localSheetId="4">#REF!</definedName>
    <definedName name="M.D.O._Alistado_de_Pisos">#REF!</definedName>
    <definedName name="M.D.O._Aseo_Durnate_la_Obra" localSheetId="9">#REF!</definedName>
    <definedName name="M.D.O._Aseo_Durnate_la_Obra" localSheetId="4">#REF!</definedName>
    <definedName name="M.D.O._Aseo_Durnate_la_Obra">#REF!</definedName>
    <definedName name="M.D.O._Aseo_Final" localSheetId="9">#REF!</definedName>
    <definedName name="M.D.O._Aseo_Final" localSheetId="4">#REF!</definedName>
    <definedName name="M.D.O._Aseo_Final">#REF!</definedName>
    <definedName name="M.D.O._Cargue_Volqueta" localSheetId="9">#REF!</definedName>
    <definedName name="M.D.O._Cargue_Volqueta" localSheetId="4">#REF!</definedName>
    <definedName name="M.D.O._Cargue_Volqueta">#REF!</definedName>
    <definedName name="M.D.O._Chazos_en_Madera" localSheetId="9">#REF!</definedName>
    <definedName name="M.D.O._Chazos_en_Madera" localSheetId="4">#REF!</definedName>
    <definedName name="M.D.O._Chazos_en_Madera">#REF!</definedName>
    <definedName name="M.D.O._Demolicion_Muro" localSheetId="9">#REF!</definedName>
    <definedName name="M.D.O._Demolicion_Muro" localSheetId="4">#REF!</definedName>
    <definedName name="M.D.O._Demolicion_Muro">#REF!</definedName>
    <definedName name="M.D.O._Enchape_Ceramica" localSheetId="9">#REF!</definedName>
    <definedName name="M.D.O._Enchape_Ceramica" localSheetId="4">#REF!</definedName>
    <definedName name="M.D.O._Enchape_Ceramica">#REF!</definedName>
    <definedName name="M.D.O._Instalacion_Alfombra" localSheetId="9">#REF!</definedName>
    <definedName name="M.D.O._Instalacion_Alfombra" localSheetId="4">#REF!</definedName>
    <definedName name="M.D.O._Instalacion_Alfombra">#REF!</definedName>
    <definedName name="M.D.O._Instalacion_Cieloraso" localSheetId="9">#REF!</definedName>
    <definedName name="M.D.O._Instalacion_Cieloraso" localSheetId="4">#REF!</definedName>
    <definedName name="M.D.O._Instalacion_Cieloraso">#REF!</definedName>
    <definedName name="M.D.O._Instalacion_Granito" localSheetId="9">#REF!</definedName>
    <definedName name="M.D.O._Instalacion_Granito" localSheetId="4">#REF!</definedName>
    <definedName name="M.D.O._Instalacion_Granito">#REF!</definedName>
    <definedName name="M.D.O._Instalacion_Zocalo_en_Granito" localSheetId="9">#REF!</definedName>
    <definedName name="M.D.O._Instalacion_Zocalo_en_Granito" localSheetId="4">#REF!</definedName>
    <definedName name="M.D.O._Instalacion_Zocalo_en_Granito">#REF!</definedName>
    <definedName name="M.D.O._Pañete_Liso_Muros" localSheetId="9">#REF!</definedName>
    <definedName name="M.D.O._Pañete_Liso_Muros" localSheetId="4">#REF!</definedName>
    <definedName name="M.D.O._Pañete_Liso_Muros">#REF!</definedName>
    <definedName name="M.D.O._Preparacion_Grouting" localSheetId="9">#REF!</definedName>
    <definedName name="M.D.O._Preparacion_Grouting" localSheetId="4">#REF!</definedName>
    <definedName name="M.D.O._Preparacion_Grouting">#REF!</definedName>
    <definedName name="M.D.O._Preparacion_Mortero" localSheetId="9">#REF!</definedName>
    <definedName name="M.D.O._Preparacion_Mortero" localSheetId="4">#REF!</definedName>
    <definedName name="M.D.O._Preparacion_Mortero">#REF!</definedName>
    <definedName name="M.D.O._Replanteo" localSheetId="9">#REF!</definedName>
    <definedName name="M.D.O._Replanteo" localSheetId="4">#REF!</definedName>
    <definedName name="M.D.O._Replanteo">#REF!</definedName>
    <definedName name="M.D.O._Trasciego_de_Escombros" localSheetId="9">#REF!</definedName>
    <definedName name="M.D.O._Trasciego_de_Escombros" localSheetId="4">#REF!</definedName>
    <definedName name="M.D.O._Trasciego_de_Escombros">#REF!</definedName>
    <definedName name="M.D.O._Vinilo_Estuco" localSheetId="9">#REF!</definedName>
    <definedName name="M.D.O._Vinilo_Estuco" localSheetId="4">#REF!</definedName>
    <definedName name="M.D.O._Vinilo_Estuco">#REF!</definedName>
    <definedName name="Macetas" localSheetId="9">#REF!</definedName>
    <definedName name="Macetas" localSheetId="4">#REF!</definedName>
    <definedName name="Macetas">#REF!</definedName>
    <definedName name="Madera_teca_suministro__instalacion__pulida_y_lacada" localSheetId="9">#REF!</definedName>
    <definedName name="Madera_teca_suministro__instalacion__pulida_y_lacada" localSheetId="4">#REF!</definedName>
    <definedName name="Madera_teca_suministro__instalacion__pulida_y_lacada">#REF!</definedName>
    <definedName name="Magnolio_1.50_m" localSheetId="9">#REF!</definedName>
    <definedName name="Magnolio_1.50_m" localSheetId="4">#REF!</definedName>
    <definedName name="Magnolio_1.50_m">#REF!</definedName>
    <definedName name="Malla_electrosoldada_Q_3.1" localSheetId="9">#REF!</definedName>
    <definedName name="Malla_electrosoldada_Q_3.1" localSheetId="4">#REF!</definedName>
    <definedName name="Malla_electrosoldada_Q_3.1">#REF!</definedName>
    <definedName name="Malla_eslabonada" localSheetId="9">#REF!</definedName>
    <definedName name="Malla_eslabonada" localSheetId="4">#REF!</definedName>
    <definedName name="Malla_eslabonada">#REF!</definedName>
    <definedName name="Malla_IMT_30_Cal_12_e_2mm" localSheetId="9">#REF!</definedName>
    <definedName name="Malla_IMT_30_Cal_12_e_2mm" localSheetId="4">#REF!</definedName>
    <definedName name="Malla_IMT_30_Cal_12_e_2mm">#REF!</definedName>
    <definedName name="Mallas_electrosoldadas_M___063" localSheetId="9">#REF!</definedName>
    <definedName name="Mallas_electrosoldadas_M___063" localSheetId="4">#REF!</definedName>
    <definedName name="Mallas_electrosoldadas_M___063">#REF!</definedName>
    <definedName name="Manguera_para_Agua_1_2" localSheetId="9">#REF!</definedName>
    <definedName name="Manguera_para_Agua_1_2" localSheetId="4">#REF!</definedName>
    <definedName name="Manguera_para_Agua_1_2">#REF!</definedName>
    <definedName name="Manguera_para_Niveles_3_8" localSheetId="9">#REF!</definedName>
    <definedName name="Manguera_para_Niveles_3_8" localSheetId="4">#REF!</definedName>
    <definedName name="Manguera_para_Niveles_3_8">#REF!</definedName>
    <definedName name="Mano_de_Obra_AA" localSheetId="9">#REF!</definedName>
    <definedName name="Mano_de_Obra_AA" localSheetId="4">#REF!</definedName>
    <definedName name="Mano_de_Obra_AA">#REF!</definedName>
    <definedName name="Mano_de_Obra_BB" localSheetId="9">#REF!</definedName>
    <definedName name="Mano_de_Obra_BB" localSheetId="4">#REF!</definedName>
    <definedName name="Mano_de_Obra_BB">#REF!</definedName>
    <definedName name="Mano_de_Obra_CC" localSheetId="9">#REF!</definedName>
    <definedName name="Mano_de_Obra_CC" localSheetId="4">#REF!</definedName>
    <definedName name="Mano_de_Obra_CC">#REF!</definedName>
    <definedName name="Mano_de_Obra_DD" localSheetId="9">#REF!</definedName>
    <definedName name="Mano_de_Obra_DD" localSheetId="4">#REF!</definedName>
    <definedName name="Mano_de_Obra_DD">#REF!</definedName>
    <definedName name="Mano_de_Oso_80_cm." localSheetId="9">#REF!</definedName>
    <definedName name="Mano_de_Oso_80_cm." localSheetId="4">#REF!</definedName>
    <definedName name="Mano_de_Oso_80_cm.">#REF!</definedName>
    <definedName name="MANOBRA">[11]CUADRILLAS!$A$11:$H$1000</definedName>
    <definedName name="Manto_Fiber_GLass_600_XT" localSheetId="9">#REF!</definedName>
    <definedName name="Manto_Fiber_GLass_600_XT" localSheetId="4">#REF!</definedName>
    <definedName name="Manto_Fiber_GLass_600_XT">#REF!</definedName>
    <definedName name="Manual_de_Operación_y_Mantenimiento" localSheetId="9">#REF!</definedName>
    <definedName name="Manual_de_Operación_y_Mantenimiento" localSheetId="4">#REF!</definedName>
    <definedName name="Manual_de_Operación_y_Mantenimiento">#REF!</definedName>
    <definedName name="Marco_en_Lamina_Cal._18_2.10x1.50_P_13" localSheetId="9">#REF!</definedName>
    <definedName name="Marco_en_Lamina_Cal._18_2.10x1.50_P_13" localSheetId="4">#REF!</definedName>
    <definedName name="Marco_en_Lamina_Cal._18_2.10x1.50_P_13">#REF!</definedName>
    <definedName name="Marco_en_Lamina_Cal._18_2.10x75_P_9" localSheetId="9">#REF!</definedName>
    <definedName name="Marco_en_Lamina_Cal._18_2.10x75_P_9" localSheetId="4">#REF!</definedName>
    <definedName name="Marco_en_Lamina_Cal._18_2.10x75_P_9">#REF!</definedName>
    <definedName name="Marco_en_Lamina_Cal._18_2.10x90_P_7" localSheetId="9">#REF!</definedName>
    <definedName name="Marco_en_Lamina_Cal._18_2.10x90_P_7" localSheetId="4">#REF!</definedName>
    <definedName name="Marco_en_Lamina_Cal._18_2.10x90_P_7">#REF!</definedName>
    <definedName name="Marco_en_Lamina_Cal._18_2.25x90_P_6" localSheetId="9">#REF!</definedName>
    <definedName name="Marco_en_Lamina_Cal._18_2.25x90_P_6" localSheetId="4">#REF!</definedName>
    <definedName name="Marco_en_Lamina_Cal._18_2.25x90_P_6">#REF!</definedName>
    <definedName name="Marco_en_Lamina_Cal._18_2.40x4.80__Corrediza__P_16" localSheetId="9">#REF!</definedName>
    <definedName name="Marco_en_Lamina_Cal._18_2.40x4.80__Corrediza__P_16" localSheetId="4">#REF!</definedName>
    <definedName name="Marco_en_Lamina_Cal._18_2.40x4.80__Corrediza__P_16">#REF!</definedName>
    <definedName name="Marco_para_Segueta" localSheetId="9">#REF!</definedName>
    <definedName name="Marco_para_Segueta" localSheetId="4">#REF!</definedName>
    <definedName name="Marco_para_Segueta">#REF!</definedName>
    <definedName name="Marco_tapa_caja_de_inspeccion_ORNAMENTACION." localSheetId="9">#REF!</definedName>
    <definedName name="Marco_tapa_caja_de_inspeccion_ORNAMENTACION." localSheetId="4">#REF!</definedName>
    <definedName name="Marco_tapa_caja_de_inspeccion_ORNAMENTACION.">#REF!</definedName>
    <definedName name="Marcos_en_concreto_visto_para_ventana_de_correr_7.5_X_30_cm." localSheetId="9">#REF!</definedName>
    <definedName name="Marcos_en_concreto_visto_para_ventana_de_correr_7.5_X_30_cm." localSheetId="4">#REF!</definedName>
    <definedName name="Marcos_en_concreto_visto_para_ventana_de_correr_7.5_X_30_cm.">#REF!</definedName>
    <definedName name="Marmolina" localSheetId="9">#REF!</definedName>
    <definedName name="Marmolina" localSheetId="4">#REF!</definedName>
    <definedName name="Marmolina">#REF!</definedName>
    <definedName name="Marquesinas_en_lamina_puntos_fijos" localSheetId="9">#REF!</definedName>
    <definedName name="Marquesinas_en_lamina_puntos_fijos" localSheetId="4">#REF!</definedName>
    <definedName name="Marquesinas_en_lamina_puntos_fijos">#REF!</definedName>
    <definedName name="MAT" localSheetId="9">#REF!</definedName>
    <definedName name="MAT" localSheetId="4">#REF!</definedName>
    <definedName name="MAT">#REF!</definedName>
    <definedName name="MAT_P">#N/A</definedName>
    <definedName name="MATERIALES">[5]Materiales!$B$19:$J$2977</definedName>
    <definedName name="matriz" localSheetId="9">#REF!</definedName>
    <definedName name="matriz" localSheetId="4">'[3]Calculo Puntaje'!#REF!</definedName>
    <definedName name="matriz">'[12]Calculo Puntaje'!#REF!</definedName>
    <definedName name="MAUL">#N/A</definedName>
    <definedName name="MBAT">#N/A</definedName>
    <definedName name="MCIR">#N/A</definedName>
    <definedName name="Mecheros_Bunsen" localSheetId="9">#REF!</definedName>
    <definedName name="Mecheros_Bunsen" localSheetId="4">#REF!</definedName>
    <definedName name="Mecheros_Bunsen">#REF!</definedName>
    <definedName name="Medidores__Domestico__2" localSheetId="9">#REF!</definedName>
    <definedName name="Medidores__Domestico__2" localSheetId="4">#REF!</definedName>
    <definedName name="Medidores__Domestico__2">#REF!</definedName>
    <definedName name="Medidores__Incendio__1_1_2" localSheetId="9">#REF!</definedName>
    <definedName name="Medidores__Incendio__1_1_2" localSheetId="4">#REF!</definedName>
    <definedName name="Medidores__Incendio__1_1_2">#REF!</definedName>
    <definedName name="MESC">#N/A</definedName>
    <definedName name="Mesones_de_atención_en_granito_color_gris_jaspe." localSheetId="9">#REF!</definedName>
    <definedName name="Mesones_de_atención_en_granito_color_gris_jaspe." localSheetId="4">#REF!</definedName>
    <definedName name="Mesones_de_atención_en_granito_color_gris_jaspe.">#REF!</definedName>
    <definedName name="Metal_Deck_Cal_22" localSheetId="9">#REF!</definedName>
    <definedName name="Metal_Deck_Cal_22" localSheetId="4">#REF!</definedName>
    <definedName name="Metal_Deck_Cal_22">#REF!</definedName>
    <definedName name="Mineral" localSheetId="9">#REF!</definedName>
    <definedName name="Mineral" localSheetId="4">#REF!</definedName>
    <definedName name="Mineral">#REF!</definedName>
    <definedName name="MLAB">#N/A</definedName>
    <definedName name="MO_P">#N/A</definedName>
    <definedName name="Mortero_1___3" localSheetId="9">#REF!</definedName>
    <definedName name="Mortero_1___3" localSheetId="4">#REF!</definedName>
    <definedName name="Mortero_1___3">#REF!</definedName>
    <definedName name="Mortero_1_3_impermeabilizado" localSheetId="9">#REF!</definedName>
    <definedName name="Mortero_1_3_impermeabilizado" localSheetId="4">#REF!</definedName>
    <definedName name="Mortero_1_3_impermeabilizado">#REF!</definedName>
    <definedName name="Mortero_1_4" localSheetId="9">#REF!</definedName>
    <definedName name="Mortero_1_4" localSheetId="4">#REF!</definedName>
    <definedName name="Mortero_1_4">#REF!</definedName>
    <definedName name="Mortero_a_granel_con_silo_puesto_en_obra__1_3_de_4000_P.S.I." localSheetId="9">#REF!</definedName>
    <definedName name="Mortero_a_granel_con_silo_puesto_en_obra__1_3_de_4000_P.S.I." localSheetId="4">#REF!</definedName>
    <definedName name="Mortero_a_granel_con_silo_puesto_en_obra__1_3_de_4000_P.S.I.">#REF!</definedName>
    <definedName name="Mortero_a_granel_con_silo_puesto_en_obra__1_4_de_3000_P.S.I." localSheetId="9">#REF!</definedName>
    <definedName name="Mortero_a_granel_con_silo_puesto_en_obra__1_4_de_3000_P.S.I." localSheetId="4">#REF!</definedName>
    <definedName name="Mortero_a_granel_con_silo_puesto_en_obra__1_4_de_3000_P.S.I.">#REF!</definedName>
    <definedName name="Mortero_a_granel_con_silo_puesto_en_obra__1_5_de_2000_P.S.I." localSheetId="9">#REF!</definedName>
    <definedName name="Mortero_a_granel_con_silo_puesto_en_obra__1_5_de_2000_P.S.I." localSheetId="4">#REF!</definedName>
    <definedName name="Mortero_a_granel_con_silo_puesto_en_obra__1_5_de_2000_P.S.I.">#REF!</definedName>
    <definedName name="Mortero_impermeabilizado_1_4" localSheetId="9">#REF!</definedName>
    <definedName name="Mortero_impermeabilizado_1_4" localSheetId="4">#REF!</definedName>
    <definedName name="Mortero_impermeabilizado_1_4">#REF!</definedName>
    <definedName name="Nevera" localSheetId="9">#REF!</definedName>
    <definedName name="Nevera" localSheetId="4">#REF!</definedName>
    <definedName name="Nevera">#REF!</definedName>
    <definedName name="Niple_Pasamuros_en_Tuberia_y_Lamina_de_Acero_1" localSheetId="9">#REF!</definedName>
    <definedName name="Niple_Pasamuros_en_Tuberia_y_Lamina_de_Acero_1" localSheetId="4">#REF!</definedName>
    <definedName name="Niple_Pasamuros_en_Tuberia_y_Lamina_de_Acero_1">#REF!</definedName>
    <definedName name="Niple_Pasamuros_en_Tuberia_y_Lamina_de_Acero_1_1_2" localSheetId="9">#REF!</definedName>
    <definedName name="Niple_Pasamuros_en_Tuberia_y_Lamina_de_Acero_1_1_2" localSheetId="4">#REF!</definedName>
    <definedName name="Niple_Pasamuros_en_Tuberia_y_Lamina_de_Acero_1_1_2">#REF!</definedName>
    <definedName name="Niple_Pasamuros_en_Tuberia_y_Lamina_de_Acero_12" localSheetId="9">#REF!</definedName>
    <definedName name="Niple_Pasamuros_en_Tuberia_y_Lamina_de_Acero_12" localSheetId="4">#REF!</definedName>
    <definedName name="Niple_Pasamuros_en_Tuberia_y_Lamina_de_Acero_12">#REF!</definedName>
    <definedName name="Niple_Pasamuros_en_Tuberia_y_Lamina_de_Acero_14" localSheetId="9">#REF!</definedName>
    <definedName name="Niple_Pasamuros_en_Tuberia_y_Lamina_de_Acero_14" localSheetId="4">#REF!</definedName>
    <definedName name="Niple_Pasamuros_en_Tuberia_y_Lamina_de_Acero_14">#REF!</definedName>
    <definedName name="Niple_Pasamuros_en_Tuberia_y_Lamina_de_Acero_2" localSheetId="9">#REF!</definedName>
    <definedName name="Niple_Pasamuros_en_Tuberia_y_Lamina_de_Acero_2" localSheetId="4">#REF!</definedName>
    <definedName name="Niple_Pasamuros_en_Tuberia_y_Lamina_de_Acero_2">#REF!</definedName>
    <definedName name="Niple_Pasamuros_en_Tuberia_y_Lamina_de_Acero_3" localSheetId="9">#REF!</definedName>
    <definedName name="Niple_Pasamuros_en_Tuberia_y_Lamina_de_Acero_3" localSheetId="4">#REF!</definedName>
    <definedName name="Niple_Pasamuros_en_Tuberia_y_Lamina_de_Acero_3">#REF!</definedName>
    <definedName name="NUMERO" localSheetId="9">#REF!</definedName>
    <definedName name="NUMERO" localSheetId="4">#REF!</definedName>
    <definedName name="NUMERO">#REF!</definedName>
    <definedName name="NUX" localSheetId="4">IF(MATCH(MAX([3]APU!$I1:$L1),[3]APU!$I1:$L1,0)=2,1,IF(MATCH(MAX([3]APU!$I1:$L1),[3]APU!$I1:$L1,0)=1,6,IF(MATCH(MAX([3]APU!$I1:$L1),[3]APU!$I1:$L1,0)=3,2,4)))</definedName>
    <definedName name="NUX">IF(MATCH(MAX([2]APU!$I1:$L1),[2]APU!$I1:$L1,0)=2,1,IF(MATCH(MAX([2]APU!$I1:$L1),[2]APU!$I1:$L1,0)=1,6,IF(MATCH(MAX([2]APU!$I1:$L1),[2]APU!$I1:$L1,0)=3,2,4)))</definedName>
    <definedName name="OBJETO.CONTRATO">[6]VARIABLES!$C$8</definedName>
    <definedName name="Oficial" localSheetId="9">#REF!</definedName>
    <definedName name="Oficial" localSheetId="4">#REF!</definedName>
    <definedName name="Oficial">#REF!</definedName>
    <definedName name="Organizador_de_Cables_de_Puenteo" localSheetId="9">#REF!</definedName>
    <definedName name="Organizador_de_Cables_de_Puenteo" localSheetId="4">#REF!</definedName>
    <definedName name="Organizador_de_Cables_de_Puenteo">#REF!</definedName>
    <definedName name="Orinal_Mediano_Ref._08860" localSheetId="9">#REF!</definedName>
    <definedName name="Orinal_Mediano_Ref._08860" localSheetId="4">#REF!</definedName>
    <definedName name="Orinal_Mediano_Ref._08860">#REF!</definedName>
    <definedName name="P_1___2.7x4.55___Plano_de_Detalle_No._A_170" localSheetId="9">#REF!</definedName>
    <definedName name="P_1___2.7x4.55___Plano_de_Detalle_No._A_170" localSheetId="4">#REF!</definedName>
    <definedName name="P_1___2.7x4.55___Plano_de_Detalle_No._A_170">#REF!</definedName>
    <definedName name="P_2___2.7x4.8___Plano_de_Detalle_No._A_170" localSheetId="9">#REF!</definedName>
    <definedName name="P_2___2.7x4.8___Plano_de_Detalle_No._A_170" localSheetId="4">#REF!</definedName>
    <definedName name="P_2___2.7x4.8___Plano_de_Detalle_No._A_170">#REF!</definedName>
    <definedName name="P_2´___2.2x4.8___Plano_de_Detalle_No._A_171" localSheetId="9">#REF!</definedName>
    <definedName name="P_2´___2.2x4.8___Plano_de_Detalle_No._A_171" localSheetId="4">#REF!</definedName>
    <definedName name="P_2´___2.2x4.8___Plano_de_Detalle_No._A_171">#REF!</definedName>
    <definedName name="P_3___2.7x1.05___Plano_de_Detalle_No._A_170" localSheetId="9">#REF!</definedName>
    <definedName name="P_3___2.7x1.05___Plano_de_Detalle_No._A_170" localSheetId="4">#REF!</definedName>
    <definedName name="P_3___2.7x1.05___Plano_de_Detalle_No._A_170">#REF!</definedName>
    <definedName name="P_4___2.7x1.5___Plano_de_Detalle_No._A_170" localSheetId="9">#REF!</definedName>
    <definedName name="P_4___2.7x1.5___Plano_de_Detalle_No._A_170" localSheetId="4">#REF!</definedName>
    <definedName name="P_4___2.7x1.5___Plano_de_Detalle_No._A_170">#REF!</definedName>
    <definedName name="P_5___2.7x4.2___Plano_de_Detalle_No._A_171" localSheetId="9">#REF!</definedName>
    <definedName name="P_5___2.7x4.2___Plano_de_Detalle_No._A_171" localSheetId="4">#REF!</definedName>
    <definedName name="P_5___2.7x4.2___Plano_de_Detalle_No._A_171">#REF!</definedName>
    <definedName name="P_7´___2.7x0.9___Plano_de_Detalle_No._A_172" localSheetId="9">#REF!</definedName>
    <definedName name="P_7´___2.7x0.9___Plano_de_Detalle_No._A_172" localSheetId="4">#REF!</definedName>
    <definedName name="P_7´___2.7x0.9___Plano_de_Detalle_No._A_172">#REF!</definedName>
    <definedName name="Pabmeril_Pliego_9_x11" localSheetId="9">#REF!</definedName>
    <definedName name="Pabmeril_Pliego_9_x11" localSheetId="4">#REF!</definedName>
    <definedName name="Pabmeril_Pliego_9_x11">#REF!</definedName>
    <definedName name="Palas" localSheetId="9">#REF!</definedName>
    <definedName name="Palas" localSheetId="4">#REF!</definedName>
    <definedName name="Palas">#REF!</definedName>
    <definedName name="Papelera_AI_Ref._CA_08R" localSheetId="9">#REF!</definedName>
    <definedName name="Papelera_AI_Ref._CA_08R" localSheetId="4">#REF!</definedName>
    <definedName name="Papelera_AI_Ref._CA_08R">#REF!</definedName>
    <definedName name="Paral_Telescópico_2_2_m" localSheetId="9">#REF!</definedName>
    <definedName name="Paral_Telescópico_2_2_m" localSheetId="4">#REF!</definedName>
    <definedName name="Paral_Telescópico_2_2_m">#REF!</definedName>
    <definedName name="Paral_Telescópico_2_4" localSheetId="9">#REF!</definedName>
    <definedName name="Paral_Telescópico_2_4" localSheetId="4">#REF!</definedName>
    <definedName name="Paral_Telescópico_2_4">#REF!</definedName>
    <definedName name="Parales_estrcuturales_para_presiana_Luxalon" localSheetId="9">#REF!</definedName>
    <definedName name="Parales_estrcuturales_para_presiana_Luxalon" localSheetId="4">#REF!</definedName>
    <definedName name="Parales_estrcuturales_para_presiana_Luxalon">#REF!</definedName>
    <definedName name="Pararayos_Ionizante__Incluye_Bajante_y_Pozo_de_Tierra" localSheetId="9">#REF!</definedName>
    <definedName name="Pararayos_Ionizante__Incluye_Bajante_y_Pozo_de_Tierra" localSheetId="4">#REF!</definedName>
    <definedName name="Pararayos_Ionizante__Incluye_Bajante_y_Pozo_de_Tierra">#REF!</definedName>
    <definedName name="Pared_en_Dry_Wall_E.10_CM" localSheetId="9">#REF!</definedName>
    <definedName name="Pared_en_Dry_Wall_E.10_CM" localSheetId="4">#REF!</definedName>
    <definedName name="Pared_en_Dry_Wall_E.10_CM">#REF!</definedName>
    <definedName name="Pared_en_sistema_dray_wall_e_0.15" localSheetId="9">#REF!</definedName>
    <definedName name="Pared_en_sistema_dray_wall_e_0.15" localSheetId="4">#REF!</definedName>
    <definedName name="Pared_en_sistema_dray_wall_e_0.15">#REF!</definedName>
    <definedName name="Pasos_escalera_nariz__L__especial_de_Moore_o_similar__tono_coral" localSheetId="9">#REF!</definedName>
    <definedName name="Pasos_escalera_nariz__L__especial_de_Moore_o_similar__tono_coral" localSheetId="4">#REF!</definedName>
    <definedName name="Pasos_escalera_nariz__L__especial_de_Moore_o_similar__tono_coral">#REF!</definedName>
    <definedName name="Patch_Panel_de_16_Puertos_RJ_45_Cat._5E" localSheetId="9">#REF!</definedName>
    <definedName name="Patch_Panel_de_16_Puertos_RJ_45_Cat._5E" localSheetId="4">#REF!</definedName>
    <definedName name="Patch_Panel_de_16_Puertos_RJ_45_Cat._5E">#REF!</definedName>
    <definedName name="Patch_Panel_de_32_Puertos_RJ_45_Cat._5E" localSheetId="9">#REF!</definedName>
    <definedName name="Patch_Panel_de_32_Puertos_RJ_45_Cat._5E" localSheetId="4">#REF!</definedName>
    <definedName name="Patch_Panel_de_32_Puertos_RJ_45_Cat._5E">#REF!</definedName>
    <definedName name="PB" localSheetId="4">ROUND(VLOOKUP([3]PPTO!$F1,[3]APU!$G:$H,2,FALSE),0)</definedName>
    <definedName name="PB">ROUND(VLOOKUP([2]PPTO!$F1,[2]APU!$G$1:$H$65536,2,FALSE),0)</definedName>
    <definedName name="Pegacor" localSheetId="9">#REF!</definedName>
    <definedName name="Pegacor" localSheetId="4">#REF!</definedName>
    <definedName name="Pegacor">#REF!</definedName>
    <definedName name="Pegante_Colbón" localSheetId="9">#REF!</definedName>
    <definedName name="Pegante_Colbón" localSheetId="4">#REF!</definedName>
    <definedName name="Pegante_Colbón">#REF!</definedName>
    <definedName name="Percha_en_AI_Doble_Ref._FB_5502" localSheetId="9">#REF!</definedName>
    <definedName name="Percha_en_AI_Doble_Ref._FB_5502" localSheetId="4">#REF!</definedName>
    <definedName name="Percha_en_AI_Doble_Ref._FB_5502">#REF!</definedName>
    <definedName name="Persianas_Luxalon_Cortasol_84RLSL5" localSheetId="9">#REF!</definedName>
    <definedName name="Persianas_Luxalon_Cortasol_84RLSL5" localSheetId="4">#REF!</definedName>
    <definedName name="Persianas_Luxalon_Cortasol_84RLSL5">#REF!</definedName>
    <definedName name="Piedra_Media_Zonga" localSheetId="9">#REF!</definedName>
    <definedName name="Piedra_Media_Zonga" localSheetId="4">#REF!</definedName>
    <definedName name="Piedra_Media_Zonga">#REF!</definedName>
    <definedName name="Pintura_blanca_para_trafico" localSheetId="9">#REF!</definedName>
    <definedName name="Pintura_blanca_para_trafico" localSheetId="4">#REF!</definedName>
    <definedName name="Pintura_blanca_para_trafico">#REF!</definedName>
    <definedName name="Pintura_electrostática" localSheetId="9">#REF!</definedName>
    <definedName name="Pintura_electrostática" localSheetId="4">#REF!</definedName>
    <definedName name="Pintura_electrostática">#REF!</definedName>
    <definedName name="Piso_olimpia_base_20___20" localSheetId="9">#REF!</definedName>
    <definedName name="Piso_olimpia_base_20___20" localSheetId="4">#REF!</definedName>
    <definedName name="Piso_olimpia_base_20___20">#REF!</definedName>
    <definedName name="Plancha" localSheetId="9">#REF!</definedName>
    <definedName name="Plancha" localSheetId="4">#REF!</definedName>
    <definedName name="Plancha">#REF!</definedName>
    <definedName name="Planchón_Ordinario_3_M" localSheetId="9">#REF!</definedName>
    <definedName name="Planchón_Ordinario_3_M" localSheetId="4">#REF!</definedName>
    <definedName name="Planchón_Ordinario_3_M">#REF!</definedName>
    <definedName name="Planos_Record" localSheetId="9">#REF!</definedName>
    <definedName name="Planos_Record" localSheetId="4">#REF!</definedName>
    <definedName name="Planos_Record">#REF!</definedName>
    <definedName name="Planta_Telefonica_Digital_de_10_Lineas_Troncales_20_Extensiones_y_5_Directos" localSheetId="9">#REF!</definedName>
    <definedName name="Planta_Telefonica_Digital_de_10_Lineas_Troncales_20_Extensiones_y_5_Directos" localSheetId="4">#REF!</definedName>
    <definedName name="Planta_Telefonica_Digital_de_10_Lineas_Troncales_20_Extensiones_y_5_Directos">#REF!</definedName>
    <definedName name="Plaquetas_en_concreto_0_40_x_0_40_tipo_IDU" localSheetId="9">#REF!</definedName>
    <definedName name="Plaquetas_en_concreto_0_40_x_0_40_tipo_IDU" localSheetId="4">#REF!</definedName>
    <definedName name="Plaquetas_en_concreto_0_40_x_0_40_tipo_IDU">#REF!</definedName>
    <definedName name="Platina_hierro_1_2__x_1_8" localSheetId="9">#REF!</definedName>
    <definedName name="Platina_hierro_1_2__x_1_8" localSheetId="4">#REF!</definedName>
    <definedName name="Platina_hierro_1_2__x_1_8">#REF!</definedName>
    <definedName name="Poceta_en_acero_inoxidable_tipo_SOCODA" localSheetId="9">#REF!</definedName>
    <definedName name="Poceta_en_acero_inoxidable_tipo_SOCODA" localSheetId="4">#REF!</definedName>
    <definedName name="Poceta_en_acero_inoxidable_tipo_SOCODA">#REF!</definedName>
    <definedName name="Pocetas_en_granito_lavado_blanco_Huila_grano_1." localSheetId="9">#REF!</definedName>
    <definedName name="Pocetas_en_granito_lavado_blanco_Huila_grano_1." localSheetId="4">#REF!</definedName>
    <definedName name="Pocetas_en_granito_lavado_blanco_Huila_grano_1.">#REF!</definedName>
    <definedName name="Porcelanato_Gris_Dolphin_Ref." localSheetId="9">#REF!</definedName>
    <definedName name="Porcelanato_Gris_Dolphin_Ref." localSheetId="4">#REF!</definedName>
    <definedName name="Porcelanato_Gris_Dolphin_Ref.">#REF!</definedName>
    <definedName name="Porta_candado_simple_3_." localSheetId="9">#REF!</definedName>
    <definedName name="Porta_candado_simple_3_." localSheetId="4">#REF!</definedName>
    <definedName name="Porta_candado_simple_3_.">#REF!</definedName>
    <definedName name="Porta_Papel_Doble_con_Tapa_Ref._B_288" localSheetId="9">#REF!</definedName>
    <definedName name="Porta_Papel_Doble_con_Tapa_Ref._B_288" localSheetId="4">#REF!</definedName>
    <definedName name="Porta_Papel_Doble_con_Tapa_Ref._B_288">#REF!</definedName>
    <definedName name="PrestacionesSeguridadOtrosFMMin" localSheetId="9">#REF!</definedName>
    <definedName name="PrestacionesSeguridadOtrosFMMin" localSheetId="4">#REF!</definedName>
    <definedName name="PrestacionesSeguridadOtrosFMMin">#REF!</definedName>
    <definedName name="PRESUPUESTO">[4]PRESUPUESTO!$B$6:$L$2024</definedName>
    <definedName name="Profesionales">[10]Datos!$B$2:$B$60</definedName>
    <definedName name="Puentes_metalicos_Según_Diseño" localSheetId="9">#REF!</definedName>
    <definedName name="Puentes_metalicos_Según_Diseño" localSheetId="4">#REF!</definedName>
    <definedName name="Puentes_metalicos_Según_Diseño">#REF!</definedName>
    <definedName name="Puerta_en_Lamina_Cal._18_2.10x60__Incluye_marco_y_Rejilla__P_10" localSheetId="9">#REF!</definedName>
    <definedName name="Puerta_en_Lamina_Cal._18_2.10x60__Incluye_marco_y_Rejilla__P_10" localSheetId="4">#REF!</definedName>
    <definedName name="Puerta_en_Lamina_Cal._18_2.10x60__Incluye_marco_y_Rejilla__P_10">#REF!</definedName>
    <definedName name="Puerta_en_Lamina_Cal._18_2.10x75__Incluye_marco_y_Rejilla__P_8" localSheetId="9">#REF!</definedName>
    <definedName name="Puerta_en_Lamina_Cal._18_2.10x75__Incluye_marco_y_Rejilla__P_8" localSheetId="4">#REF!</definedName>
    <definedName name="Puerta_en_Lamina_Cal._18_2.10x75__Incluye_marco_y_Rejilla__P_8">#REF!</definedName>
    <definedName name="Puerta_en_Lamina_Cal._18_2.10x90__Incluye_marco_y_Rejilla__P_6´" localSheetId="9">#REF!</definedName>
    <definedName name="Puerta_en_Lamina_Cal._18_2.10x90__Incluye_marco_y_Rejilla__P_6´" localSheetId="4">#REF!</definedName>
    <definedName name="Puerta_en_Lamina_Cal._18_2.10x90__Incluye_marco_y_Rejilla__P_6´">#REF!</definedName>
    <definedName name="Puerta_en_Lamina_Cal._18_2.70x1.50__Incluye_marco_y_Rejilla__2_Hojas_P_12" localSheetId="9">#REF!</definedName>
    <definedName name="Puerta_en_Lamina_Cal._18_2.70x1.50__Incluye_marco_y_Rejilla__2_Hojas_P_12" localSheetId="4">#REF!</definedName>
    <definedName name="Puerta_en_Lamina_Cal._18_2.70x1.50__Incluye_marco_y_Rejilla__2_Hojas_P_12">#REF!</definedName>
    <definedName name="Puerta_marco_y_hoja" localSheetId="9">#REF!</definedName>
    <definedName name="Puerta_marco_y_hoja" localSheetId="4">#REF!</definedName>
    <definedName name="Puerta_marco_y_hoja">#REF!</definedName>
    <definedName name="Puesta_a_Tierra_Subestacion_Según_N._CODENSA_CTS_523_2" localSheetId="9">#REF!</definedName>
    <definedName name="Puesta_a_Tierra_Subestacion_Según_N._CODENSA_CTS_523_2" localSheetId="4">#REF!</definedName>
    <definedName name="Puesta_a_Tierra_Subestacion_Según_N._CODENSA_CTS_523_2">#REF!</definedName>
    <definedName name="Puesta_a_Tierra_T_GEN_3__3_Varillas_CW_5_8_x2.44_m" localSheetId="9">#REF!</definedName>
    <definedName name="Puesta_a_Tierra_T_GEN_3__3_Varillas_CW_5_8_x2.44_m" localSheetId="4">#REF!</definedName>
    <definedName name="Puesta_a_Tierra_T_GEN_3__3_Varillas_CW_5_8_x2.44_m">#REF!</definedName>
    <definedName name="Pulida_pisos_en_granito" localSheetId="9">#REF!</definedName>
    <definedName name="Pulida_pisos_en_granito" localSheetId="4">#REF!</definedName>
    <definedName name="Pulida_pisos_en_granito">#REF!</definedName>
    <definedName name="Punteros" localSheetId="9">#REF!</definedName>
    <definedName name="Punteros" localSheetId="4">#REF!</definedName>
    <definedName name="Punteros">#REF!</definedName>
    <definedName name="Puntilla_acerada_1.5" localSheetId="9">#REF!</definedName>
    <definedName name="Puntilla_acerada_1.5" localSheetId="4">#REF!</definedName>
    <definedName name="Puntilla_acerada_1.5">#REF!</definedName>
    <definedName name="Puntilla_con_Cabeza_1" localSheetId="9">#REF!</definedName>
    <definedName name="Puntilla_con_Cabeza_1" localSheetId="4">#REF!</definedName>
    <definedName name="Puntilla_con_Cabeza_1">#REF!</definedName>
    <definedName name="Puntilla_con_Cabeza_2" localSheetId="9">#REF!</definedName>
    <definedName name="Puntilla_con_Cabeza_2" localSheetId="4">#REF!</definedName>
    <definedName name="Puntilla_con_Cabeza_2">#REF!</definedName>
    <definedName name="Puntilla_sin_Cabeza_1" localSheetId="9">#REF!</definedName>
    <definedName name="Puntilla_sin_Cabeza_1" localSheetId="4">#REF!</definedName>
    <definedName name="Puntilla_sin_Cabeza_1">#REF!</definedName>
    <definedName name="PV_1___2.15x2.25___Plano_de_Detalle_No._A_168" localSheetId="9">#REF!</definedName>
    <definedName name="PV_1___2.15x2.25___Plano_de_Detalle_No._A_168" localSheetId="4">#REF!</definedName>
    <definedName name="PV_1___2.15x2.25___Plano_de_Detalle_No._A_168">#REF!</definedName>
    <definedName name="PV_2___2.15x2.1___Plano_de_Detalle_No._A_168" localSheetId="9">#REF!</definedName>
    <definedName name="PV_2___2.15x2.1___Plano_de_Detalle_No._A_168" localSheetId="4">#REF!</definedName>
    <definedName name="PV_2___2.15x2.1___Plano_de_Detalle_No._A_168">#REF!</definedName>
    <definedName name="PV_2´___2.15x2.175___Plano_de_Detalle_No._A_168" localSheetId="9">#REF!</definedName>
    <definedName name="PV_2´___2.15x2.175___Plano_de_Detalle_No._A_168" localSheetId="4">#REF!</definedName>
    <definedName name="PV_2´___2.15x2.175___Plano_de_Detalle_No._A_168">#REF!</definedName>
    <definedName name="PV_3___2.7x2.25___Plano_de_Detalle_No._A_168" localSheetId="9">#REF!</definedName>
    <definedName name="PV_3___2.7x2.25___Plano_de_Detalle_No._A_168" localSheetId="4">#REF!</definedName>
    <definedName name="PV_3___2.7x2.25___Plano_de_Detalle_No._A_168">#REF!</definedName>
    <definedName name="PV_4___2.7x6.6___Plano_de_Detalle_No._A_168" localSheetId="9">#REF!</definedName>
    <definedName name="PV_4___2.7x6.6___Plano_de_Detalle_No._A_168" localSheetId="4">#REF!</definedName>
    <definedName name="PV_4___2.7x6.6___Plano_de_Detalle_No._A_168">#REF!</definedName>
    <definedName name="PV_5___2.7x6.75___Plano_de_Detalle_No._A_169" localSheetId="9">#REF!</definedName>
    <definedName name="PV_5___2.7x6.75___Plano_de_Detalle_No._A_169" localSheetId="4">#REF!</definedName>
    <definedName name="PV_5___2.7x6.75___Plano_de_Detalle_No._A_169">#REF!</definedName>
    <definedName name="PVZ" localSheetId="4">VLOOKUP([3]PPTO!$F1,[3]APU!$G:$H,2,FALSE)</definedName>
    <definedName name="PVZ">VLOOKUP([2]PPTO!$F1,[2]APU!$G$1:$H$65536,2,FALSE)</definedName>
    <definedName name="Recebo_común" localSheetId="9">#REF!</definedName>
    <definedName name="Recebo_común" localSheetId="4">#REF!</definedName>
    <definedName name="Recebo_común">#REF!</definedName>
    <definedName name="registro_aparatos" localSheetId="9">#REF!</definedName>
    <definedName name="registro_aparatos" localSheetId="4">#REF!</definedName>
    <definedName name="registro_aparatos">#REF!</definedName>
    <definedName name="Registro_Toya_3_4" localSheetId="9">#REF!</definedName>
    <definedName name="Registro_Toya_3_4" localSheetId="4">#REF!</definedName>
    <definedName name="Registro_Toya_3_4">#REF!</definedName>
    <definedName name="Regulador_Trifasico_de_1_KVA" localSheetId="9">#REF!</definedName>
    <definedName name="Regulador_Trifasico_de_1_KVA" localSheetId="4">#REF!</definedName>
    <definedName name="Regulador_Trifasico_de_1_KVA">#REF!</definedName>
    <definedName name="Regulador_Trifasico_de_20_KVA" localSheetId="9">#REF!</definedName>
    <definedName name="Regulador_Trifasico_de_20_KVA" localSheetId="4">#REF!</definedName>
    <definedName name="Regulador_Trifasico_de_20_KVA">#REF!</definedName>
    <definedName name="Regulador_Trifasico_de_9_KVA" localSheetId="9">#REF!</definedName>
    <definedName name="Regulador_Trifasico_de_9_KVA" localSheetId="4">#REF!</definedName>
    <definedName name="Regulador_Trifasico_de_9_KVA">#REF!</definedName>
    <definedName name="Rejilla_sifón_S_4.5_x_3.5" localSheetId="9">#REF!</definedName>
    <definedName name="Rejilla_sifón_S_4.5_x_3.5" localSheetId="4">#REF!</definedName>
    <definedName name="Rejilla_sifón_S_4.5_x_3.5">#REF!</definedName>
    <definedName name="Rejilla_sosco" localSheetId="9">#REF!</definedName>
    <definedName name="Rejilla_sosco" localSheetId="4">#REF!</definedName>
    <definedName name="Rejilla_sosco">#REF!</definedName>
    <definedName name="Rejillas_prefabricadas_baños_y_circulaciones_0_10___0_15" localSheetId="9">#REF!</definedName>
    <definedName name="Rejillas_prefabricadas_baños_y_circulaciones_0_10___0_15" localSheetId="4">#REF!</definedName>
    <definedName name="Rejillas_prefabricadas_baños_y_circulaciones_0_10___0_15">#REF!</definedName>
    <definedName name="Remate_y_o_bordillo_cubiertas_0_10___0_20" localSheetId="9">#REF!</definedName>
    <definedName name="Remate_y_o_bordillo_cubiertas_0_10___0_20" localSheetId="4">#REF!</definedName>
    <definedName name="Remate_y_o_bordillo_cubiertas_0_10___0_20">#REF!</definedName>
    <definedName name="Remates_Laterales_y_Superiores_en_Aluzinc" localSheetId="9">#REF!</definedName>
    <definedName name="Remates_Laterales_y_Superiores_en_Aluzinc" localSheetId="4">#REF!</definedName>
    <definedName name="Remates_Laterales_y_Superiores_en_Aluzinc">#REF!</definedName>
    <definedName name="Remates_sillares_ventanas" localSheetId="9">#REF!</definedName>
    <definedName name="Remates_sillares_ventanas" localSheetId="4">#REF!</definedName>
    <definedName name="Remates_sillares_ventanas">#REF!</definedName>
    <definedName name="REP.CONTRATANTE">[6]VARIABLES!$C$11</definedName>
    <definedName name="REP.CONTRATISTA">[6]VARIABLES!$C$10</definedName>
    <definedName name="Reparaciones_en_PVC_A.LL._2" localSheetId="9">#REF!</definedName>
    <definedName name="Reparaciones_en_PVC_A.LL._2" localSheetId="4">#REF!</definedName>
    <definedName name="Reparaciones_en_PVC_A.LL._2">#REF!</definedName>
    <definedName name="Reparaciones_en_PVC_A.LL._3" localSheetId="9">#REF!</definedName>
    <definedName name="Reparaciones_en_PVC_A.LL._3" localSheetId="4">#REF!</definedName>
    <definedName name="Reparaciones_en_PVC_A.LL._3">#REF!</definedName>
    <definedName name="Reparaciones_en_PVC_A.LL._4" localSheetId="9">#REF!</definedName>
    <definedName name="Reparaciones_en_PVC_A.LL._4" localSheetId="4">#REF!</definedName>
    <definedName name="Reparaciones_en_PVC_A.LL._4">#REF!</definedName>
    <definedName name="Reparaciones_en_PVC_P_1" localSheetId="9">#REF!</definedName>
    <definedName name="Reparaciones_en_PVC_P_1" localSheetId="4">#REF!</definedName>
    <definedName name="Reparaciones_en_PVC_P_1">#REF!</definedName>
    <definedName name="Reparaciones_en_PVC_P_1_1_2" localSheetId="9">#REF!</definedName>
    <definedName name="Reparaciones_en_PVC_P_1_1_2" localSheetId="4">#REF!</definedName>
    <definedName name="Reparaciones_en_PVC_P_1_1_2">#REF!</definedName>
    <definedName name="Reparaciones_en_PVC_P_1_1_4" localSheetId="9">#REF!</definedName>
    <definedName name="Reparaciones_en_PVC_P_1_1_4" localSheetId="4">#REF!</definedName>
    <definedName name="Reparaciones_en_PVC_P_1_1_4">#REF!</definedName>
    <definedName name="Reparaciones_en_PVC_P_1_2" localSheetId="9">#REF!</definedName>
    <definedName name="Reparaciones_en_PVC_P_1_2" localSheetId="4">#REF!</definedName>
    <definedName name="Reparaciones_en_PVC_P_1_2">#REF!</definedName>
    <definedName name="Reparaciones_en_PVC_P_3_4" localSheetId="9">#REF!</definedName>
    <definedName name="Reparaciones_en_PVC_P_3_4" localSheetId="4">#REF!</definedName>
    <definedName name="Reparaciones_en_PVC_P_3_4">#REF!</definedName>
    <definedName name="Reparaciones_en_PVC_S_2" localSheetId="9">#REF!</definedName>
    <definedName name="Reparaciones_en_PVC_S_2" localSheetId="4">#REF!</definedName>
    <definedName name="Reparaciones_en_PVC_S_2">#REF!</definedName>
    <definedName name="Reparaciones_en_PVC_S_3" localSheetId="9">#REF!</definedName>
    <definedName name="Reparaciones_en_PVC_S_3" localSheetId="4">#REF!</definedName>
    <definedName name="Reparaciones_en_PVC_S_3">#REF!</definedName>
    <definedName name="Reparaciones_en_PVC_S_4" localSheetId="9">#REF!</definedName>
    <definedName name="Reparaciones_en_PVC_S_4" localSheetId="4">#REF!</definedName>
    <definedName name="Reparaciones_en_PVC_S_4">#REF!</definedName>
    <definedName name="Repisa_Ordinario" localSheetId="9">#REF!</definedName>
    <definedName name="Repisa_Ordinario" localSheetId="4">#REF!</definedName>
    <definedName name="Repisa_Ordinario">#REF!</definedName>
    <definedName name="Retro_excavadora" localSheetId="9">#REF!</definedName>
    <definedName name="Retro_excavadora" localSheetId="4">#REF!</definedName>
    <definedName name="Retro_excavadora">#REF!</definedName>
    <definedName name="SA" localSheetId="4">SUMIF([3]PPTO!$B:$B,[3]PPTO!$B2,[3]PPTO!A:A)</definedName>
    <definedName name="SA">SUMIF([2]PPTO!$B$1:$B$65536,[2]PPTO!$B2,[2]PPTO!A$1:A$65536)</definedName>
    <definedName name="Salida_de_Barrera_Fotoelectrica" localSheetId="9">#REF!</definedName>
    <definedName name="Salida_de_Barrera_Fotoelectrica" localSheetId="4">#REF!</definedName>
    <definedName name="Salida_de_Barrera_Fotoelectrica">#REF!</definedName>
    <definedName name="Salida_de_Datos_1XRJ45__Cat_5___Incluye_toma_cajas__Faceplate_y_Accesorios" localSheetId="9">#REF!</definedName>
    <definedName name="Salida_de_Datos_1XRJ45__Cat_5___Incluye_toma_cajas__Faceplate_y_Accesorios" localSheetId="4">#REF!</definedName>
    <definedName name="Salida_de_Datos_1XRJ45__Cat_5___Incluye_toma_cajas__Faceplate_y_Accesorios">#REF!</definedName>
    <definedName name="Salida_de_Sensor_de_Movimiento" localSheetId="9">#REF!</definedName>
    <definedName name="Salida_de_Sensor_de_Movimiento" localSheetId="4">#REF!</definedName>
    <definedName name="Salida_de_Sensor_de_Movimiento">#REF!</definedName>
    <definedName name="Salida_de_Sonido__Incluye_Toma__Cajas_y_Conductor_para_Sonido" localSheetId="9">#REF!</definedName>
    <definedName name="Salida_de_Sonido__Incluye_Toma__Cajas_y_Conductor_para_Sonido" localSheetId="4">#REF!</definedName>
    <definedName name="Salida_de_Sonido__Incluye_Toma__Cajas_y_Conductor_para_Sonido">#REF!</definedName>
    <definedName name="Salida_de_Toma_Telefonica_Plug_Americano_Doble_RJ45_4_Hilos" localSheetId="9">#REF!</definedName>
    <definedName name="Salida_de_Toma_Telefonica_Plug_Americano_Doble_RJ45_4_Hilos" localSheetId="4">#REF!</definedName>
    <definedName name="Salida_de_Toma_Telefonica_Plug_Americano_Doble_RJ45_4_Hilos">#REF!</definedName>
    <definedName name="Salida_para_Microfono__Incluye_Toma__Cajas_y_Conductor_para_Sonido" localSheetId="9">#REF!</definedName>
    <definedName name="Salida_para_Microfono__Incluye_Toma__Cajas_y_Conductor_para_Sonido" localSheetId="4">#REF!</definedName>
    <definedName name="Salida_para_Microfono__Incluye_Toma__Cajas_y_Conductor_para_Sonido">#REF!</definedName>
    <definedName name="Salidas_de_Alumbrado_en_Tuberia_PVC" localSheetId="9">#REF!</definedName>
    <definedName name="Salidas_de_Alumbrado_en_Tuberia_PVC" localSheetId="4">#REF!</definedName>
    <definedName name="Salidas_de_Alumbrado_en_Tuberia_PVC">#REF!</definedName>
    <definedName name="Salidas_de_Alumbrado_Luminarias_Tipo_Wall_Pack__y_Metal_Halide_en_T._PVC" localSheetId="9">#REF!</definedName>
    <definedName name="Salidas_de_Alumbrado_Luminarias_Tipo_Wall_Pack__y_Metal_Halide_en_T._PVC" localSheetId="4">#REF!</definedName>
    <definedName name="Salidas_de_Alumbrado_Luminarias_Tipo_Wall_Pack__y_Metal_Halide_en_T._PVC">#REF!</definedName>
    <definedName name="Salidas_de_Tomacorriente_Monofasicas_Normales_15_A__120_V__5_15R" localSheetId="9">#REF!</definedName>
    <definedName name="Salidas_de_Tomacorriente_Monofasicas_Normales_15_A__120_V__5_15R" localSheetId="4">#REF!</definedName>
    <definedName name="Salidas_de_Tomacorriente_Monofasicas_Normales_15_A__120_V__5_15R">#REF!</definedName>
    <definedName name="Salidas_de_Tomacorriente_Monofasicas_Reguladas_15_A__120_V__5_15R" localSheetId="9">#REF!</definedName>
    <definedName name="Salidas_de_Tomacorriente_Monofasicas_Reguladas_15_A__120_V__5_15R" localSheetId="4">#REF!</definedName>
    <definedName name="Salidas_de_Tomacorriente_Monofasicas_Reguladas_15_A__120_V__5_15R">#REF!</definedName>
    <definedName name="Salidas_de_Tomacorriente_Trifasica_30_A__220_V" localSheetId="9">#REF!</definedName>
    <definedName name="Salidas_de_Tomacorriente_Trifasica_30_A__220_V" localSheetId="4">#REF!</definedName>
    <definedName name="Salidas_de_Tomacorriente_Trifasica_30_A__220_V">#REF!</definedName>
    <definedName name="Salidas_de_TV__Incluye_Toma_y_Cajas" localSheetId="9">#REF!</definedName>
    <definedName name="Salidas_de_TV__Incluye_Toma_y_Cajas" localSheetId="4">#REF!</definedName>
    <definedName name="Salidas_de_TV__Incluye_Toma_y_Cajas">#REF!</definedName>
    <definedName name="Sangregado_2.00_m" localSheetId="9">#REF!</definedName>
    <definedName name="Sangregado_2.00_m" localSheetId="4">#REF!</definedName>
    <definedName name="Sangregado_2.00_m">#REF!</definedName>
    <definedName name="Sanitario_de_fluxometro_blanco_Corona." localSheetId="9">#REF!</definedName>
    <definedName name="Sanitario_de_fluxometro_blanco_Corona." localSheetId="4">#REF!</definedName>
    <definedName name="Sanitario_de_fluxometro_blanco_Corona.">#REF!</definedName>
    <definedName name="sanitario_porcelana_blanco" localSheetId="9">#REF!</definedName>
    <definedName name="sanitario_porcelana_blanco" localSheetId="4">#REF!</definedName>
    <definedName name="sanitario_porcelana_blanco">#REF!</definedName>
    <definedName name="Sanitario_Stilo_Ref._30535_100" localSheetId="9">#REF!</definedName>
    <definedName name="Sanitario_Stilo_Ref._30535_100" localSheetId="4">#REF!</definedName>
    <definedName name="Sanitario_Stilo_Ref._30535_100">#REF!</definedName>
    <definedName name="SB" localSheetId="4">SUMIF([3]PPTO!$C:$C,[3]PPTO!$C2,[3]PPTO!A:A)</definedName>
    <definedName name="SB">SUMIF([2]PPTO!$C$1:$C$65536,[2]PPTO!$C2,[2]PPTO!A$1:A$65536)</definedName>
    <definedName name="SCQ" localSheetId="4">SUMIF([3]PPTO!$B:$B,[3]PPTO!$B2,[3]PPTO!$Z:$Z)</definedName>
    <definedName name="SCQ">SUMIF([2]PPTO!$B$1:$B$65536,[2]PPTO!$B2,[2]PPTO!$Z$1:$Z$65536)</definedName>
    <definedName name="SCV" localSheetId="4">VLOOKUP([3]PPTO!$F1,[3]APU!$G:$H,2,FALSE)</definedName>
    <definedName name="SCV">VLOOKUP([2]PPTO!$F1,[2]APU!$G$1:$H$65536,2,FALSE)</definedName>
    <definedName name="Seccionador_de_Maniobras_de_17.5_KV_630_A" localSheetId="9">#REF!</definedName>
    <definedName name="Seccionador_de_Maniobras_de_17.5_KV_630_A" localSheetId="4">#REF!</definedName>
    <definedName name="Seccionador_de_Maniobras_de_17.5_KV_630_A">#REF!</definedName>
    <definedName name="Seguetas" localSheetId="9">#REF!</definedName>
    <definedName name="Seguetas" localSheetId="4">#REF!</definedName>
    <definedName name="Seguetas">#REF!</definedName>
    <definedName name="Servicio_de_Volqueta" localSheetId="9">#REF!</definedName>
    <definedName name="Servicio_de_Volqueta" localSheetId="4">#REF!</definedName>
    <definedName name="Servicio_de_Volqueta">#REF!</definedName>
    <definedName name="Siembra_por_Unidad" localSheetId="9">#REF!</definedName>
    <definedName name="Siembra_por_Unidad" localSheetId="4">#REF!</definedName>
    <definedName name="Siembra_por_Unidad">#REF!</definedName>
    <definedName name="Sifón_c_x_c_sanitario_2" localSheetId="9">#REF!</definedName>
    <definedName name="Sifón_c_x_c_sanitario_2" localSheetId="4">#REF!</definedName>
    <definedName name="Sifón_c_x_c_sanitario_2">#REF!</definedName>
    <definedName name="Sifón_c_x_c_sanitario_3" localSheetId="9">#REF!</definedName>
    <definedName name="Sifón_c_x_c_sanitario_3" localSheetId="4">#REF!</definedName>
    <definedName name="Sifón_c_x_c_sanitario_3">#REF!</definedName>
    <definedName name="Sifón_c_x_c_sanitario_4" localSheetId="9">#REF!</definedName>
    <definedName name="Sifón_c_x_c_sanitario_4" localSheetId="4">#REF!</definedName>
    <definedName name="Sifón_c_x_c_sanitario_4">#REF!</definedName>
    <definedName name="Sifón_c_x_c_sanitario_6" localSheetId="9">#REF!</definedName>
    <definedName name="Sifón_c_x_c_sanitario_6" localSheetId="4">#REF!</definedName>
    <definedName name="Sifón_c_x_c_sanitario_6">#REF!</definedName>
    <definedName name="Sifon_en_P_Ref._93510_000_000" localSheetId="9">#REF!</definedName>
    <definedName name="Sifon_en_P_Ref._93510_000_000" localSheetId="4">#REF!</definedName>
    <definedName name="Sifon_en_P_Ref._93510_000_000">#REF!</definedName>
    <definedName name="Sifón_sanitario_P.V.C._3" localSheetId="9">#REF!</definedName>
    <definedName name="Sifón_sanitario_P.V.C._3" localSheetId="4">#REF!</definedName>
    <definedName name="Sifón_sanitario_P.V.C._3">#REF!</definedName>
    <definedName name="sifones_cromados" localSheetId="9">#REF!</definedName>
    <definedName name="sifones_cromados" localSheetId="4">#REF!</definedName>
    <definedName name="sifones_cromados">#REF!</definedName>
    <definedName name="Sika_impermeabilizante_integral" localSheetId="9">#REF!</definedName>
    <definedName name="Sika_impermeabilizante_integral" localSheetId="4">#REF!</definedName>
    <definedName name="Sika_impermeabilizante_integral">#REF!</definedName>
    <definedName name="Sika_transparente" localSheetId="9">#REF!</definedName>
    <definedName name="Sika_transparente" localSheetId="4">#REF!</definedName>
    <definedName name="Sika_transparente">#REF!</definedName>
    <definedName name="Silletería_Tandem." localSheetId="9">#REF!</definedName>
    <definedName name="Silletería_Tandem." localSheetId="4">#REF!</definedName>
    <definedName name="Silletería_Tandem.">#REF!</definedName>
    <definedName name="Soldadura_de_estaño_para_cobre" localSheetId="9">#REF!</definedName>
    <definedName name="Soldadura_de_estaño_para_cobre" localSheetId="4">#REF!</definedName>
    <definedName name="Soldadura_de_estaño_para_cobre">#REF!</definedName>
    <definedName name="Soldadura_eléctrica_004___323" localSheetId="9">#REF!</definedName>
    <definedName name="Soldadura_eléctrica_004___323" localSheetId="4">#REF!</definedName>
    <definedName name="Soldadura_eléctrica_004___323">#REF!</definedName>
    <definedName name="Soldadura_estaño_para_cobre" localSheetId="9">#REF!</definedName>
    <definedName name="Soldadura_estaño_para_cobre" localSheetId="4">#REF!</definedName>
    <definedName name="Soldadura_estaño_para_cobre">#REF!</definedName>
    <definedName name="Soldadura_liquida_P.V.C._3_4" localSheetId="9">#REF!</definedName>
    <definedName name="Soldadura_liquida_P.V.C._3_4" localSheetId="4">#REF!</definedName>
    <definedName name="Soldadura_liquida_P.V.C._3_4">#REF!</definedName>
    <definedName name="Soldadura_P.V.C._liquida_1_4" localSheetId="9">#REF!</definedName>
    <definedName name="Soldadura_P.V.C._liquida_1_4" localSheetId="4">#REF!</definedName>
    <definedName name="Soldadura_P.V.C._liquida_1_4">#REF!</definedName>
    <definedName name="Soldadura_SP___13_1_8" localSheetId="9">#REF!</definedName>
    <definedName name="Soldadura_SP___13_1_8" localSheetId="4">#REF!</definedName>
    <definedName name="Soldadura_SP___13_1_8">#REF!</definedName>
    <definedName name="Soporte_Colgante_Tipo_Clevis_de_1_2__a_1_1_2" localSheetId="9">#REF!</definedName>
    <definedName name="Soporte_Colgante_Tipo_Clevis_de_1_2__a_1_1_2" localSheetId="4">#REF!</definedName>
    <definedName name="Soporte_Colgante_Tipo_Clevis_de_1_2__a_1_1_2">#REF!</definedName>
    <definedName name="Soporte_Colgante_Tipo_Clevis_de_2__a_4" localSheetId="9">#REF!</definedName>
    <definedName name="Soporte_Colgante_Tipo_Clevis_de_2__a_4" localSheetId="4">#REF!</definedName>
    <definedName name="Soporte_Colgante_Tipo_Clevis_de_2__a_4">#REF!</definedName>
    <definedName name="Soporte_Colgante_Tipo_Clevis_de_6" localSheetId="9">#REF!</definedName>
    <definedName name="Soporte_Colgante_Tipo_Clevis_de_6" localSheetId="4">#REF!</definedName>
    <definedName name="Soporte_Colgante_Tipo_Clevis_de_6">#REF!</definedName>
    <definedName name="Sprinkler_PENDENT_57_y_68_grados" localSheetId="9">#REF!</definedName>
    <definedName name="Sprinkler_PENDENT_57_y_68_grados" localSheetId="4">#REF!</definedName>
    <definedName name="Sprinkler_PENDENT_57_y_68_grados">#REF!</definedName>
    <definedName name="SS" localSheetId="9">#REF!</definedName>
    <definedName name="SS" localSheetId="4">#REF!</definedName>
    <definedName name="SS">#REF!</definedName>
    <definedName name="Strip_Telefonico_de_30_Pares__Caja_Metalica_de_50x50x20_cm." localSheetId="9">#REF!</definedName>
    <definedName name="Strip_Telefonico_de_30_Pares__Caja_Metalica_de_50x50x20_cm." localSheetId="4">#REF!</definedName>
    <definedName name="Strip_Telefonico_de_30_Pares__Caja_Metalica_de_50x50x20_cm.">#REF!</definedName>
    <definedName name="Sub_Contrato_a_Todo_Costo_Alfombra" localSheetId="9">#REF!</definedName>
    <definedName name="Sub_Contrato_a_Todo_Costo_Alfombra" localSheetId="4">#REF!</definedName>
    <definedName name="Sub_Contrato_a_Todo_Costo_Alfombra">#REF!</definedName>
    <definedName name="Sub_Contrato_a_Todo_Costo_Cielo_Raso" localSheetId="9">#REF!</definedName>
    <definedName name="Sub_Contrato_a_Todo_Costo_Cielo_Raso" localSheetId="4">#REF!</definedName>
    <definedName name="Sub_Contrato_a_Todo_Costo_Cielo_Raso">#REF!</definedName>
    <definedName name="Subestacion_Tipo_Pedestal_225_Kva__11400_208_120V_60Hz_D_Y5_N._CTS_523" localSheetId="9">#REF!</definedName>
    <definedName name="Subestacion_Tipo_Pedestal_225_Kva__11400_208_120V_60Hz_D_Y5_N._CTS_523" localSheetId="4">#REF!</definedName>
    <definedName name="Subestacion_Tipo_Pedestal_225_Kva__11400_208_120V_60Hz_D_Y5_N._CTS_523">#REF!</definedName>
    <definedName name="Suministro__Transporte__Instalacion_Canalizacion_de_80x40__N._CODENSA" localSheetId="9">#REF!</definedName>
    <definedName name="Suministro__Transporte__Instalacion_Canalizacion_de_80x40__N._CODENSA" localSheetId="4">#REF!</definedName>
    <definedName name="Suministro__Transporte__Instalacion_Canalizacion_de_80x40__N._CODENSA">#REF!</definedName>
    <definedName name="Suministro__Transporte_e_Instalacion_de_Postes_de_Concreto_12_m_Tipo_AP" localSheetId="9">#REF!</definedName>
    <definedName name="Suministro__Transporte_e_Instalacion_de_Postes_de_Concreto_12_m_Tipo_AP" localSheetId="4">#REF!</definedName>
    <definedName name="Suministro__Transporte_e_Instalacion_de_Postes_de_Concreto_12_m_Tipo_AP">#REF!</definedName>
    <definedName name="Suministro__Transporte_e_Instalacion_de_Postes_Metalicos_de_9_m" localSheetId="9">#REF!</definedName>
    <definedName name="Suministro__Transporte_e_Instalacion_de_Postes_Metalicos_de_9_m" localSheetId="4">#REF!</definedName>
    <definedName name="Suministro__Transporte_e_Instalacion_de_Postes_Metalicos_de_9_m">#REF!</definedName>
    <definedName name="Tabla_burra_30" localSheetId="9">#REF!</definedName>
    <definedName name="Tabla_burra_30" localSheetId="4">#REF!</definedName>
    <definedName name="Tabla_burra_30">#REF!</definedName>
    <definedName name="Tabla_Burra_Cedro_Macho_28_cm." localSheetId="9">#REF!</definedName>
    <definedName name="Tabla_Burra_Cedro_Macho_28_cm." localSheetId="4">#REF!</definedName>
    <definedName name="Tabla_Burra_Cedro_Macho_28_cm.">#REF!</definedName>
    <definedName name="Tabla_Burra_Ordinario_25" localSheetId="9">#REF!</definedName>
    <definedName name="Tabla_Burra_Ordinario_25" localSheetId="4">#REF!</definedName>
    <definedName name="Tabla_Burra_Ordinario_25">#REF!</definedName>
    <definedName name="tabla_chapa_10" localSheetId="9">#REF!</definedName>
    <definedName name="tabla_chapa_10" localSheetId="4">#REF!</definedName>
    <definedName name="tabla_chapa_10">#REF!</definedName>
    <definedName name="Tabla_chapa_ordinario_30_cm." localSheetId="9">#REF!</definedName>
    <definedName name="Tabla_chapa_ordinario_30_cm." localSheetId="4">#REF!</definedName>
    <definedName name="Tabla_chapa_ordinario_30_cm.">#REF!</definedName>
    <definedName name="Tablero_Control_Alumbrado_1_contactores_Trifasicos_20A__3_interruptores_de_codillo_15A" localSheetId="9">#REF!</definedName>
    <definedName name="Tablero_Control_Alumbrado_1_contactores_Trifasicos_20A__3_interruptores_de_codillo_15A" localSheetId="4">#REF!</definedName>
    <definedName name="Tablero_Control_Alumbrado_1_contactores_Trifasicos_20A__3_interruptores_de_codillo_15A">#REF!</definedName>
    <definedName name="Tablero_Control_Alumbrado_10_contactores_Trifasicos_20A" localSheetId="9">#REF!</definedName>
    <definedName name="Tablero_Control_Alumbrado_10_contactores_Trifasicos_20A" localSheetId="4">#REF!</definedName>
    <definedName name="Tablero_Control_Alumbrado_10_contactores_Trifasicos_20A">#REF!</definedName>
    <definedName name="Tablero_Control_Alumbrado_10_contactores_Trifasicos_20A__16_interruptores_de_codillo_15A" localSheetId="9">#REF!</definedName>
    <definedName name="Tablero_Control_Alumbrado_10_contactores_Trifasicos_20A__16_interruptores_de_codillo_15A" localSheetId="4">#REF!</definedName>
    <definedName name="Tablero_Control_Alumbrado_10_contactores_Trifasicos_20A__16_interruptores_de_codillo_15A">#REF!</definedName>
    <definedName name="Tablero_Control_Alumbrado_2_contactores_Trifasicos_20A__5_interruptores_de_codillo_15A" localSheetId="9">#REF!</definedName>
    <definedName name="Tablero_Control_Alumbrado_2_contactores_Trifasicos_20A__5_interruptores_de_codillo_15A" localSheetId="4">#REF!</definedName>
    <definedName name="Tablero_Control_Alumbrado_2_contactores_Trifasicos_20A__5_interruptores_de_codillo_15A">#REF!</definedName>
    <definedName name="Tablero_Control_Alumbrado_6_contactores_Trifasicos_20A__7_interruptores_de_codillo_15A" localSheetId="9">#REF!</definedName>
    <definedName name="Tablero_Control_Alumbrado_6_contactores_Trifasicos_20A__7_interruptores_de_codillo_15A" localSheetId="4">#REF!</definedName>
    <definedName name="Tablero_Control_Alumbrado_6_contactores_Trifasicos_20A__7_interruptores_de_codillo_15A">#REF!</definedName>
    <definedName name="Tablero_Control_Alumbrado_7_contactores_Trifasicos_20A__8_interruptores_de_codillo_15A" localSheetId="9">#REF!</definedName>
    <definedName name="Tablero_Control_Alumbrado_7_contactores_Trifasicos_20A__8_interruptores_de_codillo_15A" localSheetId="4">#REF!</definedName>
    <definedName name="Tablero_Control_Alumbrado_7_contactores_Trifasicos_20A__8_interruptores_de_codillo_15A">#REF!</definedName>
    <definedName name="Tablero_Dist._T_NP1_1__T_NP2_3__T_NP1_9_Trifasico_CON_Espacio_Totalizador_30_Circ._5_Hilos_220V" localSheetId="9">#REF!</definedName>
    <definedName name="Tablero_Dist._T_NP1_1__T_NP2_3__T_NP1_9_Trifasico_CON_Espacio_Totalizador_30_Circ._5_Hilos_220V" localSheetId="4">#REF!</definedName>
    <definedName name="Tablero_Dist._T_NP1_1__T_NP2_3__T_NP1_9_Trifasico_CON_Espacio_Totalizador_30_Circ._5_Hilos_220V">#REF!</definedName>
    <definedName name="Tablero_Dist._T_NP1_11_Trifasico_SIN_Espacio_Totalizador_12_Circuitos_5_Hilos_220V" localSheetId="9">#REF!</definedName>
    <definedName name="Tablero_Dist._T_NP1_11_Trifasico_SIN_Espacio_Totalizador_12_Circuitos_5_Hilos_220V" localSheetId="4">#REF!</definedName>
    <definedName name="Tablero_Dist._T_NP1_11_Trifasico_SIN_Espacio_Totalizador_12_Circuitos_5_Hilos_220V">#REF!</definedName>
    <definedName name="Tablero_Dist._T_NP1_2_Trifasico_CON_Espacio_Totalizador_42_Circ._5_Hilos_220V" localSheetId="9">#REF!</definedName>
    <definedName name="Tablero_Dist._T_NP1_2_Trifasico_CON_Espacio_Totalizador_42_Circ._5_Hilos_220V" localSheetId="4">#REF!</definedName>
    <definedName name="Tablero_Dist._T_NP1_2_Trifasico_CON_Espacio_Totalizador_42_Circ._5_Hilos_220V">#REF!</definedName>
    <definedName name="Tablero_Dist._T_NP1_5__T_NP1_7_Trifasico_CON_Espacio_Totalizador_35_Circ._5_Hilos_220V" localSheetId="9">#REF!</definedName>
    <definedName name="Tablero_Dist._T_NP1_5__T_NP1_7_Trifasico_CON_Espacio_Totalizador_35_Circ._5_Hilos_220V" localSheetId="4">#REF!</definedName>
    <definedName name="Tablero_Dist._T_NP1_5__T_NP1_7_Trifasico_CON_Espacio_Totalizador_35_Circ._5_Hilos_220V">#REF!</definedName>
    <definedName name="Tablero_Dist._T_REG_1_Trifasico_CON_Espacio_Totalizador_12_Circ._5_Hilos_220V" localSheetId="9">#REF!</definedName>
    <definedName name="Tablero_Dist._T_REG_1_Trifasico_CON_Espacio_Totalizador_12_Circ._5_Hilos_220V" localSheetId="4">#REF!</definedName>
    <definedName name="Tablero_Dist._T_REG_1_Trifasico_CON_Espacio_Totalizador_12_Circ._5_Hilos_220V">#REF!</definedName>
    <definedName name="Tablero_Dist._T_REG_2__T_REG_5__T_NP2_1__T_NP2_6__T_NP1_3_Trifasico_CON_Espacio_Totalizador_18_Circ._5_Hilos_220V" localSheetId="9">#REF!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9">#REF!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#REF!</definedName>
    <definedName name="Tablex_Pizano_9mm_Cerramiento" localSheetId="9">#REF!</definedName>
    <definedName name="Tablex_Pizano_9mm_Cerramiento" localSheetId="4">#REF!</definedName>
    <definedName name="Tablex_Pizano_9mm_Cerramiento">#REF!</definedName>
    <definedName name="Taco_Termo_magnético_Unipolar_HQP_30A" localSheetId="9">#REF!</definedName>
    <definedName name="Taco_Termo_magnético_Unipolar_HQP_30A" localSheetId="4">#REF!</definedName>
    <definedName name="Taco_Termo_magnético_Unipolar_HQP_30A">#REF!</definedName>
    <definedName name="Tanques_Hidro_Acumuladores" localSheetId="9">#REF!</definedName>
    <definedName name="Tanques_Hidro_Acumuladores" localSheetId="4">#REF!</definedName>
    <definedName name="Tanques_Hidro_Acumuladores">#REF!</definedName>
    <definedName name="Tapa_Registro_R20x20" localSheetId="9">#REF!</definedName>
    <definedName name="Tapa_Registro_R20x20" localSheetId="4">#REF!</definedName>
    <definedName name="Tapa_Registro_R20x20">#REF!</definedName>
    <definedName name="Tapaporos_nogal" localSheetId="9">#REF!</definedName>
    <definedName name="Tapaporos_nogal" localSheetId="4">#REF!</definedName>
    <definedName name="Tapaporos_nogal">#REF!</definedName>
    <definedName name="Teja_eternit_No_6" localSheetId="9">#REF!</definedName>
    <definedName name="Teja_eternit_No_6" localSheetId="4">#REF!</definedName>
    <definedName name="Teja_eternit_No_6">#REF!</definedName>
    <definedName name="Thiner" localSheetId="9">#REF!</definedName>
    <definedName name="Thiner" localSheetId="4">#REF!</definedName>
    <definedName name="Thiner">#REF!</definedName>
    <definedName name="Tintilla_para_madera" localSheetId="9">#REF!</definedName>
    <definedName name="Tintilla_para_madera" localSheetId="4">#REF!</definedName>
    <definedName name="Tintilla_para_madera">#REF!</definedName>
    <definedName name="TipoCosteo">[6]PERSONAL!$D$8</definedName>
    <definedName name="TipoCosteoNivelRiesgo" localSheetId="9">#REF!</definedName>
    <definedName name="TipoCosteoNivelRiesgo" localSheetId="4">#REF!</definedName>
    <definedName name="TipoCosteoNivelRiesgo">#REF!</definedName>
    <definedName name="Tiras_Alistado_3_x_3_x_3" localSheetId="9">#REF!</definedName>
    <definedName name="Tiras_Alistado_3_x_3_x_3" localSheetId="4">#REF!</definedName>
    <definedName name="Tiras_Alistado_3_x_3_x_3">#REF!</definedName>
    <definedName name="_xlnm.Print_Titles" localSheetId="7">CONCLUSION!$1:$8</definedName>
    <definedName name="Toma_telefónica" localSheetId="9">#REF!</definedName>
    <definedName name="Toma_telefónica" localSheetId="4">#REF!</definedName>
    <definedName name="Toma_telefónica">#REF!</definedName>
    <definedName name="Toma_Trifásica" localSheetId="9">#REF!</definedName>
    <definedName name="Toma_Trifásica" localSheetId="4">#REF!</definedName>
    <definedName name="Toma_Trifásica">#REF!</definedName>
    <definedName name="Tornillo_para_Madera_1__No.6" localSheetId="9">#REF!</definedName>
    <definedName name="Tornillo_para_Madera_1__No.6" localSheetId="4">#REF!</definedName>
    <definedName name="Tornillo_para_Madera_1__No.6">#REF!</definedName>
    <definedName name="Tornillo_para_madera_2__No_9" localSheetId="9">#REF!</definedName>
    <definedName name="Tornillo_para_madera_2__No_9" localSheetId="4">#REF!</definedName>
    <definedName name="Tornillo_para_madera_2__No_9">#REF!</definedName>
    <definedName name="Toxement_1_A_Impermeabilizante_Integral" localSheetId="9">#REF!</definedName>
    <definedName name="Toxement_1_A_Impermeabilizante_Integral" localSheetId="4">#REF!</definedName>
    <definedName name="Toxement_1_A_Impermeabilizante_Integral">#REF!</definedName>
    <definedName name="Trafico_liviano_espesor_6_cm._Ref._R25CE_Fibrit" localSheetId="9">#REF!</definedName>
    <definedName name="Trafico_liviano_espesor_6_cm._Ref._R25CE_Fibrit" localSheetId="4">#REF!</definedName>
    <definedName name="Trafico_liviano_espesor_6_cm._Ref._R25CE_Fibrit">#REF!</definedName>
    <definedName name="Transporte_Andamio" localSheetId="9">#REF!</definedName>
    <definedName name="Transporte_Andamio" localSheetId="4">#REF!</definedName>
    <definedName name="Transporte_Andamio">#REF!</definedName>
    <definedName name="Traperos" localSheetId="9">#REF!</definedName>
    <definedName name="Traperos" localSheetId="4">#REF!</definedName>
    <definedName name="Traperos">#REF!</definedName>
    <definedName name="Triplex_Andes_Pizano_14_mm" localSheetId="9">#REF!</definedName>
    <definedName name="Triplex_Andes_Pizano_14_mm" localSheetId="4">#REF!</definedName>
    <definedName name="Triplex_Andes_Pizano_14_mm">#REF!</definedName>
    <definedName name="TRM" localSheetId="9">#REF!</definedName>
    <definedName name="TRM" localSheetId="4">#REF!</definedName>
    <definedName name="TRM">#REF!</definedName>
    <definedName name="Tuberia_Acero_Galvanizado_Schedule_40_1" localSheetId="9">#REF!</definedName>
    <definedName name="Tuberia_Acero_Galvanizado_Schedule_40_1" localSheetId="4">#REF!</definedName>
    <definedName name="Tuberia_Acero_Galvanizado_Schedule_40_1">#REF!</definedName>
    <definedName name="Tuberia_Acero_Galvanizado_Schedule_40_1_1_2" localSheetId="9">#REF!</definedName>
    <definedName name="Tuberia_Acero_Galvanizado_Schedule_40_1_1_2" localSheetId="4">#REF!</definedName>
    <definedName name="Tuberia_Acero_Galvanizado_Schedule_40_1_1_2">#REF!</definedName>
    <definedName name="Tuberia_Acero_Galvanizado_Schedule_40_2" localSheetId="9">#REF!</definedName>
    <definedName name="Tuberia_Acero_Galvanizado_Schedule_40_2" localSheetId="4">#REF!</definedName>
    <definedName name="Tuberia_Acero_Galvanizado_Schedule_40_2">#REF!</definedName>
    <definedName name="Tuberia_de_3_4" localSheetId="9">#REF!</definedName>
    <definedName name="Tuberia_de_3_4" localSheetId="4">#REF!</definedName>
    <definedName name="Tuberia_de_3_4">#REF!</definedName>
    <definedName name="Tuberia_H_G_3" localSheetId="9">#REF!</definedName>
    <definedName name="Tuberia_H_G_3" localSheetId="4">#REF!</definedName>
    <definedName name="Tuberia_H_G_3">#REF!</definedName>
    <definedName name="Tuberia_Novafort_10" localSheetId="9">#REF!</definedName>
    <definedName name="Tuberia_Novafort_10" localSheetId="4">#REF!</definedName>
    <definedName name="Tuberia_Novafort_10">#REF!</definedName>
    <definedName name="Tuberia_Novafort_12" localSheetId="9">#REF!</definedName>
    <definedName name="Tuberia_Novafort_12" localSheetId="4">#REF!</definedName>
    <definedName name="Tuberia_Novafort_12">#REF!</definedName>
    <definedName name="Tuberia_Novafort_14" localSheetId="9">#REF!</definedName>
    <definedName name="Tuberia_Novafort_14" localSheetId="4">#REF!</definedName>
    <definedName name="Tuberia_Novafort_14">#REF!</definedName>
    <definedName name="Tuberia_Novafort_8" localSheetId="9">#REF!</definedName>
    <definedName name="Tuberia_Novafort_8" localSheetId="4">#REF!</definedName>
    <definedName name="Tuberia_Novafort_8">#REF!</definedName>
    <definedName name="Tubo_cobre_tipo_L_1_2" localSheetId="9">#REF!</definedName>
    <definedName name="Tubo_cobre_tipo_L_1_2" localSheetId="4">#REF!</definedName>
    <definedName name="Tubo_cobre_tipo_L_1_2">#REF!</definedName>
    <definedName name="Tubo_de_presión___11_P.V.C._3_4" localSheetId="9">#REF!</definedName>
    <definedName name="Tubo_de_presión___11_P.V.C._3_4" localSheetId="4">#REF!</definedName>
    <definedName name="Tubo_de_presión___11_P.V.C._3_4">#REF!</definedName>
    <definedName name="Tubo_de_presión___13_5_P.V.C._1" localSheetId="9">#REF!</definedName>
    <definedName name="Tubo_de_presión___13_5_P.V.C._1" localSheetId="4">#REF!</definedName>
    <definedName name="Tubo_de_presión___13_5_P.V.C._1">#REF!</definedName>
    <definedName name="Tubo_de_presión___21_P.V.C._1_1_2" localSheetId="9">#REF!</definedName>
    <definedName name="Tubo_de_presión___21_P.V.C._1_1_2" localSheetId="4">#REF!</definedName>
    <definedName name="Tubo_de_presión___21_P.V.C._1_1_2">#REF!</definedName>
    <definedName name="Tubo_de_presión___9_P.V.C._1_2" localSheetId="9">#REF!</definedName>
    <definedName name="Tubo_de_presión___9_P.V.C._1_2" localSheetId="4">#REF!</definedName>
    <definedName name="Tubo_de_presión___9_P.V.C._1_2">#REF!</definedName>
    <definedName name="Tubo_estructura_negra_3" localSheetId="9">#REF!</definedName>
    <definedName name="Tubo_estructura_negra_3" localSheetId="4">#REF!</definedName>
    <definedName name="Tubo_estructura_negra_3">#REF!</definedName>
    <definedName name="Tubo_estructural_galvanizado_1" localSheetId="9">#REF!</definedName>
    <definedName name="Tubo_estructural_galvanizado_1" localSheetId="4">#REF!</definedName>
    <definedName name="Tubo_estructural_galvanizado_1">#REF!</definedName>
    <definedName name="Tubo_estructural_galvanizado_2" localSheetId="9">#REF!</definedName>
    <definedName name="Tubo_estructural_galvanizado_2" localSheetId="4">#REF!</definedName>
    <definedName name="Tubo_estructural_galvanizado_2">#REF!</definedName>
    <definedName name="Tubo_galvanizado_3" localSheetId="9">#REF!</definedName>
    <definedName name="Tubo_galvanizado_3" localSheetId="4">#REF!</definedName>
    <definedName name="Tubo_galvanizado_3">#REF!</definedName>
    <definedName name="Tubo_Gas_Galvanizado_1_2" localSheetId="9">#REF!</definedName>
    <definedName name="Tubo_Gas_Galvanizado_1_2" localSheetId="4">#REF!</definedName>
    <definedName name="Tubo_Gas_Galvanizado_1_2">#REF!</definedName>
    <definedName name="Tubo_mueble_cal_18_1" localSheetId="9">#REF!</definedName>
    <definedName name="Tubo_mueble_cal_18_1" localSheetId="4">#REF!</definedName>
    <definedName name="Tubo_mueble_cal_18_1">#REF!</definedName>
    <definedName name="Tubo_P.V.C.___L_2" localSheetId="9">#REF!</definedName>
    <definedName name="Tubo_P.V.C.___L_2" localSheetId="4">#REF!</definedName>
    <definedName name="Tubo_P.V.C.___L_2">#REF!</definedName>
    <definedName name="Tubo_P.V.C.___L_3" localSheetId="9">#REF!</definedName>
    <definedName name="Tubo_P.V.C.___L_3" localSheetId="4">#REF!</definedName>
    <definedName name="Tubo_P.V.C.___L_3">#REF!</definedName>
    <definedName name="Tubo_P.V.C._sanitario_2" localSheetId="9">#REF!</definedName>
    <definedName name="Tubo_P.V.C._sanitario_2" localSheetId="4">#REF!</definedName>
    <definedName name="Tubo_P.V.C._sanitario_2">#REF!</definedName>
    <definedName name="Tubo_P.V.C._sanitario_3" localSheetId="9">#REF!</definedName>
    <definedName name="Tubo_P.V.C._sanitario_3" localSheetId="4">#REF!</definedName>
    <definedName name="Tubo_P.V.C._sanitario_3">#REF!</definedName>
    <definedName name="Tubo_P.V.C._sanitario_4" localSheetId="9">#REF!</definedName>
    <definedName name="Tubo_P.V.C._sanitario_4" localSheetId="4">#REF!</definedName>
    <definedName name="Tubo_P.V.C._sanitario_4">#REF!</definedName>
    <definedName name="Tubo_P.V.C._sanitario_6" localSheetId="9">#REF!</definedName>
    <definedName name="Tubo_P.V.C._sanitario_6" localSheetId="4">#REF!</definedName>
    <definedName name="Tubo_P.V.C._sanitario_6">#REF!</definedName>
    <definedName name="Tubo_Presión___11_P.V.C._3_4" localSheetId="9">#REF!</definedName>
    <definedName name="Tubo_Presión___11_P.V.C._3_4" localSheetId="4">#REF!</definedName>
    <definedName name="Tubo_Presión___11_P.V.C._3_4">#REF!</definedName>
    <definedName name="Tubo_Presión___13_5_P.V.C._1" localSheetId="9">#REF!</definedName>
    <definedName name="Tubo_Presión___13_5_P.V.C._1" localSheetId="4">#REF!</definedName>
    <definedName name="Tubo_Presión___13_5_P.V.C._1">#REF!</definedName>
    <definedName name="Tubo_Presión___21_P.V.C._1_1_2" localSheetId="9">#REF!</definedName>
    <definedName name="Tubo_Presión___21_P.V.C._1_1_2" localSheetId="4">#REF!</definedName>
    <definedName name="Tubo_Presión___21_P.V.C._1_1_2">#REF!</definedName>
    <definedName name="Tubo_Presión___21_P.V.C._1_1_4" localSheetId="9">#REF!</definedName>
    <definedName name="Tubo_Presión___21_P.V.C._1_1_4" localSheetId="4">#REF!</definedName>
    <definedName name="Tubo_Presión___21_P.V.C._1_1_4">#REF!</definedName>
    <definedName name="Tubo_Presión___9_P.V.C._1_2" localSheetId="9">#REF!</definedName>
    <definedName name="Tubo_Presión___9_P.V.C._1_2" localSheetId="4">#REF!</definedName>
    <definedName name="Tubo_Presión___9_P.V.C._1_2">#REF!</definedName>
    <definedName name="Tubo_Presión__21_P.V.C._2" localSheetId="9">#REF!</definedName>
    <definedName name="Tubo_Presión__21_P.V.C._2" localSheetId="4">#REF!</definedName>
    <definedName name="Tubo_Presión__21_P.V.C._2">#REF!</definedName>
    <definedName name="Tubo_presión__9_P.V.C._1_2" localSheetId="9">#REF!</definedName>
    <definedName name="Tubo_presión__9_P.V.C._1_2" localSheetId="4">#REF!</definedName>
    <definedName name="Tubo_presión__9_P.V.C._1_2">#REF!</definedName>
    <definedName name="Tubo_presión__9_P.V.C._3_4" localSheetId="9">#REF!</definedName>
    <definedName name="Tubo_presión__9_P.V.C._3_4" localSheetId="4">#REF!</definedName>
    <definedName name="Tubo_presión__9_P.V.C._3_4">#REF!</definedName>
    <definedName name="Tubo_Presión__P.V.C._2_1_2" localSheetId="9">#REF!</definedName>
    <definedName name="Tubo_Presión__P.V.C._2_1_2" localSheetId="4">#REF!</definedName>
    <definedName name="Tubo_Presión__P.V.C._2_1_2">#REF!</definedName>
    <definedName name="Tubo_Presión__P.V.C._3" localSheetId="9">#REF!</definedName>
    <definedName name="Tubo_Presión__P.V.C._3" localSheetId="4">#REF!</definedName>
    <definedName name="Tubo_Presión__P.V.C._3">#REF!</definedName>
    <definedName name="Tuibo_cobre_tipo_L_1_2" localSheetId="9">#REF!</definedName>
    <definedName name="Tuibo_cobre_tipo_L_1_2" localSheetId="4">#REF!</definedName>
    <definedName name="Tuibo_cobre_tipo_L_1_2">#REF!</definedName>
    <definedName name="UN" localSheetId="4">VLOOKUP([3]PPTO!$F1,[3]AC!$B:$D,3,FALSE)</definedName>
    <definedName name="UN">VLOOKUP([2]PPTO!$F1,[2]AC!$B$1:$D$65536,3,FALSE)</definedName>
    <definedName name="USD" localSheetId="7">'[9]2. PPTO CONSOLIDADO'!#REF!</definedName>
    <definedName name="USD">'[9]2. PPTO CONSOLIDADO'!#REF!</definedName>
    <definedName name="V" localSheetId="4">[3]INS!$F$464*(1+[3]INS!$I$464)</definedName>
    <definedName name="V">[2]INS!$F$464*(1+[2]INS!$I$464)</definedName>
    <definedName name="V_1___2.7x1.966___Plano_de_Detalle_No._A_159" localSheetId="9">#REF!</definedName>
    <definedName name="V_1___2.7x1.966___Plano_de_Detalle_No._A_159" localSheetId="4">#REF!</definedName>
    <definedName name="V_1___2.7x1.966___Plano_de_Detalle_No._A_159">#REF!</definedName>
    <definedName name="V_10___1.8x6.9___Plano_de_Detalle_No._A_161" localSheetId="9">#REF!</definedName>
    <definedName name="V_10___1.8x6.9___Plano_de_Detalle_No._A_161" localSheetId="4">#REF!</definedName>
    <definedName name="V_10___1.8x6.9___Plano_de_Detalle_No._A_161">#REF!</definedName>
    <definedName name="V_11___2x1.9___Plano_de_Detalle_No._A_161" localSheetId="9">#REF!</definedName>
    <definedName name="V_11___2x1.9___Plano_de_Detalle_No._A_161" localSheetId="4">#REF!</definedName>
    <definedName name="V_11___2x1.9___Plano_de_Detalle_No._A_161">#REF!</definedName>
    <definedName name="V_12___1.2x1.5___Plano_de_Detalle_No._A_161" localSheetId="9">#REF!</definedName>
    <definedName name="V_12___1.2x1.5___Plano_de_Detalle_No._A_161" localSheetId="4">#REF!</definedName>
    <definedName name="V_12___1.2x1.5___Plano_de_Detalle_No._A_161">#REF!</definedName>
    <definedName name="V_13___1.8x4.4___Plano_de_Detalle_No._A_161" localSheetId="9">#REF!</definedName>
    <definedName name="V_13___1.8x4.4___Plano_de_Detalle_No._A_161" localSheetId="4">#REF!</definedName>
    <definedName name="V_13___1.8x4.4___Plano_de_Detalle_No._A_161">#REF!</definedName>
    <definedName name="V_14___1.8x6.7___Plano_de_Detalle_No._A_162" localSheetId="9">#REF!</definedName>
    <definedName name="V_14___1.8x6.7___Plano_de_Detalle_No._A_162" localSheetId="4">#REF!</definedName>
    <definedName name="V_14___1.8x6.7___Plano_de_Detalle_No._A_162">#REF!</definedName>
    <definedName name="V_15___1.8x6.8___Plano_de_Detalle_No._A_162" localSheetId="9">#REF!</definedName>
    <definedName name="V_15___1.8x6.8___Plano_de_Detalle_No._A_162" localSheetId="4">#REF!</definedName>
    <definedName name="V_15___1.8x6.8___Plano_de_Detalle_No._A_162">#REF!</definedName>
    <definedName name="V_16___1.2x0.9___Plano_de_Detalle_No._A_161" localSheetId="9">#REF!</definedName>
    <definedName name="V_16___1.2x0.9___Plano_de_Detalle_No._A_161" localSheetId="4">#REF!</definedName>
    <definedName name="V_16___1.2x0.9___Plano_de_Detalle_No._A_161">#REF!</definedName>
    <definedName name="V_17___2.7x0.525___Plano_de_Detalle_No._A_162" localSheetId="9">#REF!</definedName>
    <definedName name="V_17___2.7x0.525___Plano_de_Detalle_No._A_162" localSheetId="4">#REF!</definedName>
    <definedName name="V_17___2.7x0.525___Plano_de_Detalle_No._A_162">#REF!</definedName>
    <definedName name="V_18___1.8x2___Plano_de_Detalle_No._A_162" localSheetId="9">#REF!</definedName>
    <definedName name="V_18___1.8x2___Plano_de_Detalle_No._A_162" localSheetId="4">#REF!</definedName>
    <definedName name="V_18___1.8x2___Plano_de_Detalle_No._A_162">#REF!</definedName>
    <definedName name="V_18´___1.8x2.1___Plano_de_Detalle_No._A_162" localSheetId="9">#REF!</definedName>
    <definedName name="V_18´___1.8x2.1___Plano_de_Detalle_No._A_162" localSheetId="4">#REF!</definedName>
    <definedName name="V_18´___1.8x2.1___Plano_de_Detalle_No._A_162">#REF!</definedName>
    <definedName name="V_19___4.95x14.352___Plano_de_Detalle_No._A_163" localSheetId="9">#REF!</definedName>
    <definedName name="V_19___4.95x14.352___Plano_de_Detalle_No._A_163" localSheetId="4">#REF!</definedName>
    <definedName name="V_19___4.95x14.352___Plano_de_Detalle_No._A_163">#REF!</definedName>
    <definedName name="V_2___1.8x6.75___Plano_de_Detalle_No._A_159" localSheetId="9">#REF!</definedName>
    <definedName name="V_2___1.8x6.75___Plano_de_Detalle_No._A_159" localSheetId="4">#REF!</definedName>
    <definedName name="V_2___1.8x6.75___Plano_de_Detalle_No._A_159">#REF!</definedName>
    <definedName name="V_20___4.4x4.82___Plano_de_Detalle_No._A_164" localSheetId="9">#REF!</definedName>
    <definedName name="V_20___4.4x4.82___Plano_de_Detalle_No._A_164" localSheetId="4">#REF!</definedName>
    <definedName name="V_20___4.4x4.82___Plano_de_Detalle_No._A_164">#REF!</definedName>
    <definedName name="V_21___2.2x4.82___Plano_de_Detalle_No._A_164" localSheetId="9">#REF!</definedName>
    <definedName name="V_21___2.2x4.82___Plano_de_Detalle_No._A_164" localSheetId="4">#REF!</definedName>
    <definedName name="V_21___2.2x4.82___Plano_de_Detalle_No._A_164">#REF!</definedName>
    <definedName name="V_21´___2.75x4.82___Plano_de_Detalle_No._A_164" localSheetId="9">#REF!</definedName>
    <definedName name="V_21´___2.75x4.82___Plano_de_Detalle_No._A_164" localSheetId="4">#REF!</definedName>
    <definedName name="V_21´___2.75x4.82___Plano_de_Detalle_No._A_164">#REF!</definedName>
    <definedName name="V_22___2.05x2.05___Plano_de_Detalle_No._A_162" localSheetId="9">#REF!</definedName>
    <definedName name="V_22___2.05x2.05___Plano_de_Detalle_No._A_162" localSheetId="4">#REF!</definedName>
    <definedName name="V_22___2.05x2.05___Plano_de_Detalle_No._A_162">#REF!</definedName>
    <definedName name="V_23___2.05x1.9___Plano_de_Detalle_No._A_162" localSheetId="9">#REF!</definedName>
    <definedName name="V_23___2.05x1.9___Plano_de_Detalle_No._A_162" localSheetId="4">#REF!</definedName>
    <definedName name="V_23___2.05x1.9___Plano_de_Detalle_No._A_162">#REF!</definedName>
    <definedName name="V_23´___2.05x1.975___Plano_de_Detalle_No._A_162" localSheetId="9">#REF!</definedName>
    <definedName name="V_23´___2.05x1.975___Plano_de_Detalle_No._A_162" localSheetId="4">#REF!</definedName>
    <definedName name="V_23´___2.05x1.975___Plano_de_Detalle_No._A_162">#REF!</definedName>
    <definedName name="V_24___2.7x6.426___Plano_de_Detalle_No._A_165" localSheetId="9">#REF!</definedName>
    <definedName name="V_24___2.7x6.426___Plano_de_Detalle_No._A_165" localSheetId="4">#REF!</definedName>
    <definedName name="V_24___2.7x6.426___Plano_de_Detalle_No._A_165">#REF!</definedName>
    <definedName name="V_25___2.7x3.15___Plano_de_Detalle_No._A_165" localSheetId="9">#REF!</definedName>
    <definedName name="V_25___2.7x3.15___Plano_de_Detalle_No._A_165" localSheetId="4">#REF!</definedName>
    <definedName name="V_25___2.7x3.15___Plano_de_Detalle_No._A_165">#REF!</definedName>
    <definedName name="V_26___2.7x4.35___Plano_de_Detalle_No._A_165" localSheetId="9">#REF!</definedName>
    <definedName name="V_26___2.7x4.35___Plano_de_Detalle_No._A_165" localSheetId="4">#REF!</definedName>
    <definedName name="V_26___2.7x4.35___Plano_de_Detalle_No._A_165">#REF!</definedName>
    <definedName name="V_27___0.45x4.65___Plano_de_Detalle_No._A_166" localSheetId="9">#REF!</definedName>
    <definedName name="V_27___0.45x4.65___Plano_de_Detalle_No._A_166" localSheetId="4">#REF!</definedName>
    <definedName name="V_27___0.45x4.65___Plano_de_Detalle_No._A_166">#REF!</definedName>
    <definedName name="V_28___0.45x6.975___Plano_de_Detalle_No._A_166" localSheetId="9">#REF!</definedName>
    <definedName name="V_28___0.45x6.975___Plano_de_Detalle_No._A_166" localSheetId="4">#REF!</definedName>
    <definedName name="V_28___0.45x6.975___Plano_de_Detalle_No._A_166">#REF!</definedName>
    <definedName name="V_29___2.7x1.8___Plano_de_Detalle_No._A_166" localSheetId="9">#REF!</definedName>
    <definedName name="V_29___2.7x1.8___Plano_de_Detalle_No._A_166" localSheetId="4">#REF!</definedName>
    <definedName name="V_29___2.7x1.8___Plano_de_Detalle_No._A_166">#REF!</definedName>
    <definedName name="V_3___1.2x1.2___Plano_de_Detalle_No._A_159" localSheetId="9">#REF!</definedName>
    <definedName name="V_3___1.2x1.2___Plano_de_Detalle_No._A_159" localSheetId="4">#REF!</definedName>
    <definedName name="V_3___1.2x1.2___Plano_de_Detalle_No._A_159">#REF!</definedName>
    <definedName name="V_30___1.8x1.95___Plano_de_Detalle_No._A_166" localSheetId="9">#REF!</definedName>
    <definedName name="V_30___1.8x1.95___Plano_de_Detalle_No._A_166" localSheetId="4">#REF!</definedName>
    <definedName name="V_30___1.8x1.95___Plano_de_Detalle_No._A_166">#REF!</definedName>
    <definedName name="V_31___2x7.2___Plano_de_Detalle_No._A_167" localSheetId="9">#REF!</definedName>
    <definedName name="V_31___2x7.2___Plano_de_Detalle_No._A_167" localSheetId="4">#REF!</definedName>
    <definedName name="V_31___2x7.2___Plano_de_Detalle_No._A_167">#REF!</definedName>
    <definedName name="V_32___2.7x1.25___Plano_de_Detalle_No._A_166" localSheetId="9">#REF!</definedName>
    <definedName name="V_32___2.7x1.25___Plano_de_Detalle_No._A_166" localSheetId="4">#REF!</definedName>
    <definedName name="V_32___2.7x1.25___Plano_de_Detalle_No._A_166">#REF!</definedName>
    <definedName name="V_4___1.8x9___Plano_de_Detalle_No._A_160" localSheetId="9">#REF!</definedName>
    <definedName name="V_4___1.8x9___Plano_de_Detalle_No._A_160" localSheetId="4">#REF!</definedName>
    <definedName name="V_4___1.8x9___Plano_de_Detalle_No._A_160">#REF!</definedName>
    <definedName name="V_5___1.8x4.65___Plano_de_Detalle_No._A_160" localSheetId="9">#REF!</definedName>
    <definedName name="V_5___1.8x4.65___Plano_de_Detalle_No._A_160" localSheetId="4">#REF!</definedName>
    <definedName name="V_5___1.8x4.65___Plano_de_Detalle_No._A_160">#REF!</definedName>
    <definedName name="V_6___1.8x2.85___Plano_de_Detalle_No._A_160" localSheetId="9">#REF!</definedName>
    <definedName name="V_6___1.8x2.85___Plano_de_Detalle_No._A_160" localSheetId="4">#REF!</definedName>
    <definedName name="V_6___1.8x2.85___Plano_de_Detalle_No._A_160">#REF!</definedName>
    <definedName name="V_7___1.8x2.25___Plano_de_Detalle_No._A_160" localSheetId="9">#REF!</definedName>
    <definedName name="V_7___1.8x2.25___Plano_de_Detalle_No._A_160" localSheetId="4">#REF!</definedName>
    <definedName name="V_7___1.8x2.25___Plano_de_Detalle_No._A_160">#REF!</definedName>
    <definedName name="V_8___1.8x9___Plano_de_Detalle_No._A_160" localSheetId="9">#REF!</definedName>
    <definedName name="V_8___1.8x9___Plano_de_Detalle_No._A_160" localSheetId="4">#REF!</definedName>
    <definedName name="V_8___1.8x9___Plano_de_Detalle_No._A_160">#REF!</definedName>
    <definedName name="V_8´___1.8x9___Plano_de_Detalle_No._A_160" localSheetId="9">#REF!</definedName>
    <definedName name="V_8´___1.8x9___Plano_de_Detalle_No._A_160" localSheetId="4">#REF!</definedName>
    <definedName name="V_8´___1.8x9___Plano_de_Detalle_No._A_160">#REF!</definedName>
    <definedName name="V_9___1.8x1.05___Plano_de_Detalle_No._A_160" localSheetId="9">#REF!</definedName>
    <definedName name="V_9___1.8x1.05___Plano_de_Detalle_No._A_160" localSheetId="4">#REF!</definedName>
    <definedName name="V_9___1.8x1.05___Plano_de_Detalle_No._A_160">#REF!</definedName>
    <definedName name="V_U" localSheetId="4">ROUND(VLOOKUP([3]PPTO!$F1,[3]APU!$G:$H,2,FALSE),0)</definedName>
    <definedName name="V_U">ROUND(VLOOKUP([2]PPTO!$F1,[2]APU!$G$1:$H$65536,2,FALSE),0)</definedName>
    <definedName name="VA" localSheetId="4">IF(SUMIF([3]PPTO!$C:$C,[3]PPTO!$C2,[3]PPTO!$Z:$Z)=0,"",SUMIF([3]PPTO!$C:$C,[3]PPTO!$C2,[3]PPTO!$Z:$Z))</definedName>
    <definedName name="VA">IF(SUMIF([2]PPTO!$C$1:$C$65536,[2]PPTO!$C2,[2]PPTO!$Z$1:$Z$65536)=0,"",SUMIF([2]PPTO!$C$1:$C$65536,[2]PPTO!$C2,[2]PPTO!$Z$1:$Z$65536))</definedName>
    <definedName name="Valla_Informativa_Licencia_2.00X1.00" localSheetId="9">#REF!</definedName>
    <definedName name="Valla_Informativa_Licencia_2.00X1.00" localSheetId="4">#REF!</definedName>
    <definedName name="Valla_Informativa_Licencia_2.00X1.00">#REF!</definedName>
    <definedName name="Valvula_de_Paso_Directo_125_PSIG_Vapor__200_PSIG_Agua_1" localSheetId="9">#REF!</definedName>
    <definedName name="Valvula_de_Paso_Directo_125_PSIG_Vapor__200_PSIG_Agua_1" localSheetId="4">#REF!</definedName>
    <definedName name="Valvula_de_Paso_Directo_125_PSIG_Vapor__200_PSIG_Agua_1">#REF!</definedName>
    <definedName name="Valvula_de_Paso_Directo_125_PSIG_Vapor__200_PSIG_Agua_1_1_2" localSheetId="9">#REF!</definedName>
    <definedName name="Valvula_de_Paso_Directo_125_PSIG_Vapor__200_PSIG_Agua_1_1_2" localSheetId="4">#REF!</definedName>
    <definedName name="Valvula_de_Paso_Directo_125_PSIG_Vapor__200_PSIG_Agua_1_1_2">#REF!</definedName>
    <definedName name="Valvula_de_Paso_Directo_125_PSIG_Vapor__200_PSIG_Agua_1_1_4" localSheetId="9">#REF!</definedName>
    <definedName name="Valvula_de_Paso_Directo_125_PSIG_Vapor__200_PSIG_Agua_1_1_4" localSheetId="4">#REF!</definedName>
    <definedName name="Valvula_de_Paso_Directo_125_PSIG_Vapor__200_PSIG_Agua_1_1_4">#REF!</definedName>
    <definedName name="Valvula_de_Paso_Directo_125_PSIG_Vapor__200_PSIG_Agua_1_2" localSheetId="9">#REF!</definedName>
    <definedName name="Valvula_de_Paso_Directo_125_PSIG_Vapor__200_PSIG_Agua_1_2" localSheetId="4">#REF!</definedName>
    <definedName name="Valvula_de_Paso_Directo_125_PSIG_Vapor__200_PSIG_Agua_1_2">#REF!</definedName>
    <definedName name="Valvula_de_Paso_Directo_125_PSIG_Vapor__200_PSIG_Agua_2" localSheetId="9">#REF!</definedName>
    <definedName name="Valvula_de_Paso_Directo_125_PSIG_Vapor__200_PSIG_Agua_2" localSheetId="4">#REF!</definedName>
    <definedName name="Valvula_de_Paso_Directo_125_PSIG_Vapor__200_PSIG_Agua_2">#REF!</definedName>
    <definedName name="Valvula_de_Paso_Directo_125_PSIG_Vapor__200_PSIG_Agua_2_1_2" localSheetId="9">#REF!</definedName>
    <definedName name="Valvula_de_Paso_Directo_125_PSIG_Vapor__200_PSIG_Agua_2_1_2" localSheetId="4">#REF!</definedName>
    <definedName name="Valvula_de_Paso_Directo_125_PSIG_Vapor__200_PSIG_Agua_2_1_2">#REF!</definedName>
    <definedName name="Valvula_de_Paso_Directo_125_PSIG_Vapor__200_PSIG_Agua_3" localSheetId="9">#REF!</definedName>
    <definedName name="Valvula_de_Paso_Directo_125_PSIG_Vapor__200_PSIG_Agua_3" localSheetId="4">#REF!</definedName>
    <definedName name="Valvula_de_Paso_Directo_125_PSIG_Vapor__200_PSIG_Agua_3">#REF!</definedName>
    <definedName name="Valvula_de_Paso_Directo_125_PSIG_Vapor__200_PSIG_Agua_3_4" localSheetId="9">#REF!</definedName>
    <definedName name="Valvula_de_Paso_Directo_125_PSIG_Vapor__200_PSIG_Agua_3_4" localSheetId="4">#REF!</definedName>
    <definedName name="Valvula_de_Paso_Directo_125_PSIG_Vapor__200_PSIG_Agua_3_4">#REF!</definedName>
    <definedName name="Valvula_de_Vastago_Ascendente_Cuerpo_en_Hierro_1" localSheetId="9">#REF!</definedName>
    <definedName name="Valvula_de_Vastago_Ascendente_Cuerpo_en_Hierro_1" localSheetId="4">#REF!</definedName>
    <definedName name="Valvula_de_Vastago_Ascendente_Cuerpo_en_Hierro_1">#REF!</definedName>
    <definedName name="Valvula_de_Vastago_Ascendente_Cuerpo_en_Hierro_3" localSheetId="9">#REF!</definedName>
    <definedName name="Valvula_de_Vastago_Ascendente_Cuerpo_en_Hierro_3" localSheetId="4">#REF!</definedName>
    <definedName name="Valvula_de_Vastago_Ascendente_Cuerpo_en_Hierro_3">#REF!</definedName>
    <definedName name="Valvulas_de_1_2" localSheetId="9">#REF!</definedName>
    <definedName name="Valvulas_de_1_2" localSheetId="4">#REF!</definedName>
    <definedName name="Valvulas_de_1_2">#REF!</definedName>
    <definedName name="Valvulas_de_3_4" localSheetId="9">#REF!</definedName>
    <definedName name="Valvulas_de_3_4" localSheetId="4">#REF!</definedName>
    <definedName name="Valvulas_de_3_4">#REF!</definedName>
    <definedName name="Valvulas_de_Pie_Bronce_1" localSheetId="9">#REF!</definedName>
    <definedName name="Valvulas_de_Pie_Bronce_1" localSheetId="4">#REF!</definedName>
    <definedName name="Valvulas_de_Pie_Bronce_1">#REF!</definedName>
    <definedName name="Valvulas_de_Pie_Bronce_2" localSheetId="9">#REF!</definedName>
    <definedName name="Valvulas_de_Pie_Bronce_2" localSheetId="4">#REF!</definedName>
    <definedName name="Valvulas_de_Pie_Bronce_2">#REF!</definedName>
    <definedName name="Valvulas_de_Pie_Bronce_3" localSheetId="9">#REF!</definedName>
    <definedName name="Valvulas_de_Pie_Bronce_3" localSheetId="4">#REF!</definedName>
    <definedName name="Valvulas_de_Pie_Bronce_3">#REF!</definedName>
    <definedName name="Vara_de_Clavo" localSheetId="9">#REF!</definedName>
    <definedName name="Vara_de_Clavo" localSheetId="4">#REF!</definedName>
    <definedName name="Vara_de_Clavo">#REF!</definedName>
    <definedName name="Vibrador_a_Gasolina" localSheetId="9">#REF!</definedName>
    <definedName name="Vibrador_a_Gasolina" localSheetId="4">#REF!</definedName>
    <definedName name="Vibrador_a_Gasolina">#REF!</definedName>
    <definedName name="Vibrocompactador_a_gasolina" localSheetId="9">#REF!</definedName>
    <definedName name="Vibrocompactador_a_gasolina" localSheetId="4">#REF!</definedName>
    <definedName name="Vibrocompactador_a_gasolina">#REF!</definedName>
    <definedName name="Viniltex" localSheetId="9">#REF!</definedName>
    <definedName name="Viniltex" localSheetId="4">#REF!</definedName>
    <definedName name="Viniltex">#REF!</definedName>
    <definedName name="Viniltex_blanco" localSheetId="9">#REF!</definedName>
    <definedName name="Viniltex_blanco" localSheetId="4">#REF!</definedName>
    <definedName name="Viniltex_blanco">#REF!</definedName>
    <definedName name="Volqueta_3.00_m" localSheetId="9">#REF!</definedName>
    <definedName name="Volqueta_3.00_m" localSheetId="4">#REF!</definedName>
    <definedName name="Volqueta_3.00_m">#REF!</definedName>
    <definedName name="Volqueta_Viaje_6_m3" localSheetId="9">#REF!</definedName>
    <definedName name="Volqueta_Viaje_6_m3" localSheetId="4">#REF!</definedName>
    <definedName name="Volqueta_Viaje_6_m3">#REF!</definedName>
    <definedName name="VR_UN_ACT">#N/A</definedName>
    <definedName name="VR_UN_EQ">#N/A</definedName>
    <definedName name="VR_UN_MO">#N/A</definedName>
    <definedName name="VR_UN_TPTE">#N/A</definedName>
    <definedName name="wrn.Presup.._.Tramo._.3._.Defin.." localSheetId="9" hidden="1">{"Tramo 3.1",#N/A,FALSE,"TR3-1";"Tramo 3.2",#N/A,FALSE,"TR3-2";"Tramo 3.3",#N/A,FALSE,"TR3-3";"Tramo 3.4",#N/A,FALSE,"TR3-4";"Tramo 3.6",#N/A,FALSE,"TR3-6";"Agrega",#N/A,FALSE,"AGREG. rafa"}</definedName>
    <definedName name="wrn.Presup.._.Tramo._.3._.Defin.." localSheetId="4"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9" hidden="1">{"Cant. Tramo 1 y 3.6",#N/A,FALSE,"Tramo 1 y Tramo 3-6";"Cant. Acc y Tramo 3 Subt 1 a 4",#N/A,FALSE,"Acceso Tunel -Tramo 3(Subt 1-4)"}</definedName>
    <definedName name="wrn.Resumen._.cantidades." localSheetId="4"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 localSheetId="4">VLOOKUP([3]PPTO!$F1,[3]APU!$G:$L,4,FALSE)</definedName>
    <definedName name="YA">VLOOKUP([2]PPTO!$F1,[2]APU!$G$1:$L$65536,4,FALSE)</definedName>
    <definedName name="YB" localSheetId="4">VLOOKUP([3]PPTO!$F1,[3]APU!$G:$L,5,FALSE)</definedName>
    <definedName name="YB">VLOOKUP([2]PPTO!$F1,[2]APU!$G$1:$L$65536,5,FALSE)</definedName>
    <definedName name="YC" localSheetId="4">VLOOKUP([3]PPTO!$F1,[3]APU!$G:$L,3,FALSE)</definedName>
    <definedName name="YC">VLOOKUP([2]PPTO!$F1,[2]APU!$G$1:$L$65536,3,FALSE)</definedName>
    <definedName name="YD" localSheetId="4">VLOOKUP([3]PPTO!$F1,[3]APU!$G:$L,6,FALSE)</definedName>
    <definedName name="YD">VLOOKUP([2]PPTO!$F1,[2]APU!$G$1:$L$65536,6,FALSE)</definedName>
    <definedName name="Yeso" localSheetId="9">#REF!</definedName>
    <definedName name="Yeso" localSheetId="4">#REF!</definedName>
    <definedName name="Yeso">#REF!</definedName>
    <definedName name="z">[13]Hoja1!$B$2:$B$60</definedName>
    <definedName name="Zocalo_en_acero_inoxidable_e_0_10_ML" localSheetId="9">#REF!</definedName>
    <definedName name="Zocalo_en_acero_inoxidable_e_0_10_ML" localSheetId="4">#REF!</definedName>
    <definedName name="Zocalo_en_acero_inoxidable_e_0_10_ML">#REF!</definedName>
    <definedName name="Zorra_Metalica__Ruedas_de_Caucho" localSheetId="9">#REF!</definedName>
    <definedName name="Zorra_Metalica__Ruedas_de_Caucho" localSheetId="4">#REF!</definedName>
    <definedName name="Zorra_Metalica__Ruedas_de_Caucho">#REF!</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B8" i="54" l="1"/>
  <c r="M204" i="46" l="1"/>
  <c r="K203" i="46"/>
  <c r="L203" i="46"/>
  <c r="K202" i="46"/>
  <c r="L202" i="46"/>
  <c r="K201" i="46"/>
  <c r="L201" i="46"/>
  <c r="K199" i="46"/>
  <c r="K198" i="46"/>
  <c r="E198" i="46"/>
  <c r="A198" i="46"/>
  <c r="M197" i="46"/>
  <c r="M195" i="46"/>
  <c r="K194" i="46"/>
  <c r="L194" i="46"/>
  <c r="K193" i="46"/>
  <c r="K192" i="46"/>
  <c r="L192" i="46"/>
  <c r="K191" i="46"/>
  <c r="K190" i="46"/>
  <c r="L190" i="46"/>
  <c r="K189" i="46"/>
  <c r="K188" i="46"/>
  <c r="E188" i="46"/>
  <c r="A188" i="46"/>
  <c r="M187" i="46"/>
  <c r="M185" i="46"/>
  <c r="K184" i="46"/>
  <c r="L184" i="46"/>
  <c r="K183" i="46"/>
  <c r="K182" i="46"/>
  <c r="L182" i="46"/>
  <c r="K181" i="46"/>
  <c r="K180" i="46"/>
  <c r="L180" i="46"/>
  <c r="K179" i="46"/>
  <c r="K178" i="46"/>
  <c r="E178" i="46"/>
  <c r="A178" i="46"/>
  <c r="M177" i="46"/>
  <c r="M175" i="46"/>
  <c r="K174" i="46"/>
  <c r="L174" i="46"/>
  <c r="K173" i="46"/>
  <c r="K172" i="46"/>
  <c r="L172" i="46"/>
  <c r="K171" i="46"/>
  <c r="K170" i="46"/>
  <c r="L170" i="46"/>
  <c r="K169" i="46"/>
  <c r="K168" i="46"/>
  <c r="E168" i="46"/>
  <c r="A168" i="46"/>
  <c r="M167" i="46"/>
  <c r="M165" i="46"/>
  <c r="K164" i="46"/>
  <c r="L164" i="46"/>
  <c r="K163" i="46"/>
  <c r="K162" i="46"/>
  <c r="L162" i="46"/>
  <c r="K161" i="46"/>
  <c r="K160" i="46"/>
  <c r="L160" i="46"/>
  <c r="K159" i="46"/>
  <c r="K158" i="46"/>
  <c r="E158" i="46"/>
  <c r="A158" i="46"/>
  <c r="M157" i="46"/>
  <c r="M155" i="46"/>
  <c r="K154" i="46"/>
  <c r="L154" i="46"/>
  <c r="K153" i="46"/>
  <c r="K152" i="46"/>
  <c r="L152" i="46"/>
  <c r="K151" i="46"/>
  <c r="K150" i="46"/>
  <c r="L150" i="46"/>
  <c r="K149" i="46"/>
  <c r="K148" i="46"/>
  <c r="E148" i="46"/>
  <c r="M147" i="46"/>
  <c r="C143" i="46"/>
  <c r="M140" i="46"/>
  <c r="K139" i="46"/>
  <c r="L139" i="46"/>
  <c r="K138" i="46"/>
  <c r="L138" i="46"/>
  <c r="K137" i="46"/>
  <c r="L137" i="46"/>
  <c r="K135" i="46"/>
  <c r="K134" i="46"/>
  <c r="E134" i="46"/>
  <c r="A134" i="46"/>
  <c r="M133" i="46"/>
  <c r="M131" i="46"/>
  <c r="K130" i="46"/>
  <c r="L130" i="46"/>
  <c r="K129" i="46"/>
  <c r="K128" i="46"/>
  <c r="L128" i="46"/>
  <c r="K127" i="46"/>
  <c r="K126" i="46"/>
  <c r="L126" i="46"/>
  <c r="K125" i="46"/>
  <c r="K124" i="46"/>
  <c r="E124" i="46"/>
  <c r="A124" i="46"/>
  <c r="M123" i="46"/>
  <c r="M121" i="46"/>
  <c r="K120" i="46"/>
  <c r="L120" i="46"/>
  <c r="K119" i="46"/>
  <c r="K118" i="46"/>
  <c r="L118" i="46"/>
  <c r="K117" i="46"/>
  <c r="K116" i="46"/>
  <c r="L116" i="46"/>
  <c r="K115" i="46"/>
  <c r="K114" i="46"/>
  <c r="E114" i="46"/>
  <c r="A114" i="46"/>
  <c r="M113" i="46"/>
  <c r="M111" i="46"/>
  <c r="K110" i="46"/>
  <c r="L110" i="46"/>
  <c r="K109" i="46"/>
  <c r="K108" i="46"/>
  <c r="L108" i="46"/>
  <c r="K107" i="46"/>
  <c r="K106" i="46"/>
  <c r="L106" i="46"/>
  <c r="K105" i="46"/>
  <c r="K104" i="46"/>
  <c r="E104" i="46"/>
  <c r="A104" i="46"/>
  <c r="M103" i="46"/>
  <c r="M101" i="46"/>
  <c r="K100" i="46"/>
  <c r="L100" i="46"/>
  <c r="K99" i="46"/>
  <c r="K98" i="46"/>
  <c r="L98" i="46"/>
  <c r="K97" i="46"/>
  <c r="K96" i="46"/>
  <c r="L96" i="46"/>
  <c r="K95" i="46"/>
  <c r="K94" i="46"/>
  <c r="E94" i="46"/>
  <c r="A94" i="46"/>
  <c r="M93" i="46"/>
  <c r="M91" i="46"/>
  <c r="K90" i="46"/>
  <c r="L90" i="46"/>
  <c r="K89" i="46"/>
  <c r="K88" i="46"/>
  <c r="L88" i="46"/>
  <c r="K87" i="46"/>
  <c r="K86" i="46"/>
  <c r="L86" i="46"/>
  <c r="K85" i="46"/>
  <c r="K84" i="46"/>
  <c r="E84" i="46"/>
  <c r="A84" i="46"/>
  <c r="M83" i="46"/>
  <c r="C79" i="46"/>
  <c r="A79" i="46"/>
  <c r="M77" i="46"/>
  <c r="K76" i="46"/>
  <c r="L76" i="46"/>
  <c r="K75" i="46"/>
  <c r="L75" i="46"/>
  <c r="K74" i="46"/>
  <c r="L74" i="46"/>
  <c r="K72" i="46"/>
  <c r="K71" i="46"/>
  <c r="E71" i="46"/>
  <c r="A71" i="46"/>
  <c r="M70" i="46"/>
  <c r="M68" i="46"/>
  <c r="K67" i="46"/>
  <c r="L67" i="46"/>
  <c r="K66" i="46"/>
  <c r="K65" i="46"/>
  <c r="L65" i="46"/>
  <c r="K64" i="46"/>
  <c r="K63" i="46"/>
  <c r="L63" i="46"/>
  <c r="K62" i="46"/>
  <c r="K61" i="46"/>
  <c r="E61" i="46"/>
  <c r="A61" i="46"/>
  <c r="M60" i="46"/>
  <c r="M58" i="46"/>
  <c r="K57" i="46"/>
  <c r="L57" i="46"/>
  <c r="K56" i="46"/>
  <c r="K55" i="46"/>
  <c r="L55" i="46"/>
  <c r="K54" i="46"/>
  <c r="K53" i="46"/>
  <c r="L53" i="46"/>
  <c r="K52" i="46"/>
  <c r="K51" i="46"/>
  <c r="K58" i="46"/>
  <c r="E51" i="46"/>
  <c r="A51" i="46"/>
  <c r="M50" i="46"/>
  <c r="M48" i="46"/>
  <c r="K47" i="46"/>
  <c r="L47" i="46"/>
  <c r="K46" i="46"/>
  <c r="K45" i="46"/>
  <c r="L45" i="46"/>
  <c r="K44" i="46"/>
  <c r="K43" i="46"/>
  <c r="L43" i="46"/>
  <c r="K42" i="46"/>
  <c r="K41" i="46"/>
  <c r="E41" i="46"/>
  <c r="A41" i="46"/>
  <c r="M40" i="46"/>
  <c r="M38" i="46"/>
  <c r="K37" i="46"/>
  <c r="L37" i="46"/>
  <c r="K36" i="46"/>
  <c r="K35" i="46"/>
  <c r="L35" i="46"/>
  <c r="K34" i="46"/>
  <c r="L33" i="46"/>
  <c r="K31" i="46"/>
  <c r="E31" i="46"/>
  <c r="A31" i="46"/>
  <c r="M30" i="46"/>
  <c r="M28" i="46"/>
  <c r="K27" i="46"/>
  <c r="L27" i="46"/>
  <c r="K26" i="46"/>
  <c r="K25" i="46"/>
  <c r="L25" i="46"/>
  <c r="K24" i="46"/>
  <c r="K23" i="46"/>
  <c r="L23" i="46"/>
  <c r="K22" i="46"/>
  <c r="K21" i="46"/>
  <c r="E21" i="46"/>
  <c r="A21" i="46"/>
  <c r="A148" i="46"/>
  <c r="M20" i="46"/>
  <c r="C16" i="46"/>
  <c r="A16" i="46"/>
  <c r="A1" i="46"/>
  <c r="E164" i="45"/>
  <c r="E163" i="45"/>
  <c r="E162" i="45"/>
  <c r="E165" i="45"/>
  <c r="G143" i="45"/>
  <c r="F143" i="45"/>
  <c r="S126" i="45" s="1"/>
  <c r="I128" i="45"/>
  <c r="G142" i="45"/>
  <c r="F142" i="45"/>
  <c r="R126" i="45" s="1"/>
  <c r="R130" i="45" s="1"/>
  <c r="I135" i="45"/>
  <c r="G141" i="45"/>
  <c r="F141" i="45"/>
  <c r="Q126" i="45" s="1"/>
  <c r="G140" i="45"/>
  <c r="F140" i="45"/>
  <c r="P126" i="45" s="1"/>
  <c r="P128" i="45" s="1"/>
  <c r="G139" i="45"/>
  <c r="F139" i="45"/>
  <c r="O126" i="45" s="1"/>
  <c r="O129" i="45" s="1"/>
  <c r="I136" i="45"/>
  <c r="I134" i="45"/>
  <c r="I133" i="45"/>
  <c r="I132" i="45"/>
  <c r="I131" i="45"/>
  <c r="I130" i="45"/>
  <c r="I129" i="45"/>
  <c r="J127" i="45"/>
  <c r="I127" i="45"/>
  <c r="I123" i="45"/>
  <c r="D123" i="45"/>
  <c r="G120" i="45"/>
  <c r="F120" i="45"/>
  <c r="S102" i="45" s="1"/>
  <c r="I107" i="45"/>
  <c r="I113" i="45"/>
  <c r="G119" i="45"/>
  <c r="F119" i="45"/>
  <c r="R102" i="45" s="1"/>
  <c r="R105" i="45" s="1"/>
  <c r="R111" i="45" s="1"/>
  <c r="I106" i="45"/>
  <c r="I112" i="45"/>
  <c r="G118" i="45"/>
  <c r="F118" i="45"/>
  <c r="Q102" i="45" s="1"/>
  <c r="I109" i="45"/>
  <c r="G117" i="45"/>
  <c r="F117" i="45"/>
  <c r="P102" i="45" s="1"/>
  <c r="P110" i="45" s="1"/>
  <c r="G116" i="45"/>
  <c r="F116" i="45"/>
  <c r="O102" i="45" s="1"/>
  <c r="O109" i="45" s="1"/>
  <c r="I111" i="45"/>
  <c r="I110" i="45"/>
  <c r="I108" i="45"/>
  <c r="I105" i="45"/>
  <c r="I104" i="45"/>
  <c r="J103" i="45"/>
  <c r="I103" i="45"/>
  <c r="I99" i="45"/>
  <c r="D99" i="45"/>
  <c r="G96" i="45"/>
  <c r="F96" i="45"/>
  <c r="S79" i="45" s="1"/>
  <c r="S83" i="45" s="1"/>
  <c r="G95" i="45"/>
  <c r="F95" i="45"/>
  <c r="R79" i="45" s="1"/>
  <c r="I88" i="45"/>
  <c r="G94" i="45"/>
  <c r="F94" i="45"/>
  <c r="Q79" i="45" s="1"/>
  <c r="Q86" i="45" s="1"/>
  <c r="I89" i="45"/>
  <c r="G93" i="45"/>
  <c r="F93" i="45"/>
  <c r="P79" i="45" s="1"/>
  <c r="P87" i="45" s="1"/>
  <c r="G92" i="45"/>
  <c r="F92" i="45"/>
  <c r="O79" i="45" s="1"/>
  <c r="O84" i="45" s="1"/>
  <c r="I85" i="45"/>
  <c r="I87" i="45"/>
  <c r="I86" i="45"/>
  <c r="I84" i="45"/>
  <c r="I83" i="45"/>
  <c r="I82" i="45"/>
  <c r="I81" i="45"/>
  <c r="J80" i="45"/>
  <c r="I80" i="45"/>
  <c r="D76" i="45"/>
  <c r="G73" i="45"/>
  <c r="F73" i="45"/>
  <c r="S51" i="45" s="1"/>
  <c r="S54" i="45" s="1"/>
  <c r="G72" i="45"/>
  <c r="F72" i="45"/>
  <c r="R51" i="45" s="1"/>
  <c r="G71" i="45"/>
  <c r="F71" i="45"/>
  <c r="Q51" i="45" s="1"/>
  <c r="Q60" i="45" s="1"/>
  <c r="G70" i="45"/>
  <c r="F70" i="45"/>
  <c r="P51" i="45" s="1"/>
  <c r="I66" i="45"/>
  <c r="G69" i="45"/>
  <c r="F69" i="45"/>
  <c r="O51" i="45" s="1"/>
  <c r="O60" i="45" s="1"/>
  <c r="I59" i="45"/>
  <c r="I65" i="45"/>
  <c r="I64" i="45"/>
  <c r="I63" i="45"/>
  <c r="I62" i="45"/>
  <c r="I61" i="45"/>
  <c r="I60" i="45"/>
  <c r="I58" i="45"/>
  <c r="I57" i="45"/>
  <c r="I56" i="45"/>
  <c r="I55" i="45"/>
  <c r="I54" i="45"/>
  <c r="I53" i="45"/>
  <c r="J52" i="45"/>
  <c r="I52" i="45"/>
  <c r="D48" i="45"/>
  <c r="G45" i="45"/>
  <c r="F45" i="45"/>
  <c r="S22" i="45" s="1"/>
  <c r="S27" i="45" s="1"/>
  <c r="G44" i="45"/>
  <c r="F44" i="45"/>
  <c r="R22" i="45" s="1"/>
  <c r="G43" i="45"/>
  <c r="F43" i="45"/>
  <c r="Q22" i="45" s="1"/>
  <c r="Q29" i="45" s="1"/>
  <c r="G42" i="45"/>
  <c r="F42" i="45"/>
  <c r="P22" i="45" s="1"/>
  <c r="P24" i="45" s="1"/>
  <c r="G41" i="45"/>
  <c r="F41" i="45"/>
  <c r="O22" i="45" s="1"/>
  <c r="O29" i="45" s="1"/>
  <c r="J38" i="45"/>
  <c r="I38" i="45"/>
  <c r="I37" i="45"/>
  <c r="I36" i="45"/>
  <c r="I35" i="45"/>
  <c r="I34" i="45"/>
  <c r="I33" i="45"/>
  <c r="J32" i="45"/>
  <c r="I32" i="45"/>
  <c r="J31" i="45"/>
  <c r="I31" i="45"/>
  <c r="J30" i="45"/>
  <c r="I30" i="45"/>
  <c r="J29" i="45"/>
  <c r="I29" i="45"/>
  <c r="I25" i="45"/>
  <c r="I24" i="45"/>
  <c r="I23" i="45"/>
  <c r="D19" i="45"/>
  <c r="I16" i="45"/>
  <c r="I14" i="45"/>
  <c r="A1" i="45"/>
  <c r="L60" i="45"/>
  <c r="L133" i="45"/>
  <c r="L112" i="45"/>
  <c r="K121" i="46"/>
  <c r="K39" i="46"/>
  <c r="K195" i="46"/>
  <c r="K48" i="46"/>
  <c r="K68" i="46"/>
  <c r="K111" i="46"/>
  <c r="K175" i="46"/>
  <c r="K91" i="46"/>
  <c r="K131" i="46"/>
  <c r="K155" i="46"/>
  <c r="K38" i="46"/>
  <c r="K165" i="46"/>
  <c r="K77" i="46"/>
  <c r="K140" i="46"/>
  <c r="K204" i="46"/>
  <c r="K28" i="46"/>
  <c r="K101" i="46"/>
  <c r="K185" i="46"/>
  <c r="L29" i="45"/>
  <c r="L86" i="45"/>
  <c r="L132" i="45"/>
  <c r="L110" i="45"/>
  <c r="L66" i="45"/>
  <c r="L89" i="45"/>
  <c r="I114" i="45"/>
  <c r="L106" i="45"/>
  <c r="L111" i="45"/>
  <c r="L128" i="45"/>
  <c r="L130" i="45"/>
  <c r="L136" i="45"/>
  <c r="L108" i="45"/>
  <c r="L57" i="45"/>
  <c r="L27" i="45"/>
  <c r="L129" i="45"/>
  <c r="L87" i="45"/>
  <c r="L38" i="45"/>
  <c r="L107" i="45"/>
  <c r="L135" i="45"/>
  <c r="L59" i="45"/>
  <c r="L113" i="45"/>
  <c r="L81" i="45"/>
  <c r="L32" i="45"/>
  <c r="L56" i="45"/>
  <c r="L85" i="45"/>
  <c r="L104" i="45"/>
  <c r="L24" i="45"/>
  <c r="L83" i="45"/>
  <c r="L109" i="45"/>
  <c r="L131" i="45"/>
  <c r="L31" i="45"/>
  <c r="I39" i="45"/>
  <c r="I67" i="45"/>
  <c r="L55" i="45"/>
  <c r="L88" i="45"/>
  <c r="L105" i="45"/>
  <c r="L25" i="45"/>
  <c r="L53" i="45"/>
  <c r="L84" i="45"/>
  <c r="L30" i="45"/>
  <c r="L54" i="45"/>
  <c r="L58" i="45"/>
  <c r="L82" i="45"/>
  <c r="L134" i="45"/>
  <c r="L26" i="45"/>
  <c r="L28" i="45"/>
  <c r="I90" i="45"/>
  <c r="I137" i="45"/>
  <c r="F276" i="43"/>
  <c r="I276" i="43"/>
  <c r="F275" i="43"/>
  <c r="I275" i="43"/>
  <c r="F25" i="43"/>
  <c r="I25" i="43"/>
  <c r="F26" i="43"/>
  <c r="I26" i="43"/>
  <c r="I414" i="43"/>
  <c r="I413" i="43"/>
  <c r="I412" i="43"/>
  <c r="I411" i="43"/>
  <c r="I417" i="43"/>
  <c r="F406" i="43"/>
  <c r="I406" i="43"/>
  <c r="F405" i="43"/>
  <c r="I405" i="43"/>
  <c r="F404" i="43"/>
  <c r="I404" i="43"/>
  <c r="I408" i="43"/>
  <c r="E399" i="43"/>
  <c r="F399" i="43"/>
  <c r="I399" i="43"/>
  <c r="E389" i="43"/>
  <c r="E390" i="43"/>
  <c r="F388" i="43"/>
  <c r="I388" i="43"/>
  <c r="C381" i="43"/>
  <c r="C380" i="43"/>
  <c r="I368" i="43"/>
  <c r="I369" i="43"/>
  <c r="I370" i="43"/>
  <c r="I371" i="43"/>
  <c r="I374" i="43"/>
  <c r="F363" i="43"/>
  <c r="I363" i="43"/>
  <c r="F362" i="43"/>
  <c r="I362" i="43"/>
  <c r="F361" i="43"/>
  <c r="I361" i="43"/>
  <c r="I365" i="43"/>
  <c r="E356" i="43"/>
  <c r="F356" i="43"/>
  <c r="I356" i="43"/>
  <c r="E346" i="43"/>
  <c r="E347" i="43"/>
  <c r="F345" i="43"/>
  <c r="I345" i="43"/>
  <c r="C338" i="43"/>
  <c r="C337" i="43"/>
  <c r="I328" i="43"/>
  <c r="I327" i="43"/>
  <c r="I326" i="43"/>
  <c r="I325" i="43"/>
  <c r="I331" i="43"/>
  <c r="F320" i="43"/>
  <c r="I320" i="43"/>
  <c r="F319" i="43"/>
  <c r="I319" i="43"/>
  <c r="F318" i="43"/>
  <c r="I318" i="43"/>
  <c r="E313" i="43"/>
  <c r="F313" i="43"/>
  <c r="I313" i="43"/>
  <c r="E303" i="43"/>
  <c r="E304" i="43"/>
  <c r="E305" i="43"/>
  <c r="F303" i="43"/>
  <c r="I303" i="43"/>
  <c r="F302" i="43"/>
  <c r="I302" i="43"/>
  <c r="C294" i="43"/>
  <c r="I287" i="43"/>
  <c r="I286" i="43"/>
  <c r="I285" i="43"/>
  <c r="I284" i="43"/>
  <c r="I283" i="43"/>
  <c r="I282" i="43"/>
  <c r="I281" i="43"/>
  <c r="I280" i="43"/>
  <c r="F274" i="43"/>
  <c r="I274" i="43"/>
  <c r="F273" i="43"/>
  <c r="I273" i="43"/>
  <c r="F272" i="43"/>
  <c r="I272" i="43"/>
  <c r="F271" i="43"/>
  <c r="I271" i="43"/>
  <c r="F270" i="43"/>
  <c r="I270" i="43"/>
  <c r="F269" i="43"/>
  <c r="I269" i="43"/>
  <c r="E262" i="43"/>
  <c r="E263" i="43"/>
  <c r="F263" i="43"/>
  <c r="I263" i="43"/>
  <c r="F261" i="43"/>
  <c r="I261" i="43"/>
  <c r="I69" i="43"/>
  <c r="I68" i="43"/>
  <c r="I67" i="43"/>
  <c r="I66" i="43"/>
  <c r="I72" i="43"/>
  <c r="F61" i="43"/>
  <c r="I61" i="43"/>
  <c r="F60" i="43"/>
  <c r="I60" i="43"/>
  <c r="F59" i="43"/>
  <c r="I59" i="43"/>
  <c r="F54" i="43"/>
  <c r="I54" i="43"/>
  <c r="F53" i="43"/>
  <c r="I53" i="43"/>
  <c r="F52" i="43"/>
  <c r="I52" i="43"/>
  <c r="F51" i="43"/>
  <c r="I51" i="43"/>
  <c r="F50" i="43"/>
  <c r="I50" i="43"/>
  <c r="I56" i="43"/>
  <c r="C42" i="43"/>
  <c r="I33" i="43"/>
  <c r="I32" i="43"/>
  <c r="I31" i="43"/>
  <c r="I30" i="43"/>
  <c r="I36" i="43"/>
  <c r="F24" i="43"/>
  <c r="I24" i="43"/>
  <c r="F23" i="43"/>
  <c r="I23" i="43"/>
  <c r="F22" i="43"/>
  <c r="I22" i="43"/>
  <c r="F21" i="43"/>
  <c r="I21" i="43"/>
  <c r="F20" i="43"/>
  <c r="I20" i="43"/>
  <c r="F19" i="43"/>
  <c r="I19" i="43"/>
  <c r="E11" i="43"/>
  <c r="F11" i="43"/>
  <c r="I11" i="43"/>
  <c r="F10" i="43"/>
  <c r="I10" i="43"/>
  <c r="C2" i="43"/>
  <c r="I288" i="43"/>
  <c r="I277" i="43"/>
  <c r="E12" i="43"/>
  <c r="F12" i="43"/>
  <c r="I12" i="43"/>
  <c r="I16" i="43"/>
  <c r="F347" i="43"/>
  <c r="I347" i="43"/>
  <c r="E348" i="43"/>
  <c r="I27" i="43"/>
  <c r="E306" i="43"/>
  <c r="F305" i="43"/>
  <c r="I305" i="43"/>
  <c r="I63" i="43"/>
  <c r="I74" i="43"/>
  <c r="I322" i="43"/>
  <c r="E391" i="43"/>
  <c r="F390" i="43"/>
  <c r="I390" i="43"/>
  <c r="F262" i="43"/>
  <c r="I262" i="43"/>
  <c r="I266" i="43"/>
  <c r="F304" i="43"/>
  <c r="I304" i="43"/>
  <c r="F346" i="43"/>
  <c r="I346" i="43"/>
  <c r="F389" i="43"/>
  <c r="I389" i="43"/>
  <c r="I290" i="43"/>
  <c r="I291" i="43"/>
  <c r="I292" i="43"/>
  <c r="I38" i="43"/>
  <c r="I39" i="43"/>
  <c r="F391" i="43"/>
  <c r="I391" i="43"/>
  <c r="E392" i="43"/>
  <c r="I75" i="43"/>
  <c r="I76" i="43"/>
  <c r="F306" i="43"/>
  <c r="I306" i="43"/>
  <c r="E307" i="43"/>
  <c r="F348" i="43"/>
  <c r="I348" i="43"/>
  <c r="E349" i="43"/>
  <c r="L16" i="37"/>
  <c r="L17" i="37"/>
  <c r="L18" i="37"/>
  <c r="L19" i="37"/>
  <c r="L20" i="37"/>
  <c r="L21" i="37"/>
  <c r="L22" i="37"/>
  <c r="I40" i="43"/>
  <c r="F307" i="43"/>
  <c r="I307" i="43"/>
  <c r="E308" i="43"/>
  <c r="E350" i="43"/>
  <c r="F349" i="43"/>
  <c r="I349" i="43"/>
  <c r="E393" i="43"/>
  <c r="F392" i="43"/>
  <c r="I392" i="43"/>
  <c r="E394" i="43"/>
  <c r="F393" i="43"/>
  <c r="I393" i="43"/>
  <c r="F350" i="43"/>
  <c r="I350" i="43"/>
  <c r="E351" i="43"/>
  <c r="F308" i="43"/>
  <c r="I308" i="43"/>
  <c r="E309" i="43"/>
  <c r="F62" i="24"/>
  <c r="F63" i="24"/>
  <c r="F64" i="24"/>
  <c r="F65" i="24"/>
  <c r="F66" i="24"/>
  <c r="F67" i="24"/>
  <c r="F68" i="24"/>
  <c r="F69" i="24"/>
  <c r="F70" i="24"/>
  <c r="F71" i="24"/>
  <c r="F72" i="24"/>
  <c r="F73" i="24"/>
  <c r="F74" i="24"/>
  <c r="F75" i="24"/>
  <c r="F76" i="24"/>
  <c r="C77" i="24"/>
  <c r="Z61" i="24"/>
  <c r="Y61" i="24"/>
  <c r="T61" i="24"/>
  <c r="S61" i="24"/>
  <c r="N61" i="24"/>
  <c r="M61" i="24"/>
  <c r="H61" i="24"/>
  <c r="G61" i="24"/>
  <c r="B58" i="24"/>
  <c r="E310" i="43"/>
  <c r="F309" i="43"/>
  <c r="I309" i="43"/>
  <c r="F351" i="43"/>
  <c r="I351" i="43"/>
  <c r="E352" i="43"/>
  <c r="E395" i="43"/>
  <c r="F394" i="43"/>
  <c r="I394" i="43"/>
  <c r="F395" i="43"/>
  <c r="I395" i="43"/>
  <c r="E396" i="43"/>
  <c r="F352" i="43"/>
  <c r="I352" i="43"/>
  <c r="E353" i="43"/>
  <c r="F310" i="43"/>
  <c r="I310" i="43"/>
  <c r="E311" i="43"/>
  <c r="F30" i="40"/>
  <c r="I30" i="40"/>
  <c r="I39" i="40"/>
  <c r="I38" i="40"/>
  <c r="I37" i="40"/>
  <c r="I36" i="40"/>
  <c r="F29" i="40"/>
  <c r="I29" i="40"/>
  <c r="F22" i="40"/>
  <c r="I22" i="40"/>
  <c r="F21" i="40"/>
  <c r="I21" i="40"/>
  <c r="F20" i="40"/>
  <c r="I20" i="40"/>
  <c r="F19" i="40"/>
  <c r="I19" i="40"/>
  <c r="F18" i="40"/>
  <c r="I18" i="40"/>
  <c r="F17" i="40"/>
  <c r="I17" i="40"/>
  <c r="F16" i="40"/>
  <c r="I16" i="40"/>
  <c r="F15" i="40"/>
  <c r="I15" i="40"/>
  <c r="F14" i="40"/>
  <c r="I14" i="40"/>
  <c r="F13" i="40"/>
  <c r="I13" i="40"/>
  <c r="F12" i="40"/>
  <c r="I12" i="40"/>
  <c r="F11" i="40"/>
  <c r="I11" i="40"/>
  <c r="F10" i="40"/>
  <c r="I10" i="40"/>
  <c r="C2" i="40"/>
  <c r="D3" i="35"/>
  <c r="F311" i="43"/>
  <c r="I311" i="43"/>
  <c r="E312" i="43"/>
  <c r="F312" i="43"/>
  <c r="I312" i="43"/>
  <c r="I315" i="43"/>
  <c r="I333" i="43"/>
  <c r="E397" i="43"/>
  <c r="F396" i="43"/>
  <c r="I396" i="43"/>
  <c r="E354" i="43"/>
  <c r="F353" i="43"/>
  <c r="I353" i="43"/>
  <c r="I48" i="40"/>
  <c r="I33" i="40"/>
  <c r="I26" i="40"/>
  <c r="I334" i="43"/>
  <c r="I335" i="43"/>
  <c r="E355" i="43"/>
  <c r="F355" i="43"/>
  <c r="I355" i="43"/>
  <c r="F354" i="43"/>
  <c r="I354" i="43"/>
  <c r="F397" i="43"/>
  <c r="I397" i="43"/>
  <c r="E398" i="43"/>
  <c r="F398" i="43"/>
  <c r="I398" i="43"/>
  <c r="I401" i="43"/>
  <c r="I419" i="43"/>
  <c r="I50" i="40"/>
  <c r="I51" i="40"/>
  <c r="I52" i="40"/>
  <c r="X9" i="24"/>
  <c r="Y17" i="24"/>
  <c r="Y16" i="24"/>
  <c r="Y15" i="24"/>
  <c r="Y14" i="24"/>
  <c r="Y13" i="24"/>
  <c r="Y12" i="24"/>
  <c r="Y11" i="24"/>
  <c r="Y10" i="24"/>
  <c r="Y9" i="24"/>
  <c r="S17" i="24"/>
  <c r="S16" i="24"/>
  <c r="S15" i="24"/>
  <c r="S14" i="24"/>
  <c r="S13" i="24"/>
  <c r="S12" i="24"/>
  <c r="S11" i="24"/>
  <c r="S10" i="24"/>
  <c r="S9" i="24"/>
  <c r="M17" i="24"/>
  <c r="M16" i="24"/>
  <c r="M15" i="24"/>
  <c r="M14" i="24"/>
  <c r="M13" i="24"/>
  <c r="M12" i="24"/>
  <c r="M11" i="24"/>
  <c r="M10" i="24"/>
  <c r="M9" i="24"/>
  <c r="G17" i="24"/>
  <c r="G16" i="24"/>
  <c r="G15" i="24"/>
  <c r="G14" i="24"/>
  <c r="G13" i="24"/>
  <c r="G12" i="24"/>
  <c r="G11" i="24"/>
  <c r="G10" i="24"/>
  <c r="G9" i="24"/>
  <c r="Y8" i="24"/>
  <c r="S8" i="24"/>
  <c r="M8" i="24"/>
  <c r="G8" i="24"/>
  <c r="Y21" i="24"/>
  <c r="S21" i="24"/>
  <c r="M21" i="24"/>
  <c r="G21" i="24"/>
  <c r="AD57" i="24"/>
  <c r="AD51" i="24"/>
  <c r="AD48" i="24"/>
  <c r="AA60" i="24"/>
  <c r="R51" i="24"/>
  <c r="R57" i="24"/>
  <c r="T57" i="24"/>
  <c r="N57" i="24"/>
  <c r="H57" i="24"/>
  <c r="Z56" i="24"/>
  <c r="Z55" i="24"/>
  <c r="Z54" i="24"/>
  <c r="Z53" i="24"/>
  <c r="T56" i="24"/>
  <c r="T55" i="24"/>
  <c r="T54" i="24"/>
  <c r="T53" i="24"/>
  <c r="Z52" i="24"/>
  <c r="T52" i="24"/>
  <c r="H52" i="24"/>
  <c r="N56" i="24"/>
  <c r="N55" i="24"/>
  <c r="N54" i="24"/>
  <c r="N53" i="24"/>
  <c r="N52" i="24"/>
  <c r="H56" i="24"/>
  <c r="H55" i="24"/>
  <c r="H54" i="24"/>
  <c r="H53" i="24"/>
  <c r="B55" i="24"/>
  <c r="B56" i="24"/>
  <c r="B57" i="24"/>
  <c r="B54" i="24"/>
  <c r="B53" i="24"/>
  <c r="B52" i="24"/>
  <c r="F51" i="24"/>
  <c r="F48" i="24"/>
  <c r="Z50" i="24"/>
  <c r="T50" i="24"/>
  <c r="N50" i="24"/>
  <c r="H50" i="24"/>
  <c r="Z49" i="24"/>
  <c r="T49" i="24"/>
  <c r="N49" i="24"/>
  <c r="H49" i="24"/>
  <c r="Z48" i="24"/>
  <c r="T48" i="24"/>
  <c r="N48" i="24"/>
  <c r="H48" i="24"/>
  <c r="B48" i="24"/>
  <c r="B50" i="24"/>
  <c r="B49" i="24"/>
  <c r="X48" i="24"/>
  <c r="X51" i="24"/>
  <c r="X57" i="24"/>
  <c r="U60" i="24"/>
  <c r="R48" i="24"/>
  <c r="O60" i="24"/>
  <c r="L48" i="24"/>
  <c r="L51" i="24"/>
  <c r="L57" i="24"/>
  <c r="I60" i="24"/>
  <c r="Z51" i="24"/>
  <c r="T51" i="24"/>
  <c r="N51" i="24"/>
  <c r="H51" i="24"/>
  <c r="B51" i="24"/>
  <c r="Z47" i="24"/>
  <c r="T47" i="24"/>
  <c r="N47" i="24"/>
  <c r="H47" i="24"/>
  <c r="Y47" i="24"/>
  <c r="S47" i="24"/>
  <c r="M47" i="24"/>
  <c r="G47" i="24"/>
  <c r="Z32" i="24"/>
  <c r="Y32" i="24"/>
  <c r="T32" i="24"/>
  <c r="S32" i="24"/>
  <c r="N32" i="24"/>
  <c r="M32" i="24"/>
  <c r="H32" i="24"/>
  <c r="G32" i="24"/>
  <c r="Y34" i="24"/>
  <c r="S34" i="24"/>
  <c r="M34" i="24"/>
  <c r="G34" i="24"/>
  <c r="Z57" i="24"/>
  <c r="F57" i="24"/>
  <c r="A1" i="35"/>
  <c r="N29" i="37"/>
  <c r="N40" i="37"/>
  <c r="N51" i="37"/>
  <c r="N62" i="37"/>
  <c r="E63" i="37"/>
  <c r="A63" i="37"/>
  <c r="C59" i="37"/>
  <c r="A59" i="37"/>
  <c r="E52" i="37"/>
  <c r="A52" i="37"/>
  <c r="C48" i="37"/>
  <c r="A48" i="37"/>
  <c r="E41" i="37"/>
  <c r="A41" i="37"/>
  <c r="C37" i="37"/>
  <c r="A37" i="37"/>
  <c r="E30" i="37"/>
  <c r="A30" i="37"/>
  <c r="C26" i="37"/>
  <c r="A26" i="37"/>
  <c r="L15" i="37"/>
  <c r="E15" i="37"/>
  <c r="A15" i="37"/>
  <c r="C10" i="37"/>
  <c r="A10" i="37"/>
  <c r="A1" i="37"/>
  <c r="E52" i="24"/>
  <c r="AC56" i="24"/>
  <c r="AC55" i="24"/>
  <c r="AC54" i="24"/>
  <c r="AC53" i="24"/>
  <c r="AC52" i="24"/>
  <c r="W56" i="24"/>
  <c r="W55" i="24"/>
  <c r="W54" i="24"/>
  <c r="W53" i="24"/>
  <c r="W52" i="24"/>
  <c r="Q56" i="24"/>
  <c r="Q55" i="24"/>
  <c r="Q54" i="24"/>
  <c r="Q53" i="24"/>
  <c r="Q52" i="24"/>
  <c r="K56" i="24"/>
  <c r="K55" i="24"/>
  <c r="K54" i="24"/>
  <c r="K53" i="24"/>
  <c r="K52" i="24"/>
  <c r="E56" i="24"/>
  <c r="E55" i="24"/>
  <c r="E54" i="24"/>
  <c r="E53" i="24"/>
  <c r="I420" i="43"/>
  <c r="I421" i="43"/>
  <c r="I358" i="43"/>
  <c r="I376" i="43"/>
  <c r="C60" i="24"/>
  <c r="A1" i="24"/>
  <c r="I377" i="43"/>
  <c r="I378" i="43"/>
  <c r="AA78" i="24"/>
  <c r="U78" i="24"/>
  <c r="O78" i="24"/>
  <c r="I78" i="24"/>
  <c r="C78" i="24"/>
  <c r="AD43" i="24"/>
  <c r="X43" i="24"/>
  <c r="R43" i="24"/>
  <c r="L43" i="24"/>
  <c r="F43" i="24"/>
  <c r="X41" i="24"/>
  <c r="AD41" i="24"/>
  <c r="R41" i="24"/>
  <c r="L41" i="24"/>
  <c r="F41" i="24"/>
  <c r="Z41" i="24"/>
  <c r="T41" i="24"/>
  <c r="N41" i="24"/>
  <c r="H41" i="24"/>
  <c r="AD35" i="24"/>
  <c r="AC40" i="24"/>
  <c r="AC39" i="24"/>
  <c r="AC38" i="24"/>
  <c r="AC37" i="24"/>
  <c r="AC36" i="24"/>
  <c r="W40" i="24"/>
  <c r="W39" i="24"/>
  <c r="W38" i="24"/>
  <c r="W37" i="24"/>
  <c r="W36" i="24"/>
  <c r="X35" i="24"/>
  <c r="R35" i="24"/>
  <c r="Q39" i="24"/>
  <c r="Q40" i="24"/>
  <c r="Q38" i="24"/>
  <c r="Q37" i="24"/>
  <c r="Q36" i="24"/>
  <c r="L35" i="24"/>
  <c r="I46" i="24"/>
  <c r="K40" i="24"/>
  <c r="K39" i="24"/>
  <c r="K38" i="24"/>
  <c r="K37" i="24"/>
  <c r="K36" i="24"/>
  <c r="Z43" i="24"/>
  <c r="T43" i="24"/>
  <c r="N43" i="24"/>
  <c r="H43" i="24"/>
  <c r="B43" i="24"/>
  <c r="F35" i="24"/>
  <c r="E40" i="24"/>
  <c r="E39" i="24"/>
  <c r="E38" i="24"/>
  <c r="E37" i="24"/>
  <c r="E36" i="24"/>
  <c r="Z40" i="24"/>
  <c r="Z39" i="24"/>
  <c r="Z38" i="24"/>
  <c r="Z37" i="24"/>
  <c r="Z36" i="24"/>
  <c r="T40" i="24"/>
  <c r="T39" i="24"/>
  <c r="T38" i="24"/>
  <c r="T37" i="24"/>
  <c r="T36" i="24"/>
  <c r="N40" i="24"/>
  <c r="N39" i="24"/>
  <c r="N38" i="24"/>
  <c r="N37" i="24"/>
  <c r="N36" i="24"/>
  <c r="H40" i="24"/>
  <c r="H39" i="24"/>
  <c r="H38" i="24"/>
  <c r="H37" i="24"/>
  <c r="H36" i="24"/>
  <c r="Z35" i="24"/>
  <c r="T35" i="24"/>
  <c r="N35" i="24"/>
  <c r="H35" i="24"/>
  <c r="B40" i="24"/>
  <c r="B39" i="24"/>
  <c r="B38" i="24"/>
  <c r="B37" i="24"/>
  <c r="B36" i="24"/>
  <c r="B41" i="24"/>
  <c r="B35" i="24"/>
  <c r="AD28" i="24"/>
  <c r="AD27" i="24"/>
  <c r="AD26" i="24"/>
  <c r="AD25" i="24"/>
  <c r="AD24" i="24"/>
  <c r="AD23" i="24"/>
  <c r="X26" i="24"/>
  <c r="X23" i="24"/>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R17" i="24"/>
  <c r="R16" i="24"/>
  <c r="R15" i="24"/>
  <c r="R14" i="24"/>
  <c r="R13" i="24"/>
  <c r="R12" i="24"/>
  <c r="R11" i="24"/>
  <c r="R10" i="24"/>
  <c r="R9" i="24"/>
  <c r="L17" i="24"/>
  <c r="L16" i="24"/>
  <c r="L15" i="24"/>
  <c r="L14" i="24"/>
  <c r="L13" i="24"/>
  <c r="L12" i="24"/>
  <c r="L11" i="24"/>
  <c r="L10" i="24"/>
  <c r="L9" i="24"/>
  <c r="F17" i="24"/>
  <c r="F16" i="24"/>
  <c r="F15" i="24"/>
  <c r="F14" i="24"/>
  <c r="F13" i="24"/>
  <c r="F12" i="24"/>
  <c r="F11" i="24"/>
  <c r="F10" i="24"/>
  <c r="F9" i="24"/>
  <c r="O46" i="24"/>
  <c r="U46" i="24"/>
  <c r="C46" i="24"/>
  <c r="AA46" i="24"/>
  <c r="U19" i="24"/>
  <c r="O19" i="24"/>
  <c r="C19" i="24"/>
  <c r="AA19" i="24"/>
  <c r="I19" i="24"/>
  <c r="U30" i="24"/>
  <c r="O30" i="24"/>
  <c r="AA30" i="24"/>
  <c r="C30" i="24"/>
  <c r="I30" i="24"/>
  <c r="AB2" i="24"/>
  <c r="V2" i="24"/>
  <c r="P2" i="24"/>
  <c r="J2" i="24"/>
  <c r="D2" i="24"/>
  <c r="D77" i="45"/>
  <c r="C3" i="24"/>
  <c r="D100" i="45"/>
  <c r="L7" i="37"/>
  <c r="M31" i="37" s="1"/>
  <c r="D124" i="45" l="1"/>
  <c r="AA3" i="24"/>
  <c r="C60" i="37"/>
  <c r="P31" i="45"/>
  <c r="C144" i="46"/>
  <c r="O3" i="24"/>
  <c r="C38" i="37"/>
  <c r="C295" i="43"/>
  <c r="R104" i="45"/>
  <c r="R110" i="45" s="1"/>
  <c r="C43" i="43"/>
  <c r="C27" i="37"/>
  <c r="C80" i="46"/>
  <c r="S28" i="45"/>
  <c r="O54" i="45"/>
  <c r="O52" i="45"/>
  <c r="S29" i="45"/>
  <c r="S26" i="45"/>
  <c r="S30" i="45"/>
  <c r="P25" i="45"/>
  <c r="S87" i="45"/>
  <c r="M43" i="37"/>
  <c r="M55" i="37"/>
  <c r="M41" i="37"/>
  <c r="M66" i="37"/>
  <c r="M52" i="37"/>
  <c r="M44" i="37"/>
  <c r="M54" i="37"/>
  <c r="M32" i="37"/>
  <c r="M53" i="37"/>
  <c r="M42" i="37"/>
  <c r="M30" i="37"/>
  <c r="M65" i="37"/>
  <c r="M64" i="37"/>
  <c r="M33" i="37"/>
  <c r="M63" i="37"/>
  <c r="Q24" i="45"/>
  <c r="O55" i="45"/>
  <c r="S24" i="45"/>
  <c r="Q25" i="45"/>
  <c r="R108" i="45"/>
  <c r="U3" i="24"/>
  <c r="C49" i="37"/>
  <c r="R84" i="45"/>
  <c r="R87" i="45"/>
  <c r="Q105" i="45"/>
  <c r="Q111" i="45" s="1"/>
  <c r="Q108" i="45"/>
  <c r="P26" i="45"/>
  <c r="S31" i="45"/>
  <c r="S25" i="45"/>
  <c r="R103" i="45"/>
  <c r="R109" i="45" s="1"/>
  <c r="R107" i="45"/>
  <c r="O57" i="45"/>
  <c r="O56" i="45"/>
  <c r="S84" i="45"/>
  <c r="S85" i="45"/>
  <c r="S23" i="45"/>
  <c r="R131" i="45"/>
  <c r="O53" i="45"/>
  <c r="P23" i="45"/>
  <c r="R106" i="45"/>
  <c r="R112" i="45" s="1"/>
  <c r="I3" i="24"/>
  <c r="D49" i="45"/>
  <c r="P105" i="45"/>
  <c r="P85" i="45"/>
  <c r="Q106" i="45"/>
  <c r="Q112" i="45" s="1"/>
  <c r="S55" i="45"/>
  <c r="P81" i="45"/>
  <c r="Q53" i="45"/>
  <c r="Q107" i="45"/>
  <c r="O31" i="45"/>
  <c r="O127" i="45"/>
  <c r="O133" i="45"/>
  <c r="P86" i="45"/>
  <c r="O132" i="45"/>
  <c r="O110" i="45"/>
  <c r="R88" i="45"/>
  <c r="S58" i="45"/>
  <c r="S52" i="45"/>
  <c r="R81" i="45"/>
  <c r="O130" i="45"/>
  <c r="R83" i="45"/>
  <c r="Q81" i="45"/>
  <c r="P88" i="45"/>
  <c r="R86" i="45"/>
  <c r="O128" i="45"/>
  <c r="P83" i="45"/>
  <c r="S59" i="45"/>
  <c r="O87" i="45"/>
  <c r="S57" i="45"/>
  <c r="R85" i="45"/>
  <c r="S53" i="45"/>
  <c r="Q80" i="45"/>
  <c r="Q87" i="45"/>
  <c r="O105" i="45"/>
  <c r="O106" i="45"/>
  <c r="P54" i="45"/>
  <c r="P60" i="45"/>
  <c r="P57" i="45"/>
  <c r="P56" i="45"/>
  <c r="P58" i="45"/>
  <c r="P55" i="45"/>
  <c r="P52" i="45"/>
  <c r="P59" i="45"/>
  <c r="P53" i="45"/>
  <c r="O107" i="45"/>
  <c r="P108" i="45"/>
  <c r="P112" i="45"/>
  <c r="O30" i="45"/>
  <c r="Q103" i="45"/>
  <c r="Q109" i="45" s="1"/>
  <c r="O27" i="45"/>
  <c r="S56" i="45"/>
  <c r="O82" i="45"/>
  <c r="O131" i="45"/>
  <c r="R82" i="45"/>
  <c r="Q84" i="45"/>
  <c r="O85" i="45"/>
  <c r="S60" i="45"/>
  <c r="Q104" i="45"/>
  <c r="Q110" i="45" s="1"/>
  <c r="P80" i="45"/>
  <c r="R80" i="45"/>
  <c r="O88" i="45"/>
  <c r="P82" i="45"/>
  <c r="Q56" i="45"/>
  <c r="O81" i="45"/>
  <c r="O80" i="45"/>
  <c r="O83" i="45"/>
  <c r="Q83" i="45"/>
  <c r="O86" i="45"/>
  <c r="P84" i="45"/>
  <c r="O104" i="45"/>
  <c r="R57" i="45"/>
  <c r="R53" i="45"/>
  <c r="Q129" i="45"/>
  <c r="Q127" i="45"/>
  <c r="Q130" i="45"/>
  <c r="S132" i="45"/>
  <c r="S127" i="45"/>
  <c r="S134" i="45"/>
  <c r="R27" i="45"/>
  <c r="R31" i="45"/>
  <c r="S106" i="45"/>
  <c r="S112" i="45" s="1"/>
  <c r="S105" i="45"/>
  <c r="S111" i="45" s="1"/>
  <c r="S103" i="45"/>
  <c r="S109" i="45" s="1"/>
  <c r="S107" i="45"/>
  <c r="S108" i="45"/>
  <c r="S104" i="45"/>
  <c r="S110" i="45" s="1"/>
  <c r="D4" i="35"/>
  <c r="C3" i="43"/>
  <c r="C17" i="46"/>
  <c r="C11" i="37"/>
  <c r="D20" i="45"/>
  <c r="R25" i="45"/>
  <c r="S135" i="45"/>
  <c r="R28" i="45"/>
  <c r="R127" i="45"/>
  <c r="S131" i="45"/>
  <c r="Q57" i="45"/>
  <c r="S86" i="45"/>
  <c r="Q133" i="45"/>
  <c r="Q135" i="45"/>
  <c r="O24" i="45"/>
  <c r="O26" i="45"/>
  <c r="O23" i="45"/>
  <c r="O25" i="45"/>
  <c r="O28" i="45"/>
  <c r="P104" i="45"/>
  <c r="P106" i="45"/>
  <c r="P109" i="45"/>
  <c r="P107" i="45"/>
  <c r="P103" i="45"/>
  <c r="P111" i="45"/>
  <c r="Q31" i="45"/>
  <c r="Q27" i="45"/>
  <c r="Q30" i="45"/>
  <c r="Q26" i="45"/>
  <c r="Q28" i="45"/>
  <c r="Q23" i="45"/>
  <c r="R30" i="45"/>
  <c r="R24" i="45"/>
  <c r="R23" i="45"/>
  <c r="R29" i="45"/>
  <c r="R26" i="45"/>
  <c r="Q55" i="45"/>
  <c r="Q58" i="45"/>
  <c r="Q52" i="45"/>
  <c r="Q54" i="45"/>
  <c r="Q59" i="45"/>
  <c r="R55" i="45"/>
  <c r="R59" i="45"/>
  <c r="R54" i="45"/>
  <c r="R56" i="45"/>
  <c r="R60" i="45"/>
  <c r="R52" i="45"/>
  <c r="R58" i="45"/>
  <c r="S88" i="45"/>
  <c r="S80" i="45"/>
  <c r="S81" i="45"/>
  <c r="S82" i="45"/>
  <c r="P129" i="45"/>
  <c r="P133" i="45"/>
  <c r="P130" i="45"/>
  <c r="P132" i="45"/>
  <c r="P127" i="45"/>
  <c r="P131" i="45"/>
  <c r="P134" i="45"/>
  <c r="P135" i="45"/>
  <c r="Q132" i="45"/>
  <c r="Q128" i="45"/>
  <c r="Q131" i="45"/>
  <c r="Q134" i="45"/>
  <c r="R134" i="45"/>
  <c r="R133" i="45"/>
  <c r="R129" i="45"/>
  <c r="R128" i="45"/>
  <c r="R132" i="45"/>
  <c r="R135" i="45"/>
  <c r="S128" i="45"/>
  <c r="S129" i="45"/>
  <c r="S130" i="45"/>
  <c r="S133" i="45"/>
  <c r="P27" i="45"/>
  <c r="P30" i="45"/>
  <c r="P29" i="45"/>
  <c r="P28" i="45"/>
  <c r="O58" i="45"/>
  <c r="O59" i="45"/>
  <c r="Q88" i="45"/>
  <c r="Q82" i="45"/>
  <c r="Q85" i="45"/>
  <c r="O103" i="45"/>
  <c r="O108" i="45"/>
  <c r="O111" i="45"/>
  <c r="O112" i="45"/>
  <c r="O135" i="45"/>
  <c r="O134" i="45"/>
  <c r="S32" i="45" l="1"/>
  <c r="H45" i="45" s="1"/>
  <c r="R113" i="45"/>
  <c r="H119" i="45" s="1"/>
  <c r="P66" i="45"/>
  <c r="H70" i="45" s="1"/>
  <c r="Q113" i="45"/>
  <c r="H118" i="45" s="1"/>
  <c r="S113" i="45"/>
  <c r="H120" i="45" s="1"/>
  <c r="O89" i="45"/>
  <c r="H92" i="45" s="1"/>
  <c r="P89" i="45"/>
  <c r="H93" i="45" s="1"/>
  <c r="S66" i="45"/>
  <c r="H73" i="45" s="1"/>
  <c r="Q89" i="45"/>
  <c r="H94" i="45" s="1"/>
  <c r="Q136" i="45"/>
  <c r="H141" i="45" s="1"/>
  <c r="R66" i="45"/>
  <c r="H72" i="45" s="1"/>
  <c r="R89" i="45"/>
  <c r="H95" i="45" s="1"/>
  <c r="Q32" i="45"/>
  <c r="H43" i="45" s="1"/>
  <c r="O136" i="45"/>
  <c r="H139" i="45" s="1"/>
  <c r="O66" i="45"/>
  <c r="H69" i="45" s="1"/>
  <c r="P113" i="45"/>
  <c r="H117" i="45" s="1"/>
  <c r="Q66" i="45"/>
  <c r="H71" i="45" s="1"/>
  <c r="O113" i="45"/>
  <c r="H116" i="45" s="1"/>
  <c r="S136" i="45"/>
  <c r="H143" i="45" s="1"/>
  <c r="P136" i="45"/>
  <c r="H140" i="45" s="1"/>
  <c r="P32" i="45"/>
  <c r="H42" i="45" s="1"/>
  <c r="S89" i="45"/>
  <c r="H96" i="45" s="1"/>
  <c r="R32" i="45"/>
  <c r="H44" i="45" s="1"/>
  <c r="O32" i="45"/>
  <c r="H41" i="45" s="1"/>
  <c r="R136" i="45"/>
  <c r="H142" i="45" s="1"/>
  <c r="I69" i="45" l="1"/>
  <c r="I45" i="45"/>
  <c r="I117" i="45"/>
  <c r="I71" i="45"/>
  <c r="I118" i="45"/>
  <c r="I72" i="45"/>
  <c r="I70" i="45"/>
  <c r="I73" i="45"/>
  <c r="I93" i="45"/>
  <c r="I41" i="45"/>
  <c r="I96" i="45"/>
  <c r="I43" i="45"/>
  <c r="I140" i="45"/>
  <c r="I116" i="45"/>
  <c r="I119" i="45"/>
  <c r="I141" i="45"/>
  <c r="I95" i="45"/>
  <c r="I142" i="45"/>
  <c r="I92" i="45"/>
  <c r="I44" i="45"/>
  <c r="I42" i="45"/>
  <c r="I143" i="45"/>
  <c r="I120" i="45"/>
  <c r="I94" i="45"/>
  <c r="I139" i="45"/>
  <c r="I74" i="45" l="1"/>
  <c r="I68" i="45" s="1"/>
  <c r="K68" i="45" s="1"/>
  <c r="I46" i="45"/>
  <c r="I40" i="45" s="1"/>
  <c r="K40" i="45" s="1"/>
  <c r="I144" i="45"/>
  <c r="I97" i="45"/>
  <c r="I91" i="45" s="1"/>
  <c r="K91" i="45" s="1"/>
  <c r="I121" i="45"/>
  <c r="I115" i="45" l="1"/>
  <c r="K115" i="45" s="1"/>
  <c r="I138" i="45"/>
  <c r="K138" i="45" s="1"/>
</calcChain>
</file>

<file path=xl/sharedStrings.xml><?xml version="1.0" encoding="utf-8"?>
<sst xmlns="http://schemas.openxmlformats.org/spreadsheetml/2006/main" count="1882" uniqueCount="413">
  <si>
    <t>Integrante 1</t>
  </si>
  <si>
    <t>Integrante 2</t>
  </si>
  <si>
    <t xml:space="preserve">Email </t>
  </si>
  <si>
    <t xml:space="preserve">Ciudad </t>
  </si>
  <si>
    <t xml:space="preserve">Direccion </t>
  </si>
  <si>
    <t xml:space="preserve">Telefono </t>
  </si>
  <si>
    <t>OBJETO</t>
  </si>
  <si>
    <t xml:space="preserve">Fecha de Terminación </t>
  </si>
  <si>
    <t>Folio</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</si>
  <si>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</si>
  <si>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</si>
  <si>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</si>
  <si>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</si>
  <si>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</si>
  <si>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</si>
  <si>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</si>
  <si>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</si>
  <si>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</si>
  <si>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</si>
  <si>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</si>
  <si>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</si>
  <si>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</si>
  <si>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</si>
  <si>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</si>
  <si>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</si>
  <si>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</si>
  <si>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</si>
  <si>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</si>
  <si>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</si>
  <si>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</si>
  <si>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AÑO</t>
  </si>
  <si>
    <t>presup.of</t>
  </si>
  <si>
    <t>NOMBRE DEL OFERENTE</t>
  </si>
  <si>
    <t>ANTICIPO</t>
  </si>
  <si>
    <t>EXPERIENCIA ESPECÍFICA</t>
  </si>
  <si>
    <t>NO CUMPLE</t>
  </si>
  <si>
    <t>CUMPLE</t>
  </si>
  <si>
    <t>LIQ = AC / PC ≥ 1,0</t>
  </si>
  <si>
    <t>NE = PT / AT ≤ 0,70</t>
  </si>
  <si>
    <t>OFERENTE :</t>
  </si>
  <si>
    <t>DOCUMENTO</t>
  </si>
  <si>
    <t xml:space="preserve">SI </t>
  </si>
  <si>
    <t>NO</t>
  </si>
  <si>
    <t>REQUISITOS MÍNIMOS EXIGIDOS</t>
  </si>
  <si>
    <t>ASPECTOS JURIDICOS</t>
  </si>
  <si>
    <t>Acreditación de la Existencia y Representación Legal</t>
  </si>
  <si>
    <t>Documento de Constitución del Consorcio o Unión Temporal</t>
  </si>
  <si>
    <t>RUP Registro Único del Proponente (30 Días)</t>
  </si>
  <si>
    <t>Garantia de Seriedad de la oferta</t>
  </si>
  <si>
    <t>Certificación de Pagos al Sistema de Seguridad Social y de Aportes Parafiscales</t>
  </si>
  <si>
    <t>DOCUMENTACIÓN ACLARATORIA ENTREGADA POR LOS OFERENTES DE LOS ASPECTOS JURÍDICOS</t>
  </si>
  <si>
    <t>CONCLUSIÓN EVALUACION ASPECTOS JURÍDICOS</t>
  </si>
  <si>
    <t>CAPACIDAD FINANCIERA</t>
  </si>
  <si>
    <t>DOCUMENTACIÓN ACLARATORIA ENTREGADA POR LOS OFERENTES DE LA CAPACIDAD FINANCIERA</t>
  </si>
  <si>
    <t>CONCLUSIÓN EVALUACION CAPACIDAD FINANCIERA</t>
  </si>
  <si>
    <t>DOCUMENTACIÓN ACLARATORIA ENTREGADA POR LOS OFERENTES DE LA EXPERIENCIA ESPECÍFICA</t>
  </si>
  <si>
    <t>CONCLUSIÓN EVALUACION EXPERIENCIA ESPECÍFICA</t>
  </si>
  <si>
    <t>CAUSALES DE RECHAZO (SI APLICA)</t>
  </si>
  <si>
    <t>OBSERVACIONES ADICIONALES</t>
  </si>
  <si>
    <t xml:space="preserve">CONCLUSIÓN FINAL DE LA EVALUACIÓN DEL OFERENTE </t>
  </si>
  <si>
    <t>PENDIENTE</t>
  </si>
  <si>
    <t>NO HABILITADO</t>
  </si>
  <si>
    <t>HABILITADO</t>
  </si>
  <si>
    <t>RECHAZADO</t>
  </si>
  <si>
    <r>
      <t>El oferente debe acreditar en su oferta, que cuenta con experiencia específica en:</t>
    </r>
    <r>
      <rPr>
        <b/>
        <sz val="10"/>
        <color indexed="10"/>
        <rFont val="Arial"/>
        <family val="2"/>
      </rPr>
      <t xml:space="preserve">   </t>
    </r>
  </si>
  <si>
    <t>SMMLV 2016</t>
  </si>
  <si>
    <t>EXPERIENCIA ESPECÍFICA DEL OFERENTE</t>
  </si>
  <si>
    <t>Folio/fecha/valor/M2/SMMLV</t>
  </si>
  <si>
    <t xml:space="preserve"> </t>
  </si>
  <si>
    <t>NO SE REQUIRIO</t>
  </si>
  <si>
    <t xml:space="preserve">CONCLUSIÓN DEL OFERENTE </t>
  </si>
  <si>
    <t xml:space="preserve">CONCLUSIÓN  DEL OFERENTE </t>
  </si>
  <si>
    <t>Carta de Presentación de la Oferta</t>
  </si>
  <si>
    <t/>
  </si>
  <si>
    <t>Oferente</t>
  </si>
  <si>
    <t>EXPERIENCIA TÉCNICA DEL OFERENTE</t>
  </si>
  <si>
    <t xml:space="preserve">Fecha maxima certificación </t>
  </si>
  <si>
    <t>Verificación de no inclusión en el boletín de responsables fiscales</t>
  </si>
  <si>
    <t>Verificación del sistema de información de registro de sanciones y causas de inhabilidad (SIRI) de la Procuraduría General De La Nación</t>
  </si>
  <si>
    <t>Verificación de antecedentes judiciales del Ministerio De Defensa Nacional – Policía Nacional.</t>
  </si>
  <si>
    <t>REQUISITOS HABILITANTES FINANCIEROS</t>
  </si>
  <si>
    <t>RUP Registro Único del Proponente (30 Días) (FECHA DE CADA UNO DE LOS INTEGRANTES)</t>
  </si>
  <si>
    <t>CT = ≥ 50% PEE (60% PEE SIN ANTICIPO)</t>
  </si>
  <si>
    <t>RCI = UO/GI ≥ 2.0</t>
  </si>
  <si>
    <t>RP = UO/P ≥ 8%</t>
  </si>
  <si>
    <t>RA = UO/AT ≥ 5%</t>
  </si>
  <si>
    <t>LIQ = AC / PC ≥ 2.0</t>
  </si>
  <si>
    <t>NE = PT / AT ≤ 0.50</t>
  </si>
  <si>
    <t xml:space="preserve">Mínimo uno de los contratos aportados deberá ser igual o superior al valor del POE, expresado en SMMLV </t>
  </si>
  <si>
    <t>CARGO A DESEMPEÑAR</t>
  </si>
  <si>
    <t>FORMACIÓN ACADÉMICA</t>
  </si>
  <si>
    <t>TIEMPO MÍNIMO REQUERIDO DE HABER TERMINADO Y APROBADO ESTUDIOS 
(EN AÑOS)</t>
  </si>
  <si>
    <t>NUMERO DE PROYECTOS A ACREDITAR</t>
  </si>
  <si>
    <t>REQUERIMIENTO PARTICULAR</t>
  </si>
  <si>
    <t>REQUISITO MINIMO  EN SMMLV</t>
  </si>
  <si>
    <t>CARGO</t>
  </si>
  <si>
    <t>NOMBRE</t>
  </si>
  <si>
    <t>TARJETA PROFESIONAL</t>
  </si>
  <si>
    <t>FECHA EXPEDICIÓN</t>
  </si>
  <si>
    <t>PROFESION</t>
  </si>
  <si>
    <t>FECHA TERMINACIÓN CONTRATO</t>
  </si>
  <si>
    <t>REQUERIMIENTO PARTICULAR QUE ACREDITA</t>
  </si>
  <si>
    <t xml:space="preserve">              TOTAL                   </t>
  </si>
  <si>
    <t>Mínimo uno de los contratos debe ser ≥ a una (1) vez el POE, a la fecha de su terminación, expresado en SMMLV.</t>
  </si>
  <si>
    <t>ingeniero civily/o ambiental y/o sanitario con postgrado en hidraulica,ingenieria sanitaria y/o manerjo de recursos hidricos</t>
  </si>
  <si>
    <t>Responsable de diseños hidraulicos y/o hidrosanitarios en proyectos para sistemas de agua potable y/o acueductos y/o alcantarillados sanitarios</t>
  </si>
  <si>
    <t xml:space="preserve"> PERSONAL PRINCIPAL REQUERIDO - REQUISITOS HABILITANTES</t>
  </si>
  <si>
    <t xml:space="preserve"> PERSONAL  - FACTORES DE PONDERACIÓN </t>
  </si>
  <si>
    <t>POSTGRADO</t>
  </si>
  <si>
    <t xml:space="preserve">PUNTAJE </t>
  </si>
  <si>
    <t>3.4.1</t>
  </si>
  <si>
    <t>REQUISITOS TÉCNICOS</t>
  </si>
  <si>
    <t>3.4.2</t>
  </si>
  <si>
    <t>PERSONAL PRINCIPAL REQUERIDO</t>
  </si>
  <si>
    <t>FECHA INICIO CONTRATO</t>
  </si>
  <si>
    <t xml:space="preserve">POSTGRADO </t>
  </si>
  <si>
    <t>DOCUMENTACIÓN ACLARATORIA ENTREGADA POR LOS OFERENTES DE LA EXPERIENCIA  PERSONAL PRINCIPAL REQUERIDO</t>
  </si>
  <si>
    <t>CONCLUSIÓN EVALUACION EXPERIENCIA PERSONAL PRINCIPAL REQUERIDO</t>
  </si>
  <si>
    <t>CONCLUSIÓN EVALUACION EXPERIENCIA  PERSONAL PRINCIPAL REQUERIDO</t>
  </si>
  <si>
    <t>CONCLUSIÓN EVALUACIONEXPERIENCIA  PERSONAL PRINCIPAL REQUERIDO</t>
  </si>
  <si>
    <t>3.3</t>
  </si>
  <si>
    <t>3.2</t>
  </si>
  <si>
    <t>OFERENTE</t>
  </si>
  <si>
    <t>ANALISIS DE LA NECESIDAD</t>
  </si>
  <si>
    <t>ETAPAS</t>
  </si>
  <si>
    <t xml:space="preserve">OBSERVACIÓN </t>
  </si>
  <si>
    <t xml:space="preserve">PLANTEAMIENTO DE ALTERNATIVAS EFECTIVAS DE SOLUCIÓN </t>
  </si>
  <si>
    <t>SELECCIÓN DE LA MEJOR ALTERNATIVA</t>
  </si>
  <si>
    <t>GENERACIÓN DE ESTUDIOS Y DISEÑOS</t>
  </si>
  <si>
    <t>ESTRUCTURACIÓN FINANCERA Y LEGAL</t>
  </si>
  <si>
    <t>DETERMINACIÓN DE POSIBLES ACTIVIDADES OPERATIVAS Y CONTRACTUALES QUE DEMANDEN LOS PROCESOS</t>
  </si>
  <si>
    <t>ARTICULACIÓN PROPUESTA PARA LA ESTRCUTURACIÓN INTEGRAL ENTRE LOS COMPONENTES FINANCIERO, JURIDICO Y TÉCNICO , SE DEBE RELACIONAR:</t>
  </si>
  <si>
    <t>1. DESCRIPCIÓN DEL DESARROLLO DE LA ACTIVIDAD O FASE</t>
  </si>
  <si>
    <t>2. REGISTRO DE PROFESIONALES A PARTICIPÁR, ROLES Y MEDIOS DE CONTACTO</t>
  </si>
  <si>
    <t>3. ESQUEMAS DE TRABAJO</t>
  </si>
  <si>
    <t>4. RECURSOS LOGISTICOS DISPONIBLES PARA EL DESARROLLO DE LA CONSULTORIA</t>
  </si>
  <si>
    <t>5. ORGANIGRAMA OPERACIONAL</t>
  </si>
  <si>
    <t>6. ESTRATEGIAS PARA LA MITIGACIÓN DE RIESGOS</t>
  </si>
  <si>
    <t xml:space="preserve">CRONOGRAMA DETALLADO EN FORMATO PROJECT O EXCEL, EN EL CUAL SE DEFINA LA RUTA CRITICA DE LOS TRABAJOS  Y SUS RESPONSABLES, EN ESTE CAPITULO SE DEBA INCLUIR LA DISTRIBUCIÓN DE LOS TIEMPOS DE LAS ACTIVIDADES A DESARROLLAR, SUS PLAZOS FECHAS DE INICIO Y FINALIZACIÓN. SE TENDRA EN CUENTA LA VIABILIDAD DE CRONOGRAMA, LA COHERENCIA EN EL DESARROLLO DE LAS ACTIVIDADES, LOS TIEMPOS FIJADOS PARA LA ENTREGA DE CADA UNO DE LOS INFORMES Y LA CLARIDAD EN SU PRESENTACIÓN  </t>
  </si>
  <si>
    <t>X</t>
  </si>
  <si>
    <t>DETERMINACIÓN DE LAS HERRAMIENTAS DE FORTALECIMIENTO EN LA ESTRUCTURACIÓN Y PRESENTACIÓN DE PROYECTOS DE LOS MUNICIPIOS ANTE LOS OCAD</t>
  </si>
  <si>
    <t>FACTOR MULTIPLICADOR MINIMO</t>
  </si>
  <si>
    <t xml:space="preserve">(DPC INGENIEROS SAS 23% - MSING SAS 6% - SIGT INGENIEROS Y CONSULTORES SAS 51%-INGENIEROS Y CONSULTORES MCM SAS 20%- 0%) </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</si>
  <si>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</si>
  <si>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</si>
  <si>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</si>
  <si>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</si>
  <si>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</si>
  <si>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</si>
  <si>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</si>
  <si>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</si>
  <si>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</si>
  <si>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</si>
  <si>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</si>
  <si>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</si>
  <si>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</si>
  <si>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</si>
  <si>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</si>
  <si>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</si>
  <si>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</si>
  <si>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</si>
  <si>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</si>
  <si>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</si>
  <si>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</si>
  <si>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</si>
  <si>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OTROS COSTOS DIRECTOS</t>
  </si>
  <si>
    <t>Otros costos directos</t>
  </si>
  <si>
    <t>UND</t>
  </si>
  <si>
    <t>Vr. Unitario</t>
  </si>
  <si>
    <t>Total</t>
  </si>
  <si>
    <t>SUBTOTAL OTROS COSTOS DIRECTOS (3)</t>
  </si>
  <si>
    <t>RESUMEN GENERAL</t>
  </si>
  <si>
    <t>COSTO TOTAL (1 + 2 + 3)</t>
  </si>
  <si>
    <t>IVA 16%</t>
  </si>
  <si>
    <t xml:space="preserve">VALOR TOTAL COSTO CONSULTORÍA </t>
  </si>
  <si>
    <t>VALOR FORMATO 07</t>
  </si>
  <si>
    <t xml:space="preserve">OBSERVACIÓN: EL OFERENTE MEDIANTE CORREO ELECTRONICO DEL 19 DE MAYO DE 2016 Y MEDIANTE RADICADO No 2016-430-032881-2 DEL 19 DE MAYO DE 2016 EL OFERENTE SUBSANÓ 
 - REDONDEO DE LAS OPERACIONES ARITMETICAS
 - MODIFICO EL NUMERO DE MESES TENIENDO EN CUENTA EL NUMERAL 1.5 DE LAS REGLAS DE PARTICIPACIÓN (1.5 MESES)
</t>
  </si>
  <si>
    <t xml:space="preserve">( 0% -  0% -  0%- 0%- 0%) </t>
  </si>
  <si>
    <t>FORMATO 07 A - FASE I</t>
  </si>
  <si>
    <t xml:space="preserve">                                                                                                                                                                                                                                                                                                                                                                                                                                                                                                                                                                                                                                                                                                                                                                                                                                                                                                                                                    </t>
  </si>
  <si>
    <t xml:space="preserve">VALOR TOTAL COSTO FIJO INTERVENTORÍA </t>
  </si>
  <si>
    <t>||</t>
  </si>
  <si>
    <t>Director en Estructuración</t>
  </si>
  <si>
    <t>Líder de Estructuración Financiera</t>
  </si>
  <si>
    <t>Líder de Estructuración Jurídica</t>
  </si>
  <si>
    <t>Especialista Hidráulico</t>
  </si>
  <si>
    <t>Especialista área social</t>
  </si>
  <si>
    <t>Especialista Institucional</t>
  </si>
  <si>
    <t>Especialista Jurídico Catastral</t>
  </si>
  <si>
    <t xml:space="preserve">Especialista Ambiental </t>
  </si>
  <si>
    <t>Especialista Estructural</t>
  </si>
  <si>
    <t>Especialista Geotécnia</t>
  </si>
  <si>
    <t>Especialista Electro mecánico</t>
  </si>
  <si>
    <t>Ingeniero de Costos y presupuestos</t>
  </si>
  <si>
    <t>Topógrafo</t>
  </si>
  <si>
    <t>Cadenero</t>
  </si>
  <si>
    <t>Dibujante</t>
  </si>
  <si>
    <t>OFICINA</t>
  </si>
  <si>
    <t>PAPELERIA E IMPRESIÓN INFORMES Y PLANOS</t>
  </si>
  <si>
    <t>PASAJES Y VIATICOS</t>
  </si>
  <si>
    <t>TRANSPORTE (DISPONIBILIDAD DE VEHICULO)</t>
  </si>
  <si>
    <t>global</t>
  </si>
  <si>
    <t xml:space="preserve"> global</t>
  </si>
  <si>
    <t xml:space="preserve">subsanó. </t>
  </si>
  <si>
    <t>No cumple con el postgrado posgrado en: Ingenieria Hiraulica y/o sanitaria y/o ambiental y/o agua y saneamiento ambiental y/o recursos hidricos y/o recursos hidraulicos y medio ambiente y/o saneamiento ambiental y/o hidrosistemas y/o gerencia de proyectos y/o gestión de proyectosy/o economia y/o servicios publicos domiciliarios</t>
  </si>
  <si>
    <t xml:space="preserve">Dentro de los contratos aportados no se incluye  ESTRUCTURACIÓN DE PROYECTOS  PARA PLANTAS DE TRATAMIENTO DE AGUA RESIDUAL "PTAR", de valor igual o superior al valor del POE, expresado en SMMLV </t>
  </si>
  <si>
    <t>x</t>
  </si>
  <si>
    <t xml:space="preserve">Mediante correo y radicado No 2016-430053974-2 remitido el día 01 de agosto de 2016, allegaron documentación juridica requerida acalrando lo solicitado por la entidad. </t>
  </si>
  <si>
    <t>si</t>
  </si>
  <si>
    <t xml:space="preserve">DENTRO DE LA CERTIFICACIÓN NO CONTIENE LA FECHA DE TERMNIACIÓN DEL RPOYECTO </t>
  </si>
  <si>
    <t>NO CUMPLE CON LA EXPERIENCIA SOLICITADA EN  Estructuración de proyectos para sistemas de: agua potable y/o acueductos y/o alcantarillados sanitarios y/o tratamiento de aguas residuales</t>
  </si>
  <si>
    <t>EL OFERENTE APORTO DOCUMENTACIÓN CON RADICADO No 2016-430053974-2 remitido el día 01 de agosto de 2016</t>
  </si>
  <si>
    <t>3.4.3</t>
  </si>
  <si>
    <t>METODOLOGIA Y CORNOGRAMA</t>
  </si>
  <si>
    <t>CONCLUSIÓN EVALUACION METODOLOGIA Y CORONOGRAMA</t>
  </si>
  <si>
    <t>3-6</t>
  </si>
  <si>
    <t>8-15</t>
  </si>
  <si>
    <t>N/A</t>
  </si>
  <si>
    <t>17-24</t>
  </si>
  <si>
    <t>29-32</t>
  </si>
  <si>
    <t>34-37</t>
  </si>
  <si>
    <t>39</t>
  </si>
  <si>
    <t>VERIFICACIÓN DE REQUISITOS JURÍDICOS</t>
  </si>
  <si>
    <r>
      <t xml:space="preserve">PROCESO DE SELECCIÓN </t>
    </r>
    <r>
      <rPr>
        <b/>
        <sz val="12"/>
        <rFont val="Arial Narrow"/>
        <family val="2"/>
      </rPr>
      <t xml:space="preserve">– CONVOCATORIA PÚBLICA </t>
    </r>
    <r>
      <rPr>
        <b/>
        <sz val="12"/>
        <color theme="1"/>
        <rFont val="Arial Narrow"/>
        <family val="2"/>
      </rPr>
      <t xml:space="preserve">N° </t>
    </r>
    <r>
      <rPr>
        <b/>
        <sz val="12"/>
        <rFont val="Arial Narrow"/>
        <family val="2"/>
      </rPr>
      <t>CPR 010-2016</t>
    </r>
  </si>
  <si>
    <r>
      <t>(Numeral 3.2 de la Invitación a ofertar en el marco del Numeral 23.3</t>
    </r>
    <r>
      <rPr>
        <sz val="10"/>
        <rFont val="Arial Narrow"/>
        <family val="2"/>
      </rPr>
      <t xml:space="preserve">  del </t>
    </r>
    <r>
      <rPr>
        <sz val="10"/>
        <color theme="1"/>
        <rFont val="Arial Narrow"/>
        <family val="2"/>
      </rPr>
      <t>Estatuto de Contratación de FONADE</t>
    </r>
  </si>
  <si>
    <r>
      <t>Oferente:</t>
    </r>
    <r>
      <rPr>
        <b/>
        <sz val="10"/>
        <color theme="1"/>
        <rFont val="Arial Narrow"/>
        <family val="2"/>
      </rPr>
      <t xml:space="preserve"> </t>
    </r>
    <r>
      <rPr>
        <b/>
        <sz val="10"/>
        <rFont val="Arial Narrow"/>
        <family val="2"/>
      </rPr>
      <t xml:space="preserve">I&amp;D PROYECTOS SAS </t>
    </r>
    <r>
      <rPr>
        <sz val="10"/>
        <rFont val="Arial Narrow"/>
        <family val="2"/>
      </rPr>
      <t>Representante legal o apoderado:</t>
    </r>
    <r>
      <rPr>
        <b/>
        <sz val="10"/>
        <rFont val="Arial Narrow"/>
        <family val="2"/>
      </rPr>
      <t xml:space="preserve"> JAVIER HERNANDO FLECHAS PARRA</t>
    </r>
  </si>
  <si>
    <t>SITUACIÓN A VERIFICAR</t>
  </si>
  <si>
    <t>ACCIÓN VERIFICABLE</t>
  </si>
  <si>
    <t>FOLIO (S)</t>
  </si>
  <si>
    <t>SI</t>
  </si>
  <si>
    <t xml:space="preserve">NO </t>
  </si>
  <si>
    <t xml:space="preserve">1. Carta de presentación de la oferta </t>
  </si>
  <si>
    <t>Carta de presentación de la oferta firmada por el oferente y/o representante legal o persona autorizada en el formato 01</t>
  </si>
  <si>
    <t>Anexa fotocopia de la Cédula de Ciudadanía de quien suscribe la oferta</t>
  </si>
  <si>
    <t>143</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</si>
  <si>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</si>
  <si>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</si>
  <si>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r>
      <t xml:space="preserve">Oferta avalada por </t>
    </r>
    <r>
      <rPr>
        <sz val="9"/>
        <rFont val="Arial Narrow"/>
        <family val="2"/>
      </rPr>
      <t>(</t>
    </r>
    <r>
      <rPr>
        <b/>
        <sz val="9"/>
        <rFont val="Arial Narrow"/>
        <family val="2"/>
      </rPr>
      <t xml:space="preserve">ingeniero civil, o ingeniero de transportes y vías, según el caso) </t>
    </r>
    <r>
      <rPr>
        <sz val="9"/>
        <color theme="1"/>
        <rFont val="Arial Narrow"/>
        <family val="2"/>
      </rPr>
      <t xml:space="preserve"> o el oferente o su representante legal acredita alguna de estas profesiones</t>
    </r>
  </si>
  <si>
    <t xml:space="preserve">2.Derechos de participación </t>
  </si>
  <si>
    <t>El oferente acredita el pago de los derechos de participación conforme con las Reglas de Participación</t>
  </si>
  <si>
    <t xml:space="preserve">3. Persona Natural </t>
  </si>
  <si>
    <t>Aporta registro mercantil y/o certificado de inscripción, clasificación y calificación - RUP y fotocopia de la Cédula de Ciudadanía, acorde con las Reglas de Participación (en caso de ser persona natural extranjera, cuenta con la autorización conforme con las normas migratorias)</t>
  </si>
  <si>
    <t xml:space="preserve">4. Persona Jurídica </t>
  </si>
  <si>
    <t xml:space="preserve">El certificado de existencia y representación legal está acorde con las exigencias de las Reglas de Participación </t>
  </si>
  <si>
    <t>El certificado de inscripción, clasificación y calificación - RUP está acorde con las exigencias de las Reglas de Participación: fecha de expedición, actualización y vigencia al momento de la finalización del registro de entrega de ofertas (Decreto 1082 de 2015)</t>
  </si>
  <si>
    <t>La sociedad tiene vigencia igual al plazo del contrato a celebrar y un (1) año más y cuenta con mínimo un (1) año de constitución</t>
  </si>
  <si>
    <t>El Representante Legal tiene la facultad para comprometer la sociedad hasta por el monto de la oferta.</t>
  </si>
  <si>
    <t>26-27</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</si>
  <si>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</si>
  <si>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</si>
  <si>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t xml:space="preserve">5. Consorcio o Unión Temporal </t>
  </si>
  <si>
    <t>Allega documento de constitución del consorcio o unión temporal, suscrita por cada uno de sus integrantes y con el lleno de requisitos exigidos en las Reglas de Participación para tal efecto</t>
  </si>
  <si>
    <t xml:space="preserve">Cada integrante aporta los requisitos legales exigidos para las personas naturales y/o jurídicas que lo conforman </t>
  </si>
  <si>
    <t>La oferta está firmada por el representante legal designado.</t>
  </si>
  <si>
    <t xml:space="preserve">6. Garantía de seriedad de la Oferta </t>
  </si>
  <si>
    <t>Corresponde la cuantía asegurada y la vigencia conforme con las Reglas de Participación y se expidió: “ante entidades públicas con régimen privado de contratación”</t>
  </si>
  <si>
    <t>SUBSANÓ EL VALOR ASEGURADO Mediante correo y radicado No 2016-430053974-2 remitido el día 01 de agosto de 2016</t>
  </si>
  <si>
    <t>El tomador es el oferente.</t>
  </si>
  <si>
    <t>El asegurado y/o beneficiario es la entidad contratante: FONADE con el NIT 899.999.316-1</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</si>
  <si>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</si>
  <si>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</si>
  <si>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</si>
  <si>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 xml:space="preserve">7.   Otros documentos </t>
  </si>
  <si>
    <r>
      <rPr>
        <sz val="9"/>
        <color theme="1"/>
        <rFont val="Arial Narrow"/>
        <family val="2"/>
      </rPr>
      <t xml:space="preserve">El oferente presenta el RUT actualizado (actividad económica en códigos CIIU e inclusión del impuesto CREE), formato de creación de terceros y de vinculación de clientes y la certificación bancaria </t>
    </r>
    <r>
      <rPr>
        <b/>
        <sz val="9"/>
        <color theme="1"/>
        <rFont val="Arial Narrow"/>
        <family val="2"/>
      </rPr>
      <t>(se exigirá si la oferta es aceptada para firmar el contrato)</t>
    </r>
  </si>
  <si>
    <t>47-57</t>
  </si>
  <si>
    <t xml:space="preserve">8.  Certificado de pagos al Sistema de Seguridad Social y Aportes Parafiscales </t>
  </si>
  <si>
    <r>
      <rPr>
        <b/>
        <sz val="9"/>
        <color theme="1"/>
        <rFont val="Arial Narrow"/>
        <family val="2"/>
      </rPr>
      <t>Persona natural:</t>
    </r>
    <r>
      <rPr>
        <sz val="9"/>
        <color theme="1"/>
        <rFont val="Arial Narrow"/>
        <family val="2"/>
      </rPr>
      <t xml:space="preserve"> El oferente adjunta la certificación de afiliación y/o pago expedida por la EPS, la AFP y la ARL con la antelación indicada en las Reglas de Participación. / Allega declaración juramentada (Ley 789 de 2002) acreditando tener personal a cargo (en caso de ser necesario)</t>
    </r>
  </si>
  <si>
    <r>
      <rPr>
        <b/>
        <sz val="9"/>
        <color theme="1"/>
        <rFont val="Arial Narrow"/>
        <family val="2"/>
      </rPr>
      <t>Persona jurídica:</t>
    </r>
    <r>
      <rPr>
        <sz val="9"/>
        <color theme="1"/>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t>
    </r>
  </si>
  <si>
    <r>
      <rPr>
        <b/>
        <sz val="9"/>
        <color theme="1"/>
        <rFont val="Arial Narrow"/>
        <family val="2"/>
      </rPr>
      <t>Consorcios y uniones temporales:</t>
    </r>
    <r>
      <rPr>
        <sz val="9"/>
        <color theme="1"/>
        <rFont val="Arial Narrow"/>
        <family val="2"/>
      </rPr>
      <t xml:space="preserve"> Cada integrante aporta los requisitos legales exigidos para las personas naturales y/o jurídicas que lo conforman.</t>
    </r>
  </si>
  <si>
    <t>9. Criterios de desempate</t>
  </si>
  <si>
    <r>
      <rPr>
        <b/>
        <sz val="9"/>
        <color theme="1"/>
        <rFont val="Arial Narrow"/>
        <family val="2"/>
      </rPr>
      <t>PERSONAL CON LIMITACIONES</t>
    </r>
    <r>
      <rPr>
        <sz val="9"/>
        <color theme="1"/>
        <rFont val="Arial Narrow"/>
        <family val="2"/>
      </rPr>
      <t>: El oferente acredita tener personal vinculado con limitaciones conforme con lo establecido en el Artículo 24 de la Ley 361 de 1997, mediante certificación expedida por la oficina de trabajo, según el Numeral 5.4 de las Reglas de Participación.</t>
    </r>
  </si>
  <si>
    <t>NO APORTÓ</t>
  </si>
  <si>
    <r>
      <rPr>
        <b/>
        <sz val="9"/>
        <color theme="1"/>
        <rFont val="Arial Narrow"/>
        <family val="2"/>
      </rPr>
      <t>MYPIME</t>
    </r>
    <r>
      <rPr>
        <sz val="9"/>
        <color theme="1"/>
        <rFont val="Arial Narrow"/>
        <family val="2"/>
      </rPr>
      <t xml:space="preserve">: El oferente acredita su condición de MIPYMES conforme con lo dispuesto en el Artículo 2 de la Ley 905 de 2004, según el Numeral </t>
    </r>
    <r>
      <rPr>
        <sz val="9"/>
        <rFont val="Arial Narrow"/>
        <family val="2"/>
      </rPr>
      <t>5.4</t>
    </r>
    <r>
      <rPr>
        <sz val="9"/>
        <color rgb="FFFF0000"/>
        <rFont val="Arial Narrow"/>
        <family val="2"/>
      </rPr>
      <t xml:space="preserve"> </t>
    </r>
    <r>
      <rPr>
        <sz val="9"/>
        <color theme="1"/>
        <rFont val="Arial Narrow"/>
        <family val="2"/>
      </rPr>
      <t>de las Reglas de Participación.</t>
    </r>
  </si>
  <si>
    <t>61</t>
  </si>
  <si>
    <r>
      <rPr>
        <b/>
        <sz val="9"/>
        <color theme="1"/>
        <rFont val="Arial Narrow"/>
        <family val="2"/>
      </rPr>
      <t>RECIPROCIDAD</t>
    </r>
    <r>
      <rPr>
        <sz val="9"/>
        <color theme="1"/>
        <rFont val="Arial Narrow"/>
        <family val="2"/>
      </rPr>
      <t>: El oferente presenta las consultas del SECOP e indica que su oferta cumple con los requisitos para que se le otorgue tratamiento de bienes y servicios nacionales, pese a ser de origen extranjero, en virtud del principio de reciprocidad.</t>
    </r>
  </si>
  <si>
    <t>10. Antecedentes</t>
  </si>
  <si>
    <t>Verificación de antecedentes judiciales del Ministerio De Defensa Nacional policia nacional</t>
  </si>
  <si>
    <t>43</t>
  </si>
  <si>
    <t xml:space="preserve"> LA DOCUMENTACIÓN FUE VERIFICADA POR LA ENTIDAD</t>
  </si>
  <si>
    <t>11. Antecedentes</t>
  </si>
  <si>
    <t>NO APORTÓ LA DOCUMENTACIÓN RELACIONADA AL REPRESENTANTE LEGAL  FUERON VERIFICADOS POR LA ENTIDAD</t>
  </si>
  <si>
    <t>12. Antecedentes</t>
  </si>
  <si>
    <t>Verificación del sistema de información de registro de sancionesy causas de inhabilidad (SIRI) de la Procuraduría General de la Nación</t>
  </si>
  <si>
    <t>41</t>
  </si>
  <si>
    <t xml:space="preserve">10. Concepto verificación </t>
  </si>
  <si>
    <r>
      <t>EL OFERENTE</t>
    </r>
    <r>
      <rPr>
        <b/>
        <sz val="9"/>
        <rFont val="Arial Narrow"/>
        <family val="2"/>
      </rPr>
      <t xml:space="preserve"> (CUMPLE, NO CUIMPLE)</t>
    </r>
    <r>
      <rPr>
        <b/>
        <sz val="9"/>
        <color theme="1"/>
        <rFont val="Arial Narrow"/>
        <family val="2"/>
      </rPr>
      <t xml:space="preserve"> CON LOS REQUISITOS DE CARÁCTER JURÍDICO ESTABLECIDOS EN LAS REGLAS DE PARTICIPACIÓN. </t>
    </r>
  </si>
  <si>
    <t xml:space="preserve"> NO CUMPLE</t>
  </si>
  <si>
    <t>Verificación:</t>
  </si>
  <si>
    <r>
      <rPr>
        <b/>
        <sz val="11"/>
        <rFont val="Arial Narrow"/>
        <family val="2"/>
      </rPr>
      <t>LAURA MARCELA GARCIA CABANA</t>
    </r>
    <r>
      <rPr>
        <b/>
        <sz val="11"/>
        <color theme="1"/>
        <rFont val="Arial Narrow"/>
        <family val="2"/>
      </rPr>
      <t>, Comité Evaluador</t>
    </r>
  </si>
  <si>
    <t>Director de inteventoria</t>
  </si>
  <si>
    <t>Residente de interventoria</t>
  </si>
  <si>
    <t>Profesional de costos y presupuestos</t>
  </si>
  <si>
    <t>Profesional de calidad</t>
  </si>
  <si>
    <t>Profesional de seguridad industrial</t>
  </si>
  <si>
    <t>Inspector de interventoria</t>
  </si>
  <si>
    <t>Topografo</t>
  </si>
  <si>
    <t>MES</t>
  </si>
  <si>
    <t>El contrato contiene experiencia en redes de acueducto y alcantarillado pero dentro de la certificación no especifica el VALOR de la  ESTRUCTURACIÓN EN PROYECTOS PARA SISTEMAS DE: AGUA POTABLE Y/O ACUEDUCTOS Y/O ALCANTARILLADOS SANITARIOS Y/O TRATAMIENTO DE AGUAS RESIDUALES, teniendo en cuenta la nota establecida en el numeral 3.4 de la acreditación y verificación de la experiencia del oferente,  NOTA 2: Cuando el objeto requerido como experiencia sea una parte del objeto contractual de la(s) certificación(es) aportada(s), no será tenido en cuenta, salvo que se acredite debidamente discriminados la experiencia requerida y su valor. En este evento, el valor que se tendrá en cuenta para efectos de la verificación de la experiencia del oferente, será el correspondiente al valor discriminado de la experiencia solicitada.</t>
  </si>
  <si>
    <t>Arquitecto</t>
  </si>
  <si>
    <t xml:space="preserve">Arquitecto </t>
  </si>
  <si>
    <t>PUNTAJE ADICIONAL POR # DE CONTRATOS</t>
  </si>
  <si>
    <t>PUNTAJE ADICIONAL ESTUDIOS</t>
  </si>
  <si>
    <t>Director de inteventoria de estructuracion</t>
  </si>
  <si>
    <t>Estructurador financiero</t>
  </si>
  <si>
    <t xml:space="preserve">Juridico </t>
  </si>
  <si>
    <t>Especialista estructural</t>
  </si>
  <si>
    <t>Especialista en geotecnia</t>
  </si>
  <si>
    <t>Especilaista bioclimatico</t>
  </si>
  <si>
    <t>Especialista area social</t>
  </si>
  <si>
    <t>Especialista ambiental</t>
  </si>
  <si>
    <t>Especialista electrico</t>
  </si>
  <si>
    <t>Especialista hidraulico</t>
  </si>
  <si>
    <t>Profesional de costos y presupuesto</t>
  </si>
  <si>
    <t>Director de consultoria</t>
  </si>
  <si>
    <t>Coordinador tecnico de diseños</t>
  </si>
  <si>
    <t>Arquitecto diseñador</t>
  </si>
  <si>
    <t>Especialiosta electromecanico</t>
  </si>
  <si>
    <t xml:space="preserve">Profesional costos y presupuesto </t>
  </si>
  <si>
    <t>Especialista institucional</t>
  </si>
  <si>
    <t>GASTOS GENERALES, PAPELERIA, FOTOGRAFIAS, DIGITACION, EQUIPOS DE COMUNICACIÓN, TRANSPORTE, Y DEMAS GASTOS ADMINISTRATIVOS</t>
  </si>
  <si>
    <t>GBL</t>
  </si>
  <si>
    <t>ELABORACION DE INFORMES - PAPELERIA  Y PLANOS</t>
  </si>
  <si>
    <t>COMUNICACIONES</t>
  </si>
  <si>
    <t>TRANSPORTES</t>
  </si>
  <si>
    <t>IMPRESORA</t>
  </si>
  <si>
    <t>NA</t>
  </si>
  <si>
    <t>JUAN MANUEL MARTINEZ PAZ</t>
  </si>
  <si>
    <t>INGENIERO CIVIL</t>
  </si>
  <si>
    <t>ESPECIALISTA EN FINANZAS</t>
  </si>
  <si>
    <t>TARJETA PROFESIONAL  ANTECEDENTES</t>
  </si>
  <si>
    <t>CONSULTORIA ESPECIALIZADA PARA LA REALIZACION DE LA ESTRUCTURACION FINANCIERA, DE RIESGOS Y PROMOCION DE PROYECTOS DE CONCESIONES VIALES QUE CONFORMAN AUTOPISTAS PARA LA PROSPERIDAD</t>
  </si>
  <si>
    <t>CONSULTORIA ESPECIALIZADA PARA LA REALIZACION DE LA ESTRUCTURACION FINANCIERA Y LEGAL DEL PROYECTODE RECUPERACION DE LA NAVEGABILIDAD EN EL RIO MAGDALENA</t>
  </si>
  <si>
    <t>INGENIERO INDUSTRIAL</t>
  </si>
  <si>
    <t>MIGUEL TROYANO MORENO</t>
  </si>
  <si>
    <t>RESIDENCIAL PUERTO LUZ 1A Y 2A FASE SITA EN AVDA  RIO SAN PEDRO 14  EN EL PUERTO DE SANTA MARIAA</t>
  </si>
  <si>
    <t>APARCAMIENTO SUBTERRANEO U URBANIZACION DE PLAZA DE ANDALUCIA DE TORREMOLINOS MALAGA</t>
  </si>
  <si>
    <t>CLUB MUNICIPAL DE HIELO DE BENALMADENA</t>
  </si>
  <si>
    <t>SANTIAGO PEREZ VIDAL</t>
  </si>
  <si>
    <t>ARQUITECTO</t>
  </si>
  <si>
    <t>RESIDENCIAL PUERTO LUZ 1A Y 2A FASE SITA EN AVDA  RIO SAN PEDRO 14  EN EL PUERTO DE SANTA MARIA cadiz</t>
  </si>
  <si>
    <t>certificacion DONDE SE ACREIDTE LA EXPERIENCIA</t>
  </si>
  <si>
    <t>CONVALIDACION TITULO</t>
  </si>
  <si>
    <t>Director de Interventoría</t>
  </si>
  <si>
    <t>CUALES 4 PROYYCETOS OBJETO DE VERIFICACION</t>
  </si>
  <si>
    <t>CUALES 3 PROYYCETOS OBJETO DE VERIFICACION</t>
  </si>
  <si>
    <t>ORBE CONSULTORIA EN ARQUITECTURA E INGENIERIA SA</t>
  </si>
  <si>
    <t>ARCA ARQUITECTURA E INGENIERIA SA</t>
  </si>
  <si>
    <t>LUIS GUILLERMO</t>
  </si>
  <si>
    <t>Ingeniero Civil o Vías y Transporte, con Posgrado en: Alguna rama de la ingeniería</t>
  </si>
  <si>
    <t>Director o Coordinador de Interventoría en Proyectos de interventoría de: construcción o rehabilitación o pavimentación o ampliación o mejoramiento de infraestructura vial Urbana.</t>
  </si>
  <si>
    <t>La sumatoria de mínimo dos (2) de los proyectos acreditados debe ser igual o superior a una (1) vez el valor del POE, expresado en SMMLV.</t>
  </si>
  <si>
    <t>Especialista en Geotecnia y Vías</t>
  </si>
  <si>
    <t>Ingeniero Civil, Especialista en Vías</t>
  </si>
  <si>
    <t>Especialista en Geotecnia en proyectos de interventoría de: construcción y/o mantenimiento de vías.</t>
  </si>
  <si>
    <t>La sumatoria de mínimo dos (2) de los proyectos acreditados debe ser igual o superior a una (1) vez el valor del POE,
Página 53 de 81
expresado en SMMLV.</t>
  </si>
  <si>
    <t>INTERVENTORIA A LA CONSTRUCCIÓN Y/O MANTENIMIENTO Y/O REHABILITACIÓN DE INTERVENCIONES INTEGRALES DE INFRAESTRUCTURA VIAL.
La experiencia debe ser acreditada con la ejecución de MÍNIMO UNO (01) Y MÁXIMO CINCO (05) contratos.
• En uno de los contratos aportados debe corresponder a la ejecución de actividades relacionadas con interventoría a proyectos de infraestructura víal urbana, que incluya redes de servicios públicos.
• Se deberá relacionar mínimo Un (1) Contrato celebrado con entidades públicas en el Territorio Nacional
• En uno de los contratos aportados debe corresponder a interventoría a la aplicación de Mezclas Asfálticas con Grano de Caucho Y/O MEZCLA MDC2 en una cantidad mayor o igual a 500m3.
• Los contratos aportados deben sumar, en su conjunto, un valor igual o superior a 2.0 veces el valor del POE, expresado en SMMLV a la fecha de su terminación.</t>
  </si>
  <si>
    <t>BEATRIZ ELENA BLANCO AREVALO</t>
  </si>
  <si>
    <t>54202-81728 NTS</t>
  </si>
  <si>
    <t>ESPECIALISTA EN INFRAESTRUCTURA VIAL Y DE TRANSPORTE</t>
  </si>
  <si>
    <t>WILLIAM ANSELMO ACEVEDO VARGAS</t>
  </si>
  <si>
    <t>25202-36252 CND</t>
  </si>
  <si>
    <t>ESPECIALISTA EN INFRAESTRUCTURA VIAL</t>
  </si>
  <si>
    <t>INTERVENTORIA TECNICA ADMINISTRATIVA FINANCIERA Y LEGAL A LA CONSTRUCCION PARA LA FASE II DE LA SEGUNDA ETAPA DEL PROYECTO DE PAVIMENTACION EN EL CASCO URBANO DEL MUNICIPIO DE OROCUE DEPARTAMENTO DEL CASANARE</t>
  </si>
  <si>
    <t>40 PUNTOS</t>
  </si>
  <si>
    <t>INTERVENTORIA TECNICA AMINISTRATIVA Y FINANCIERA Y DE CONTROL PRESUPUESTAL A LA CONSTRUCCION DE OBRAS DE PAVIMENTACION EN CONCRETO HIDRAULICO MUNICPIO DE MANI DEPARTAMENTO DE CASANARE</t>
  </si>
  <si>
    <t>20 PUNTOS</t>
  </si>
  <si>
    <t>BOGOTA</t>
  </si>
  <si>
    <r>
      <rPr>
        <b/>
        <u/>
        <sz val="10"/>
        <color rgb="FF0000FF"/>
        <rFont val="Arial"/>
        <family val="2"/>
      </rPr>
      <t xml:space="preserve">Mínimo uno </t>
    </r>
    <r>
      <rPr>
        <sz val="10"/>
        <rFont val="Arial"/>
        <family val="2"/>
      </rPr>
      <t xml:space="preserve">de los contratos aportados debe ser </t>
    </r>
    <r>
      <rPr>
        <b/>
        <u/>
        <sz val="10"/>
        <color rgb="FF0000FF"/>
        <rFont val="Arial"/>
        <family val="2"/>
      </rPr>
      <t>de valor igual o superior al POE</t>
    </r>
    <r>
      <rPr>
        <sz val="10"/>
        <rFont val="Arial"/>
        <family val="2"/>
      </rPr>
      <t xml:space="preserve"> expresado en SMMLV a la fecha de terminación</t>
    </r>
  </si>
  <si>
    <t>SIN</t>
  </si>
  <si>
    <t xml:space="preserve">UNIDAD DE SERVICIOS PENITENCIARIOS Y CARCELARIOS </t>
  </si>
  <si>
    <t>ANÁLISIS POR EL SISTEMA DE COSTOS POR PERSONAL Y FACTOR MULTIPLICADOR</t>
  </si>
  <si>
    <t>SMMLV 2019</t>
  </si>
  <si>
    <t>CODIGO CIIU</t>
  </si>
  <si>
    <t>No. CTO</t>
  </si>
  <si>
    <t>ORGANIZACIÓN DE TRANSPORTES ORT SAS</t>
  </si>
  <si>
    <t>LINEAS ESPECIALES PREMIUM SAS</t>
  </si>
  <si>
    <t>GIMNASIO CAMPESTRE CRISTIANO</t>
  </si>
  <si>
    <t>PRESTACION DE SERVICIO DE TRANSPORTE ESCOLAR</t>
  </si>
  <si>
    <t>SENA</t>
  </si>
  <si>
    <t>CONTRATAR EL SERVICIO DE TRANSPORTE ESPECIAL PARA ATENDER LAS RUTAS Y LOS DIFERENTES EVENTOS DE LOS APRENDICES DEL CENTRO DE BIOTECNOLOGIA AGROPECUARIA MOSQUERA</t>
  </si>
  <si>
    <t>LICEO MANANTIAL DE VIDA ETERNA</t>
  </si>
  <si>
    <t>ARITUR LTDA</t>
  </si>
  <si>
    <t>ALCALDIA MUNICIPAL CIMITARRA SANTADER</t>
  </si>
  <si>
    <t>TRANSPORTE TERRESTRE PARA LOS ESCOLARES DE LAS VEREDAS DEL MUNICIPIO DE CIMITARRA</t>
  </si>
  <si>
    <t>EXTURISCOL SAS</t>
  </si>
  <si>
    <t>S&amp;A SERVICIOS Y ASESORIAS</t>
  </si>
  <si>
    <t>ESAP</t>
  </si>
  <si>
    <t>FUNDACION GIMNASIO MODERNO</t>
  </si>
  <si>
    <t>PRESTACION DE SERVICIO DE TRANSPORTE ESPECIAL DE PASAJEROS EN LA CIUDAD DE BOGOTA, PARA EL DESPLAZAMIENTO DE LOS TRABAJADORES S&amp;A SERVICIOS Y ASESORIAS  SAS RN MISION EN EL FONDO NACIONAL DEL AHORRO</t>
  </si>
  <si>
    <t>PRESTAR EL SERVICIO DE TRANSPORTE TERRESTRE PARA LA COMUNIDAD ESAPISTA</t>
  </si>
  <si>
    <t>PRESTACION DEL SERVICIO DE TRANSPORTE TERRESTRE AUTOMOTOR ESPECIAL ESCOLAR CON EL SERVCIO DE MONITORA PARA LOS ALUMNOS DEL GIMNASIO MODERNO</t>
  </si>
  <si>
    <t>RENETUR S.A.</t>
  </si>
  <si>
    <t>COLEGIO CAFAM</t>
  </si>
  <si>
    <t>OPEN MARKET LTDA</t>
  </si>
  <si>
    <t>EMCOCABLES</t>
  </si>
  <si>
    <t>FIJAR REGLAS PARA LA COORDINACION POR PARTE DE CAFAM DEL SERVICIO DE TRANSPORTE QUE EL TRASPORTADOR PRESTA A LOS ESTUDIANTES DEL COLEGIO DCAFAM Y ESTABLECER CONDICIONES PARA PRESTACION DEL SERVICIO</t>
  </si>
  <si>
    <t>PRESTAR EL SERVICIO DE TRANSPORTE PARA LOS COLABORADORES EN LAS RUTAS PROGRAMADAS</t>
  </si>
  <si>
    <t>LA TRANSPORTADORA EN DESARROLLO DEL CONTRATO SE COMPROMETE PARA CON OPEN, APRESTAR EL SERVICIO DE TRANSPORTE DE PASAJEROS DE SUS FUNCIONARIOS</t>
  </si>
  <si>
    <t>REQUISITOS TECNICOS HABILITANTES</t>
  </si>
  <si>
    <t>UNIDAD DE SERVICIOS PENITENCIARIOS Y CARCELARIOS - USPEC 
OBJETO:
“REHABILITACIÓN ESTRUCTURAL DE LA BOCATOMA UBICADA EN LOS LÍMITES DE LA JURISDICCIÓN DE LOS MUNICIPIOS DE CÓMBITA, TUTA Y SOTAQUIRÁ”
INVITACION PUBLICA N° USPEC- IP-MC-60-2019</t>
  </si>
  <si>
    <t>CONSTRUNAL DE AGUAS SAS</t>
  </si>
  <si>
    <t>MARIO ARTURO ROJAS RODRIGUEZ</t>
  </si>
  <si>
    <r>
      <t>OPERACIÓN Y/O MANTENIMIENTO Y/O REMODELACIÓN Y/O ADECUACIÓN Y/O AMPLIACIÓN Y/O CONSTRUCCIÓN Y/O MANTENIMIENTO DE PLANTAS DE TRATAMIENTO DE AGUA POTABLE PTAP Y/O PLANTAS DE TRATAMIENTO DE AGUA RESIDUAL,</t>
    </r>
    <r>
      <rPr>
        <sz val="10"/>
        <color rgb="FFFF0000"/>
        <rFont val="Arial"/>
        <family val="2"/>
      </rPr>
      <t>mediante la presentación de</t>
    </r>
    <r>
      <rPr>
        <b/>
        <sz val="10"/>
        <color rgb="FFFF0000"/>
        <rFont val="Arial"/>
        <family val="2"/>
      </rPr>
      <t xml:space="preserve"> MÁXIMO CUATRO (4) </t>
    </r>
    <r>
      <rPr>
        <sz val="10"/>
        <color rgb="FFFF0000"/>
        <rFont val="Arial"/>
        <family val="2"/>
      </rPr>
      <t>certificaciones de contratos iniciados y terminados con entidades públicas o privadas, terminados y liquidados a la fecha del cierre del presente proceso, los cuales deberán sumar en conjunto, un</t>
    </r>
    <r>
      <rPr>
        <b/>
        <sz val="10"/>
        <color rgb="FFFF0000"/>
        <rFont val="Arial"/>
        <family val="2"/>
      </rPr>
      <t xml:space="preserve"> VALOR IGUAL O SUPERIOR A 1.0 VEZ EL P.O.E.</t>
    </r>
  </si>
  <si>
    <t>496/2018</t>
  </si>
  <si>
    <t>MUNICIPIO DE PUERTO GAITAN</t>
  </si>
  <si>
    <t>ADECUACION DE LA INFRAESTRUCTURA Y MANTENIMIENTO PREVENTIVO Y CORRECTIVO A LOS EQUIPOS DE LA PLANTA DE BENEFICIO ANIMAL DEL MUNICIPIO DE PUERTO GAITAN</t>
  </si>
  <si>
    <t>EL PROPONENTE DEBE PRESENTAR LA CERTIFICACION EXPEDIDA POR LA ENTIDAD CONTRATANTE, POR CUANTO SOLO APORTA EL CONTRATO SUSCRITO CON EL MUNICIPIO DE PUERTO GAITAN Y NO SE PUEDE EVIDENCIAR LA FECHA DE INICIO Y TERMINACION Y EL VALOR TOTAL EJECUTA EN MARCO DE DICHO CONTRATO, DE CONFORMIDAD CON LO ESTABLECIDO EN EL NUMERAL 3,2 DE LA INVITACION PUBLICA</t>
  </si>
  <si>
    <t>VER EVALUACION TECNICA.
EL VALOR DE LA OFERTA ECONOMICA ES DE $53.884.669,00 (VALOR AJUSTADO)</t>
  </si>
  <si>
    <t xml:space="preserve">(CONSTRUNAL DE AGUAS SAS 100% -  0% -  0%- 0%- 0%) </t>
  </si>
  <si>
    <t>0</t>
  </si>
  <si>
    <t>V.Bo.</t>
  </si>
  <si>
    <t>CUMPLE SUMATORIA DE TODOS 1,0 DEL POE</t>
  </si>
  <si>
    <t>“REHABILITACIÓN ESTRUCTURAL DE LA BOCATOMA UBICADA EN LOS LÍMITES DE LA JURISDICCIÓN DE LOS MUNICIPIOS DE CÓMBITA, TUTA Y SOTAQUIRÁ”
INVITACION PUBLICA N° USPEC- IP-MC-60-2019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</si>
</sst>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68">
    <numFmt numFmtId="42" formatCode="_-&quot;$&quot;\ * #,##0_-;\-&quot;$&quot;\ * #,##0_-;_-&quot;$&quot;\ * &quot;-&quot;_-;_-@_-"/>
    <numFmt numFmtId="41" formatCode="_-* #,##0_-;\-* #,##0_-;_-* &quot;-&quot;_-;_-@_-"/>
    <numFmt numFmtId="43" formatCode="_-* #,##0.00_-;\-* #,##0.00_-;_-* &quot;-&quot;??_-;_-@_-"/>
    <numFmt numFmtId="164" formatCode="&quot;$&quot;\ #,##0_);\(&quot;$&quot;\ #,##0\)"/>
    <numFmt numFmtId="165" formatCode="&quot;$&quot;\ #,##0.00_);\(&quot;$&quot;\ #,##0.00\)"/>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0.00\ &quot;€&quot;;\-#,##0.00\ &quot;€&quot;"/>
    <numFmt numFmtId="171" formatCode="_-* #,##0\ _€_-;\-* #,##0\ _€_-;_-* &quot;-&quot;\ _€_-;_-@_-"/>
    <numFmt numFmtId="172" formatCode="_-* #,##0.00\ &quot;€&quot;_-;\-* #,##0.00\ &quot;€&quot;_-;_-* &quot;-&quot;??\ &quot;€&quot;_-;_-@_-"/>
    <numFmt numFmtId="173" formatCode="_-* #,##0.00\ _€_-;\-* #,##0.00\ _€_-;_-* &quot;-&quot;??\ _€_-;_-@_-"/>
    <numFmt numFmtId="174" formatCode="&quot;$&quot;#,##0.00;[Red]\-&quot;$&quot;#,##0.00"/>
    <numFmt numFmtId="175" formatCode="_-&quot;$&quot;* #,##0.00_-;\-&quot;$&quot;* #,##0.00_-;_-&quot;$&quot;* &quot;-&quot;??_-;_-@_-"/>
    <numFmt numFmtId="176" formatCode="0.000"/>
    <numFmt numFmtId="177" formatCode="&quot;$&quot;#,##0"/>
    <numFmt numFmtId="178" formatCode="0.0%"/>
    <numFmt numFmtId="179" formatCode="_(* #,##0_);_(* \(#,##0\);_(* &quot;-&quot;??_);_(@_)"/>
    <numFmt numFmtId="180" formatCode="#,##0.00_ ;\-#,##0.00\ "/>
    <numFmt numFmtId="181" formatCode="#,"/>
    <numFmt numFmtId="182" formatCode="&quot;$&quot;#.00"/>
    <numFmt numFmtId="183" formatCode="_-* #,##0.00\ [$€]_-;\-* #,##0.00\ [$€]_-;_-* &quot;-&quot;??\ [$€]_-;_-@_-"/>
    <numFmt numFmtId="184" formatCode="#,##0\ [$€];[Red]\-#,##0\ [$€]"/>
    <numFmt numFmtId="185" formatCode="#,##0.00[$€];[Red]\-#,##0.00[$€]"/>
    <numFmt numFmtId="186" formatCode="_-[$€-2]* #,##0.00_-;\-[$€-2]* #,##0.00_-;_-[$€-2]* &quot;-&quot;??_-"/>
    <numFmt numFmtId="187" formatCode="_ [$€-2]* #,##0.00_ ;_ [$€-2]* \-#,##0.00_ ;_ [$€-2]* &quot;-&quot;??_ "/>
    <numFmt numFmtId="188" formatCode="[$€]#,##0"/>
    <numFmt numFmtId="189" formatCode="#,##0.00\ ;&quot; (&quot;#,##0.00\);&quot; -&quot;#\ ;@\ "/>
    <numFmt numFmtId="190" formatCode="#.00"/>
    <numFmt numFmtId="191" formatCode="_ * #,##0_ ;_ * \-#,##0_ ;_ * &quot;-&quot;_ ;_ @_ "/>
    <numFmt numFmtId="192" formatCode="_-* #,##0\ _P_t_a_-;\-* #,##0\ _P_t_a_-;_-* &quot;-&quot;\ _P_t_a_-;_-@_-"/>
    <numFmt numFmtId="193" formatCode="_ * #,##0.00_ ;_ * \-#,##0.00_ ;_ * &quot;-&quot;??_ ;_ @_ "/>
    <numFmt numFmtId="194" formatCode="#,##0.00\ ;&quot; -&quot;#,##0.00\ ;&quot; -&quot;#\ ;@\ "/>
    <numFmt numFmtId="195" formatCode="&quot;$&quot;\ #,##0.00;[Red]&quot;$&quot;\ \-#,##0.00"/>
    <numFmt numFmtId="196" formatCode="0.000%"/>
    <numFmt numFmtId="197" formatCode="_-* #,##0.00\ _p_t_a_-;\-* #,##0.00\ _p_t_a_-;_-* &quot;-&quot;??\ _p_t_a_-;_-@_-"/>
    <numFmt numFmtId="198" formatCode="0.000000"/>
    <numFmt numFmtId="199" formatCode="&quot;$&quot;\ #,##0"/>
    <numFmt numFmtId="200" formatCode="#,##0.000"/>
    <numFmt numFmtId="201" formatCode="_(&quot;$&quot;* #,##0.00_);_(&quot;$&quot;* \(#,##0.00\);_(&quot;$&quot;* &quot;-&quot;??_);_(@_)"/>
    <numFmt numFmtId="202" formatCode="[$$-2C0A]#,##0"/>
    <numFmt numFmtId="203" formatCode="_ &quot;$&quot;\ * #,##0.00_ ;_ &quot;$&quot;\ * \-#,##0.00_ ;_ &quot;$&quot;\ * &quot;-&quot;??_ ;_ @_ "/>
    <numFmt numFmtId="204" formatCode="%#.00"/>
    <numFmt numFmtId="205" formatCode="_(* #,##0\ &quot;pta&quot;_);_(* \(#,##0\ &quot;pta&quot;\);_(* &quot;-&quot;??\ &quot;pta&quot;_);_(@_)"/>
    <numFmt numFmtId="206" formatCode="_(&quot;C$&quot;* #,##0.00_);_(&quot;C$&quot;* \(#,##0.00\);_(&quot;C$&quot;* &quot;-&quot;??_);_(@_)"/>
    <numFmt numFmtId="207" formatCode="&quot;$&quot;\ #,##0.00"/>
    <numFmt numFmtId="208" formatCode="0.0000"/>
    <numFmt numFmtId="209" formatCode="m\o\n\th\ d\,\ yyyy"/>
    <numFmt numFmtId="210" formatCode="_ [$€-2]\ * #,##0.00_ ;_ [$€-2]\ * \-#,##0.00_ ;_ [$€-2]\ * &quot;-&quot;??_ "/>
    <numFmt numFmtId="211" formatCode="_ [$€]\ * #,##0.00_ ;_ [$€]\ * \-#,##0.00_ ;_ [$€]\ * &quot;-&quot;??_ ;_ @_ "/>
    <numFmt numFmtId="212" formatCode="_([$€]* #,##0.00_);_([$€]* \(#,##0.00\);_([$€]* &quot;-&quot;??_);_(@_)"/>
    <numFmt numFmtId="213" formatCode="#."/>
    <numFmt numFmtId="214" formatCode="0.0"/>
    <numFmt numFmtId="215" formatCode="\$#,##0.00_);[Red]\(\$#,##0.00\)"/>
    <numFmt numFmtId="216" formatCode="_ &quot;$&quot;\ * #,##0.0_ ;_ &quot;$&quot;\ * \-#,##0.0_ ;_ &quot;$&quot;\ * &quot;-&quot;??_ ;_ @_ "/>
    <numFmt numFmtId="217" formatCode="0.000000000"/>
    <numFmt numFmtId="218" formatCode="#,##0.0000"/>
    <numFmt numFmtId="219" formatCode="###,###,##0.00000"/>
    <numFmt numFmtId="220" formatCode="_ &quot;$&quot;\ * #,##0_ ;_ &quot;$&quot;\ * \-#,##0_ ;_ &quot;$&quot;\ * &quot;-&quot;_ ;_ @_ "/>
    <numFmt numFmtId="221" formatCode="&quot;$&quot;\ #,##0;&quot;$&quot;\ \-#,##0"/>
    <numFmt numFmtId="222" formatCode="_ &quot;$&quot;\ * #,##0_ ;_ &quot;$&quot;\ * \-#,##0_ ;_ &quot;$&quot;\ * &quot;-&quot;??_ ;_ @_ "/>
    <numFmt numFmtId="223" formatCode="_-* #,##0.00\ &quot;Pts&quot;_-;\-* #,##0.00\ &quot;Pts&quot;_-;_-* &quot;-&quot;??\ &quot;Pts&quot;_-;_-@_-"/>
    <numFmt numFmtId="224" formatCode="_([$$-240A]\ * #,##0.00_);_([$$-240A]\ * \(#,##0.00\);_([$$-240A]\ * &quot;-&quot;??_);_(@_)"/>
    <numFmt numFmtId="225" formatCode="dd/mm/yyyy;@"/>
    <numFmt numFmtId="226" formatCode="dd\-mm\-yy;@"/>
    <numFmt numFmtId="227" formatCode="#,##0.0_);\(#,##0.0\)"/>
    <numFmt numFmtId="228" formatCode="_-* #,##0\ _€_-;\-* #,##0\ _€_-;_-* &quot;-&quot;??\ _€_-;_-@_-"/>
  </numFmts>
  <fonts count="10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2"/>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b/>
      <sz val="10"/>
      <color indexed="10"/>
      <name val="Arial"/>
      <family val="2"/>
    </font>
    <font>
      <sz val="11"/>
      <color theme="1"/>
      <name val="Calibri"/>
      <family val="2"/>
      <scheme val="minor"/>
    </font>
    <font>
      <sz val="11"/>
      <color theme="1"/>
      <name val="Calibri"/>
      <family val="2"/>
    </font>
    <font>
      <sz val="12"/>
      <color theme="1"/>
      <name val="Arial"/>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amily val="2"/>
    </font>
    <font>
      <sz val="9"/>
      <color theme="0"/>
      <name val="Arial"/>
      <family val="2"/>
    </font>
    <font>
      <sz val="8"/>
      <color rgb="FF000000"/>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sz val="8"/>
      <color theme="1"/>
      <name val="Calibri"/>
      <family val="2"/>
      <scheme val="minor"/>
    </font>
    <font>
      <sz val="9"/>
      <color theme="1"/>
      <name val="Calibri"/>
      <family val="2"/>
      <scheme val="minor"/>
    </font>
    <font>
      <sz val="8"/>
      <color rgb="FFFF0000"/>
      <name val="Arial Narrow"/>
      <family val="2"/>
    </font>
    <font>
      <b/>
      <sz val="8"/>
      <color rgb="FFFF0000"/>
      <name val="Arial Narrow"/>
      <family val="2"/>
    </font>
    <font>
      <b/>
      <sz val="14"/>
      <color theme="1"/>
      <name val="Arial Narrow"/>
      <family val="2"/>
    </font>
    <font>
      <b/>
      <sz val="12"/>
      <color theme="1"/>
      <name val="Arial Narrow"/>
      <family val="2"/>
    </font>
    <font>
      <sz val="10"/>
      <color theme="1"/>
      <name val="Arial Narrow"/>
      <family val="2"/>
    </font>
    <font>
      <sz val="10"/>
      <name val="Arial Narrow"/>
      <family val="2"/>
    </font>
    <font>
      <b/>
      <sz val="10"/>
      <color theme="1"/>
      <name val="Arial Narrow"/>
      <family val="2"/>
    </font>
    <font>
      <b/>
      <sz val="10"/>
      <name val="Arial Narrow"/>
      <family val="2"/>
    </font>
    <font>
      <b/>
      <sz val="9"/>
      <color theme="1"/>
      <name val="Arial Narrow"/>
      <family val="2"/>
    </font>
    <font>
      <sz val="9"/>
      <color theme="1"/>
      <name val="Arial Narrow"/>
      <family val="2"/>
    </font>
    <font>
      <sz val="9"/>
      <name val="Arial Narrow"/>
      <family val="2"/>
    </font>
    <font>
      <sz val="9"/>
      <color rgb="FFFF0000"/>
      <name val="Arial Narrow"/>
      <family val="2"/>
    </font>
    <font>
      <b/>
      <sz val="9"/>
      <color rgb="FFFF0000"/>
      <name val="Arial Narrow"/>
      <family val="2"/>
    </font>
    <font>
      <sz val="9"/>
      <color theme="1"/>
      <name val="Wingdings"/>
      <charset val="2"/>
    </font>
    <font>
      <sz val="11"/>
      <color theme="1"/>
      <name val="Arial Narrow"/>
      <family val="2"/>
    </font>
    <font>
      <b/>
      <sz val="11"/>
      <color theme="1"/>
      <name val="Arial Narrow"/>
      <family val="2"/>
    </font>
    <font>
      <b/>
      <sz val="10"/>
      <name val="Times New Roman"/>
      <family val="1"/>
    </font>
    <font>
      <b/>
      <sz val="10"/>
      <color theme="1"/>
      <name val="Arial"/>
      <family val="2"/>
    </font>
    <font>
      <b/>
      <sz val="12"/>
      <color theme="1"/>
      <name val="Arial"/>
      <family val="2"/>
    </font>
    <font>
      <b/>
      <sz val="10"/>
      <color rgb="FF0000FF"/>
      <name val="Arial"/>
      <family val="2"/>
    </font>
    <font>
      <b/>
      <u/>
      <sz val="10"/>
      <color rgb="FF0000FF"/>
      <name val="Arial"/>
      <family val="2"/>
    </font>
    <font>
      <sz val="10"/>
      <color theme="0"/>
      <name val="Arial"/>
      <family val="2"/>
    </font>
    <font>
      <sz val="10"/>
      <color rgb="FF000000"/>
      <name val="Arial"/>
      <family val="2"/>
    </font>
    <font>
      <b/>
      <sz val="12"/>
      <color rgb="FFFF0000"/>
      <name val="Arial"/>
      <family val="2"/>
    </font>
    <font>
      <b/>
      <sz val="12"/>
      <color indexed="8"/>
      <name val="Arial"/>
      <family val="2"/>
    </font>
  </fonts>
  <fills count="7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3" tint="0.79998168889431442"/>
        <bgColor indexed="64"/>
      </patternFill>
    </fill>
    <fill>
      <patternFill patternType="gray125">
        <bgColor rgb="FF92D050"/>
      </patternFill>
    </fill>
    <fill>
      <patternFill patternType="solid">
        <fgColor theme="4" tint="0.59999389629810485"/>
        <bgColor indexed="64"/>
      </patternFill>
    </fill>
    <fill>
      <patternFill patternType="solid">
        <fgColor theme="0" tint="-0.249977111117893"/>
        <bgColor indexed="64"/>
      </patternFill>
    </fill>
    <fill>
      <patternFill patternType="solid">
        <fgColor theme="5" tint="0.59999389629810485"/>
        <bgColor indexed="64"/>
      </patternFill>
    </fill>
  </fills>
  <borders count="148">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right/>
      <top style="medium">
        <color auto="1"/>
      </top>
      <bottom/>
      <diagonal/>
    </border>
    <border>
      <left/>
      <right/>
      <top/>
      <bottom style="medium">
        <color auto="1"/>
      </bottom>
      <diagonal/>
    </border>
    <border>
      <left style="thin">
        <color auto="1"/>
      </left>
      <right/>
      <top style="medium">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thin">
        <color auto="1"/>
      </right>
      <top/>
      <bottom style="thin">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double">
        <color auto="1"/>
      </right>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double">
        <color auto="1"/>
      </right>
      <top style="hair">
        <color auto="1"/>
      </top>
      <bottom style="hair">
        <color auto="1"/>
      </bottom>
      <diagonal/>
    </border>
    <border>
      <left style="thin">
        <color auto="1"/>
      </left>
      <right/>
      <top style="hair">
        <color auto="1"/>
      </top>
      <bottom style="hair">
        <color auto="1"/>
      </bottom>
      <diagonal/>
    </border>
    <border>
      <left style="double">
        <color auto="1"/>
      </left>
      <right style="thin">
        <color auto="1"/>
      </right>
      <top style="hair">
        <color auto="1"/>
      </top>
      <bottom style="hair">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double">
        <color auto="1"/>
      </right>
      <top style="thin">
        <color auto="1"/>
      </top>
      <bottom style="hair">
        <color auto="1"/>
      </bottom>
      <diagonal/>
    </border>
    <border>
      <left style="double">
        <color auto="1"/>
      </left>
      <right/>
      <top style="hair">
        <color auto="1"/>
      </top>
      <bottom style="hair">
        <color auto="1"/>
      </bottom>
      <diagonal/>
    </border>
    <border>
      <left/>
      <right/>
      <top style="hair">
        <color auto="1"/>
      </top>
      <bottom style="hair">
        <color auto="1"/>
      </bottom>
      <diagonal/>
    </border>
    <border>
      <left style="thin">
        <color auto="1"/>
      </left>
      <right style="double">
        <color auto="1"/>
      </right>
      <top/>
      <bottom style="hair">
        <color auto="1"/>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thin">
        <color auto="1"/>
      </top>
      <bottom style="hair">
        <color auto="1"/>
      </bottom>
      <diagonal/>
    </border>
    <border>
      <left/>
      <right/>
      <top style="thin">
        <color auto="1"/>
      </top>
      <bottom style="hair">
        <color auto="1"/>
      </bottom>
      <diagonal/>
    </border>
    <border>
      <left style="double">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
      <left style="thin">
        <color auto="1"/>
      </left>
      <right/>
      <top style="hair">
        <color auto="1"/>
      </top>
      <bottom style="double">
        <color auto="1"/>
      </bottom>
      <diagonal/>
    </border>
    <border>
      <left style="medium">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double">
        <color auto="1"/>
      </left>
      <right/>
      <top style="thin">
        <color auto="1"/>
      </top>
      <bottom/>
      <diagonal/>
    </border>
    <border>
      <left style="double">
        <color auto="1"/>
      </left>
      <right/>
      <top/>
      <bottom/>
      <diagonal/>
    </border>
    <border>
      <left/>
      <right style="thin">
        <color auto="1"/>
      </right>
      <top/>
      <bottom/>
      <diagonal/>
    </border>
    <border>
      <left style="double">
        <color auto="1"/>
      </left>
      <right/>
      <top/>
      <bottom style="hair">
        <color auto="1"/>
      </bottom>
      <diagonal/>
    </border>
    <border>
      <left/>
      <right/>
      <top/>
      <bottom style="hair">
        <color auto="1"/>
      </bottom>
      <diagonal/>
    </border>
    <border>
      <left/>
      <right style="thin">
        <color auto="1"/>
      </right>
      <top/>
      <bottom style="hair">
        <color auto="1"/>
      </bottom>
      <diagonal/>
    </border>
    <border>
      <left style="medium">
        <color auto="1"/>
      </left>
      <right/>
      <top style="thin">
        <color auto="1"/>
      </top>
      <bottom style="thin">
        <color auto="1"/>
      </bottom>
      <diagonal/>
    </border>
    <border>
      <left style="double">
        <color auto="1"/>
      </left>
      <right style="thin">
        <color auto="1"/>
      </right>
      <top style="thin">
        <color auto="1"/>
      </top>
      <bottom style="hair">
        <color auto="1"/>
      </bottom>
      <diagonal/>
    </border>
    <border>
      <left/>
      <right/>
      <top/>
      <bottom style="medium">
        <color auto="1"/>
      </bottom>
      <diagonal/>
    </border>
    <border>
      <left/>
      <right style="medium">
        <color auto="1"/>
      </right>
      <top style="medium">
        <color auto="1"/>
      </top>
      <bottom/>
      <diagonal/>
    </border>
    <border>
      <left style="medium">
        <color auto="1"/>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bottom/>
      <diagonal/>
    </border>
    <border>
      <left style="medium">
        <color auto="1"/>
      </left>
      <right/>
      <top style="medium">
        <color auto="1"/>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style="medium">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diagonal/>
    </border>
    <border>
      <left style="medium">
        <color auto="1"/>
      </left>
      <right style="thin">
        <color auto="1"/>
      </right>
      <top style="thin">
        <color auto="1"/>
      </top>
      <bottom style="hair">
        <color auto="1"/>
      </bottom>
      <diagonal/>
    </border>
    <border>
      <left style="medium">
        <color auto="1"/>
      </left>
      <right style="thin">
        <color auto="1"/>
      </right>
      <top style="hair">
        <color auto="1"/>
      </top>
      <bottom style="hair">
        <color auto="1"/>
      </bottom>
      <diagonal/>
    </border>
    <border>
      <left style="double">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auto="1"/>
      </left>
      <right style="double">
        <color auto="1"/>
      </right>
      <top style="hair">
        <color auto="1"/>
      </top>
      <bottom style="thin">
        <color auto="1"/>
      </bottom>
      <diagonal/>
    </border>
    <border>
      <left style="medium">
        <color auto="1"/>
      </left>
      <right style="thin">
        <color auto="1"/>
      </right>
      <top style="hair">
        <color auto="1"/>
      </top>
      <bottom style="thin">
        <color auto="1"/>
      </bottom>
      <diagonal/>
    </border>
    <border>
      <left/>
      <right style="thin">
        <color auto="1"/>
      </right>
      <top style="hair">
        <color auto="1"/>
      </top>
      <bottom/>
      <diagonal/>
    </border>
    <border>
      <left style="thin">
        <color auto="1"/>
      </left>
      <right style="thin">
        <color auto="1"/>
      </right>
      <top style="hair">
        <color auto="1"/>
      </top>
      <bottom/>
      <diagonal/>
    </border>
    <border>
      <left style="medium">
        <color auto="1"/>
      </left>
      <right style="thin">
        <color auto="1"/>
      </right>
      <top style="hair">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medium">
        <color indexed="64"/>
      </left>
      <right style="medium">
        <color indexed="64"/>
      </right>
      <top/>
      <bottom style="thin">
        <color auto="1"/>
      </bottom>
      <diagonal/>
    </border>
    <border>
      <left/>
      <right style="medium">
        <color auto="1"/>
      </right>
      <top/>
      <bottom style="thin">
        <color auto="1"/>
      </bottom>
      <diagonal/>
    </border>
  </borders>
  <cellStyleXfs count="1111">
    <xf numFmtId="0" fontId="0" fillId="0" borderId="0"/>
    <xf numFmtId="40" fontId="33" fillId="0" borderId="0">
      <alignment horizontal="center"/>
    </xf>
    <xf numFmtId="40" fontId="34" fillId="0" borderId="0">
      <alignment horizontal="center"/>
    </xf>
    <xf numFmtId="40" fontId="34" fillId="0" borderId="0">
      <alignment horizontal="center"/>
    </xf>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xf numFmtId="0" fontId="5" fillId="8" borderId="0"/>
    <xf numFmtId="0" fontId="5" fillId="8" borderId="0"/>
    <xf numFmtId="0" fontId="5" fillId="8" borderId="0"/>
    <xf numFmtId="0" fontId="5" fillId="8" borderId="0"/>
    <xf numFmtId="0" fontId="5" fillId="8" borderId="0" applyNumberFormat="0" applyBorder="0" applyAlignment="0" applyProtection="0"/>
    <xf numFmtId="0" fontId="5" fillId="9" borderId="0"/>
    <xf numFmtId="0" fontId="5" fillId="9" borderId="0"/>
    <xf numFmtId="0" fontId="5" fillId="9" borderId="0"/>
    <xf numFmtId="0" fontId="5" fillId="9" borderId="0"/>
    <xf numFmtId="0" fontId="5" fillId="9" borderId="0"/>
    <xf numFmtId="0" fontId="5" fillId="9" borderId="0" applyNumberFormat="0" applyBorder="0" applyAlignment="0" applyProtection="0"/>
    <xf numFmtId="0" fontId="5" fillId="10" borderId="0"/>
    <xf numFmtId="0" fontId="5" fillId="10" borderId="0"/>
    <xf numFmtId="0" fontId="5" fillId="10" borderId="0"/>
    <xf numFmtId="0" fontId="5" fillId="10" borderId="0"/>
    <xf numFmtId="0" fontId="5" fillId="10" borderId="0"/>
    <xf numFmtId="0" fontId="5" fillId="10" borderId="0" applyNumberFormat="0" applyBorder="0" applyAlignment="0" applyProtection="0"/>
    <xf numFmtId="0" fontId="5" fillId="11" borderId="0"/>
    <xf numFmtId="0" fontId="5" fillId="11" borderId="0"/>
    <xf numFmtId="0" fontId="5" fillId="11" borderId="0"/>
    <xf numFmtId="0" fontId="5" fillId="11" borderId="0"/>
    <xf numFmtId="0" fontId="5" fillId="11" borderId="0"/>
    <xf numFmtId="0" fontId="5" fillId="11" borderId="0" applyNumberFormat="0" applyBorder="0" applyAlignment="0" applyProtection="0"/>
    <xf numFmtId="0" fontId="5" fillId="12" borderId="0"/>
    <xf numFmtId="0" fontId="5" fillId="12" borderId="0"/>
    <xf numFmtId="0" fontId="5" fillId="12" borderId="0"/>
    <xf numFmtId="0" fontId="5" fillId="12" borderId="0"/>
    <xf numFmtId="0" fontId="5" fillId="12" borderId="0"/>
    <xf numFmtId="0" fontId="5" fillId="12" borderId="0" applyNumberFormat="0" applyBorder="0" applyAlignment="0" applyProtection="0"/>
    <xf numFmtId="0" fontId="5" fillId="13" borderId="0"/>
    <xf numFmtId="0" fontId="5" fillId="13" borderId="0"/>
    <xf numFmtId="0" fontId="5" fillId="13" borderId="0"/>
    <xf numFmtId="0" fontId="5" fillId="13" borderId="0"/>
    <xf numFmtId="0" fontId="5" fillId="13" borderId="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5" fillId="18" borderId="0"/>
    <xf numFmtId="0" fontId="5" fillId="18" borderId="0"/>
    <xf numFmtId="0" fontId="5" fillId="18" borderId="0"/>
    <xf numFmtId="0" fontId="5" fillId="18" borderId="0"/>
    <xf numFmtId="0" fontId="5" fillId="18" borderId="0"/>
    <xf numFmtId="0" fontId="5" fillId="18" borderId="0" applyNumberFormat="0" applyBorder="0" applyAlignment="0" applyProtection="0"/>
    <xf numFmtId="0" fontId="5" fillId="19" borderId="0"/>
    <xf numFmtId="0" fontId="5" fillId="19" borderId="0"/>
    <xf numFmtId="0" fontId="5" fillId="19" borderId="0"/>
    <xf numFmtId="0" fontId="5" fillId="19" borderId="0"/>
    <xf numFmtId="0" fontId="5" fillId="19" borderId="0"/>
    <xf numFmtId="0" fontId="5" fillId="19" borderId="0" applyNumberFormat="0" applyBorder="0" applyAlignment="0" applyProtection="0"/>
    <xf numFmtId="0" fontId="5" fillId="20" borderId="0"/>
    <xf numFmtId="0" fontId="5" fillId="20" borderId="0"/>
    <xf numFmtId="0" fontId="5" fillId="20" borderId="0"/>
    <xf numFmtId="0" fontId="5" fillId="20" borderId="0"/>
    <xf numFmtId="0" fontId="5" fillId="20" borderId="0"/>
    <xf numFmtId="0" fontId="5" fillId="20" borderId="0" applyNumberFormat="0" applyBorder="0" applyAlignment="0" applyProtection="0"/>
    <xf numFmtId="0" fontId="5" fillId="11" borderId="0"/>
    <xf numFmtId="0" fontId="5" fillId="11" borderId="0"/>
    <xf numFmtId="0" fontId="5" fillId="11" borderId="0"/>
    <xf numFmtId="0" fontId="5" fillId="11" borderId="0"/>
    <xf numFmtId="0" fontId="5" fillId="11" borderId="0"/>
    <xf numFmtId="0" fontId="5" fillId="11" borderId="0" applyNumberFormat="0" applyBorder="0" applyAlignment="0" applyProtection="0"/>
    <xf numFmtId="0" fontId="5" fillId="18" borderId="0"/>
    <xf numFmtId="0" fontId="5" fillId="18" borderId="0"/>
    <xf numFmtId="0" fontId="5" fillId="18" borderId="0"/>
    <xf numFmtId="0" fontId="5" fillId="18" borderId="0"/>
    <xf numFmtId="0" fontId="5" fillId="18" borderId="0"/>
    <xf numFmtId="0" fontId="5" fillId="18" borderId="0" applyNumberFormat="0" applyBorder="0" applyAlignment="0" applyProtection="0"/>
    <xf numFmtId="0" fontId="5" fillId="21" borderId="0"/>
    <xf numFmtId="0" fontId="5" fillId="21" borderId="0"/>
    <xf numFmtId="0" fontId="5" fillId="21" borderId="0"/>
    <xf numFmtId="0" fontId="5" fillId="21" borderId="0"/>
    <xf numFmtId="0" fontId="5" fillId="21" borderId="0"/>
    <xf numFmtId="0" fontId="5"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2" fillId="0" borderId="1" applyNumberFormat="0" applyFont="0" applyFill="0" applyAlignment="0" applyProtection="0">
      <alignment horizontal="left"/>
    </xf>
    <xf numFmtId="0" fontId="12" fillId="0" borderId="2" applyNumberFormat="0" applyFont="0" applyFill="0" applyAlignment="0" applyProtection="0">
      <alignment horizontal="left"/>
    </xf>
    <xf numFmtId="0" fontId="12" fillId="0" borderId="2" applyNumberFormat="0" applyFont="0" applyFill="0" applyAlignment="0" applyProtection="0">
      <alignment horizontal="left"/>
    </xf>
    <xf numFmtId="0" fontId="12" fillId="0" borderId="1" applyNumberFormat="0" applyFont="0" applyFill="0" applyAlignment="0" applyProtection="0">
      <alignment horizontal="left"/>
    </xf>
    <xf numFmtId="0" fontId="12"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81" fontId="36" fillId="0" borderId="0">
      <protection locked="0"/>
    </xf>
    <xf numFmtId="3" fontId="37" fillId="0" borderId="0" applyFont="0" applyFill="0" applyBorder="0" applyAlignment="0" applyProtection="0"/>
    <xf numFmtId="182" fontId="35" fillId="0" borderId="0">
      <protection locked="0"/>
    </xf>
    <xf numFmtId="181" fontId="36" fillId="0" borderId="0">
      <protection locked="0"/>
    </xf>
    <xf numFmtId="181"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5" fillId="44" borderId="0" applyNumberFormat="0" applyBorder="0" applyAlignment="0" applyProtection="0"/>
    <xf numFmtId="0" fontId="5"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5" fillId="44" borderId="0" applyNumberFormat="0" applyBorder="0" applyAlignment="0" applyProtection="0"/>
    <xf numFmtId="0" fontId="5"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5" fillId="50" borderId="0" applyNumberFormat="0" applyBorder="0" applyAlignment="0" applyProtection="0"/>
    <xf numFmtId="0" fontId="5"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5" fillId="44" borderId="0" applyNumberFormat="0" applyBorder="0" applyAlignment="0" applyProtection="0"/>
    <xf numFmtId="0" fontId="5"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169" fontId="6" fillId="0" borderId="0" applyFont="0" applyFill="0" applyBorder="0" applyAlignment="0" applyProtection="0"/>
    <xf numFmtId="183" fontId="6" fillId="0" borderId="0" applyFont="0" applyFill="0" applyBorder="0" applyAlignment="0" applyProtection="0"/>
    <xf numFmtId="184" fontId="6" fillId="0" borderId="0"/>
    <xf numFmtId="185" fontId="39" fillId="0" borderId="0" applyFont="0" applyFill="0" applyBorder="0" applyAlignment="0" applyProtection="0"/>
    <xf numFmtId="185" fontId="39" fillId="0" borderId="0" applyFont="0" applyFill="0" applyBorder="0" applyAlignment="0" applyProtection="0"/>
    <xf numFmtId="185" fontId="39" fillId="0" borderId="0" applyFont="0" applyFill="0" applyBorder="0" applyAlignment="0" applyProtection="0"/>
    <xf numFmtId="186" fontId="6" fillId="0" borderId="0" applyFont="0" applyFill="0" applyBorder="0" applyAlignment="0" applyProtection="0"/>
    <xf numFmtId="187"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88" fontId="6" fillId="0" borderId="0" applyFont="0" applyFill="0" applyBorder="0" applyAlignment="0" applyProtection="0"/>
    <xf numFmtId="0" fontId="6" fillId="0" borderId="0" applyFont="0" applyFill="0" applyBorder="0" applyAlignment="0" applyProtection="0"/>
    <xf numFmtId="185" fontId="39" fillId="0" borderId="0" applyFont="0" applyFill="0" applyBorder="0" applyAlignment="0" applyProtection="0"/>
    <xf numFmtId="185" fontId="39" fillId="0" borderId="0" applyFont="0" applyFill="0" applyBorder="0" applyAlignment="0" applyProtection="0"/>
    <xf numFmtId="185" fontId="39" fillId="0" borderId="0" applyFont="0" applyFill="0" applyBorder="0" applyAlignment="0" applyProtection="0"/>
    <xf numFmtId="185" fontId="39" fillId="0" borderId="0" applyFont="0" applyFill="0" applyBorder="0" applyAlignment="0" applyProtection="0"/>
    <xf numFmtId="185" fontId="39" fillId="0" borderId="0" applyFont="0" applyFill="0" applyBorder="0" applyAlignment="0" applyProtection="0"/>
    <xf numFmtId="185" fontId="39" fillId="0" borderId="0" applyFont="0" applyFill="0" applyBorder="0" applyAlignment="0" applyProtection="0"/>
    <xf numFmtId="186" fontId="6" fillId="0" borderId="0" applyFont="0" applyFill="0" applyBorder="0" applyAlignment="0" applyProtection="0"/>
    <xf numFmtId="0" fontId="5" fillId="8" borderId="0"/>
    <xf numFmtId="0" fontId="5" fillId="9" borderId="0"/>
    <xf numFmtId="0" fontId="5" fillId="10" borderId="0"/>
    <xf numFmtId="0" fontId="5" fillId="11" borderId="0"/>
    <xf numFmtId="0" fontId="5" fillId="12" borderId="0"/>
    <xf numFmtId="0" fontId="5" fillId="13" borderId="0"/>
    <xf numFmtId="0" fontId="5" fillId="18" borderId="0"/>
    <xf numFmtId="0" fontId="5" fillId="19" borderId="0"/>
    <xf numFmtId="0" fontId="5" fillId="20" borderId="0"/>
    <xf numFmtId="0" fontId="5" fillId="11" borderId="0"/>
    <xf numFmtId="0" fontId="5" fillId="18" borderId="0"/>
    <xf numFmtId="0" fontId="5"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89" fontId="6"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6" fillId="0" borderId="0"/>
    <xf numFmtId="0" fontId="6" fillId="54" borderId="10"/>
    <xf numFmtId="0" fontId="25" fillId="35" borderId="11"/>
    <xf numFmtId="9" fontId="6" fillId="0" borderId="0"/>
    <xf numFmtId="0" fontId="28" fillId="0" borderId="0"/>
    <xf numFmtId="0" fontId="31" fillId="0" borderId="12"/>
    <xf numFmtId="0" fontId="26" fillId="0" borderId="0"/>
    <xf numFmtId="189" fontId="6"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90"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169" fontId="6" fillId="0" borderId="0" applyFont="0" applyFill="0" applyBorder="0" applyAlignment="0" applyProtection="0"/>
    <xf numFmtId="167" fontId="6" fillId="0" borderId="0" applyFont="0" applyFill="0" applyBorder="0" applyAlignment="0" applyProtection="0"/>
    <xf numFmtId="170" fontId="6" fillId="0" borderId="0" applyFont="0" applyFill="0" applyBorder="0" applyAlignment="0" applyProtection="0"/>
    <xf numFmtId="191" fontId="6" fillId="0" borderId="0" applyFont="0" applyFill="0" applyBorder="0" applyAlignment="0" applyProtection="0"/>
    <xf numFmtId="171" fontId="6" fillId="0" borderId="0" applyFont="0" applyFill="0" applyBorder="0" applyAlignment="0" applyProtection="0"/>
    <xf numFmtId="192" fontId="51" fillId="0" borderId="0" applyFont="0" applyFill="0" applyBorder="0" applyAlignment="0" applyProtection="0"/>
    <xf numFmtId="178" fontId="5" fillId="0" borderId="0" applyFont="0" applyFill="0" applyBorder="0" applyAlignment="0" applyProtection="0"/>
    <xf numFmtId="169"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69" fontId="6" fillId="0" borderId="0" applyFont="0" applyFill="0" applyBorder="0" applyAlignment="0" applyProtection="0"/>
    <xf numFmtId="169" fontId="48" fillId="0" borderId="0" applyFont="0" applyFill="0" applyBorder="0" applyAlignment="0" applyProtection="0"/>
    <xf numFmtId="169" fontId="44" fillId="0" borderId="0" applyFont="0" applyFill="0" applyBorder="0" applyAlignment="0" applyProtection="0"/>
    <xf numFmtId="169" fontId="47" fillId="0" borderId="0" applyFont="0" applyFill="0" applyBorder="0" applyAlignment="0" applyProtection="0"/>
    <xf numFmtId="173" fontId="5" fillId="0" borderId="0" applyFont="0" applyFill="0" applyBorder="0" applyAlignment="0" applyProtection="0"/>
    <xf numFmtId="194" fontId="6" fillId="0" borderId="0"/>
    <xf numFmtId="173" fontId="51"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64" fontId="51"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5" fontId="6" fillId="0" borderId="0" applyFont="0" applyFill="0" applyBorder="0" applyAlignment="0" applyProtection="0"/>
    <xf numFmtId="169" fontId="6" fillId="0" borderId="0" applyFont="0" applyFill="0" applyBorder="0" applyAlignment="0" applyProtection="0"/>
    <xf numFmtId="173" fontId="5" fillId="0" borderId="0" applyFont="0" applyFill="0" applyBorder="0" applyAlignment="0" applyProtection="0"/>
    <xf numFmtId="194" fontId="6" fillId="0" borderId="0"/>
    <xf numFmtId="0" fontId="5" fillId="0" borderId="0" applyFont="0" applyFill="0" applyBorder="0" applyAlignment="0" applyProtection="0"/>
    <xf numFmtId="0" fontId="51" fillId="0" borderId="0" applyFont="0" applyFill="0" applyBorder="0" applyAlignment="0" applyProtection="0"/>
    <xf numFmtId="165" fontId="6" fillId="0" borderId="0" applyFont="0" applyFill="0" applyBorder="0" applyAlignment="0" applyProtection="0"/>
    <xf numFmtId="196"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7" fontId="6" fillId="0" borderId="0" applyFont="0" applyFill="0" applyBorder="0" applyAlignment="0" applyProtection="0"/>
    <xf numFmtId="198" fontId="6" fillId="0" borderId="0" applyFont="0" applyFill="0" applyBorder="0" applyAlignment="0" applyProtection="0"/>
    <xf numFmtId="191"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9" fontId="6" fillId="0" borderId="0" applyFont="0" applyFill="0" applyBorder="0" applyAlignment="0" applyProtection="0"/>
    <xf numFmtId="199" fontId="6" fillId="0" borderId="0" applyFont="0" applyFill="0" applyBorder="0" applyAlignment="0" applyProtection="0"/>
    <xf numFmtId="0"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96" fontId="6" fillId="0" borderId="0" applyFont="0" applyFill="0" applyBorder="0" applyAlignment="0" applyProtection="0"/>
    <xf numFmtId="173" fontId="51" fillId="0" borderId="0" applyFont="0" applyFill="0" applyBorder="0" applyAlignment="0" applyProtection="0"/>
    <xf numFmtId="193" fontId="6" fillId="0" borderId="0" applyFont="0" applyFill="0" applyBorder="0" applyAlignment="0" applyProtection="0"/>
    <xf numFmtId="196" fontId="6" fillId="0" borderId="0" applyFont="0" applyFill="0" applyBorder="0" applyAlignment="0" applyProtection="0"/>
    <xf numFmtId="198" fontId="6" fillId="0" borderId="0" applyFont="0" applyFill="0" applyBorder="0" applyAlignment="0" applyProtection="0"/>
    <xf numFmtId="200" fontId="51"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68" fontId="5" fillId="0" borderId="0" applyFont="0" applyFill="0" applyBorder="0" applyAlignment="0" applyProtection="0"/>
    <xf numFmtId="201" fontId="6" fillId="0" borderId="0" applyFont="0" applyFill="0" applyBorder="0" applyAlignment="0" applyProtection="0"/>
    <xf numFmtId="0" fontId="5" fillId="0" borderId="0" applyFont="0" applyFill="0" applyBorder="0" applyAlignment="0" applyProtection="0"/>
    <xf numFmtId="202" fontId="6" fillId="0" borderId="0" applyFont="0" applyFill="0" applyBorder="0" applyAlignment="0" applyProtection="0"/>
    <xf numFmtId="168" fontId="6" fillId="0" borderId="0" applyFont="0" applyFill="0" applyBorder="0" applyAlignment="0" applyProtection="0"/>
    <xf numFmtId="171" fontId="6" fillId="0" borderId="0" applyFont="0" applyFill="0" applyBorder="0" applyAlignment="0" applyProtection="0"/>
    <xf numFmtId="168" fontId="6" fillId="0" borderId="0" applyFont="0" applyFill="0" applyBorder="0" applyAlignment="0" applyProtection="0"/>
    <xf numFmtId="203" fontId="6" fillId="0" borderId="0" applyFont="0" applyFill="0" applyBorder="0" applyAlignment="0" applyProtection="0"/>
    <xf numFmtId="206" fontId="48" fillId="0" borderId="0" applyFont="0" applyFill="0" applyBorder="0" applyAlignment="0" applyProtection="0"/>
    <xf numFmtId="168" fontId="51" fillId="0" borderId="0" applyFont="0" applyFill="0" applyBorder="0" applyAlignment="0" applyProtection="0"/>
    <xf numFmtId="206" fontId="6"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8" fillId="0" borderId="0"/>
    <xf numFmtId="0" fontId="6" fillId="0" borderId="0"/>
    <xf numFmtId="0" fontId="4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5" fillId="0" borderId="0"/>
    <xf numFmtId="0" fontId="6" fillId="0" borderId="0"/>
    <xf numFmtId="0" fontId="6" fillId="0" borderId="0"/>
    <xf numFmtId="0" fontId="6" fillId="0" borderId="0"/>
    <xf numFmtId="0" fontId="6" fillId="0" borderId="0"/>
    <xf numFmtId="0" fontId="6" fillId="0" borderId="0"/>
    <xf numFmtId="0" fontId="51" fillId="0" borderId="0"/>
    <xf numFmtId="0" fontId="51" fillId="0" borderId="0"/>
    <xf numFmtId="0" fontId="52" fillId="0" borderId="0"/>
    <xf numFmtId="0" fontId="52" fillId="0" borderId="0"/>
    <xf numFmtId="0" fontId="51" fillId="0" borderId="0"/>
    <xf numFmtId="0" fontId="6" fillId="54" borderId="10"/>
    <xf numFmtId="0" fontId="6" fillId="54" borderId="10"/>
    <xf numFmtId="0" fontId="6" fillId="54" borderId="10"/>
    <xf numFmtId="0" fontId="6" fillId="54" borderId="10"/>
    <xf numFmtId="0" fontId="6" fillId="54" borderId="10"/>
    <xf numFmtId="0" fontId="6" fillId="54" borderId="10" applyNumberFormat="0" applyAlignment="0" applyProtection="0"/>
    <xf numFmtId="0" fontId="6" fillId="55" borderId="10" applyNumberFormat="0" applyFont="0" applyAlignment="0" applyProtection="0"/>
    <xf numFmtId="0" fontId="6" fillId="55" borderId="10" applyNumberFormat="0" applyFont="0" applyAlignment="0" applyProtection="0"/>
    <xf numFmtId="0" fontId="6"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4" fontId="35" fillId="0" borderId="0">
      <protection locked="0"/>
    </xf>
    <xf numFmtId="9" fontId="6"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4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4" fillId="0" borderId="0" applyFont="0" applyFill="0" applyBorder="0" applyAlignment="0" applyProtection="0"/>
    <xf numFmtId="9" fontId="6" fillId="0" borderId="0" applyFont="0" applyFill="0" applyBorder="0" applyAlignment="0" applyProtection="0"/>
    <xf numFmtId="0" fontId="12"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1"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6"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0"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5" fontId="6" fillId="0" borderId="0" applyFont="0" applyFill="0" applyBorder="0" applyAlignment="0" applyProtection="0"/>
    <xf numFmtId="0" fontId="26" fillId="0" borderId="0" applyNumberFormat="0" applyFill="0" applyBorder="0" applyAlignment="0" applyProtection="0"/>
    <xf numFmtId="0" fontId="6" fillId="0" borderId="0"/>
    <xf numFmtId="0" fontId="6" fillId="0" borderId="0"/>
    <xf numFmtId="19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9" fontId="6" fillId="0" borderId="0" applyFont="0" applyFill="0" applyBorder="0" applyAlignment="0" applyProtection="0"/>
    <xf numFmtId="0" fontId="6" fillId="0" borderId="0" applyAlignment="0"/>
    <xf numFmtId="193" fontId="57" fillId="0" borderId="0" applyFont="0" applyFill="0" applyBorder="0" applyAlignment="0" applyProtection="0"/>
    <xf numFmtId="209" fontId="35" fillId="0" borderId="0">
      <protection locked="0"/>
    </xf>
    <xf numFmtId="0" fontId="35" fillId="0" borderId="0">
      <protection locked="0"/>
    </xf>
    <xf numFmtId="0" fontId="40" fillId="0" borderId="0">
      <protection locked="0"/>
    </xf>
    <xf numFmtId="0" fontId="40" fillId="0" borderId="0">
      <protection locked="0"/>
    </xf>
    <xf numFmtId="210" fontId="6" fillId="0" borderId="0" applyFont="0" applyFill="0" applyBorder="0" applyAlignment="0" applyProtection="0"/>
    <xf numFmtId="211" fontId="6" fillId="0" borderId="0" applyFont="0" applyFill="0" applyBorder="0" applyAlignment="0" applyProtection="0"/>
    <xf numFmtId="183" fontId="6" fillId="0" borderId="0" applyFont="0" applyFill="0" applyBorder="0" applyAlignment="0" applyProtection="0"/>
    <xf numFmtId="212" fontId="6" fillId="0" borderId="0" applyFont="0" applyFill="0" applyBorder="0" applyAlignment="0" applyProtection="0"/>
    <xf numFmtId="211" fontId="6"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90" fontId="35" fillId="0" borderId="0">
      <protection locked="0"/>
    </xf>
    <xf numFmtId="4" fontId="35" fillId="0" borderId="0">
      <protection locked="0"/>
    </xf>
    <xf numFmtId="213" fontId="40" fillId="0" borderId="0">
      <protection locked="0"/>
    </xf>
    <xf numFmtId="213" fontId="40" fillId="0" borderId="0">
      <protection locked="0"/>
    </xf>
    <xf numFmtId="0" fontId="58" fillId="0" borderId="0" applyNumberFormat="0" applyFill="0" applyBorder="0" applyAlignment="0" applyProtection="0">
      <alignment vertical="top"/>
      <protection locked="0"/>
    </xf>
    <xf numFmtId="0" fontId="59"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9" fontId="51"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74" fontId="6" fillId="0" borderId="0" applyFont="0" applyFill="0" applyProtection="0"/>
    <xf numFmtId="169" fontId="6" fillId="0" borderId="0" applyFont="0" applyFill="0" applyBorder="0" applyAlignment="0" applyProtection="0"/>
    <xf numFmtId="169" fontId="6" fillId="0" borderId="0" applyFont="0" applyFill="0" applyBorder="0" applyAlignment="0" applyProtection="0"/>
    <xf numFmtId="193" fontId="5" fillId="0" borderId="0" applyFont="0" applyFill="0" applyBorder="0" applyAlignment="0" applyProtection="0"/>
    <xf numFmtId="169" fontId="51" fillId="0" borderId="0" applyFont="0" applyFill="0" applyBorder="0" applyAlignment="0" applyProtection="0"/>
    <xf numFmtId="193"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51" fillId="0" borderId="0" applyFont="0" applyFill="0" applyBorder="0" applyAlignment="0" applyProtection="0"/>
    <xf numFmtId="195" fontId="6" fillId="0" borderId="0" applyFont="0" applyFill="0" applyProtection="0"/>
    <xf numFmtId="195" fontId="6" fillId="0" borderId="0" applyFont="0" applyFill="0" applyProtection="0"/>
    <xf numFmtId="195" fontId="6" fillId="0" borderId="0" applyFont="0" applyFill="0" applyProtection="0"/>
    <xf numFmtId="195" fontId="6" fillId="0" borderId="0" applyFont="0" applyFill="0" applyProtection="0"/>
    <xf numFmtId="195" fontId="6" fillId="0" borderId="0" applyFont="0" applyFill="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93" fontId="6" fillId="0" borderId="0" applyFont="0" applyFill="0" applyBorder="0" applyAlignment="0" applyProtection="0"/>
    <xf numFmtId="195" fontId="6" fillId="0" borderId="0" applyFont="0" applyFill="0" applyProtection="0"/>
    <xf numFmtId="195" fontId="6" fillId="0" borderId="0" applyFont="0" applyFill="0" applyProtection="0"/>
    <xf numFmtId="195" fontId="6" fillId="0" borderId="0" applyFont="0" applyFill="0" applyProtection="0"/>
    <xf numFmtId="195" fontId="6" fillId="0" borderId="0" applyFont="0" applyFill="0" applyProtection="0"/>
    <xf numFmtId="195" fontId="6" fillId="0" borderId="0" applyFont="0" applyFill="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0" fontId="6" fillId="0" borderId="0" applyFont="0" applyFill="0" applyBorder="0" applyAlignment="0" applyProtection="0"/>
    <xf numFmtId="0" fontId="6" fillId="0" borderId="0" applyFont="0" applyFill="0" applyProtection="0"/>
    <xf numFmtId="0" fontId="6" fillId="0" borderId="0" applyFont="0" applyFill="0" applyProtection="0"/>
    <xf numFmtId="0" fontId="6" fillId="0" borderId="0" applyFont="0" applyFill="0" applyProtection="0"/>
    <xf numFmtId="0" fontId="6" fillId="0" borderId="0" applyFont="0" applyFill="0" applyProtection="0"/>
    <xf numFmtId="203" fontId="6" fillId="0" borderId="0" applyFont="0" applyFill="0" applyBorder="0" applyAlignment="0" applyProtection="0"/>
    <xf numFmtId="0" fontId="6" fillId="0" borderId="0" applyFont="0" applyFill="0" applyProtection="0"/>
    <xf numFmtId="193" fontId="6" fillId="0" borderId="0" applyFont="0" applyFill="0" applyBorder="0" applyAlignment="0" applyProtection="0"/>
    <xf numFmtId="0" fontId="6" fillId="0" borderId="0" applyFont="0" applyFill="0" applyProtection="0"/>
    <xf numFmtId="0" fontId="6" fillId="0" borderId="0" applyFont="0" applyFill="0" applyProtection="0"/>
    <xf numFmtId="0" fontId="6" fillId="0" borderId="0" applyFont="0" applyFill="0" applyProtection="0"/>
    <xf numFmtId="0" fontId="6" fillId="0" borderId="0" applyFont="0" applyFill="0" applyProtection="0"/>
    <xf numFmtId="203" fontId="6" fillId="0" borderId="0" applyFont="0" applyFill="0" applyBorder="0" applyAlignment="0" applyProtection="0"/>
    <xf numFmtId="0" fontId="6" fillId="0" borderId="0" applyFont="0" applyFill="0" applyBorder="0" applyAlignment="0" applyProtection="0"/>
    <xf numFmtId="169" fontId="60" fillId="0" borderId="0" applyFont="0" applyFill="0" applyBorder="0" applyAlignment="0" applyProtection="0"/>
    <xf numFmtId="214" fontId="6" fillId="0" borderId="0" applyFont="0" applyFill="0" applyProtection="0"/>
    <xf numFmtId="214" fontId="6" fillId="0" borderId="0" applyFont="0" applyFill="0" applyProtection="0"/>
    <xf numFmtId="214" fontId="6" fillId="0" borderId="0" applyFont="0" applyFill="0" applyProtection="0"/>
    <xf numFmtId="214" fontId="6" fillId="0" borderId="0" applyFont="0" applyFill="0" applyProtection="0"/>
    <xf numFmtId="214" fontId="6" fillId="0" borderId="0" applyFont="0" applyFill="0" applyProtection="0"/>
    <xf numFmtId="215" fontId="6" fillId="0" borderId="0" applyFont="0" applyFill="0" applyProtection="0"/>
    <xf numFmtId="215" fontId="6" fillId="0" borderId="0" applyFont="0" applyFill="0" applyProtection="0"/>
    <xf numFmtId="215" fontId="6" fillId="0" borderId="0" applyFont="0" applyFill="0" applyProtection="0"/>
    <xf numFmtId="215" fontId="6" fillId="0" borderId="0" applyFont="0" applyFill="0" applyProtection="0"/>
    <xf numFmtId="216" fontId="6" fillId="0" borderId="0" applyFont="0" applyFill="0" applyBorder="0" applyAlignment="0" applyProtection="0"/>
    <xf numFmtId="169" fontId="5" fillId="0" borderId="0" applyFont="0" applyFill="0" applyBorder="0" applyAlignment="0" applyProtection="0"/>
    <xf numFmtId="169" fontId="60" fillId="0" borderId="0" applyFont="0" applyFill="0" applyBorder="0" applyAlignment="0" applyProtection="0"/>
    <xf numFmtId="203" fontId="6" fillId="0" borderId="0" applyFont="0" applyFill="0" applyBorder="0" applyAlignment="0" applyProtection="0"/>
    <xf numFmtId="200" fontId="6" fillId="0" borderId="0" applyFont="0" applyFill="0" applyProtection="0"/>
    <xf numFmtId="169" fontId="60" fillId="0" borderId="0" applyFont="0" applyFill="0" applyBorder="0" applyAlignment="0" applyProtection="0"/>
    <xf numFmtId="203" fontId="6" fillId="0" borderId="0" applyFont="0" applyFill="0" applyBorder="0" applyAlignment="0" applyProtection="0"/>
    <xf numFmtId="200" fontId="6" fillId="0" borderId="0" applyFont="0" applyFill="0" applyProtection="0"/>
    <xf numFmtId="169" fontId="60" fillId="0" borderId="0" applyFont="0" applyFill="0" applyBorder="0" applyAlignment="0" applyProtection="0"/>
    <xf numFmtId="200" fontId="6" fillId="0" borderId="0" applyFont="0" applyFill="0" applyProtection="0"/>
    <xf numFmtId="169" fontId="60" fillId="0" borderId="0" applyFont="0" applyFill="0" applyBorder="0" applyAlignment="0" applyProtection="0"/>
    <xf numFmtId="200" fontId="6" fillId="0" borderId="0" applyFont="0" applyFill="0" applyProtection="0"/>
    <xf numFmtId="217" fontId="6" fillId="0" borderId="0" applyFont="0" applyFill="0" applyBorder="0" applyAlignment="0" applyProtection="0"/>
    <xf numFmtId="193" fontId="6" fillId="0" borderId="0" applyFont="0" applyFill="0" applyBorder="0" applyAlignment="0" applyProtection="0"/>
    <xf numFmtId="200" fontId="6" fillId="0" borderId="0" applyFont="0" applyFill="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69" fontId="6" fillId="0" borderId="0" applyFont="0" applyFill="0" applyBorder="0" applyAlignment="0" applyProtection="0"/>
    <xf numFmtId="43"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18" fontId="6" fillId="0" borderId="0" applyFont="0" applyFill="0" applyBorder="0" applyAlignment="0" applyProtection="0"/>
    <xf numFmtId="169" fontId="6" fillId="0" borderId="0" applyFont="0" applyFill="0" applyBorder="0" applyAlignment="0" applyProtection="0"/>
    <xf numFmtId="0" fontId="5" fillId="0" borderId="0" applyFont="0" applyFill="0" applyBorder="0" applyAlignment="0" applyProtection="0"/>
    <xf numFmtId="193" fontId="6" fillId="0" borderId="0" applyFont="0" applyFill="0" applyBorder="0" applyAlignment="0" applyProtection="0"/>
    <xf numFmtId="173" fontId="51"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218" fontId="6" fillId="0" borderId="0" applyFont="0" applyFill="0" applyBorder="0" applyAlignment="0" applyProtection="0"/>
    <xf numFmtId="193" fontId="6" fillId="0" borderId="0" applyFont="0" applyFill="0" applyBorder="0" applyAlignment="0" applyProtection="0"/>
    <xf numFmtId="193" fontId="51" fillId="0" borderId="0" applyFont="0" applyFill="0" applyBorder="0" applyAlignment="0" applyProtection="0"/>
    <xf numFmtId="218"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93" fontId="6" fillId="0" borderId="0" applyFont="0" applyFill="0" applyBorder="0" applyAlignment="0" applyProtection="0"/>
    <xf numFmtId="169" fontId="6" fillId="0" borderId="0" applyFont="0" applyFill="0" applyBorder="0" applyAlignment="0" applyProtection="0"/>
    <xf numFmtId="193" fontId="6" fillId="0" borderId="0" applyFont="0" applyFill="0" applyBorder="0" applyAlignment="0" applyProtection="0"/>
    <xf numFmtId="219" fontId="6" fillId="0" borderId="0" applyFont="0" applyFill="0" applyProtection="0"/>
    <xf numFmtId="219" fontId="6" fillId="0" borderId="0" applyFont="0" applyFill="0" applyProtection="0"/>
    <xf numFmtId="219" fontId="6" fillId="0" borderId="0" applyFont="0" applyFill="0" applyProtection="0"/>
    <xf numFmtId="219" fontId="6" fillId="0" borderId="0" applyFont="0" applyFill="0" applyProtection="0"/>
    <xf numFmtId="203" fontId="6" fillId="0" borderId="0" applyFont="0" applyFill="0" applyBorder="0" applyAlignment="0" applyProtection="0"/>
    <xf numFmtId="219" fontId="6" fillId="0" borderId="0" applyFont="0" applyFill="0" applyProtection="0"/>
    <xf numFmtId="174" fontId="6" fillId="0" borderId="0" applyFont="0" applyFill="0" applyProtection="0"/>
    <xf numFmtId="174" fontId="6" fillId="0" borderId="0" applyFont="0" applyFill="0" applyProtection="0"/>
    <xf numFmtId="174" fontId="6" fillId="0" borderId="0" applyFont="0" applyFill="0" applyProtection="0"/>
    <xf numFmtId="174" fontId="6" fillId="0" borderId="0" applyFont="0" applyFill="0" applyProtection="0"/>
    <xf numFmtId="174" fontId="6" fillId="0" borderId="0" applyFont="0" applyFill="0" applyProtection="0"/>
    <xf numFmtId="193"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20" fontId="6" fillId="0" borderId="0" applyFont="0" applyFill="0" applyBorder="0" applyAlignment="0" applyProtection="0"/>
    <xf numFmtId="220" fontId="6" fillId="0" borderId="0" applyFont="0" applyFill="0" applyBorder="0" applyAlignment="0" applyProtection="0"/>
    <xf numFmtId="166" fontId="51" fillId="0" borderId="0" applyFont="0" applyFill="0" applyBorder="0" applyAlignment="0" applyProtection="0"/>
    <xf numFmtId="220" fontId="6" fillId="0" borderId="0" applyFont="0" applyFill="0" applyBorder="0" applyAlignment="0" applyProtection="0"/>
    <xf numFmtId="220" fontId="6" fillId="0" borderId="0" applyFont="0" applyFill="0" applyBorder="0" applyAlignment="0" applyProtection="0"/>
    <xf numFmtId="166" fontId="6" fillId="0" borderId="0" applyFont="0" applyFill="0" applyBorder="0" applyAlignment="0" applyProtection="0"/>
    <xf numFmtId="220" fontId="6" fillId="0" borderId="0" applyFont="0" applyFill="0" applyBorder="0" applyAlignment="0" applyProtection="0"/>
    <xf numFmtId="220" fontId="51" fillId="0" borderId="0" applyFont="0" applyFill="0" applyBorder="0" applyAlignment="0" applyProtection="0"/>
    <xf numFmtId="208" fontId="6" fillId="0" borderId="0" applyFill="0" applyBorder="0" applyAlignment="0" applyProtection="0"/>
    <xf numFmtId="203"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21"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20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203" fontId="6" fillId="0" borderId="0" applyFont="0" applyFill="0" applyBorder="0" applyAlignment="0" applyProtection="0"/>
    <xf numFmtId="221" fontId="6" fillId="0" borderId="0" applyFont="0" applyFill="0" applyBorder="0" applyAlignment="0" applyProtection="0"/>
    <xf numFmtId="203" fontId="6" fillId="0" borderId="0" applyFont="0" applyFill="0" applyBorder="0" applyAlignment="0" applyProtection="0"/>
    <xf numFmtId="211" fontId="6" fillId="0" borderId="0" applyFont="0" applyFill="0" applyBorder="0" applyAlignment="0" applyProtection="0"/>
    <xf numFmtId="222" fontId="6" fillId="0" borderId="0" applyFont="0" applyFill="0" applyBorder="0" applyAlignment="0" applyProtection="0"/>
    <xf numFmtId="221" fontId="6" fillId="0" borderId="0" applyFont="0" applyFill="0" applyBorder="0" applyAlignment="0" applyProtection="0"/>
    <xf numFmtId="22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21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203" fontId="6" fillId="0" borderId="0" applyFont="0" applyFill="0" applyBorder="0" applyAlignment="0" applyProtection="0"/>
    <xf numFmtId="220" fontId="6" fillId="0" borderId="0" applyFont="0" applyFill="0" applyBorder="0" applyAlignment="0" applyProtection="0"/>
    <xf numFmtId="203" fontId="6" fillId="0" borderId="0" applyFont="0" applyFill="0" applyBorder="0" applyAlignment="0" applyProtection="0"/>
    <xf numFmtId="220" fontId="6" fillId="0" borderId="0" applyFont="0" applyFill="0" applyBorder="0" applyAlignment="0" applyProtection="0"/>
    <xf numFmtId="220" fontId="6" fillId="0" borderId="0" applyFont="0" applyFill="0" applyBorder="0" applyAlignment="0" applyProtection="0"/>
    <xf numFmtId="220" fontId="6" fillId="0" borderId="0" applyFont="0" applyFill="0" applyBorder="0" applyAlignment="0" applyProtection="0"/>
    <xf numFmtId="203" fontId="6" fillId="0" borderId="0" applyFont="0" applyFill="0" applyBorder="0" applyAlignment="0" applyProtection="0"/>
    <xf numFmtId="220" fontId="6"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203" fontId="51" fillId="0" borderId="0" applyFont="0" applyFill="0" applyBorder="0" applyAlignment="0" applyProtection="0"/>
    <xf numFmtId="203" fontId="51" fillId="0" borderId="0" applyFont="0" applyFill="0" applyBorder="0" applyAlignment="0" applyProtection="0"/>
    <xf numFmtId="12" fontId="6" fillId="0" borderId="0" applyFont="0" applyFill="0" applyProtection="0"/>
    <xf numFmtId="12" fontId="6" fillId="0" borderId="0" applyFont="0" applyFill="0" applyProtection="0"/>
    <xf numFmtId="12" fontId="6" fillId="0" borderId="0" applyFont="0" applyFill="0" applyProtection="0"/>
    <xf numFmtId="203" fontId="6" fillId="0" borderId="0" applyFont="0" applyFill="0" applyBorder="0" applyAlignment="0" applyProtection="0"/>
    <xf numFmtId="12" fontId="6" fillId="0" borderId="0" applyFont="0" applyFill="0" applyProtection="0"/>
    <xf numFmtId="172" fontId="51" fillId="0" borderId="0" applyFont="0" applyFill="0" applyBorder="0" applyAlignment="0" applyProtection="0"/>
    <xf numFmtId="203" fontId="51" fillId="0" borderId="0" applyFont="0" applyFill="0" applyBorder="0" applyAlignment="0" applyProtection="0"/>
    <xf numFmtId="203" fontId="51" fillId="0" borderId="0" applyFont="0" applyFill="0" applyBorder="0" applyAlignment="0" applyProtection="0"/>
    <xf numFmtId="203" fontId="51" fillId="0" borderId="0" applyFont="0" applyFill="0" applyBorder="0" applyAlignment="0" applyProtection="0"/>
    <xf numFmtId="203" fontId="51"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6" fillId="0" borderId="0" applyFont="0" applyFill="0" applyBorder="0" applyAlignment="0" applyProtection="0"/>
    <xf numFmtId="203" fontId="6" fillId="0" borderId="0" applyFont="0" applyFill="0" applyBorder="0" applyAlignment="0" applyProtection="0"/>
    <xf numFmtId="41" fontId="13"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203" fontId="6" fillId="0" borderId="0" applyFont="0" applyFill="0" applyBorder="0" applyAlignment="0" applyProtection="0"/>
    <xf numFmtId="174" fontId="6" fillId="0" borderId="0" applyFont="0" applyFill="0" applyBorder="0" applyAlignment="0" applyProtection="0"/>
    <xf numFmtId="203" fontId="6" fillId="0" borderId="0" applyFont="0" applyFill="0" applyBorder="0" applyAlignment="0" applyProtection="0"/>
    <xf numFmtId="0" fontId="6" fillId="0" borderId="0" applyFont="0" applyFill="0" applyBorder="0" applyAlignment="0" applyProtection="0"/>
    <xf numFmtId="203" fontId="6" fillId="0" borderId="0" applyFont="0" applyFill="0" applyBorder="0" applyAlignment="0" applyProtection="0"/>
    <xf numFmtId="203" fontId="6" fillId="0" borderId="0" applyFont="0" applyFill="0" applyBorder="0" applyAlignment="0" applyProtection="0"/>
    <xf numFmtId="207" fontId="6" fillId="0" borderId="0" applyFont="0" applyFill="0" applyBorder="0" applyAlignment="0" applyProtection="0"/>
    <xf numFmtId="203" fontId="6" fillId="0" borderId="0" applyFont="0" applyFill="0" applyBorder="0" applyAlignment="0" applyProtection="0"/>
    <xf numFmtId="172" fontId="51" fillId="0" borderId="0" applyFont="0" applyFill="0" applyBorder="0" applyAlignment="0" applyProtection="0"/>
    <xf numFmtId="223" fontId="6" fillId="0" borderId="0" applyFont="0" applyFill="0" applyBorder="0" applyAlignment="0" applyProtection="0"/>
    <xf numFmtId="0" fontId="6" fillId="0" borderId="0" applyFill="0" applyBorder="0" applyAlignment="0" applyProtection="0"/>
    <xf numFmtId="182" fontId="35" fillId="0" borderId="0">
      <protection locked="0"/>
    </xf>
    <xf numFmtId="0" fontId="6" fillId="0" borderId="0"/>
    <xf numFmtId="0" fontId="51" fillId="0" borderId="0"/>
    <xf numFmtId="0" fontId="6" fillId="0" borderId="0"/>
    <xf numFmtId="0" fontId="51" fillId="0" borderId="0"/>
    <xf numFmtId="0" fontId="51" fillId="0" borderId="0"/>
    <xf numFmtId="0" fontId="51" fillId="0" borderId="0"/>
    <xf numFmtId="0" fontId="51" fillId="0" borderId="0"/>
    <xf numFmtId="0" fontId="51" fillId="0" borderId="0"/>
    <xf numFmtId="0" fontId="51" fillId="0" borderId="0"/>
    <xf numFmtId="0" fontId="6" fillId="0" borderId="0"/>
    <xf numFmtId="0" fontId="51" fillId="0" borderId="0"/>
    <xf numFmtId="0" fontId="6" fillId="0" borderId="0"/>
    <xf numFmtId="0" fontId="5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1" fillId="0" borderId="0"/>
    <xf numFmtId="0" fontId="6" fillId="0" borderId="0"/>
    <xf numFmtId="0" fontId="6" fillId="0" borderId="0"/>
    <xf numFmtId="0" fontId="6" fillId="0" borderId="0"/>
    <xf numFmtId="0" fontId="6" fillId="0" borderId="0"/>
    <xf numFmtId="0" fontId="6"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1" fillId="0" borderId="0"/>
    <xf numFmtId="0" fontId="6" fillId="0" borderId="0"/>
    <xf numFmtId="0" fontId="6" fillId="0" borderId="0"/>
    <xf numFmtId="0" fontId="51" fillId="0" borderId="0"/>
    <xf numFmtId="0" fontId="6" fillId="0" borderId="0"/>
    <xf numFmtId="0" fontId="6" fillId="0" borderId="0"/>
    <xf numFmtId="0" fontId="6" fillId="0" borderId="0"/>
    <xf numFmtId="0" fontId="6" fillId="0" borderId="0"/>
    <xf numFmtId="0" fontId="51"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1" fillId="0" borderId="0"/>
    <xf numFmtId="0" fontId="49" fillId="55" borderId="10" applyNumberFormat="0" applyFont="0" applyAlignment="0" applyProtection="0"/>
    <xf numFmtId="0" fontId="49"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xf numFmtId="13" fontId="6" fillId="0" borderId="0" applyFont="0" applyFill="0" applyProtection="0"/>
    <xf numFmtId="9" fontId="51" fillId="0" borderId="0" applyFont="0" applyFill="0" applyBorder="0" applyAlignment="0" applyProtection="0"/>
    <xf numFmtId="13" fontId="6" fillId="0" borderId="0" applyFont="0" applyFill="0" applyProtection="0"/>
    <xf numFmtId="13" fontId="6" fillId="0" borderId="0" applyFont="0" applyFill="0" applyProtection="0"/>
    <xf numFmtId="13" fontId="6" fillId="0" borderId="0" applyFont="0" applyFill="0" applyProtection="0"/>
    <xf numFmtId="9" fontId="6" fillId="0" borderId="0" applyFont="0" applyFill="0" applyBorder="0" applyAlignment="0" applyProtection="0"/>
    <xf numFmtId="13" fontId="6" fillId="0" borderId="0" applyFont="0" applyFill="0" applyProtection="0"/>
    <xf numFmtId="9" fontId="6" fillId="0" borderId="0" applyFont="0" applyFill="0" applyBorder="0" applyAlignment="0" applyProtection="0"/>
    <xf numFmtId="13" fontId="6" fillId="0" borderId="0" applyFont="0" applyFill="0" applyProtection="0"/>
    <xf numFmtId="9" fontId="6" fillId="0" borderId="0" applyFont="0" applyFill="0" applyBorder="0" applyAlignment="0" applyProtection="0"/>
    <xf numFmtId="9" fontId="6" fillId="0" borderId="0" applyFont="0" applyFill="0" applyBorder="0" applyAlignment="0" applyProtection="0"/>
    <xf numFmtId="13" fontId="6" fillId="0" borderId="0" applyFont="0" applyFill="0" applyProtection="0"/>
    <xf numFmtId="9" fontId="6"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4" fillId="0" borderId="0"/>
    <xf numFmtId="168" fontId="4" fillId="0" borderId="0" applyFont="0" applyFill="0" applyBorder="0" applyAlignment="0" applyProtection="0"/>
    <xf numFmtId="40" fontId="34" fillId="0" borderId="0">
      <alignment horizontal="center"/>
    </xf>
    <xf numFmtId="40" fontId="34" fillId="0" borderId="0">
      <alignment horizontal="center"/>
    </xf>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185" fontId="69" fillId="0" borderId="0" applyFont="0" applyFill="0" applyBorder="0" applyAlignment="0" applyProtection="0"/>
    <xf numFmtId="0" fontId="23" fillId="3" borderId="0" applyNumberFormat="0" applyBorder="0" applyAlignment="0" applyProtection="0"/>
    <xf numFmtId="192" fontId="3" fillId="0" borderId="0" applyFont="0" applyFill="0" applyBorder="0" applyAlignment="0" applyProtection="0"/>
    <xf numFmtId="43" fontId="6"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3" fontId="3" fillId="0" borderId="0" applyFont="0" applyFill="0" applyBorder="0" applyAlignment="0" applyProtection="0"/>
    <xf numFmtId="169" fontId="3" fillId="0" borderId="0" applyFont="0" applyFill="0" applyBorder="0" applyAlignment="0" applyProtection="0"/>
    <xf numFmtId="164" fontId="3" fillId="0" borderId="0" applyFont="0" applyFill="0" applyBorder="0" applyAlignment="0" applyProtection="0"/>
    <xf numFmtId="174" fontId="6" fillId="0" borderId="0" applyFont="0" applyFill="0" applyProtection="0"/>
    <xf numFmtId="0" fontId="3" fillId="0" borderId="0" applyFont="0" applyFill="0" applyBorder="0" applyAlignment="0" applyProtection="0"/>
    <xf numFmtId="165" fontId="6" fillId="0" borderId="0" applyFont="0" applyFill="0" applyBorder="0" applyAlignment="0" applyProtection="0"/>
    <xf numFmtId="173" fontId="3" fillId="0" borderId="0" applyFont="0" applyFill="0" applyBorder="0" applyAlignment="0" applyProtection="0"/>
    <xf numFmtId="43" fontId="6" fillId="0" borderId="0" applyFont="0" applyFill="0" applyBorder="0" applyAlignment="0" applyProtection="0"/>
    <xf numFmtId="193" fontId="3" fillId="0" borderId="0" applyFont="0" applyFill="0" applyBorder="0" applyAlignment="0" applyProtection="0"/>
    <xf numFmtId="173" fontId="3" fillId="0" borderId="0" applyFont="0" applyFill="0" applyBorder="0" applyAlignment="0" applyProtection="0"/>
    <xf numFmtId="200" fontId="3" fillId="0" borderId="0" applyFont="0" applyFill="0" applyBorder="0" applyAlignment="0" applyProtection="0"/>
    <xf numFmtId="206" fontId="6"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220" fontId="3"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6"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203" fontId="3" fillId="0" borderId="0" applyFont="0" applyFill="0" applyBorder="0" applyAlignment="0" applyProtection="0"/>
    <xf numFmtId="203" fontId="3" fillId="0" borderId="0" applyFont="0" applyFill="0" applyBorder="0" applyAlignment="0" applyProtection="0"/>
    <xf numFmtId="168" fontId="6" fillId="0" borderId="0" applyFont="0" applyFill="0" applyBorder="0" applyAlignment="0" applyProtection="0"/>
    <xf numFmtId="12" fontId="6" fillId="0" borderId="0" applyFont="0" applyFill="0" applyProtection="0"/>
    <xf numFmtId="172" fontId="3" fillId="0" borderId="0" applyFont="0" applyFill="0" applyBorder="0" applyAlignment="0" applyProtection="0"/>
    <xf numFmtId="203" fontId="3" fillId="0" borderId="0" applyFont="0" applyFill="0" applyBorder="0" applyAlignment="0" applyProtection="0"/>
    <xf numFmtId="203" fontId="3" fillId="0" borderId="0" applyFont="0" applyFill="0" applyBorder="0" applyAlignment="0" applyProtection="0"/>
    <xf numFmtId="203" fontId="3" fillId="0" borderId="0" applyFont="0" applyFill="0" applyBorder="0" applyAlignment="0" applyProtection="0"/>
    <xf numFmtId="203"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6" fillId="0" borderId="0" applyFont="0" applyFill="0" applyBorder="0" applyAlignment="0" applyProtection="0"/>
    <xf numFmtId="172" fontId="6" fillId="0" borderId="0" applyFont="0" applyFill="0" applyBorder="0" applyAlignment="0" applyProtection="0"/>
    <xf numFmtId="168" fontId="3" fillId="0" borderId="0" applyFont="0" applyFill="0" applyBorder="0" applyAlignment="0" applyProtection="0"/>
    <xf numFmtId="203" fontId="6" fillId="0" borderId="0" applyFont="0" applyFill="0" applyBorder="0" applyAlignment="0" applyProtection="0"/>
    <xf numFmtId="168" fontId="6" fillId="0" borderId="0" applyFont="0" applyFill="0" applyBorder="0" applyAlignment="0" applyProtection="0"/>
    <xf numFmtId="172" fontId="3" fillId="0" borderId="0" applyFont="0" applyFill="0" applyBorder="0" applyAlignment="0" applyProtection="0"/>
    <xf numFmtId="0" fontId="24" fillId="66"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2" fillId="0" borderId="32" applyBorder="0">
      <alignment horizontal="center"/>
    </xf>
    <xf numFmtId="0" fontId="28" fillId="0" borderId="0" applyNumberFormat="0" applyFill="0" applyBorder="0" applyAlignment="0" applyProtection="0"/>
    <xf numFmtId="169" fontId="2" fillId="0" borderId="0" applyFont="0" applyFill="0" applyBorder="0" applyAlignment="0" applyProtection="0"/>
    <xf numFmtId="172" fontId="6" fillId="0" borderId="0" applyFont="0" applyFill="0" applyBorder="0" applyAlignment="0" applyProtection="0"/>
    <xf numFmtId="0" fontId="1" fillId="0" borderId="0"/>
    <xf numFmtId="9"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cellStyleXfs>
  <cellXfs count="1017">
    <xf numFmtId="0" fontId="0" fillId="0" borderId="0" xfId="0"/>
    <xf numFmtId="0" fontId="10" fillId="0" borderId="0" xfId="0" applyFont="1" applyAlignment="1"/>
    <xf numFmtId="0" fontId="10" fillId="0" borderId="15" xfId="0" applyFont="1" applyBorder="1" applyAlignment="1">
      <alignment wrapText="1"/>
    </xf>
    <xf numFmtId="0" fontId="10" fillId="0" borderId="0" xfId="0" applyFont="1" applyAlignment="1">
      <alignment wrapText="1"/>
    </xf>
    <xf numFmtId="0" fontId="10" fillId="0" borderId="0" xfId="0" applyFont="1"/>
    <xf numFmtId="0" fontId="10" fillId="0" borderId="15" xfId="0" applyFont="1" applyBorder="1"/>
    <xf numFmtId="177" fontId="10" fillId="0" borderId="15" xfId="0" applyNumberFormat="1" applyFont="1" applyBorder="1"/>
    <xf numFmtId="49" fontId="9" fillId="0" borderId="0" xfId="0" applyNumberFormat="1" applyFont="1" applyFill="1" applyAlignment="1">
      <alignment horizontal="center" wrapText="1"/>
    </xf>
    <xf numFmtId="0" fontId="10" fillId="0" borderId="0" xfId="0" applyFont="1" applyFill="1" applyAlignment="1">
      <alignment wrapText="1"/>
    </xf>
    <xf numFmtId="49" fontId="9" fillId="0" borderId="0" xfId="0" applyNumberFormat="1" applyFont="1" applyFill="1" applyAlignment="1">
      <alignment horizontal="right" wrapText="1"/>
    </xf>
    <xf numFmtId="39" fontId="9" fillId="0" borderId="0" xfId="0" applyNumberFormat="1" applyFont="1" applyFill="1" applyAlignment="1">
      <alignment horizontal="center" wrapText="1"/>
    </xf>
    <xf numFmtId="0" fontId="10" fillId="0" borderId="0" xfId="0" applyFont="1" applyFill="1" applyAlignment="1">
      <alignment horizontal="justify" vertical="center" wrapText="1"/>
    </xf>
    <xf numFmtId="0" fontId="10" fillId="0" borderId="15" xfId="0" applyFont="1" applyBorder="1" applyAlignment="1">
      <alignment vertical="center"/>
    </xf>
    <xf numFmtId="177" fontId="10" fillId="0" borderId="15" xfId="0" applyNumberFormat="1" applyFont="1" applyBorder="1" applyAlignment="1">
      <alignment vertical="center"/>
    </xf>
    <xf numFmtId="0" fontId="10" fillId="0" borderId="0" xfId="0" applyFont="1" applyFill="1" applyAlignment="1">
      <alignment horizontal="left" wrapText="1"/>
    </xf>
    <xf numFmtId="0" fontId="9" fillId="0" borderId="0" xfId="0" applyFont="1" applyFill="1" applyAlignment="1">
      <alignment horizontal="center" wrapText="1"/>
    </xf>
    <xf numFmtId="0" fontId="10" fillId="0" borderId="16" xfId="0" applyFont="1" applyFill="1" applyBorder="1" applyAlignment="1">
      <alignment horizontal="left" wrapText="1"/>
    </xf>
    <xf numFmtId="0" fontId="10" fillId="0" borderId="0" xfId="0" applyFont="1" applyFill="1" applyAlignment="1">
      <alignment horizontal="center" wrapText="1"/>
    </xf>
    <xf numFmtId="176" fontId="10" fillId="0" borderId="0" xfId="0" applyNumberFormat="1" applyFont="1" applyFill="1" applyAlignment="1">
      <alignment horizontal="center" wrapText="1"/>
    </xf>
    <xf numFmtId="39" fontId="9" fillId="0" borderId="15" xfId="0" applyNumberFormat="1" applyFont="1" applyBorder="1" applyAlignment="1">
      <alignment horizontal="center" vertical="center" wrapText="1"/>
    </xf>
    <xf numFmtId="0" fontId="10" fillId="0" borderId="0" xfId="0" applyFont="1" applyBorder="1" applyAlignment="1">
      <alignment horizontal="center" wrapText="1"/>
    </xf>
    <xf numFmtId="0" fontId="9" fillId="56" borderId="20" xfId="0" applyFont="1" applyFill="1" applyBorder="1" applyAlignment="1">
      <alignment horizontal="center" vertical="center" wrapText="1"/>
    </xf>
    <xf numFmtId="39" fontId="10" fillId="56" borderId="14" xfId="0" applyNumberFormat="1" applyFont="1" applyFill="1" applyBorder="1" applyAlignment="1">
      <alignment horizontal="center" vertical="center" wrapText="1"/>
    </xf>
    <xf numFmtId="39" fontId="9" fillId="57" borderId="15" xfId="0" applyNumberFormat="1" applyFont="1" applyFill="1" applyBorder="1" applyAlignment="1">
      <alignment horizontal="center" vertical="center" wrapText="1"/>
    </xf>
    <xf numFmtId="39" fontId="10" fillId="57" borderId="15" xfId="0" applyNumberFormat="1" applyFont="1" applyFill="1" applyBorder="1" applyAlignment="1">
      <alignment horizontal="center" vertical="center" wrapText="1"/>
    </xf>
    <xf numFmtId="0" fontId="9" fillId="0" borderId="0" xfId="0" applyFont="1" applyAlignment="1">
      <alignment horizontal="center" wrapText="1"/>
    </xf>
    <xf numFmtId="0" fontId="10" fillId="0" borderId="0" xfId="0" applyFont="1" applyAlignment="1">
      <alignment horizontal="center" wrapText="1"/>
    </xf>
    <xf numFmtId="39" fontId="10" fillId="0" borderId="0" xfId="0" applyNumberFormat="1" applyFont="1" applyAlignment="1">
      <alignment horizontal="center" wrapText="1"/>
    </xf>
    <xf numFmtId="0" fontId="10" fillId="0" borderId="0" xfId="0" applyFont="1" applyAlignment="1">
      <alignment horizontal="left" wrapText="1"/>
    </xf>
    <xf numFmtId="0" fontId="9" fillId="0" borderId="0" xfId="0" applyFont="1" applyAlignment="1">
      <alignment horizontal="right" wrapText="1"/>
    </xf>
    <xf numFmtId="0" fontId="10" fillId="0" borderId="0" xfId="0" applyFont="1" applyBorder="1" applyAlignment="1">
      <alignment horizontal="left" wrapText="1"/>
    </xf>
    <xf numFmtId="1" fontId="9" fillId="0" borderId="0" xfId="0" applyNumberFormat="1" applyFont="1" applyAlignment="1">
      <alignment horizontal="center" wrapText="1"/>
    </xf>
    <xf numFmtId="39" fontId="9" fillId="0" borderId="0" xfId="0" applyNumberFormat="1" applyFont="1" applyAlignment="1">
      <alignment horizontal="center" wrapText="1"/>
    </xf>
    <xf numFmtId="0" fontId="10" fillId="0" borderId="0" xfId="0" applyFont="1" applyAlignment="1">
      <alignment vertical="center" wrapText="1"/>
    </xf>
    <xf numFmtId="0" fontId="10" fillId="0" borderId="0" xfId="0" applyFont="1" applyAlignment="1">
      <alignment vertical="center"/>
    </xf>
    <xf numFmtId="15" fontId="10" fillId="0" borderId="0" xfId="0" applyNumberFormat="1" applyFont="1" applyAlignment="1">
      <alignment horizontal="right" wrapText="1"/>
    </xf>
    <xf numFmtId="39" fontId="10" fillId="0" borderId="0" xfId="0" applyNumberFormat="1" applyFont="1" applyAlignment="1">
      <alignment wrapText="1"/>
    </xf>
    <xf numFmtId="0" fontId="9" fillId="0" borderId="0" xfId="0" applyFont="1" applyAlignment="1">
      <alignment horizontal="left"/>
    </xf>
    <xf numFmtId="0" fontId="9" fillId="0" borderId="0" xfId="0" applyFont="1" applyAlignment="1">
      <alignment horizontal="center"/>
    </xf>
    <xf numFmtId="0" fontId="9" fillId="0" borderId="15" xfId="0" applyFont="1" applyBorder="1" applyAlignment="1">
      <alignment horizontal="center" vertical="center" wrapText="1"/>
    </xf>
    <xf numFmtId="0" fontId="9" fillId="0" borderId="21" xfId="0" applyFont="1" applyBorder="1" applyAlignment="1">
      <alignment horizontal="center" vertical="center" wrapText="1"/>
    </xf>
    <xf numFmtId="15" fontId="9" fillId="0" borderId="15" xfId="0" applyNumberFormat="1" applyFont="1" applyBorder="1" applyAlignment="1">
      <alignment horizontal="center" vertical="center" wrapText="1"/>
    </xf>
    <xf numFmtId="0" fontId="9" fillId="0" borderId="0" xfId="0" applyFont="1" applyBorder="1" applyAlignment="1">
      <alignment horizontal="center" vertical="center" wrapText="1"/>
    </xf>
    <xf numFmtId="0" fontId="10" fillId="0" borderId="15"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15" xfId="0" applyFont="1" applyBorder="1" applyAlignment="1"/>
    <xf numFmtId="0" fontId="10" fillId="0" borderId="0" xfId="0" applyFont="1" applyAlignment="1">
      <alignment horizontal="center"/>
    </xf>
    <xf numFmtId="0" fontId="10" fillId="0" borderId="21" xfId="0" applyFont="1" applyFill="1" applyBorder="1" applyAlignment="1">
      <alignment horizontal="left" vertical="center" wrapText="1"/>
    </xf>
    <xf numFmtId="15" fontId="9" fillId="0" borderId="0" xfId="0" applyNumberFormat="1" applyFont="1" applyAlignment="1">
      <alignment horizontal="right" wrapText="1"/>
    </xf>
    <xf numFmtId="0" fontId="10" fillId="60" borderId="23" xfId="0" applyFont="1" applyFill="1" applyBorder="1" applyAlignment="1">
      <alignment horizontal="center" wrapText="1"/>
    </xf>
    <xf numFmtId="0" fontId="9" fillId="0" borderId="0" xfId="0" applyFont="1" applyAlignment="1"/>
    <xf numFmtId="0" fontId="10" fillId="0" borderId="0" xfId="0" applyFont="1" applyAlignment="1">
      <alignment horizontal="right"/>
    </xf>
    <xf numFmtId="39" fontId="10" fillId="0" borderId="0" xfId="0" applyNumberFormat="1" applyFont="1" applyAlignment="1">
      <alignment horizontal="right"/>
    </xf>
    <xf numFmtId="0" fontId="10" fillId="0" borderId="14" xfId="0" applyFont="1" applyFill="1" applyBorder="1" applyAlignment="1">
      <alignment horizontal="center" vertical="center" wrapText="1"/>
    </xf>
    <xf numFmtId="2" fontId="10" fillId="0" borderId="0" xfId="0" applyNumberFormat="1" applyFont="1" applyFill="1" applyBorder="1" applyAlignment="1">
      <alignment horizontal="right" vertical="center"/>
    </xf>
    <xf numFmtId="178" fontId="10" fillId="0" borderId="0" xfId="443" applyNumberFormat="1" applyFont="1" applyFill="1" applyBorder="1" applyAlignment="1">
      <alignment horizontal="right" vertical="center"/>
    </xf>
    <xf numFmtId="169" fontId="10" fillId="0" borderId="0" xfId="337" applyFont="1" applyFill="1" applyBorder="1" applyAlignment="1">
      <alignment horizontal="center" vertical="center" wrapText="1"/>
    </xf>
    <xf numFmtId="10" fontId="10" fillId="0" borderId="0" xfId="0" applyNumberFormat="1" applyFont="1" applyAlignment="1">
      <alignment horizontal="right"/>
    </xf>
    <xf numFmtId="0" fontId="10" fillId="0" borderId="15" xfId="0" applyFont="1" applyBorder="1" applyAlignment="1">
      <alignment horizontal="center" vertical="center" wrapText="1"/>
    </xf>
    <xf numFmtId="9" fontId="10" fillId="0" borderId="15" xfId="0" applyNumberFormat="1" applyFont="1" applyBorder="1" applyAlignment="1">
      <alignment horizontal="center" vertical="center" wrapText="1"/>
    </xf>
    <xf numFmtId="39" fontId="10" fillId="0" borderId="15" xfId="0" applyNumberFormat="1" applyFont="1" applyBorder="1" applyAlignment="1">
      <alignment horizontal="right" vertical="center" wrapText="1"/>
    </xf>
    <xf numFmtId="39" fontId="10" fillId="0" borderId="22" xfId="0" applyNumberFormat="1" applyFont="1" applyBorder="1" applyAlignment="1">
      <alignment horizontal="right" vertical="center" wrapText="1"/>
    </xf>
    <xf numFmtId="0" fontId="10" fillId="0" borderId="14" xfId="0" applyFont="1" applyBorder="1" applyAlignment="1">
      <alignment horizontal="center" vertical="center" wrapText="1"/>
    </xf>
    <xf numFmtId="0" fontId="10" fillId="0" borderId="24" xfId="0" applyFont="1" applyBorder="1" applyAlignment="1">
      <alignment horizontal="center" vertical="center" wrapText="1"/>
    </xf>
    <xf numFmtId="0" fontId="6" fillId="0" borderId="0" xfId="0" applyFont="1"/>
    <xf numFmtId="0" fontId="10" fillId="0" borderId="15" xfId="0" applyFont="1" applyBorder="1" applyAlignment="1">
      <alignment vertical="center" wrapText="1"/>
    </xf>
    <xf numFmtId="0" fontId="13" fillId="62" borderId="15" xfId="0" applyFont="1" applyFill="1" applyBorder="1" applyAlignment="1">
      <alignment horizontal="center" vertical="center" wrapText="1"/>
    </xf>
    <xf numFmtId="9" fontId="13" fillId="62" borderId="15" xfId="443" applyFont="1" applyFill="1" applyBorder="1" applyAlignment="1">
      <alignment horizontal="center" vertical="center" wrapText="1"/>
    </xf>
    <xf numFmtId="0" fontId="14" fillId="61" borderId="0" xfId="0" applyFont="1" applyFill="1" applyAlignment="1">
      <alignment horizontal="center" vertical="center" wrapText="1"/>
    </xf>
    <xf numFmtId="0" fontId="14" fillId="0" borderId="0" xfId="0" applyFont="1" applyFill="1" applyAlignment="1">
      <alignment horizontal="center" vertical="center" wrapText="1"/>
    </xf>
    <xf numFmtId="0" fontId="14" fillId="0" borderId="14" xfId="0" applyFont="1" applyFill="1" applyBorder="1" applyAlignment="1">
      <alignment horizontal="center" vertical="center" wrapText="1"/>
    </xf>
    <xf numFmtId="0" fontId="15" fillId="58" borderId="15" xfId="0" applyFont="1" applyFill="1" applyBorder="1" applyAlignment="1">
      <alignment horizontal="center" vertical="center" wrapText="1"/>
    </xf>
    <xf numFmtId="0" fontId="14" fillId="0" borderId="25" xfId="0" applyFont="1" applyFill="1" applyBorder="1" applyAlignment="1">
      <alignment horizontal="center" vertical="center" wrapText="1"/>
    </xf>
    <xf numFmtId="9" fontId="14" fillId="61" borderId="25" xfId="443" applyFont="1" applyFill="1" applyBorder="1" applyAlignment="1">
      <alignment horizontal="center" vertical="center" wrapText="1"/>
    </xf>
    <xf numFmtId="0" fontId="15" fillId="0" borderId="15" xfId="0" applyFont="1" applyFill="1" applyBorder="1" applyAlignment="1">
      <alignment horizontal="center" vertical="center" wrapText="1"/>
    </xf>
    <xf numFmtId="9" fontId="14" fillId="0" borderId="20" xfId="443" applyFont="1" applyFill="1" applyBorder="1" applyAlignment="1">
      <alignment horizontal="center" vertical="center" wrapText="1"/>
    </xf>
    <xf numFmtId="0" fontId="53" fillId="0" borderId="15" xfId="0" applyFont="1" applyFill="1" applyBorder="1" applyAlignment="1">
      <alignment horizontal="center" vertical="center" wrapText="1"/>
    </xf>
    <xf numFmtId="9" fontId="14" fillId="0" borderId="15" xfId="443"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61" borderId="0" xfId="0" applyFont="1" applyFill="1" applyBorder="1" applyAlignment="1">
      <alignment horizontal="center" vertical="center" wrapText="1"/>
    </xf>
    <xf numFmtId="0" fontId="53" fillId="0" borderId="15" xfId="0" applyFont="1" applyBorder="1" applyAlignment="1">
      <alignment horizontal="center" vertical="center" wrapText="1"/>
    </xf>
    <xf numFmtId="9" fontId="14" fillId="0" borderId="0" xfId="443" applyFont="1" applyFill="1" applyAlignment="1">
      <alignment horizontal="center" vertical="center" wrapText="1"/>
    </xf>
    <xf numFmtId="169" fontId="10" fillId="0" borderId="15" xfId="337" applyNumberFormat="1" applyFont="1" applyFill="1" applyBorder="1" applyAlignment="1">
      <alignment horizontal="center" vertical="center"/>
    </xf>
    <xf numFmtId="180" fontId="10" fillId="0" borderId="0" xfId="0" applyNumberFormat="1" applyFont="1" applyAlignment="1">
      <alignment horizontal="center" wrapText="1"/>
    </xf>
    <xf numFmtId="178" fontId="14" fillId="61" borderId="25" xfId="443" applyNumberFormat="1" applyFont="1" applyFill="1" applyBorder="1" applyAlignment="1">
      <alignment horizontal="center" vertical="center" wrapText="1"/>
    </xf>
    <xf numFmtId="15" fontId="10" fillId="0" borderId="15" xfId="0" applyNumberFormat="1" applyFont="1" applyBorder="1" applyAlignment="1">
      <alignment horizontal="center" vertical="center" wrapText="1"/>
    </xf>
    <xf numFmtId="39" fontId="10" fillId="0" borderId="15" xfId="0" applyNumberFormat="1" applyFont="1" applyBorder="1" applyAlignment="1">
      <alignment horizontal="center" vertical="center" wrapText="1"/>
    </xf>
    <xf numFmtId="0" fontId="54" fillId="0" borderId="15" xfId="0" applyFont="1" applyFill="1" applyBorder="1" applyAlignment="1">
      <alignment horizontal="left" vertical="center" wrapText="1"/>
    </xf>
    <xf numFmtId="0" fontId="14" fillId="61" borderId="15" xfId="0" applyFont="1" applyFill="1" applyBorder="1" applyAlignment="1">
      <alignment horizontal="center" vertical="center" wrapText="1"/>
    </xf>
    <xf numFmtId="0" fontId="9" fillId="61" borderId="15" xfId="0" applyFont="1" applyFill="1" applyBorder="1" applyAlignment="1">
      <alignment horizontal="center" vertical="center" wrapText="1"/>
    </xf>
    <xf numFmtId="0" fontId="7" fillId="0" borderId="15" xfId="326" applyFill="1" applyBorder="1" applyAlignment="1" applyProtection="1">
      <alignment horizontal="center" vertical="center" wrapText="1"/>
    </xf>
    <xf numFmtId="0" fontId="10" fillId="61" borderId="14" xfId="0" applyFont="1" applyFill="1" applyBorder="1" applyAlignment="1">
      <alignment horizontal="center" vertical="center" wrapText="1"/>
    </xf>
    <xf numFmtId="9" fontId="10" fillId="0" borderId="15" xfId="0" applyNumberFormat="1" applyFont="1" applyBorder="1" applyAlignment="1">
      <alignment vertical="center" wrapText="1"/>
    </xf>
    <xf numFmtId="169" fontId="10" fillId="0" borderId="15" xfId="337" applyFont="1" applyBorder="1" applyAlignment="1">
      <alignment vertical="center" wrapText="1"/>
    </xf>
    <xf numFmtId="9" fontId="10" fillId="0" borderId="15" xfId="443" applyFont="1" applyBorder="1" applyAlignment="1">
      <alignment vertical="center" wrapText="1"/>
    </xf>
    <xf numFmtId="0" fontId="54" fillId="61" borderId="15" xfId="0" applyFont="1" applyFill="1" applyBorder="1" applyAlignment="1">
      <alignment horizontal="left" vertical="center" wrapText="1"/>
    </xf>
    <xf numFmtId="0" fontId="9" fillId="61" borderId="23" xfId="0" applyFont="1" applyFill="1" applyBorder="1" applyAlignment="1">
      <alignment horizontal="center" vertical="center" wrapText="1"/>
    </xf>
    <xf numFmtId="0" fontId="62" fillId="0" borderId="0" xfId="524" applyFont="1" applyAlignment="1">
      <alignment horizontal="justify" vertical="center" wrapText="1"/>
    </xf>
    <xf numFmtId="0" fontId="64" fillId="0" borderId="0" xfId="524" applyFont="1" applyAlignment="1">
      <alignment vertical="center"/>
    </xf>
    <xf numFmtId="0" fontId="63" fillId="0" borderId="0" xfId="524" applyFont="1" applyAlignment="1">
      <alignment horizontal="center" vertical="center" wrapText="1"/>
    </xf>
    <xf numFmtId="0" fontId="63" fillId="0" borderId="0" xfId="524" applyFont="1" applyAlignment="1">
      <alignment horizontal="right" vertical="center" wrapText="1"/>
    </xf>
    <xf numFmtId="0" fontId="63" fillId="0" borderId="0" xfId="524" applyFont="1" applyAlignment="1">
      <alignment horizontal="center" vertical="center" wrapText="1"/>
    </xf>
    <xf numFmtId="1" fontId="63" fillId="0" borderId="0" xfId="524" applyNumberFormat="1" applyFont="1" applyAlignment="1">
      <alignment horizontal="right" vertical="center" wrapText="1"/>
    </xf>
    <xf numFmtId="1" fontId="63" fillId="0" borderId="0" xfId="524" applyNumberFormat="1" applyFont="1" applyAlignment="1">
      <alignment horizontal="center" vertical="center" wrapText="1"/>
    </xf>
    <xf numFmtId="0" fontId="64" fillId="56" borderId="0" xfId="524" applyFont="1" applyFill="1" applyAlignment="1">
      <alignment vertical="center"/>
    </xf>
    <xf numFmtId="0" fontId="63" fillId="63" borderId="14" xfId="524" applyFont="1" applyFill="1" applyBorder="1" applyAlignment="1">
      <alignment horizontal="center" vertical="center" wrapText="1"/>
    </xf>
    <xf numFmtId="0" fontId="63" fillId="63" borderId="14" xfId="524" applyFont="1" applyFill="1" applyBorder="1" applyAlignment="1">
      <alignment vertical="center" wrapText="1"/>
    </xf>
    <xf numFmtId="0" fontId="64" fillId="63" borderId="15" xfId="524" applyFont="1" applyFill="1" applyBorder="1" applyAlignment="1">
      <alignment horizontal="center" vertical="center" wrapText="1"/>
    </xf>
    <xf numFmtId="49" fontId="64" fillId="63" borderId="15" xfId="524" applyNumberFormat="1" applyFont="1" applyFill="1" applyBorder="1" applyAlignment="1">
      <alignment horizontal="center" vertical="center" wrapText="1"/>
    </xf>
    <xf numFmtId="0" fontId="64" fillId="63" borderId="15" xfId="524" applyFont="1" applyFill="1" applyBorder="1" applyAlignment="1">
      <alignment horizontal="left" vertical="center" wrapText="1"/>
    </xf>
    <xf numFmtId="0" fontId="64" fillId="0" borderId="15" xfId="524" applyFont="1" applyFill="1" applyBorder="1" applyAlignment="1">
      <alignment horizontal="center" vertical="center" wrapText="1"/>
    </xf>
    <xf numFmtId="0" fontId="64" fillId="0" borderId="15" xfId="524" applyFont="1" applyFill="1" applyBorder="1" applyAlignment="1">
      <alignment horizontal="left" vertical="center" wrapText="1"/>
    </xf>
    <xf numFmtId="49" fontId="64" fillId="0" borderId="15" xfId="524" applyNumberFormat="1" applyFont="1" applyFill="1" applyBorder="1" applyAlignment="1">
      <alignment horizontal="center" vertical="center" wrapText="1"/>
    </xf>
    <xf numFmtId="0" fontId="64" fillId="0" borderId="20" xfId="524" applyFont="1" applyFill="1" applyBorder="1" applyAlignment="1">
      <alignment horizontal="left" vertical="center" wrapText="1"/>
    </xf>
    <xf numFmtId="0" fontId="63" fillId="58" borderId="14" xfId="524" applyFont="1" applyFill="1" applyBorder="1" applyAlignment="1">
      <alignment horizontal="center" vertical="center" wrapText="1"/>
    </xf>
    <xf numFmtId="0" fontId="63" fillId="58" borderId="25" xfId="524" applyFont="1" applyFill="1" applyBorder="1" applyAlignment="1">
      <alignment horizontal="center" vertical="center" wrapText="1"/>
    </xf>
    <xf numFmtId="0" fontId="63" fillId="58" borderId="20" xfId="524" applyFont="1" applyFill="1" applyBorder="1" applyAlignment="1">
      <alignment horizontal="center" vertical="center" wrapText="1"/>
    </xf>
    <xf numFmtId="0" fontId="64" fillId="58" borderId="0" xfId="524" applyFont="1" applyFill="1" applyAlignment="1">
      <alignment vertical="center"/>
    </xf>
    <xf numFmtId="1" fontId="56" fillId="65" borderId="15" xfId="524" applyNumberFormat="1" applyFont="1" applyFill="1" applyBorder="1" applyAlignment="1">
      <alignment horizontal="center" vertical="center" wrapText="1"/>
    </xf>
    <xf numFmtId="0" fontId="66" fillId="58" borderId="14" xfId="524" applyFont="1" applyFill="1" applyBorder="1" applyAlignment="1">
      <alignment horizontal="center" vertical="center" wrapText="1"/>
    </xf>
    <xf numFmtId="0" fontId="66" fillId="58" borderId="25" xfId="524" applyFont="1" applyFill="1" applyBorder="1" applyAlignment="1">
      <alignment horizontal="center" vertical="center" wrapText="1"/>
    </xf>
    <xf numFmtId="0" fontId="65" fillId="58" borderId="14" xfId="524" applyFont="1" applyFill="1" applyBorder="1" applyAlignment="1">
      <alignment horizontal="center" vertical="center" wrapText="1"/>
    </xf>
    <xf numFmtId="0" fontId="65" fillId="58" borderId="25" xfId="524" applyFont="1" applyFill="1" applyBorder="1" applyAlignment="1">
      <alignment horizontal="center" vertical="center" wrapText="1"/>
    </xf>
    <xf numFmtId="0" fontId="65" fillId="58" borderId="20" xfId="524" applyFont="1" applyFill="1" applyBorder="1" applyAlignment="1">
      <alignment horizontal="center" vertical="center" wrapText="1"/>
    </xf>
    <xf numFmtId="0" fontId="63" fillId="63" borderId="15" xfId="524" applyFont="1" applyFill="1" applyBorder="1" applyAlignment="1">
      <alignment horizontal="center" vertical="center" wrapText="1"/>
    </xf>
    <xf numFmtId="49" fontId="63" fillId="63" borderId="15" xfId="524" applyNumberFormat="1" applyFont="1" applyFill="1" applyBorder="1" applyAlignment="1">
      <alignment horizontal="center" vertical="center" wrapText="1"/>
    </xf>
    <xf numFmtId="3" fontId="63" fillId="63" borderId="15" xfId="524" applyNumberFormat="1" applyFont="1" applyFill="1" applyBorder="1" applyAlignment="1">
      <alignment horizontal="center" vertical="center" wrapText="1"/>
    </xf>
    <xf numFmtId="0" fontId="63" fillId="63" borderId="14" xfId="524" applyFont="1" applyFill="1" applyBorder="1" applyAlignment="1">
      <alignment horizontal="center" vertical="center" wrapText="1"/>
    </xf>
    <xf numFmtId="39" fontId="63" fillId="57" borderId="15" xfId="524" applyNumberFormat="1" applyFont="1" applyFill="1" applyBorder="1" applyAlignment="1">
      <alignment horizontal="center" vertical="center" wrapText="1"/>
    </xf>
    <xf numFmtId="1" fontId="32" fillId="65" borderId="15" xfId="524" applyNumberFormat="1" applyFont="1" applyFill="1" applyBorder="1" applyAlignment="1">
      <alignment horizontal="center" vertical="center" wrapText="1"/>
    </xf>
    <xf numFmtId="0" fontId="6" fillId="62" borderId="0" xfId="0" applyFont="1" applyFill="1" applyAlignment="1">
      <alignment vertical="center"/>
    </xf>
    <xf numFmtId="1" fontId="10" fillId="0" borderId="26" xfId="0" applyNumberFormat="1" applyFont="1" applyFill="1" applyBorder="1" applyAlignment="1">
      <alignment horizontal="right" wrapText="1"/>
    </xf>
    <xf numFmtId="0" fontId="10" fillId="0" borderId="28" xfId="0" applyFont="1" applyFill="1" applyBorder="1" applyAlignment="1">
      <alignment horizontal="left" wrapText="1"/>
    </xf>
    <xf numFmtId="0" fontId="63" fillId="63" borderId="14" xfId="524" applyFont="1" applyFill="1" applyBorder="1" applyAlignment="1">
      <alignment horizontal="center" vertical="center" wrapText="1"/>
    </xf>
    <xf numFmtId="0" fontId="64" fillId="0" borderId="15" xfId="524" applyNumberFormat="1" applyFont="1" applyFill="1" applyBorder="1" applyAlignment="1">
      <alignment horizontal="center" vertical="center" wrapText="1"/>
    </xf>
    <xf numFmtId="0" fontId="61" fillId="0" borderId="15" xfId="524" applyFont="1" applyFill="1" applyBorder="1" applyAlignment="1">
      <alignment horizontal="left" vertical="center" wrapText="1"/>
    </xf>
    <xf numFmtId="39" fontId="64" fillId="0" borderId="15" xfId="524" applyNumberFormat="1" applyFont="1" applyFill="1" applyBorder="1" applyAlignment="1">
      <alignment horizontal="center" vertical="center" wrapText="1"/>
    </xf>
    <xf numFmtId="0" fontId="10" fillId="0" borderId="15" xfId="0" applyFont="1" applyBorder="1" applyAlignment="1">
      <alignment horizontal="center" wrapText="1"/>
    </xf>
    <xf numFmtId="0" fontId="70" fillId="0" borderId="0" xfId="0" applyFont="1"/>
    <xf numFmtId="10" fontId="70" fillId="0" borderId="0" xfId="0" applyNumberFormat="1" applyFont="1"/>
    <xf numFmtId="9" fontId="70" fillId="0" borderId="0" xfId="0" applyNumberFormat="1" applyFont="1"/>
    <xf numFmtId="0" fontId="10" fillId="61" borderId="15" xfId="0" applyFont="1" applyFill="1" applyBorder="1" applyAlignment="1">
      <alignment horizontal="left" vertical="center" wrapText="1"/>
    </xf>
    <xf numFmtId="0" fontId="63" fillId="56" borderId="33" xfId="524" applyFont="1" applyFill="1" applyBorder="1" applyAlignment="1">
      <alignment horizontal="center" vertical="center" wrapText="1"/>
    </xf>
    <xf numFmtId="49" fontId="63" fillId="56" borderId="33" xfId="524" applyNumberFormat="1" applyFont="1" applyFill="1" applyBorder="1" applyAlignment="1">
      <alignment horizontal="center" vertical="center" wrapText="1"/>
    </xf>
    <xf numFmtId="0" fontId="63" fillId="63" borderId="32" xfId="524" applyFont="1" applyFill="1" applyBorder="1" applyAlignment="1">
      <alignment horizontal="center" vertical="center" wrapText="1"/>
    </xf>
    <xf numFmtId="0" fontId="63" fillId="63" borderId="32" xfId="524" applyFont="1" applyFill="1" applyBorder="1" applyAlignment="1">
      <alignment vertical="center" wrapText="1"/>
    </xf>
    <xf numFmtId="0" fontId="64" fillId="63" borderId="33" xfId="524" applyFont="1" applyFill="1" applyBorder="1" applyAlignment="1">
      <alignment horizontal="center" vertical="center" wrapText="1"/>
    </xf>
    <xf numFmtId="49" fontId="64" fillId="63" borderId="33" xfId="524" applyNumberFormat="1" applyFont="1" applyFill="1" applyBorder="1" applyAlignment="1">
      <alignment horizontal="center" vertical="center" wrapText="1"/>
    </xf>
    <xf numFmtId="0" fontId="64" fillId="63" borderId="33" xfId="524" applyFont="1" applyFill="1" applyBorder="1" applyAlignment="1">
      <alignment horizontal="left" vertical="center" wrapText="1"/>
    </xf>
    <xf numFmtId="0" fontId="64" fillId="0" borderId="33" xfId="524" applyFont="1" applyFill="1" applyBorder="1" applyAlignment="1">
      <alignment horizontal="center" vertical="center" wrapText="1"/>
    </xf>
    <xf numFmtId="0" fontId="64" fillId="0" borderId="33" xfId="524" applyFont="1" applyFill="1" applyBorder="1" applyAlignment="1">
      <alignment horizontal="left" vertical="center" wrapText="1"/>
    </xf>
    <xf numFmtId="49" fontId="64" fillId="0" borderId="33" xfId="524" applyNumberFormat="1" applyFont="1" applyFill="1" applyBorder="1" applyAlignment="1">
      <alignment horizontal="center" vertical="center" wrapText="1"/>
    </xf>
    <xf numFmtId="39" fontId="63" fillId="57" borderId="33" xfId="524" applyNumberFormat="1" applyFont="1" applyFill="1" applyBorder="1" applyAlignment="1">
      <alignment horizontal="center" vertical="center" wrapText="1"/>
    </xf>
    <xf numFmtId="17" fontId="64" fillId="0" borderId="33" xfId="524" applyNumberFormat="1" applyFont="1" applyFill="1" applyBorder="1" applyAlignment="1">
      <alignment horizontal="center" vertical="center" wrapText="1"/>
    </xf>
    <xf numFmtId="0" fontId="64" fillId="0" borderId="33" xfId="524" applyNumberFormat="1" applyFont="1" applyFill="1" applyBorder="1" applyAlignment="1">
      <alignment horizontal="center" vertical="center" wrapText="1"/>
    </xf>
    <xf numFmtId="173" fontId="64" fillId="0" borderId="33" xfId="579" applyFont="1" applyFill="1" applyBorder="1" applyAlignment="1">
      <alignment horizontal="center" vertical="center" wrapText="1"/>
    </xf>
    <xf numFmtId="0" fontId="10" fillId="57" borderId="20" xfId="0" applyFont="1" applyFill="1" applyBorder="1" applyAlignment="1">
      <alignment horizontal="center" vertical="center" wrapText="1"/>
    </xf>
    <xf numFmtId="0" fontId="9" fillId="57" borderId="20" xfId="0" applyFont="1" applyFill="1" applyBorder="1" applyAlignment="1">
      <alignment horizontal="center" vertical="center" wrapText="1"/>
    </xf>
    <xf numFmtId="0" fontId="63" fillId="0" borderId="0" xfId="524" applyFont="1" applyAlignment="1">
      <alignment horizontal="center" vertical="center" wrapText="1"/>
    </xf>
    <xf numFmtId="0" fontId="62" fillId="0" borderId="0" xfId="524" applyFont="1" applyAlignment="1">
      <alignment horizontal="justify" vertical="center" wrapText="1"/>
    </xf>
    <xf numFmtId="0" fontId="63" fillId="63" borderId="14" xfId="524" applyFont="1" applyFill="1" applyBorder="1" applyAlignment="1">
      <alignment horizontal="center" vertical="center" wrapText="1"/>
    </xf>
    <xf numFmtId="0" fontId="10" fillId="0" borderId="17" xfId="0" applyNumberFormat="1" applyFont="1" applyFill="1" applyBorder="1" applyAlignment="1">
      <alignment horizontal="right" wrapText="1"/>
    </xf>
    <xf numFmtId="39" fontId="9" fillId="0" borderId="0" xfId="0" applyNumberFormat="1" applyFont="1" applyBorder="1" applyAlignment="1">
      <alignment horizontal="center" vertical="center" wrapText="1"/>
    </xf>
    <xf numFmtId="169" fontId="10" fillId="0" borderId="0" xfId="337" applyNumberFormat="1" applyFont="1" applyFill="1" applyBorder="1" applyAlignment="1">
      <alignment horizontal="center" vertical="center"/>
    </xf>
    <xf numFmtId="39" fontId="9" fillId="57" borderId="20" xfId="0" applyNumberFormat="1" applyFont="1" applyFill="1" applyBorder="1" applyAlignment="1">
      <alignment horizontal="center" vertical="center" wrapText="1"/>
    </xf>
    <xf numFmtId="39" fontId="10" fillId="57" borderId="20" xfId="0" applyNumberFormat="1" applyFont="1" applyFill="1" applyBorder="1" applyAlignment="1">
      <alignment horizontal="center" vertical="center" wrapText="1"/>
    </xf>
    <xf numFmtId="39" fontId="9" fillId="0" borderId="33" xfId="0" applyNumberFormat="1" applyFont="1" applyBorder="1" applyAlignment="1">
      <alignment horizontal="center" vertical="center" wrapText="1"/>
    </xf>
    <xf numFmtId="39" fontId="10" fillId="0" borderId="33" xfId="0" applyNumberFormat="1" applyFont="1" applyBorder="1" applyAlignment="1">
      <alignment horizontal="right" vertical="center" wrapText="1"/>
    </xf>
    <xf numFmtId="0" fontId="10" fillId="61" borderId="0" xfId="0" applyFont="1" applyFill="1" applyBorder="1" applyAlignment="1">
      <alignment horizontal="center" vertical="center" wrapText="1"/>
    </xf>
    <xf numFmtId="39" fontId="10" fillId="0" borderId="21" xfId="0" applyNumberFormat="1" applyFont="1" applyBorder="1" applyAlignment="1">
      <alignment horizontal="right" vertical="center" wrapText="1"/>
    </xf>
    <xf numFmtId="0" fontId="10" fillId="0" borderId="0" xfId="0" applyFont="1" applyFill="1" applyBorder="1" applyAlignment="1">
      <alignment horizontal="center" vertical="center" wrapText="1"/>
    </xf>
    <xf numFmtId="0" fontId="10" fillId="0" borderId="31" xfId="0" applyFont="1" applyFill="1" applyBorder="1" applyAlignment="1">
      <alignment horizontal="left" vertical="center" wrapText="1"/>
    </xf>
    <xf numFmtId="0" fontId="63" fillId="63" borderId="14" xfId="524" applyFont="1" applyFill="1" applyBorder="1" applyAlignment="1">
      <alignment horizontal="center" vertical="center" wrapText="1"/>
    </xf>
    <xf numFmtId="180" fontId="54" fillId="0" borderId="33" xfId="0" applyNumberFormat="1" applyFont="1" applyFill="1" applyBorder="1" applyAlignment="1">
      <alignment vertical="center" wrapText="1"/>
    </xf>
    <xf numFmtId="0" fontId="54" fillId="0" borderId="33" xfId="0" applyFont="1" applyFill="1" applyBorder="1" applyAlignment="1">
      <alignment vertical="center" wrapText="1"/>
    </xf>
    <xf numFmtId="0" fontId="6" fillId="0" borderId="0" xfId="408" applyFont="1" applyAlignment="1"/>
    <xf numFmtId="0" fontId="6" fillId="0" borderId="33" xfId="408" applyFont="1" applyBorder="1" applyAlignment="1">
      <alignment horizontal="center" vertical="center" wrapText="1"/>
    </xf>
    <xf numFmtId="224" fontId="6" fillId="0" borderId="33" xfId="337" applyNumberFormat="1" applyFont="1" applyBorder="1" applyAlignment="1">
      <alignment horizontal="center" vertical="center"/>
    </xf>
    <xf numFmtId="0" fontId="6" fillId="0" borderId="0" xfId="408" applyFont="1"/>
    <xf numFmtId="2" fontId="12" fillId="0" borderId="0" xfId="408" applyNumberFormat="1" applyFont="1" applyFill="1" applyAlignment="1">
      <alignment horizontal="center" wrapText="1"/>
    </xf>
    <xf numFmtId="0" fontId="12" fillId="62" borderId="23" xfId="408" applyFont="1" applyFill="1" applyBorder="1" applyAlignment="1">
      <alignment horizontal="center" vertical="center" wrapText="1"/>
    </xf>
    <xf numFmtId="0" fontId="12" fillId="62" borderId="37" xfId="408" applyFont="1" applyFill="1" applyBorder="1" applyAlignment="1">
      <alignment horizontal="center" vertical="center" wrapText="1"/>
    </xf>
    <xf numFmtId="0" fontId="12" fillId="62" borderId="39" xfId="408" applyFont="1" applyFill="1" applyBorder="1" applyAlignment="1">
      <alignment horizontal="center" vertical="center" wrapText="1"/>
    </xf>
    <xf numFmtId="0" fontId="6" fillId="0" borderId="0" xfId="524"/>
    <xf numFmtId="0" fontId="6" fillId="0" borderId="34" xfId="408" applyFont="1" applyBorder="1" applyAlignment="1">
      <alignment horizontal="center" vertical="center" wrapText="1"/>
    </xf>
    <xf numFmtId="224" fontId="6" fillId="61" borderId="34" xfId="337" applyNumberFormat="1" applyFont="1" applyFill="1" applyBorder="1" applyAlignment="1">
      <alignment horizontal="center" vertical="center"/>
    </xf>
    <xf numFmtId="0" fontId="12" fillId="0" borderId="0" xfId="408" applyFont="1" applyAlignment="1">
      <alignment vertical="center"/>
    </xf>
    <xf numFmtId="0" fontId="6" fillId="0" borderId="0" xfId="408" applyFont="1" applyFill="1" applyBorder="1" applyAlignment="1">
      <alignment horizontal="left" wrapText="1"/>
    </xf>
    <xf numFmtId="0" fontId="6" fillId="0" borderId="0" xfId="408" applyFont="1" applyAlignment="1">
      <alignment wrapText="1"/>
    </xf>
    <xf numFmtId="0" fontId="12" fillId="0" borderId="0" xfId="408" applyFont="1" applyFill="1" applyAlignment="1">
      <alignment horizontal="center" wrapText="1"/>
    </xf>
    <xf numFmtId="39" fontId="6" fillId="0" borderId="0" xfId="408" applyNumberFormat="1" applyFont="1" applyAlignment="1">
      <alignment horizontal="center" wrapText="1"/>
    </xf>
    <xf numFmtId="0" fontId="12" fillId="0" borderId="0" xfId="408" applyFont="1" applyAlignment="1">
      <alignment horizontal="center" wrapText="1"/>
    </xf>
    <xf numFmtId="224" fontId="6" fillId="0" borderId="34" xfId="337" applyNumberFormat="1" applyFont="1" applyBorder="1" applyAlignment="1">
      <alignment horizontal="center" vertical="center"/>
    </xf>
    <xf numFmtId="0" fontId="6" fillId="0" borderId="0" xfId="408" applyFont="1" applyAlignment="1">
      <alignment horizontal="center" wrapText="1"/>
    </xf>
    <xf numFmtId="0" fontId="12" fillId="0" borderId="0" xfId="408" applyFont="1" applyAlignment="1">
      <alignment horizontal="right" wrapText="1"/>
    </xf>
    <xf numFmtId="0" fontId="6" fillId="0" borderId="0" xfId="408" applyFont="1" applyBorder="1" applyAlignment="1">
      <alignment horizontal="left" wrapText="1"/>
    </xf>
    <xf numFmtId="0" fontId="12" fillId="68" borderId="0" xfId="408" applyFont="1" applyFill="1" applyAlignment="1">
      <alignment horizontal="right" wrapText="1"/>
    </xf>
    <xf numFmtId="1" fontId="12" fillId="68" borderId="0" xfId="408" applyNumberFormat="1" applyFont="1" applyFill="1" applyAlignment="1">
      <alignment horizontal="center" wrapText="1"/>
    </xf>
    <xf numFmtId="0" fontId="12" fillId="68" borderId="0" xfId="408" applyFont="1" applyFill="1" applyAlignment="1">
      <alignment horizontal="center" vertical="center" wrapText="1"/>
    </xf>
    <xf numFmtId="0" fontId="6" fillId="68" borderId="0" xfId="408" applyFont="1" applyFill="1" applyAlignment="1">
      <alignment horizontal="center" vertical="center" wrapText="1"/>
    </xf>
    <xf numFmtId="0" fontId="6" fillId="0" borderId="0" xfId="408" applyFont="1" applyAlignment="1">
      <alignment vertical="center" wrapText="1"/>
    </xf>
    <xf numFmtId="0" fontId="6" fillId="0" borderId="0" xfId="408" applyFont="1" applyAlignment="1">
      <alignment vertical="center"/>
    </xf>
    <xf numFmtId="15" fontId="6" fillId="0" borderId="0" xfId="408" applyNumberFormat="1" applyFont="1" applyAlignment="1">
      <alignment horizontal="right" wrapText="1"/>
    </xf>
    <xf numFmtId="0" fontId="13" fillId="69" borderId="45" xfId="408" applyFont="1" applyFill="1" applyBorder="1" applyAlignment="1">
      <alignment horizontal="center" vertical="center" wrapText="1"/>
    </xf>
    <xf numFmtId="0" fontId="13" fillId="69" borderId="46" xfId="408" applyFont="1" applyFill="1" applyBorder="1" applyAlignment="1">
      <alignment horizontal="center" vertical="center" wrapText="1"/>
    </xf>
    <xf numFmtId="0" fontId="13" fillId="69" borderId="47" xfId="408" applyFont="1" applyFill="1" applyBorder="1" applyAlignment="1">
      <alignment horizontal="center" vertical="center" wrapText="1"/>
    </xf>
    <xf numFmtId="0" fontId="13" fillId="69" borderId="39" xfId="408" applyFont="1" applyFill="1" applyBorder="1" applyAlignment="1">
      <alignment horizontal="center" vertical="center" wrapText="1"/>
    </xf>
    <xf numFmtId="225" fontId="6" fillId="70" borderId="22" xfId="408" applyNumberFormat="1" applyFont="1" applyFill="1" applyBorder="1" applyAlignment="1">
      <alignment horizontal="center" vertical="center" wrapText="1"/>
    </xf>
    <xf numFmtId="4" fontId="6" fillId="0" borderId="22" xfId="408" applyNumberFormat="1" applyFont="1" applyBorder="1" applyAlignment="1">
      <alignment horizontal="center" vertical="center" wrapText="1"/>
    </xf>
    <xf numFmtId="0" fontId="6" fillId="0" borderId="22" xfId="408" applyNumberFormat="1" applyFont="1" applyBorder="1" applyAlignment="1">
      <alignment horizontal="justify" vertical="center" wrapText="1"/>
    </xf>
    <xf numFmtId="0" fontId="55" fillId="0" borderId="24" xfId="408" applyNumberFormat="1" applyFont="1" applyFill="1" applyBorder="1" applyAlignment="1">
      <alignment horizontal="center" vertical="center" wrapText="1"/>
    </xf>
    <xf numFmtId="226" fontId="12" fillId="0" borderId="50" xfId="408" applyNumberFormat="1" applyFont="1" applyBorder="1" applyAlignment="1">
      <alignment horizontal="center" vertical="center" wrapText="1"/>
    </xf>
    <xf numFmtId="9" fontId="6" fillId="70" borderId="34" xfId="443" applyFont="1" applyFill="1" applyBorder="1" applyAlignment="1">
      <alignment horizontal="justify" vertical="center" wrapText="1"/>
    </xf>
    <xf numFmtId="225" fontId="6" fillId="70" borderId="34" xfId="408" applyNumberFormat="1" applyFont="1" applyFill="1" applyBorder="1" applyAlignment="1">
      <alignment horizontal="center" vertical="center" wrapText="1"/>
    </xf>
    <xf numFmtId="226" fontId="12" fillId="0" borderId="52" xfId="408" applyNumberFormat="1" applyFont="1" applyBorder="1" applyAlignment="1">
      <alignment horizontal="center" vertical="center" wrapText="1"/>
    </xf>
    <xf numFmtId="4" fontId="13" fillId="69" borderId="45" xfId="408" applyNumberFormat="1" applyFont="1" applyFill="1" applyBorder="1" applyAlignment="1">
      <alignment horizontal="center" vertical="center" wrapText="1"/>
    </xf>
    <xf numFmtId="0" fontId="13" fillId="0" borderId="46" xfId="408" applyFont="1" applyFill="1" applyBorder="1" applyAlignment="1">
      <alignment vertical="center" wrapText="1"/>
    </xf>
    <xf numFmtId="0" fontId="13" fillId="0" borderId="47" xfId="408" applyFont="1" applyFill="1" applyBorder="1" applyAlignment="1">
      <alignment horizontal="center" vertical="center" wrapText="1"/>
    </xf>
    <xf numFmtId="226" fontId="12" fillId="0" borderId="39" xfId="408" applyNumberFormat="1" applyFont="1" applyFill="1" applyBorder="1" applyAlignment="1">
      <alignment horizontal="center" vertical="center" wrapText="1"/>
    </xf>
    <xf numFmtId="0" fontId="56" fillId="0" borderId="0" xfId="408" applyFont="1" applyAlignment="1"/>
    <xf numFmtId="0" fontId="56" fillId="0" borderId="0" xfId="408" applyFont="1"/>
    <xf numFmtId="9" fontId="6" fillId="70" borderId="55" xfId="443" applyFont="1" applyFill="1" applyBorder="1" applyAlignment="1">
      <alignment horizontal="justify" vertical="center" wrapText="1"/>
    </xf>
    <xf numFmtId="207" fontId="6" fillId="70" borderId="55" xfId="408" applyNumberFormat="1" applyFont="1" applyFill="1" applyBorder="1" applyAlignment="1">
      <alignment horizontal="right" vertical="center" wrapText="1"/>
    </xf>
    <xf numFmtId="0" fontId="6" fillId="0" borderId="24" xfId="408" applyNumberFormat="1" applyFont="1" applyBorder="1" applyAlignment="1">
      <alignment horizontal="center" vertical="center" wrapText="1"/>
    </xf>
    <xf numFmtId="0" fontId="10" fillId="0" borderId="34" xfId="408" applyFont="1" applyBorder="1" applyAlignment="1">
      <alignment horizontal="center"/>
    </xf>
    <xf numFmtId="224" fontId="6" fillId="0" borderId="34" xfId="337" applyNumberFormat="1" applyFont="1" applyBorder="1"/>
    <xf numFmtId="207" fontId="6" fillId="70" borderId="34" xfId="408" applyNumberFormat="1" applyFont="1" applyFill="1" applyBorder="1" applyAlignment="1">
      <alignment horizontal="right" vertical="center" wrapText="1"/>
    </xf>
    <xf numFmtId="0" fontId="12" fillId="0" borderId="24" xfId="408" applyNumberFormat="1" applyFont="1" applyBorder="1" applyAlignment="1">
      <alignment horizontal="center" vertical="center" wrapText="1"/>
    </xf>
    <xf numFmtId="0" fontId="10" fillId="0" borderId="34" xfId="408" applyFont="1" applyBorder="1" applyAlignment="1">
      <alignment horizontal="center" vertical="center" wrapText="1"/>
    </xf>
    <xf numFmtId="224" fontId="6" fillId="0" borderId="34" xfId="337" applyNumberFormat="1" applyFont="1" applyBorder="1" applyAlignment="1">
      <alignment vertical="center"/>
    </xf>
    <xf numFmtId="0" fontId="10" fillId="0" borderId="34" xfId="408" applyFont="1" applyBorder="1" applyAlignment="1">
      <alignment horizontal="center" wrapText="1"/>
    </xf>
    <xf numFmtId="224" fontId="6" fillId="0" borderId="34" xfId="337" applyNumberFormat="1" applyFont="1" applyBorder="1" applyAlignment="1">
      <alignment wrapText="1"/>
    </xf>
    <xf numFmtId="225" fontId="6" fillId="70" borderId="21" xfId="408" applyNumberFormat="1" applyFont="1" applyFill="1" applyBorder="1" applyAlignment="1">
      <alignment horizontal="center" vertical="center" wrapText="1"/>
    </xf>
    <xf numFmtId="226" fontId="12" fillId="0" borderId="39" xfId="408" applyNumberFormat="1" applyFont="1" applyBorder="1" applyAlignment="1">
      <alignment horizontal="center" vertical="center" wrapText="1"/>
    </xf>
    <xf numFmtId="0" fontId="6" fillId="0" borderId="0" xfId="408" applyFont="1" applyFill="1" applyBorder="1" applyAlignment="1">
      <alignment vertical="center" wrapText="1"/>
    </xf>
    <xf numFmtId="9" fontId="6" fillId="0" borderId="0" xfId="408" applyNumberFormat="1" applyFont="1" applyFill="1" applyBorder="1" applyAlignment="1">
      <alignment vertical="center" wrapText="1"/>
    </xf>
    <xf numFmtId="1" fontId="12" fillId="0" borderId="0" xfId="408" applyNumberFormat="1" applyFont="1" applyFill="1" applyBorder="1" applyAlignment="1">
      <alignment vertical="center" wrapText="1"/>
    </xf>
    <xf numFmtId="15" fontId="6" fillId="0" borderId="0" xfId="408" applyNumberFormat="1" applyFont="1" applyFill="1" applyBorder="1" applyAlignment="1">
      <alignment vertical="center" wrapText="1"/>
    </xf>
    <xf numFmtId="0" fontId="6" fillId="0" borderId="0" xfId="408" applyFont="1" applyFill="1" applyBorder="1" applyAlignment="1">
      <alignment vertical="center"/>
    </xf>
    <xf numFmtId="0" fontId="6" fillId="0" borderId="0" xfId="408" applyFont="1" applyFill="1" applyBorder="1" applyAlignment="1">
      <alignment horizontal="center" vertical="center"/>
    </xf>
    <xf numFmtId="15" fontId="6" fillId="0" borderId="0" xfId="408" applyNumberFormat="1" applyFont="1" applyFill="1" applyBorder="1" applyAlignment="1">
      <alignment horizontal="right" vertical="center" wrapText="1"/>
    </xf>
    <xf numFmtId="39" fontId="6" fillId="0" borderId="0" xfId="408" applyNumberFormat="1" applyFont="1" applyFill="1" applyBorder="1" applyAlignment="1">
      <alignment horizontal="right" vertical="center" wrapText="1"/>
    </xf>
    <xf numFmtId="0" fontId="6" fillId="0" borderId="0" xfId="408" applyNumberFormat="1" applyFont="1" applyFill="1" applyBorder="1" applyAlignment="1">
      <alignment horizontal="right" vertical="center" wrapText="1"/>
    </xf>
    <xf numFmtId="0" fontId="6" fillId="0" borderId="34" xfId="408" applyFont="1" applyBorder="1" applyAlignment="1">
      <alignment horizontal="center" vertical="center"/>
    </xf>
    <xf numFmtId="39" fontId="12" fillId="68" borderId="0" xfId="408" applyNumberFormat="1" applyFont="1" applyFill="1" applyAlignment="1">
      <alignment horizontal="center" wrapText="1"/>
    </xf>
    <xf numFmtId="224" fontId="6" fillId="0" borderId="34" xfId="337" applyNumberFormat="1" applyFont="1" applyBorder="1" applyAlignment="1">
      <alignment horizontal="center" wrapText="1"/>
    </xf>
    <xf numFmtId="224" fontId="6" fillId="0" borderId="34" xfId="408" applyNumberFormat="1" applyFont="1" applyBorder="1"/>
    <xf numFmtId="0" fontId="6" fillId="0" borderId="0" xfId="408" applyFont="1" applyAlignment="1">
      <alignment horizontal="center" vertical="center"/>
    </xf>
    <xf numFmtId="224" fontId="6" fillId="0" borderId="0" xfId="408" applyNumberFormat="1" applyFont="1" applyAlignment="1">
      <alignment horizontal="center" vertical="center"/>
    </xf>
    <xf numFmtId="0" fontId="12" fillId="67" borderId="29" xfId="408" applyFont="1" applyFill="1" applyBorder="1" applyAlignment="1">
      <alignment vertical="center" wrapText="1"/>
    </xf>
    <xf numFmtId="0" fontId="12" fillId="67" borderId="29" xfId="408" applyFont="1" applyFill="1" applyBorder="1" applyAlignment="1">
      <alignment horizontal="center" vertical="center" wrapText="1"/>
    </xf>
    <xf numFmtId="14" fontId="12" fillId="67" borderId="29" xfId="408" applyNumberFormat="1" applyFont="1" applyFill="1" applyBorder="1" applyAlignment="1">
      <alignment vertical="center" wrapText="1"/>
    </xf>
    <xf numFmtId="169" fontId="12" fillId="67" borderId="29" xfId="408" applyNumberFormat="1" applyFont="1" applyFill="1" applyBorder="1" applyAlignment="1">
      <alignment horizontal="center" vertical="center" wrapText="1"/>
    </xf>
    <xf numFmtId="169" fontId="6" fillId="67" borderId="42" xfId="408" applyNumberFormat="1" applyFont="1" applyFill="1" applyBorder="1" applyAlignment="1">
      <alignment vertical="center" wrapText="1"/>
    </xf>
    <xf numFmtId="0" fontId="6" fillId="67" borderId="29" xfId="408" applyFont="1" applyFill="1" applyBorder="1" applyAlignment="1">
      <alignment horizontal="center" vertical="center" wrapText="1"/>
    </xf>
    <xf numFmtId="0" fontId="10" fillId="0" borderId="0" xfId="408" applyFont="1" applyBorder="1" applyAlignment="1">
      <alignment horizontal="center" wrapText="1"/>
    </xf>
    <xf numFmtId="224" fontId="6" fillId="0" borderId="0" xfId="337" applyNumberFormat="1" applyFont="1" applyBorder="1" applyAlignment="1">
      <alignment wrapText="1"/>
    </xf>
    <xf numFmtId="4" fontId="13" fillId="69" borderId="54" xfId="408" applyNumberFormat="1" applyFont="1" applyFill="1" applyBorder="1" applyAlignment="1">
      <alignment horizontal="center" vertical="center" wrapText="1"/>
    </xf>
    <xf numFmtId="0" fontId="13" fillId="0" borderId="49" xfId="408" applyFont="1" applyFill="1" applyBorder="1" applyAlignment="1">
      <alignment vertical="center" wrapText="1"/>
    </xf>
    <xf numFmtId="0" fontId="13" fillId="0" borderId="60" xfId="408" applyFont="1" applyFill="1" applyBorder="1" applyAlignment="1">
      <alignment horizontal="center" vertical="center" wrapText="1"/>
    </xf>
    <xf numFmtId="226" fontId="12" fillId="0" borderId="40" xfId="408" applyNumberFormat="1" applyFont="1" applyBorder="1" applyAlignment="1">
      <alignment horizontal="center" vertical="center" wrapText="1"/>
    </xf>
    <xf numFmtId="226" fontId="12" fillId="0" borderId="36" xfId="408" applyNumberFormat="1" applyFont="1" applyBorder="1" applyAlignment="1">
      <alignment horizontal="center" vertical="center" wrapText="1"/>
    </xf>
    <xf numFmtId="0" fontId="13" fillId="0" borderId="23" xfId="408" applyFont="1" applyFill="1" applyBorder="1" applyAlignment="1">
      <alignment horizontal="center" vertical="center" wrapText="1"/>
    </xf>
    <xf numFmtId="0" fontId="12" fillId="70" borderId="23" xfId="408" applyFont="1" applyFill="1" applyBorder="1" applyAlignment="1">
      <alignment horizontal="center" vertical="center"/>
    </xf>
    <xf numFmtId="4" fontId="64" fillId="0" borderId="15" xfId="524" applyNumberFormat="1" applyFont="1" applyFill="1" applyBorder="1" applyAlignment="1">
      <alignment horizontal="center" vertical="center" wrapText="1"/>
    </xf>
    <xf numFmtId="0" fontId="12" fillId="0" borderId="62" xfId="0" applyFont="1" applyBorder="1" applyAlignment="1">
      <alignment horizontal="center"/>
    </xf>
    <xf numFmtId="0" fontId="12" fillId="0" borderId="62" xfId="0" applyFont="1" applyBorder="1" applyAlignment="1">
      <alignment vertical="center" wrapText="1"/>
    </xf>
    <xf numFmtId="0" fontId="12" fillId="0" borderId="62" xfId="0" applyFont="1" applyBorder="1" applyAlignment="1">
      <alignment horizontal="center" vertical="center"/>
    </xf>
    <xf numFmtId="0" fontId="0" fillId="0" borderId="0" xfId="0" applyAlignment="1">
      <alignment vertical="center"/>
    </xf>
    <xf numFmtId="0" fontId="6" fillId="0" borderId="62" xfId="0" applyFont="1" applyBorder="1" applyAlignment="1">
      <alignment vertical="center" wrapText="1"/>
    </xf>
    <xf numFmtId="0" fontId="12" fillId="68" borderId="0" xfId="855" applyFont="1" applyFill="1" applyAlignment="1">
      <alignment horizontal="right" wrapText="1"/>
    </xf>
    <xf numFmtId="1" fontId="12" fillId="68" borderId="0" xfId="855" applyNumberFormat="1" applyFont="1" applyFill="1" applyAlignment="1">
      <alignment horizontal="center" wrapText="1"/>
    </xf>
    <xf numFmtId="0" fontId="6" fillId="0" borderId="0" xfId="855" applyFont="1"/>
    <xf numFmtId="0" fontId="6" fillId="0" borderId="0" xfId="855" applyFont="1" applyAlignment="1">
      <alignment wrapText="1"/>
    </xf>
    <xf numFmtId="9" fontId="6" fillId="0" borderId="0" xfId="855" applyNumberFormat="1" applyFont="1" applyAlignment="1">
      <alignment wrapText="1"/>
    </xf>
    <xf numFmtId="0" fontId="6" fillId="0" borderId="0" xfId="855" applyFont="1" applyAlignment="1">
      <alignment vertical="center"/>
    </xf>
    <xf numFmtId="0" fontId="6" fillId="0" borderId="0" xfId="855" applyFont="1" applyAlignment="1">
      <alignment vertical="center" wrapText="1"/>
    </xf>
    <xf numFmtId="0" fontId="6" fillId="0" borderId="0" xfId="855"/>
    <xf numFmtId="0" fontId="74" fillId="0" borderId="68" xfId="855" applyFont="1" applyFill="1" applyBorder="1" applyAlignment="1">
      <alignment horizontal="center" vertical="center"/>
    </xf>
    <xf numFmtId="0" fontId="74" fillId="0" borderId="22" xfId="855" applyFont="1" applyFill="1" applyBorder="1" applyAlignment="1">
      <alignment horizontal="center" vertical="center"/>
    </xf>
    <xf numFmtId="0" fontId="74" fillId="0" borderId="71" xfId="855" applyFont="1" applyFill="1" applyBorder="1" applyAlignment="1">
      <alignment horizontal="center" vertical="center"/>
    </xf>
    <xf numFmtId="0" fontId="74" fillId="0" borderId="72" xfId="855" applyFont="1" applyFill="1" applyBorder="1" applyAlignment="1">
      <alignment horizontal="center" vertical="center" wrapText="1"/>
    </xf>
    <xf numFmtId="0" fontId="74" fillId="0" borderId="61" xfId="855" applyFont="1" applyFill="1" applyBorder="1" applyAlignment="1">
      <alignment horizontal="center" vertical="center" wrapText="1"/>
    </xf>
    <xf numFmtId="0" fontId="74" fillId="0" borderId="73" xfId="855" applyFont="1" applyFill="1" applyBorder="1" applyAlignment="1">
      <alignment horizontal="center" vertical="center" wrapText="1"/>
    </xf>
    <xf numFmtId="0" fontId="12" fillId="0" borderId="51" xfId="524" applyFont="1" applyBorder="1" applyAlignment="1">
      <alignment horizontal="left" vertical="center" wrapText="1"/>
    </xf>
    <xf numFmtId="0" fontId="74" fillId="0" borderId="74" xfId="855" applyFont="1" applyFill="1" applyBorder="1" applyAlignment="1">
      <alignment horizontal="center" vertical="center" wrapText="1"/>
    </xf>
    <xf numFmtId="224" fontId="60" fillId="0" borderId="75" xfId="1105" applyNumberFormat="1" applyFont="1" applyFill="1" applyBorder="1" applyAlignment="1">
      <alignment vertical="center" wrapText="1"/>
    </xf>
    <xf numFmtId="9" fontId="74" fillId="0" borderId="75" xfId="443" applyFont="1" applyFill="1" applyBorder="1" applyAlignment="1">
      <alignment horizontal="center" vertical="center" wrapText="1"/>
    </xf>
    <xf numFmtId="39" fontId="74" fillId="0" borderId="75" xfId="1105" applyNumberFormat="1" applyFont="1" applyFill="1" applyBorder="1" applyAlignment="1">
      <alignment horizontal="center" vertical="center" wrapText="1"/>
    </xf>
    <xf numFmtId="224" fontId="60" fillId="0" borderId="78" xfId="1105" applyNumberFormat="1" applyFont="1" applyFill="1" applyBorder="1" applyAlignment="1">
      <alignment vertical="center" wrapText="1"/>
    </xf>
    <xf numFmtId="9" fontId="60" fillId="0" borderId="75" xfId="443" applyFont="1" applyFill="1" applyBorder="1" applyAlignment="1">
      <alignment horizontal="center" vertical="center" wrapText="1"/>
    </xf>
    <xf numFmtId="39" fontId="60" fillId="0" borderId="75" xfId="1105" applyNumberFormat="1" applyFont="1" applyFill="1" applyBorder="1" applyAlignment="1">
      <alignment horizontal="center" vertical="center" wrapText="1"/>
    </xf>
    <xf numFmtId="0" fontId="74" fillId="0" borderId="80" xfId="855" applyFont="1" applyFill="1" applyBorder="1" applyAlignment="1">
      <alignment vertical="center" wrapText="1"/>
    </xf>
    <xf numFmtId="224" fontId="74" fillId="0" borderId="73" xfId="855" applyNumberFormat="1" applyFont="1" applyFill="1" applyBorder="1" applyAlignment="1">
      <alignment vertical="center"/>
    </xf>
    <xf numFmtId="0" fontId="74" fillId="0" borderId="83" xfId="855" applyFont="1" applyFill="1" applyBorder="1" applyAlignment="1">
      <alignment horizontal="center" vertical="center"/>
    </xf>
    <xf numFmtId="9" fontId="74" fillId="0" borderId="83" xfId="443" applyFont="1" applyFill="1" applyBorder="1" applyAlignment="1">
      <alignment horizontal="center" vertical="center"/>
    </xf>
    <xf numFmtId="39" fontId="60" fillId="0" borderId="83" xfId="1105" applyNumberFormat="1" applyFont="1" applyFill="1" applyBorder="1" applyAlignment="1">
      <alignment horizontal="center" vertical="center" wrapText="1"/>
    </xf>
    <xf numFmtId="224" fontId="60" fillId="0" borderId="84" xfId="1105" applyNumberFormat="1" applyFont="1" applyFill="1" applyBorder="1" applyAlignment="1">
      <alignment vertical="center" wrapText="1"/>
    </xf>
    <xf numFmtId="224" fontId="60" fillId="0" borderId="83" xfId="1105" applyNumberFormat="1" applyFont="1" applyFill="1" applyBorder="1" applyAlignment="1">
      <alignment vertical="center"/>
    </xf>
    <xf numFmtId="0" fontId="74" fillId="0" borderId="61" xfId="855" applyFont="1" applyFill="1" applyBorder="1" applyAlignment="1">
      <alignment horizontal="center" vertical="center"/>
    </xf>
    <xf numFmtId="0" fontId="74" fillId="0" borderId="73" xfId="855" applyFont="1" applyFill="1" applyBorder="1" applyAlignment="1">
      <alignment horizontal="center" vertical="center"/>
    </xf>
    <xf numFmtId="224" fontId="60" fillId="0" borderId="75" xfId="1105" applyNumberFormat="1" applyFont="1" applyFill="1" applyBorder="1"/>
    <xf numFmtId="224" fontId="60" fillId="0" borderId="87" xfId="1105" applyNumberFormat="1" applyFont="1" applyFill="1" applyBorder="1"/>
    <xf numFmtId="0" fontId="60" fillId="0" borderId="85" xfId="855" applyFont="1" applyFill="1" applyBorder="1" applyAlignment="1">
      <alignment horizontal="left"/>
    </xf>
    <xf numFmtId="0" fontId="60" fillId="0" borderId="86" xfId="855" applyFont="1" applyFill="1" applyBorder="1" applyAlignment="1">
      <alignment horizontal="left"/>
    </xf>
    <xf numFmtId="0" fontId="60" fillId="0" borderId="74" xfId="855" applyFont="1" applyFill="1" applyBorder="1" applyAlignment="1">
      <alignment horizontal="left"/>
    </xf>
    <xf numFmtId="224" fontId="74" fillId="0" borderId="91" xfId="855" applyNumberFormat="1" applyFont="1" applyFill="1" applyBorder="1" applyAlignment="1">
      <alignment horizontal="right" vertical="center"/>
    </xf>
    <xf numFmtId="224" fontId="60" fillId="0" borderId="84" xfId="1105" applyNumberFormat="1" applyFont="1" applyFill="1" applyBorder="1"/>
    <xf numFmtId="224" fontId="60" fillId="0" borderId="78" xfId="1105" applyNumberFormat="1" applyFont="1" applyFill="1" applyBorder="1"/>
    <xf numFmtId="224" fontId="74" fillId="0" borderId="100" xfId="1105" applyNumberFormat="1" applyFont="1" applyFill="1" applyBorder="1"/>
    <xf numFmtId="0" fontId="6" fillId="0" borderId="35" xfId="855" applyFont="1" applyBorder="1"/>
    <xf numFmtId="0" fontId="6" fillId="0" borderId="37" xfId="855" applyBorder="1"/>
    <xf numFmtId="224" fontId="6" fillId="0" borderId="36" xfId="855" applyNumberFormat="1" applyBorder="1"/>
    <xf numFmtId="0" fontId="12" fillId="68" borderId="0" xfId="855" applyFont="1" applyFill="1" applyAlignment="1">
      <alignment vertical="center" wrapText="1"/>
    </xf>
    <xf numFmtId="0" fontId="6" fillId="68" borderId="0" xfId="855" applyFont="1" applyFill="1" applyAlignment="1">
      <alignment vertical="center" wrapText="1"/>
    </xf>
    <xf numFmtId="0" fontId="72" fillId="71" borderId="65" xfId="408" applyFont="1" applyFill="1" applyBorder="1" applyAlignment="1">
      <alignment vertical="center" wrapText="1"/>
    </xf>
    <xf numFmtId="0" fontId="72" fillId="71" borderId="66" xfId="408" applyFont="1" applyFill="1" applyBorder="1" applyAlignment="1">
      <alignment vertical="center" wrapText="1"/>
    </xf>
    <xf numFmtId="0" fontId="72" fillId="71" borderId="67" xfId="408" applyFont="1" applyFill="1" applyBorder="1" applyAlignment="1">
      <alignment vertical="center" wrapText="1"/>
    </xf>
    <xf numFmtId="0" fontId="73" fillId="71" borderId="65" xfId="408" applyFont="1" applyFill="1" applyBorder="1" applyAlignment="1">
      <alignment vertical="center" wrapText="1"/>
    </xf>
    <xf numFmtId="0" fontId="73" fillId="71" borderId="66" xfId="408" applyFont="1" applyFill="1" applyBorder="1" applyAlignment="1">
      <alignment vertical="center" wrapText="1"/>
    </xf>
    <xf numFmtId="0" fontId="73" fillId="71" borderId="67" xfId="408" applyFont="1" applyFill="1" applyBorder="1" applyAlignment="1">
      <alignment vertical="center" wrapText="1"/>
    </xf>
    <xf numFmtId="0" fontId="74" fillId="0" borderId="69" xfId="855" applyFont="1" applyFill="1" applyBorder="1" applyAlignment="1">
      <alignment vertical="center"/>
    </xf>
    <xf numFmtId="0" fontId="74" fillId="0" borderId="70" xfId="855" applyFont="1" applyFill="1" applyBorder="1" applyAlignment="1">
      <alignment vertical="center"/>
    </xf>
    <xf numFmtId="0" fontId="74" fillId="0" borderId="32" xfId="855" applyFont="1" applyFill="1" applyBorder="1" applyAlignment="1">
      <alignment vertical="center" wrapText="1"/>
    </xf>
    <xf numFmtId="0" fontId="74" fillId="0" borderId="20" xfId="855" applyFont="1" applyFill="1" applyBorder="1" applyAlignment="1">
      <alignment vertical="center" wrapText="1"/>
    </xf>
    <xf numFmtId="224" fontId="60" fillId="0" borderId="76" xfId="1106" applyNumberFormat="1" applyFont="1" applyFill="1" applyBorder="1" applyAlignment="1">
      <alignment vertical="center" wrapText="1"/>
    </xf>
    <xf numFmtId="224" fontId="60" fillId="0" borderId="77" xfId="1106" applyNumberFormat="1" applyFont="1" applyFill="1" applyBorder="1" applyAlignment="1">
      <alignment vertical="center" wrapText="1"/>
    </xf>
    <xf numFmtId="227" fontId="74" fillId="0" borderId="75" xfId="1105" applyNumberFormat="1" applyFont="1" applyFill="1" applyBorder="1" applyAlignment="1">
      <alignment horizontal="center" vertical="center" wrapText="1"/>
    </xf>
    <xf numFmtId="224" fontId="60" fillId="0" borderId="79" xfId="1106" applyNumberFormat="1" applyFont="1" applyFill="1" applyBorder="1" applyAlignment="1">
      <alignment vertical="center" wrapText="1"/>
    </xf>
    <xf numFmtId="224" fontId="60" fillId="0" borderId="74" xfId="1106" applyNumberFormat="1" applyFont="1" applyFill="1" applyBorder="1" applyAlignment="1">
      <alignment vertical="center" wrapText="1"/>
    </xf>
    <xf numFmtId="227" fontId="60" fillId="0" borderId="75" xfId="1105" applyNumberFormat="1" applyFont="1" applyFill="1" applyBorder="1" applyAlignment="1">
      <alignment horizontal="center" vertical="center" wrapText="1"/>
    </xf>
    <xf numFmtId="0" fontId="74" fillId="0" borderId="81" xfId="855" applyFont="1" applyFill="1" applyBorder="1" applyAlignment="1">
      <alignment vertical="center"/>
    </xf>
    <xf numFmtId="0" fontId="74" fillId="0" borderId="25" xfId="855" applyFont="1" applyFill="1" applyBorder="1" applyAlignment="1">
      <alignment vertical="center"/>
    </xf>
    <xf numFmtId="0" fontId="74" fillId="0" borderId="20" xfId="855" applyFont="1" applyFill="1" applyBorder="1" applyAlignment="1">
      <alignment vertical="center"/>
    </xf>
    <xf numFmtId="0" fontId="75" fillId="71" borderId="81" xfId="855" applyFont="1" applyFill="1" applyBorder="1" applyAlignment="1">
      <alignment vertical="center"/>
    </xf>
    <xf numFmtId="0" fontId="75" fillId="71" borderId="25" xfId="855" applyFont="1" applyFill="1" applyBorder="1" applyAlignment="1">
      <alignment vertical="center"/>
    </xf>
    <xf numFmtId="0" fontId="75" fillId="71" borderId="82" xfId="855" applyFont="1" applyFill="1" applyBorder="1" applyAlignment="1">
      <alignment vertical="center"/>
    </xf>
    <xf numFmtId="224" fontId="60" fillId="0" borderId="32" xfId="1105" applyNumberFormat="1" applyFont="1" applyFill="1" applyBorder="1" applyAlignment="1">
      <alignment vertical="center" wrapText="1"/>
    </xf>
    <xf numFmtId="224" fontId="60" fillId="0" borderId="20" xfId="1105" applyNumberFormat="1" applyFont="1" applyFill="1" applyBorder="1" applyAlignment="1">
      <alignment vertical="center" wrapText="1"/>
    </xf>
    <xf numFmtId="227" fontId="60" fillId="0" borderId="83" xfId="1105" applyNumberFormat="1" applyFont="1" applyFill="1" applyBorder="1" applyAlignment="1">
      <alignment horizontal="center" vertical="center" wrapText="1"/>
    </xf>
    <xf numFmtId="224" fontId="9" fillId="0" borderId="73" xfId="855" applyNumberFormat="1" applyFont="1" applyFill="1" applyBorder="1" applyAlignment="1">
      <alignment vertical="center"/>
    </xf>
    <xf numFmtId="0" fontId="74" fillId="0" borderId="32" xfId="855" applyFont="1" applyFill="1" applyBorder="1" applyAlignment="1">
      <alignment vertical="center"/>
    </xf>
    <xf numFmtId="0" fontId="6" fillId="0" borderId="101" xfId="524" applyBorder="1" applyAlignment="1"/>
    <xf numFmtId="0" fontId="6" fillId="0" borderId="102" xfId="524" applyBorder="1" applyAlignment="1"/>
    <xf numFmtId="0" fontId="6" fillId="0" borderId="103" xfId="524" applyBorder="1" applyAlignment="1"/>
    <xf numFmtId="0" fontId="6" fillId="0" borderId="104" xfId="524" applyBorder="1" applyAlignment="1"/>
    <xf numFmtId="4" fontId="6" fillId="0" borderId="32" xfId="524" applyNumberFormat="1" applyBorder="1" applyAlignment="1"/>
    <xf numFmtId="4" fontId="6" fillId="0" borderId="20" xfId="524" applyNumberFormat="1" applyBorder="1" applyAlignment="1"/>
    <xf numFmtId="0" fontId="60" fillId="0" borderId="85" xfId="855" applyFont="1" applyFill="1" applyBorder="1" applyAlignment="1"/>
    <xf numFmtId="0" fontId="60" fillId="0" borderId="86" xfId="855" applyFont="1" applyFill="1" applyBorder="1" applyAlignment="1"/>
    <xf numFmtId="0" fontId="60" fillId="0" borderId="74" xfId="855" applyFont="1" applyFill="1" applyBorder="1" applyAlignment="1"/>
    <xf numFmtId="0" fontId="60" fillId="0" borderId="79" xfId="855" applyFont="1" applyFill="1" applyBorder="1" applyAlignment="1"/>
    <xf numFmtId="227" fontId="60" fillId="0" borderId="79" xfId="1105" applyNumberFormat="1" applyFont="1" applyFill="1" applyBorder="1" applyAlignment="1">
      <alignment vertical="center" wrapText="1"/>
    </xf>
    <xf numFmtId="227" fontId="60" fillId="0" borderId="74" xfId="1105" applyNumberFormat="1" applyFont="1" applyFill="1" applyBorder="1" applyAlignment="1">
      <alignment vertical="center" wrapText="1"/>
    </xf>
    <xf numFmtId="227" fontId="60" fillId="0" borderId="105" xfId="1105" applyNumberFormat="1" applyFont="1" applyFill="1" applyBorder="1" applyAlignment="1">
      <alignment vertical="center" wrapText="1"/>
    </xf>
    <xf numFmtId="227" fontId="60" fillId="0" borderId="106" xfId="1105" applyNumberFormat="1" applyFont="1" applyFill="1" applyBorder="1" applyAlignment="1">
      <alignment vertical="center" wrapText="1"/>
    </xf>
    <xf numFmtId="0" fontId="74" fillId="0" borderId="88" xfId="855" applyFont="1" applyFill="1" applyBorder="1" applyAlignment="1">
      <alignment vertical="center"/>
    </xf>
    <xf numFmtId="0" fontId="74" fillId="0" borderId="89" xfId="855" applyFont="1" applyFill="1" applyBorder="1" applyAlignment="1">
      <alignment vertical="center"/>
    </xf>
    <xf numFmtId="0" fontId="74" fillId="0" borderId="90" xfId="855" applyFont="1" applyFill="1" applyBorder="1" applyAlignment="1">
      <alignment vertical="center"/>
    </xf>
    <xf numFmtId="0" fontId="75" fillId="71" borderId="92" xfId="855" applyFont="1" applyFill="1" applyBorder="1" applyAlignment="1">
      <alignment vertical="center"/>
    </xf>
    <xf numFmtId="0" fontId="75" fillId="71" borderId="93" xfId="855" applyFont="1" applyFill="1" applyBorder="1" applyAlignment="1">
      <alignment vertical="center"/>
    </xf>
    <xf numFmtId="0" fontId="75" fillId="71" borderId="94" xfId="855" applyFont="1" applyFill="1" applyBorder="1" applyAlignment="1">
      <alignment vertical="center"/>
    </xf>
    <xf numFmtId="0" fontId="74" fillId="0" borderId="95" xfId="855" applyFont="1" applyFill="1" applyBorder="1" applyAlignment="1"/>
    <xf numFmtId="0" fontId="74" fillId="0" borderId="96" xfId="855" applyFont="1" applyFill="1" applyBorder="1" applyAlignment="1"/>
    <xf numFmtId="0" fontId="74" fillId="0" borderId="77" xfId="855" applyFont="1" applyFill="1" applyBorder="1" applyAlignment="1"/>
    <xf numFmtId="0" fontId="74" fillId="0" borderId="85" xfId="855" applyFont="1" applyFill="1" applyBorder="1" applyAlignment="1"/>
    <xf numFmtId="0" fontId="74" fillId="0" borderId="86" xfId="855" applyFont="1" applyFill="1" applyBorder="1" applyAlignment="1"/>
    <xf numFmtId="0" fontId="74" fillId="0" borderId="74" xfId="855" applyFont="1" applyFill="1" applyBorder="1" applyAlignment="1"/>
    <xf numFmtId="0" fontId="74" fillId="0" borderId="97" xfId="855" applyFont="1" applyFill="1" applyBorder="1" applyAlignment="1"/>
    <xf numFmtId="0" fontId="74" fillId="0" borderId="98" xfId="855" applyFont="1" applyFill="1" applyBorder="1" applyAlignment="1"/>
    <xf numFmtId="0" fontId="74" fillId="0" borderId="99" xfId="855" applyFont="1" applyFill="1" applyBorder="1" applyAlignment="1"/>
    <xf numFmtId="0" fontId="60" fillId="0" borderId="107" xfId="855" applyFont="1" applyFill="1" applyBorder="1" applyAlignment="1"/>
    <xf numFmtId="0" fontId="60" fillId="0" borderId="102" xfId="855" applyFont="1" applyFill="1" applyBorder="1" applyAlignment="1"/>
    <xf numFmtId="0" fontId="60" fillId="0" borderId="103" xfId="855" applyFont="1" applyFill="1" applyBorder="1" applyAlignment="1"/>
    <xf numFmtId="0" fontId="60" fillId="0" borderId="76" xfId="855" applyFont="1" applyFill="1" applyBorder="1" applyAlignment="1"/>
    <xf numFmtId="0" fontId="60" fillId="0" borderId="77" xfId="855" applyFont="1" applyFill="1" applyBorder="1" applyAlignment="1"/>
    <xf numFmtId="227" fontId="60" fillId="0" borderId="76" xfId="1105" applyNumberFormat="1" applyFont="1" applyFill="1" applyBorder="1" applyAlignment="1">
      <alignment vertical="center" wrapText="1"/>
    </xf>
    <xf numFmtId="227" fontId="60" fillId="0" borderId="77" xfId="1105" applyNumberFormat="1" applyFont="1" applyFill="1" applyBorder="1" applyAlignment="1">
      <alignment vertical="center" wrapText="1"/>
    </xf>
    <xf numFmtId="0" fontId="60" fillId="0" borderId="108" xfId="855" applyFont="1" applyFill="1" applyBorder="1" applyAlignment="1"/>
    <xf numFmtId="0" fontId="60" fillId="0" borderId="0" xfId="855" applyFont="1" applyFill="1" applyBorder="1" applyAlignment="1"/>
    <xf numFmtId="0" fontId="60" fillId="0" borderId="109" xfId="855" applyFont="1" applyFill="1" applyBorder="1" applyAlignment="1"/>
    <xf numFmtId="0" fontId="60" fillId="0" borderId="110" xfId="855" applyFont="1" applyFill="1" applyBorder="1" applyAlignment="1"/>
    <xf numFmtId="0" fontId="60" fillId="0" borderId="111" xfId="855" applyFont="1" applyFill="1" applyBorder="1" applyAlignment="1"/>
    <xf numFmtId="0" fontId="60" fillId="0" borderId="112" xfId="855" applyFont="1" applyFill="1" applyBorder="1" applyAlignment="1"/>
    <xf numFmtId="228" fontId="76" fillId="61" borderId="61" xfId="337" applyNumberFormat="1" applyFont="1" applyFill="1" applyBorder="1" applyAlignment="1">
      <alignment horizontal="center" vertical="center" wrapText="1"/>
    </xf>
    <xf numFmtId="228" fontId="76" fillId="0" borderId="61" xfId="337" applyNumberFormat="1" applyFont="1" applyBorder="1" applyAlignment="1">
      <alignment horizontal="center" vertical="center" wrapText="1"/>
    </xf>
    <xf numFmtId="0" fontId="77" fillId="0" borderId="51" xfId="524" applyFont="1" applyBorder="1" applyAlignment="1"/>
    <xf numFmtId="0" fontId="77" fillId="0" borderId="61" xfId="524" applyFont="1" applyBorder="1" applyAlignment="1"/>
    <xf numFmtId="0" fontId="77" fillId="0" borderId="32" xfId="524" applyFont="1" applyBorder="1" applyAlignment="1"/>
    <xf numFmtId="0" fontId="77" fillId="0" borderId="20" xfId="524" applyFont="1" applyBorder="1" applyAlignment="1"/>
    <xf numFmtId="228" fontId="77" fillId="0" borderId="32" xfId="337" applyNumberFormat="1" applyFont="1" applyBorder="1" applyAlignment="1"/>
    <xf numFmtId="0" fontId="77" fillId="0" borderId="113" xfId="524" applyFont="1" applyBorder="1" applyAlignment="1"/>
    <xf numFmtId="0" fontId="77" fillId="0" borderId="25" xfId="524" applyFont="1" applyBorder="1" applyAlignment="1"/>
    <xf numFmtId="0" fontId="74" fillId="0" borderId="114" xfId="855" applyFont="1" applyFill="1" applyBorder="1" applyAlignment="1">
      <alignment vertical="center" wrapText="1"/>
    </xf>
    <xf numFmtId="0" fontId="78" fillId="0" borderId="15" xfId="524" applyFont="1" applyFill="1" applyBorder="1" applyAlignment="1">
      <alignment horizontal="center" vertical="center" wrapText="1"/>
    </xf>
    <xf numFmtId="0" fontId="79" fillId="0" borderId="15" xfId="524" applyFont="1" applyFill="1" applyBorder="1" applyAlignment="1">
      <alignment horizontal="center" vertical="center" wrapText="1"/>
    </xf>
    <xf numFmtId="9" fontId="64" fillId="0" borderId="15" xfId="524" applyNumberFormat="1" applyFont="1" applyFill="1" applyBorder="1" applyAlignment="1">
      <alignment horizontal="left" vertical="center" wrapText="1"/>
    </xf>
    <xf numFmtId="226" fontId="68" fillId="0" borderId="52" xfId="408" applyNumberFormat="1" applyFont="1" applyBorder="1" applyAlignment="1">
      <alignment horizontal="center" vertical="center" wrapText="1"/>
    </xf>
    <xf numFmtId="0" fontId="63" fillId="63" borderId="63" xfId="524" applyFont="1" applyFill="1" applyBorder="1" applyAlignment="1">
      <alignment horizontal="center" vertical="center" wrapText="1"/>
    </xf>
    <xf numFmtId="0" fontId="63" fillId="63" borderId="25" xfId="524" applyFont="1" applyFill="1" applyBorder="1" applyAlignment="1">
      <alignment vertical="center" wrapText="1"/>
    </xf>
    <xf numFmtId="0" fontId="63" fillId="63" borderId="25" xfId="524" applyFont="1" applyFill="1" applyBorder="1" applyAlignment="1">
      <alignment horizontal="center" vertical="center" wrapText="1"/>
    </xf>
    <xf numFmtId="49" fontId="63" fillId="63" borderId="25" xfId="524" applyNumberFormat="1" applyFont="1" applyFill="1" applyBorder="1" applyAlignment="1">
      <alignment horizontal="center" vertical="center" wrapText="1"/>
    </xf>
    <xf numFmtId="3" fontId="63" fillId="63" borderId="64" xfId="524" applyNumberFormat="1" applyFont="1" applyFill="1" applyBorder="1" applyAlignment="1">
      <alignment horizontal="center" vertical="center" wrapText="1"/>
    </xf>
    <xf numFmtId="0" fontId="63" fillId="0" borderId="63" xfId="524" applyFont="1" applyFill="1" applyBorder="1" applyAlignment="1">
      <alignment horizontal="center" vertical="center" wrapText="1"/>
    </xf>
    <xf numFmtId="0" fontId="63" fillId="0" borderId="25" xfId="524" applyFont="1" applyFill="1" applyBorder="1" applyAlignment="1">
      <alignment vertical="center" wrapText="1"/>
    </xf>
    <xf numFmtId="0" fontId="63" fillId="0" borderId="25" xfId="524" applyFont="1" applyFill="1" applyBorder="1" applyAlignment="1">
      <alignment horizontal="center" vertical="center" wrapText="1"/>
    </xf>
    <xf numFmtId="49" fontId="63" fillId="0" borderId="25" xfId="524" applyNumberFormat="1" applyFont="1" applyFill="1" applyBorder="1" applyAlignment="1">
      <alignment horizontal="center" vertical="center" wrapText="1"/>
    </xf>
    <xf numFmtId="3" fontId="63" fillId="0" borderId="64" xfId="524" applyNumberFormat="1" applyFont="1" applyFill="1" applyBorder="1" applyAlignment="1">
      <alignment horizontal="center" vertical="center" wrapText="1"/>
    </xf>
    <xf numFmtId="0" fontId="63" fillId="0" borderId="62" xfId="524" applyFont="1" applyFill="1" applyBorder="1" applyAlignment="1">
      <alignment horizontal="center" vertical="center" wrapText="1"/>
    </xf>
    <xf numFmtId="0" fontId="63" fillId="0" borderId="62" xfId="524" applyFont="1" applyFill="1" applyBorder="1" applyAlignment="1">
      <alignment vertical="center" wrapText="1"/>
    </xf>
    <xf numFmtId="0" fontId="64" fillId="0" borderId="0" xfId="524" applyFont="1" applyFill="1" applyAlignment="1">
      <alignment vertical="center"/>
    </xf>
    <xf numFmtId="0" fontId="1" fillId="0" borderId="0" xfId="1107" applyAlignment="1">
      <alignment vertical="center" wrapText="1"/>
    </xf>
    <xf numFmtId="0" fontId="1" fillId="0" borderId="0" xfId="1107" applyAlignment="1">
      <alignment horizontal="center" vertical="center" wrapText="1"/>
    </xf>
    <xf numFmtId="0" fontId="86" fillId="72" borderId="23" xfId="1107" applyFont="1" applyFill="1" applyBorder="1" applyAlignment="1">
      <alignment horizontal="center" vertical="center" wrapText="1"/>
    </xf>
    <xf numFmtId="0" fontId="86" fillId="72" borderId="36" xfId="1107" applyFont="1" applyFill="1" applyBorder="1" applyAlignment="1">
      <alignment horizontal="center" vertical="center" wrapText="1"/>
    </xf>
    <xf numFmtId="0" fontId="86" fillId="72" borderId="36" xfId="1107" applyNumberFormat="1" applyFont="1" applyFill="1" applyBorder="1" applyAlignment="1" applyProtection="1">
      <alignment horizontal="center" vertical="center" wrapText="1"/>
      <protection locked="0"/>
    </xf>
    <xf numFmtId="0" fontId="86" fillId="72" borderId="116" xfId="1107" applyFont="1" applyFill="1" applyBorder="1" applyAlignment="1">
      <alignment horizontal="center" vertical="center" wrapText="1"/>
    </xf>
    <xf numFmtId="0" fontId="87" fillId="0" borderId="118" xfId="1107" applyFont="1" applyBorder="1" applyAlignment="1">
      <alignment horizontal="justify" vertical="center" wrapText="1"/>
    </xf>
    <xf numFmtId="49" fontId="86" fillId="0" borderId="118" xfId="1107" applyNumberFormat="1" applyFont="1" applyBorder="1" applyAlignment="1">
      <alignment horizontal="center" vertical="center" wrapText="1"/>
    </xf>
    <xf numFmtId="0" fontId="86" fillId="0" borderId="118" xfId="1107" applyFont="1" applyBorder="1" applyAlignment="1">
      <alignment horizontal="center" vertical="center" wrapText="1"/>
    </xf>
    <xf numFmtId="0" fontId="87" fillId="0" borderId="115" xfId="1107" applyFont="1" applyBorder="1" applyAlignment="1">
      <alignment horizontal="center" vertical="center" wrapText="1"/>
    </xf>
    <xf numFmtId="0" fontId="86" fillId="0" borderId="62" xfId="1107" applyFont="1" applyBorder="1" applyAlignment="1">
      <alignment vertical="center" wrapText="1"/>
    </xf>
    <xf numFmtId="49" fontId="61" fillId="0" borderId="118" xfId="1107" applyNumberFormat="1" applyFont="1" applyBorder="1" applyAlignment="1">
      <alignment horizontal="center" vertical="center" wrapText="1"/>
    </xf>
    <xf numFmtId="0" fontId="1" fillId="0" borderId="62" xfId="1107" applyBorder="1" applyAlignment="1">
      <alignment vertical="center" wrapText="1"/>
    </xf>
    <xf numFmtId="0" fontId="87" fillId="0" borderId="118" xfId="1107" applyFont="1" applyBorder="1" applyAlignment="1">
      <alignment horizontal="center" vertical="center" wrapText="1"/>
    </xf>
    <xf numFmtId="0" fontId="86" fillId="0" borderId="115" xfId="1107" applyFont="1" applyBorder="1" applyAlignment="1">
      <alignment horizontal="center" vertical="center" wrapText="1"/>
    </xf>
    <xf numFmtId="0" fontId="87" fillId="0" borderId="120" xfId="1107" applyFont="1" applyBorder="1" applyAlignment="1">
      <alignment horizontal="left" vertical="center" wrapText="1"/>
    </xf>
    <xf numFmtId="0" fontId="61" fillId="0" borderId="118" xfId="1107" applyFont="1" applyBorder="1" applyAlignment="1">
      <alignment horizontal="center" vertical="center" wrapText="1"/>
    </xf>
    <xf numFmtId="0" fontId="89" fillId="0" borderId="118" xfId="1107" applyFont="1" applyBorder="1" applyAlignment="1">
      <alignment horizontal="center" vertical="center" wrapText="1"/>
    </xf>
    <xf numFmtId="0" fontId="87" fillId="61" borderId="118" xfId="1107" applyFont="1" applyFill="1" applyBorder="1" applyAlignment="1">
      <alignment horizontal="justify" vertical="center" wrapText="1"/>
    </xf>
    <xf numFmtId="49" fontId="86" fillId="61" borderId="118" xfId="1107" applyNumberFormat="1" applyFont="1" applyFill="1" applyBorder="1" applyAlignment="1">
      <alignment horizontal="center" vertical="center" wrapText="1"/>
    </xf>
    <xf numFmtId="0" fontId="86" fillId="61" borderId="118" xfId="1107" applyFont="1" applyFill="1" applyBorder="1" applyAlignment="1">
      <alignment horizontal="center" vertical="center" wrapText="1"/>
    </xf>
    <xf numFmtId="0" fontId="61" fillId="61" borderId="118" xfId="1107" applyFont="1" applyFill="1" applyBorder="1" applyAlignment="1">
      <alignment horizontal="center" vertical="center" wrapText="1"/>
    </xf>
    <xf numFmtId="0" fontId="1" fillId="61" borderId="0" xfId="1107" applyFill="1" applyAlignment="1">
      <alignment vertical="center" wrapText="1"/>
    </xf>
    <xf numFmtId="0" fontId="90" fillId="0" borderId="118" xfId="1107" applyFont="1" applyBorder="1" applyAlignment="1">
      <alignment horizontal="center" vertical="center" wrapText="1"/>
    </xf>
    <xf numFmtId="49" fontId="61" fillId="61" borderId="118" xfId="1107" applyNumberFormat="1" applyFont="1" applyFill="1" applyBorder="1" applyAlignment="1">
      <alignment horizontal="center" vertical="center" wrapText="1"/>
    </xf>
    <xf numFmtId="0" fontId="86" fillId="61" borderId="115" xfId="1107" applyFont="1" applyFill="1" applyBorder="1" applyAlignment="1">
      <alignment horizontal="center" vertical="center" wrapText="1"/>
    </xf>
    <xf numFmtId="0" fontId="86" fillId="61" borderId="62" xfId="1107" applyFont="1" applyFill="1" applyBorder="1" applyAlignment="1">
      <alignment vertical="center" wrapText="1"/>
    </xf>
    <xf numFmtId="0" fontId="61" fillId="0" borderId="62" xfId="1107" applyFont="1" applyBorder="1" applyAlignment="1">
      <alignment vertical="center" wrapText="1"/>
    </xf>
    <xf numFmtId="0" fontId="87" fillId="61" borderId="120" xfId="1107" applyFont="1" applyFill="1" applyBorder="1" applyAlignment="1">
      <alignment horizontal="left" vertical="center" wrapText="1"/>
    </xf>
    <xf numFmtId="0" fontId="87" fillId="61" borderId="121" xfId="1107" applyFont="1" applyFill="1" applyBorder="1" applyAlignment="1">
      <alignment horizontal="justify" vertical="center" wrapText="1"/>
    </xf>
    <xf numFmtId="49" fontId="86" fillId="61" borderId="121" xfId="1107" applyNumberFormat="1" applyFont="1" applyFill="1" applyBorder="1" applyAlignment="1">
      <alignment horizontal="center" vertical="center" wrapText="1"/>
    </xf>
    <xf numFmtId="0" fontId="61" fillId="61" borderId="121" xfId="1107" applyFont="1" applyFill="1" applyBorder="1" applyAlignment="1">
      <alignment horizontal="center" vertical="center" wrapText="1"/>
    </xf>
    <xf numFmtId="0" fontId="90" fillId="61" borderId="121" xfId="1107" applyFont="1" applyFill="1" applyBorder="1" applyAlignment="1">
      <alignment horizontal="center" vertical="center" wrapText="1"/>
    </xf>
    <xf numFmtId="0" fontId="90" fillId="61" borderId="0" xfId="1107" applyFont="1" applyFill="1" applyBorder="1" applyAlignment="1">
      <alignment horizontal="center" vertical="center" wrapText="1"/>
    </xf>
    <xf numFmtId="0" fontId="87" fillId="61" borderId="123" xfId="1107" applyFont="1" applyFill="1" applyBorder="1" applyAlignment="1">
      <alignment horizontal="justify" vertical="center" wrapText="1"/>
    </xf>
    <xf numFmtId="49" fontId="86" fillId="61" borderId="124" xfId="1107" applyNumberFormat="1" applyFont="1" applyFill="1" applyBorder="1" applyAlignment="1">
      <alignment horizontal="center" vertical="center" wrapText="1"/>
    </xf>
    <xf numFmtId="0" fontId="86" fillId="61" borderId="125" xfId="1107" applyFont="1" applyFill="1" applyBorder="1" applyAlignment="1">
      <alignment horizontal="center" vertical="center" wrapText="1"/>
    </xf>
    <xf numFmtId="0" fontId="86" fillId="61" borderId="55" xfId="1107" applyFont="1" applyFill="1" applyBorder="1" applyAlignment="1">
      <alignment horizontal="center" vertical="center" wrapText="1"/>
    </xf>
    <xf numFmtId="0" fontId="1" fillId="61" borderId="62" xfId="1107" applyFill="1" applyBorder="1" applyAlignment="1">
      <alignment vertical="center" wrapText="1"/>
    </xf>
    <xf numFmtId="0" fontId="87" fillId="0" borderId="113" xfId="1107" applyFont="1" applyBorder="1" applyAlignment="1">
      <alignment horizontal="justify" vertical="center" wrapText="1"/>
    </xf>
    <xf numFmtId="49" fontId="61" fillId="0" borderId="127" xfId="1107" applyNumberFormat="1" applyFont="1" applyBorder="1" applyAlignment="1">
      <alignment horizontal="center" vertical="center" wrapText="1"/>
    </xf>
    <xf numFmtId="0" fontId="61" fillId="0" borderId="128" xfId="1107" applyFont="1" applyBorder="1" applyAlignment="1">
      <alignment horizontal="center" vertical="center" wrapText="1"/>
    </xf>
    <xf numFmtId="0" fontId="86" fillId="0" borderId="129" xfId="1107" applyFont="1" applyBorder="1" applyAlignment="1">
      <alignment horizontal="center" vertical="center" wrapText="1"/>
    </xf>
    <xf numFmtId="0" fontId="86" fillId="0" borderId="129" xfId="1107" applyFont="1" applyBorder="1" applyAlignment="1">
      <alignment vertical="justify" wrapText="1"/>
    </xf>
    <xf numFmtId="0" fontId="87" fillId="0" borderId="131" xfId="1107" applyFont="1" applyBorder="1" applyAlignment="1">
      <alignment horizontal="justify" vertical="center" wrapText="1"/>
    </xf>
    <xf numFmtId="49" fontId="86" fillId="0" borderId="132" xfId="1107" applyNumberFormat="1" applyFont="1" applyBorder="1" applyAlignment="1">
      <alignment horizontal="center" vertical="center" wrapText="1"/>
    </xf>
    <xf numFmtId="0" fontId="86" fillId="0" borderId="103" xfId="1107" applyFont="1" applyBorder="1" applyAlignment="1">
      <alignment horizontal="center" vertical="center" wrapText="1"/>
    </xf>
    <xf numFmtId="0" fontId="86" fillId="0" borderId="21" xfId="1107" applyFont="1" applyBorder="1" applyAlignment="1">
      <alignment horizontal="center" vertical="center" wrapText="1"/>
    </xf>
    <xf numFmtId="0" fontId="86" fillId="0" borderId="104" xfId="1107" applyFont="1" applyBorder="1" applyAlignment="1">
      <alignment horizontal="center" vertical="center" wrapText="1"/>
    </xf>
    <xf numFmtId="0" fontId="87" fillId="61" borderId="115" xfId="1107" applyFont="1" applyFill="1" applyBorder="1" applyAlignment="1">
      <alignment horizontal="justify" vertical="center" wrapText="1"/>
    </xf>
    <xf numFmtId="49" fontId="86" fillId="61" borderId="62" xfId="1107" applyNumberFormat="1" applyFont="1" applyFill="1" applyBorder="1" applyAlignment="1">
      <alignment horizontal="center" vertical="center" wrapText="1"/>
    </xf>
    <xf numFmtId="0" fontId="86" fillId="61" borderId="62" xfId="1107" applyFont="1" applyFill="1" applyBorder="1" applyAlignment="1">
      <alignment horizontal="center" vertical="center" wrapText="1"/>
    </xf>
    <xf numFmtId="0" fontId="86" fillId="61" borderId="64" xfId="1107" applyFont="1" applyFill="1" applyBorder="1" applyAlignment="1">
      <alignment vertical="center" wrapText="1"/>
    </xf>
    <xf numFmtId="0" fontId="87" fillId="0" borderId="115" xfId="1107" applyFont="1" applyBorder="1" applyAlignment="1">
      <alignment horizontal="justify" vertical="center" wrapText="1"/>
    </xf>
    <xf numFmtId="49" fontId="86" fillId="0" borderId="62" xfId="1107" applyNumberFormat="1" applyFont="1" applyBorder="1" applyAlignment="1">
      <alignment horizontal="center" vertical="center" wrapText="1"/>
    </xf>
    <xf numFmtId="0" fontId="86" fillId="0" borderId="62" xfId="1107" applyFont="1" applyBorder="1" applyAlignment="1">
      <alignment horizontal="center" vertical="center" wrapText="1"/>
    </xf>
    <xf numFmtId="0" fontId="86" fillId="0" borderId="64" xfId="1107" applyFont="1" applyBorder="1" applyAlignment="1">
      <alignment vertical="center" wrapText="1"/>
    </xf>
    <xf numFmtId="0" fontId="87" fillId="0" borderId="0" xfId="1107" applyFont="1" applyBorder="1" applyAlignment="1">
      <alignment horizontal="justify" vertical="center" wrapText="1"/>
    </xf>
    <xf numFmtId="0" fontId="87" fillId="0" borderId="130" xfId="1107" applyFont="1" applyBorder="1" applyAlignment="1">
      <alignment horizontal="left" vertical="center" wrapText="1"/>
    </xf>
    <xf numFmtId="0" fontId="87" fillId="61" borderId="63" xfId="1107" applyFont="1" applyFill="1" applyBorder="1" applyAlignment="1">
      <alignment vertical="center"/>
    </xf>
    <xf numFmtId="0" fontId="61" fillId="61" borderId="64" xfId="1107" applyFont="1" applyFill="1" applyBorder="1" applyAlignment="1">
      <alignment vertical="center" wrapText="1"/>
    </xf>
    <xf numFmtId="0" fontId="87" fillId="61" borderId="63" xfId="1107" applyFont="1" applyFill="1" applyBorder="1"/>
    <xf numFmtId="0" fontId="87" fillId="61" borderId="63" xfId="1107" applyFont="1" applyFill="1" applyBorder="1" applyAlignment="1">
      <alignment vertical="justify"/>
    </xf>
    <xf numFmtId="0" fontId="87" fillId="0" borderId="120" xfId="1107" applyFont="1" applyBorder="1" applyAlignment="1">
      <alignment horizontal="justify" vertical="center" wrapText="1"/>
    </xf>
    <xf numFmtId="0" fontId="86" fillId="0" borderId="118" xfId="1107" applyFont="1" applyBorder="1" applyAlignment="1">
      <alignment horizontal="justify" vertical="center" wrapText="1"/>
    </xf>
    <xf numFmtId="0" fontId="91" fillId="0" borderId="115" xfId="1107" applyNumberFormat="1" applyFont="1" applyBorder="1" applyAlignment="1" applyProtection="1">
      <alignment horizontal="center" vertical="center" wrapText="1"/>
      <protection locked="0"/>
    </xf>
    <xf numFmtId="0" fontId="92" fillId="0" borderId="0" xfId="1107" applyFont="1" applyAlignment="1">
      <alignment vertical="center" wrapText="1"/>
    </xf>
    <xf numFmtId="0" fontId="93" fillId="0" borderId="0" xfId="1107" applyFont="1" applyAlignment="1">
      <alignment vertical="center" wrapText="1"/>
    </xf>
    <xf numFmtId="14" fontId="64" fillId="0" borderId="15" xfId="524" applyNumberFormat="1" applyFont="1" applyFill="1" applyBorder="1" applyAlignment="1">
      <alignment horizontal="center" vertical="center" wrapText="1"/>
    </xf>
    <xf numFmtId="224" fontId="6" fillId="0" borderId="129" xfId="337" applyNumberFormat="1" applyFont="1" applyBorder="1" applyAlignment="1">
      <alignment horizontal="center" vertical="center"/>
    </xf>
    <xf numFmtId="0" fontId="6" fillId="0" borderId="129" xfId="408" applyFont="1" applyBorder="1" applyAlignment="1">
      <alignment horizontal="center" vertical="center"/>
    </xf>
    <xf numFmtId="0" fontId="12" fillId="0" borderId="133" xfId="524" applyFont="1" applyBorder="1" applyAlignment="1">
      <alignment horizontal="left" vertical="center" wrapText="1"/>
    </xf>
    <xf numFmtId="0" fontId="74" fillId="0" borderId="83" xfId="855" applyFont="1" applyFill="1" applyBorder="1" applyAlignment="1">
      <alignment horizontal="center" vertical="center" wrapText="1"/>
    </xf>
    <xf numFmtId="224" fontId="60" fillId="0" borderId="83" xfId="1105" applyNumberFormat="1" applyFont="1" applyFill="1" applyBorder="1" applyAlignment="1">
      <alignment vertical="center" wrapText="1"/>
    </xf>
    <xf numFmtId="9" fontId="74" fillId="0" borderId="83" xfId="443" applyFont="1" applyFill="1" applyBorder="1" applyAlignment="1">
      <alignment horizontal="center" vertical="center" wrapText="1"/>
    </xf>
    <xf numFmtId="39" fontId="74" fillId="0" borderId="83" xfId="1105" applyNumberFormat="1" applyFont="1" applyFill="1" applyBorder="1" applyAlignment="1">
      <alignment horizontal="center" vertical="center" wrapText="1"/>
    </xf>
    <xf numFmtId="0" fontId="12" fillId="0" borderId="134" xfId="524" applyFont="1" applyBorder="1" applyAlignment="1">
      <alignment horizontal="left" vertical="center" wrapText="1"/>
    </xf>
    <xf numFmtId="0" fontId="74" fillId="0" borderId="75" xfId="855" applyFont="1" applyFill="1" applyBorder="1" applyAlignment="1">
      <alignment horizontal="center" vertical="center" wrapText="1"/>
    </xf>
    <xf numFmtId="0" fontId="74" fillId="0" borderId="135" xfId="855" applyFont="1" applyFill="1" applyBorder="1" applyAlignment="1">
      <alignment vertical="center" wrapText="1"/>
    </xf>
    <xf numFmtId="0" fontId="74" fillId="0" borderId="136" xfId="855" applyFont="1" applyFill="1" applyBorder="1" applyAlignment="1">
      <alignment horizontal="center" vertical="center" wrapText="1"/>
    </xf>
    <xf numFmtId="224" fontId="60" fillId="0" borderId="136" xfId="1105" applyNumberFormat="1" applyFont="1" applyFill="1" applyBorder="1" applyAlignment="1">
      <alignment vertical="center" wrapText="1"/>
    </xf>
    <xf numFmtId="9" fontId="74" fillId="0" borderId="136" xfId="443" applyFont="1" applyFill="1" applyBorder="1" applyAlignment="1">
      <alignment horizontal="center" vertical="center" wrapText="1"/>
    </xf>
    <xf numFmtId="9" fontId="60" fillId="0" borderId="136" xfId="443" applyFont="1" applyFill="1" applyBorder="1" applyAlignment="1">
      <alignment horizontal="center" vertical="center" wrapText="1"/>
    </xf>
    <xf numFmtId="39" fontId="60" fillId="0" borderId="136" xfId="1105" applyNumberFormat="1" applyFont="1" applyFill="1" applyBorder="1" applyAlignment="1">
      <alignment horizontal="center" vertical="center" wrapText="1"/>
    </xf>
    <xf numFmtId="224" fontId="60" fillId="0" borderId="137" xfId="1105" applyNumberFormat="1" applyFont="1" applyFill="1" applyBorder="1" applyAlignment="1">
      <alignment vertical="center" wrapText="1"/>
    </xf>
    <xf numFmtId="9" fontId="60" fillId="0" borderId="83" xfId="443" applyFont="1" applyFill="1" applyBorder="1" applyAlignment="1">
      <alignment horizontal="center" vertical="center" wrapText="1"/>
    </xf>
    <xf numFmtId="0" fontId="74" fillId="0" borderId="75" xfId="855" applyFont="1" applyFill="1" applyBorder="1" applyAlignment="1">
      <alignment horizontal="center" vertical="center"/>
    </xf>
    <xf numFmtId="9" fontId="74" fillId="0" borderId="75" xfId="443" applyFont="1" applyFill="1" applyBorder="1" applyAlignment="1">
      <alignment horizontal="center" vertical="center"/>
    </xf>
    <xf numFmtId="224" fontId="60" fillId="0" borderId="75" xfId="1105" applyNumberFormat="1" applyFont="1" applyFill="1" applyBorder="1" applyAlignment="1">
      <alignment vertical="center"/>
    </xf>
    <xf numFmtId="0" fontId="12" fillId="0" borderId="138" xfId="524" applyFont="1" applyBorder="1" applyAlignment="1">
      <alignment horizontal="left" vertical="center" wrapText="1"/>
    </xf>
    <xf numFmtId="0" fontId="74" fillId="0" borderId="136" xfId="855" applyFont="1" applyFill="1" applyBorder="1" applyAlignment="1">
      <alignment horizontal="center" vertical="center"/>
    </xf>
    <xf numFmtId="224" fontId="60" fillId="0" borderId="136" xfId="1105" applyNumberFormat="1" applyFont="1" applyFill="1" applyBorder="1" applyAlignment="1">
      <alignment vertical="center"/>
    </xf>
    <xf numFmtId="9" fontId="74" fillId="0" borderId="136" xfId="443" applyFont="1" applyFill="1" applyBorder="1" applyAlignment="1">
      <alignment horizontal="center" vertical="center"/>
    </xf>
    <xf numFmtId="0" fontId="10" fillId="0" borderId="0" xfId="408" applyFont="1" applyBorder="1" applyAlignment="1">
      <alignment horizontal="center"/>
    </xf>
    <xf numFmtId="224" fontId="6" fillId="0" borderId="0" xfId="337" applyNumberFormat="1" applyFont="1" applyBorder="1"/>
    <xf numFmtId="14" fontId="12" fillId="67" borderId="29" xfId="408" applyNumberFormat="1" applyFont="1" applyFill="1" applyBorder="1" applyAlignment="1">
      <alignment horizontal="center" vertical="center" wrapText="1"/>
    </xf>
    <xf numFmtId="4" fontId="6" fillId="71" borderId="22" xfId="408" applyNumberFormat="1" applyFont="1" applyFill="1" applyBorder="1" applyAlignment="1">
      <alignment horizontal="center" vertical="center" wrapText="1"/>
    </xf>
    <xf numFmtId="4" fontId="6" fillId="73" borderId="22" xfId="408" applyNumberFormat="1" applyFont="1" applyFill="1" applyBorder="1" applyAlignment="1">
      <alignment horizontal="center" vertical="center" wrapText="1"/>
    </xf>
    <xf numFmtId="9" fontId="6" fillId="61" borderId="22" xfId="443" applyFont="1" applyFill="1" applyBorder="1" applyAlignment="1">
      <alignment horizontal="justify" vertical="center" wrapText="1"/>
    </xf>
    <xf numFmtId="225" fontId="6" fillId="61" borderId="22" xfId="408" applyNumberFormat="1" applyFont="1" applyFill="1" applyBorder="1" applyAlignment="1">
      <alignment horizontal="center" vertical="center" wrapText="1"/>
    </xf>
    <xf numFmtId="224" fontId="6" fillId="61" borderId="22" xfId="408" applyNumberFormat="1" applyFont="1" applyFill="1" applyBorder="1" applyAlignment="1">
      <alignment horizontal="center" vertical="center" wrapText="1"/>
    </xf>
    <xf numFmtId="9" fontId="6" fillId="61" borderId="34" xfId="443" applyFont="1" applyFill="1" applyBorder="1" applyAlignment="1">
      <alignment horizontal="justify" vertical="center" wrapText="1"/>
    </xf>
    <xf numFmtId="225" fontId="6" fillId="61" borderId="34" xfId="408" applyNumberFormat="1" applyFont="1" applyFill="1" applyBorder="1" applyAlignment="1">
      <alignment horizontal="center" vertical="center" wrapText="1"/>
    </xf>
    <xf numFmtId="224" fontId="6" fillId="61" borderId="34" xfId="408" applyNumberFormat="1" applyFont="1" applyFill="1" applyBorder="1" applyAlignment="1">
      <alignment horizontal="center" vertical="center" wrapText="1"/>
    </xf>
    <xf numFmtId="0" fontId="6" fillId="61" borderId="0" xfId="408" applyFont="1" applyFill="1" applyBorder="1" applyAlignment="1">
      <alignment horizontal="center" vertical="center" wrapText="1"/>
    </xf>
    <xf numFmtId="9" fontId="6" fillId="61" borderId="0" xfId="408" applyNumberFormat="1" applyFont="1" applyFill="1" applyBorder="1" applyAlignment="1">
      <alignment horizontal="center" vertical="center" wrapText="1"/>
    </xf>
    <xf numFmtId="1" fontId="12" fillId="61" borderId="0" xfId="408" applyNumberFormat="1" applyFont="1" applyFill="1" applyBorder="1" applyAlignment="1">
      <alignment horizontal="center" vertical="center" wrapText="1"/>
    </xf>
    <xf numFmtId="14" fontId="6" fillId="61" borderId="0" xfId="408" applyNumberFormat="1" applyFont="1" applyFill="1" applyBorder="1" applyAlignment="1">
      <alignment horizontal="center" vertical="center" wrapText="1"/>
    </xf>
    <xf numFmtId="0" fontId="6" fillId="61" borderId="0" xfId="408" applyNumberFormat="1" applyFont="1" applyFill="1" applyBorder="1" applyAlignment="1">
      <alignment horizontal="center" vertical="center" wrapText="1"/>
    </xf>
    <xf numFmtId="0" fontId="10" fillId="0" borderId="129" xfId="0" applyFont="1" applyBorder="1"/>
    <xf numFmtId="177" fontId="10" fillId="0" borderId="129" xfId="0" applyNumberFormat="1" applyFont="1" applyBorder="1"/>
    <xf numFmtId="0" fontId="10" fillId="61" borderId="29" xfId="0" applyFont="1" applyFill="1" applyBorder="1" applyAlignment="1">
      <alignment horizontal="center" wrapText="1"/>
    </xf>
    <xf numFmtId="0" fontId="70" fillId="61" borderId="18" xfId="0" applyFont="1" applyFill="1" applyBorder="1" applyAlignment="1">
      <alignment horizontal="left" wrapText="1"/>
    </xf>
    <xf numFmtId="179" fontId="70" fillId="61" borderId="19" xfId="337" applyNumberFormat="1" applyFont="1" applyFill="1" applyBorder="1" applyAlignment="1">
      <alignment horizontal="center" vertical="center"/>
    </xf>
    <xf numFmtId="14" fontId="70" fillId="61" borderId="19" xfId="0" applyNumberFormat="1" applyFont="1" applyFill="1" applyBorder="1" applyAlignment="1">
      <alignment horizontal="right" wrapText="1"/>
    </xf>
    <xf numFmtId="1" fontId="70" fillId="61" borderId="19" xfId="0" applyNumberFormat="1" applyFont="1" applyFill="1" applyBorder="1" applyAlignment="1">
      <alignment horizontal="right" wrapText="1"/>
    </xf>
    <xf numFmtId="0" fontId="10" fillId="61" borderId="23" xfId="0" applyFont="1" applyFill="1" applyBorder="1" applyAlignment="1">
      <alignment horizontal="center" wrapText="1"/>
    </xf>
    <xf numFmtId="0" fontId="10" fillId="61" borderId="21" xfId="0" applyFont="1" applyFill="1" applyBorder="1" applyAlignment="1">
      <alignment horizontal="left" vertical="center" wrapText="1"/>
    </xf>
    <xf numFmtId="226" fontId="68" fillId="61" borderId="50" xfId="408" applyNumberFormat="1" applyFont="1" applyFill="1" applyBorder="1" applyAlignment="1">
      <alignment horizontal="center" vertical="center" wrapText="1"/>
    </xf>
    <xf numFmtId="0" fontId="10" fillId="0" borderId="129" xfId="408" applyFont="1" applyBorder="1" applyAlignment="1">
      <alignment horizontal="center" vertical="center" wrapText="1"/>
    </xf>
    <xf numFmtId="224" fontId="6" fillId="0" borderId="129" xfId="337" applyNumberFormat="1" applyFont="1" applyBorder="1" applyAlignment="1">
      <alignment vertical="center"/>
    </xf>
    <xf numFmtId="0" fontId="10" fillId="0" borderId="129" xfId="408" applyFont="1" applyBorder="1" applyAlignment="1">
      <alignment horizontal="center"/>
    </xf>
    <xf numFmtId="224" fontId="6" fillId="0" borderId="129" xfId="337" applyNumberFormat="1" applyFont="1" applyBorder="1"/>
    <xf numFmtId="9" fontId="6" fillId="61" borderId="55" xfId="443" applyFont="1" applyFill="1" applyBorder="1" applyAlignment="1">
      <alignment horizontal="justify" vertical="center" wrapText="1"/>
    </xf>
    <xf numFmtId="207" fontId="6" fillId="61" borderId="55" xfId="408" applyNumberFormat="1" applyFont="1" applyFill="1" applyBorder="1" applyAlignment="1">
      <alignment horizontal="right" vertical="center" wrapText="1"/>
    </xf>
    <xf numFmtId="207" fontId="6" fillId="61" borderId="22" xfId="408" applyNumberFormat="1" applyFont="1" applyFill="1" applyBorder="1" applyAlignment="1">
      <alignment horizontal="right" vertical="center" wrapText="1"/>
    </xf>
    <xf numFmtId="207" fontId="6" fillId="61" borderId="34" xfId="408" applyNumberFormat="1" applyFont="1" applyFill="1" applyBorder="1" applyAlignment="1">
      <alignment horizontal="right" vertical="center" wrapText="1"/>
    </xf>
    <xf numFmtId="9" fontId="6" fillId="61" borderId="129" xfId="443" applyFont="1" applyFill="1" applyBorder="1" applyAlignment="1">
      <alignment horizontal="justify" vertical="center" wrapText="1"/>
    </xf>
    <xf numFmtId="225" fontId="6" fillId="61" borderId="129" xfId="408" applyNumberFormat="1" applyFont="1" applyFill="1" applyBorder="1" applyAlignment="1">
      <alignment horizontal="center" vertical="center" wrapText="1"/>
    </xf>
    <xf numFmtId="207" fontId="6" fillId="61" borderId="129" xfId="408" applyNumberFormat="1" applyFont="1" applyFill="1" applyBorder="1" applyAlignment="1">
      <alignment horizontal="right" vertical="center" wrapText="1"/>
    </xf>
    <xf numFmtId="225" fontId="6" fillId="61" borderId="21" xfId="408" applyNumberFormat="1" applyFont="1" applyFill="1" applyBorder="1" applyAlignment="1">
      <alignment horizontal="center" vertical="center" wrapText="1"/>
    </xf>
    <xf numFmtId="0" fontId="12" fillId="0" borderId="139" xfId="524" applyFont="1" applyBorder="1" applyAlignment="1">
      <alignment horizontal="left" vertical="center" wrapText="1"/>
    </xf>
    <xf numFmtId="0" fontId="74" fillId="0" borderId="140" xfId="855" applyFont="1" applyFill="1" applyBorder="1" applyAlignment="1">
      <alignment horizontal="center" vertical="center" wrapText="1"/>
    </xf>
    <xf numFmtId="224" fontId="60" fillId="0" borderId="140" xfId="1105" applyNumberFormat="1" applyFont="1" applyFill="1" applyBorder="1" applyAlignment="1">
      <alignment vertical="center" wrapText="1"/>
    </xf>
    <xf numFmtId="9" fontId="74" fillId="0" borderId="140" xfId="443" applyFont="1" applyFill="1" applyBorder="1" applyAlignment="1">
      <alignment horizontal="center" vertical="center" wrapText="1"/>
    </xf>
    <xf numFmtId="224" fontId="60" fillId="0" borderId="83" xfId="1105" applyNumberFormat="1" applyFont="1" applyFill="1" applyBorder="1"/>
    <xf numFmtId="224" fontId="60" fillId="0" borderId="136" xfId="1105" applyNumberFormat="1" applyFont="1" applyFill="1" applyBorder="1"/>
    <xf numFmtId="224" fontId="6" fillId="61" borderId="129" xfId="408" applyNumberFormat="1" applyFont="1" applyFill="1" applyBorder="1" applyAlignment="1">
      <alignment horizontal="center" vertical="center" wrapText="1"/>
    </xf>
    <xf numFmtId="0" fontId="6" fillId="0" borderId="129" xfId="408" applyFont="1" applyBorder="1" applyAlignment="1">
      <alignment horizontal="center" vertical="center" wrapText="1"/>
    </xf>
    <xf numFmtId="0" fontId="12" fillId="0" borderId="141" xfId="524" applyFont="1" applyBorder="1" applyAlignment="1">
      <alignment horizontal="left" vertical="center" wrapText="1"/>
    </xf>
    <xf numFmtId="0" fontId="74" fillId="0" borderId="140" xfId="855" applyFont="1" applyFill="1" applyBorder="1" applyAlignment="1">
      <alignment horizontal="center" vertical="center"/>
    </xf>
    <xf numFmtId="224" fontId="60" fillId="0" borderId="140" xfId="1105" applyNumberFormat="1" applyFont="1" applyFill="1" applyBorder="1" applyAlignment="1">
      <alignment vertical="center"/>
    </xf>
    <xf numFmtId="4" fontId="94" fillId="0" borderId="0" xfId="0" applyNumberFormat="1" applyFont="1" applyAlignment="1">
      <alignment horizontal="center" vertical="center"/>
    </xf>
    <xf numFmtId="0" fontId="10" fillId="61" borderId="15" xfId="0" applyFont="1" applyFill="1" applyBorder="1" applyAlignment="1">
      <alignment vertical="center" wrapText="1"/>
    </xf>
    <xf numFmtId="226" fontId="12" fillId="61" borderId="50" xfId="408" applyNumberFormat="1" applyFont="1" applyFill="1" applyBorder="1" applyAlignment="1">
      <alignment horizontal="center" vertical="center" wrapText="1"/>
    </xf>
    <xf numFmtId="226" fontId="12" fillId="60" borderId="50" xfId="408" applyNumberFormat="1" applyFont="1" applyFill="1" applyBorder="1" applyAlignment="1">
      <alignment horizontal="center" vertical="center" wrapText="1"/>
    </xf>
    <xf numFmtId="0" fontId="56" fillId="0" borderId="15" xfId="0" applyFont="1" applyBorder="1" applyAlignment="1">
      <alignment horizontal="left" vertical="center" wrapText="1"/>
    </xf>
    <xf numFmtId="0" fontId="10" fillId="61" borderId="15" xfId="0" applyFont="1" applyFill="1" applyBorder="1" applyAlignment="1">
      <alignment horizontal="center" vertical="center" wrapText="1"/>
    </xf>
    <xf numFmtId="0" fontId="6" fillId="0" borderId="142" xfId="408" applyFont="1" applyBorder="1" applyAlignment="1">
      <alignment horizontal="center" vertical="center"/>
    </xf>
    <xf numFmtId="224" fontId="6" fillId="0" borderId="142" xfId="337" applyNumberFormat="1" applyFont="1" applyBorder="1" applyAlignment="1">
      <alignment horizontal="center" vertical="center"/>
    </xf>
    <xf numFmtId="0" fontId="10" fillId="0" borderId="142" xfId="0" applyFont="1" applyBorder="1" applyAlignment="1">
      <alignment wrapText="1"/>
    </xf>
    <xf numFmtId="177" fontId="10" fillId="0" borderId="142" xfId="0" applyNumberFormat="1" applyFont="1" applyBorder="1"/>
    <xf numFmtId="0" fontId="83" fillId="71" borderId="0" xfId="0" applyFont="1" applyFill="1" applyAlignment="1"/>
    <xf numFmtId="0" fontId="83" fillId="0" borderId="0" xfId="0" applyFont="1" applyAlignment="1"/>
    <xf numFmtId="0" fontId="54" fillId="61" borderId="15" xfId="0" applyFont="1" applyFill="1" applyBorder="1" applyAlignment="1">
      <alignment vertical="center" wrapText="1"/>
    </xf>
    <xf numFmtId="0" fontId="10" fillId="61" borderId="15" xfId="0" applyFont="1" applyFill="1" applyBorder="1" applyAlignment="1">
      <alignment wrapText="1"/>
    </xf>
    <xf numFmtId="0" fontId="12" fillId="67" borderId="120" xfId="408" applyFont="1" applyFill="1" applyBorder="1" applyAlignment="1">
      <alignment horizontal="center" vertical="center" wrapText="1"/>
    </xf>
    <xf numFmtId="14" fontId="12" fillId="67" borderId="120" xfId="408" applyNumberFormat="1" applyFont="1" applyFill="1" applyBorder="1" applyAlignment="1">
      <alignment horizontal="center" vertical="center" wrapText="1"/>
    </xf>
    <xf numFmtId="169" fontId="12" fillId="67" borderId="120" xfId="408" applyNumberFormat="1" applyFont="1" applyFill="1" applyBorder="1" applyAlignment="1">
      <alignment horizontal="center" vertical="center" wrapText="1"/>
    </xf>
    <xf numFmtId="0" fontId="6" fillId="0" borderId="143" xfId="408" applyFont="1" applyBorder="1" applyAlignment="1">
      <alignment horizontal="center" vertical="center" wrapText="1"/>
    </xf>
    <xf numFmtId="224" fontId="6" fillId="61" borderId="143" xfId="337" applyNumberFormat="1" applyFont="1" applyFill="1" applyBorder="1" applyAlignment="1">
      <alignment horizontal="center" vertical="center"/>
    </xf>
    <xf numFmtId="0" fontId="6" fillId="0" borderId="0" xfId="408" applyFont="1" applyBorder="1" applyAlignment="1">
      <alignment horizontal="center" vertical="center" wrapText="1"/>
    </xf>
    <xf numFmtId="0" fontId="13" fillId="0" borderId="0" xfId="408" applyFont="1" applyFill="1" applyBorder="1" applyAlignment="1">
      <alignment horizontal="right" vertical="center" wrapText="1"/>
    </xf>
    <xf numFmtId="4" fontId="13" fillId="69" borderId="0" xfId="408" applyNumberFormat="1" applyFont="1" applyFill="1" applyBorder="1" applyAlignment="1">
      <alignment horizontal="center" vertical="center" wrapText="1"/>
    </xf>
    <xf numFmtId="0" fontId="13" fillId="0" borderId="0" xfId="408" applyFont="1" applyFill="1" applyBorder="1" applyAlignment="1">
      <alignment vertical="center" wrapText="1"/>
    </xf>
    <xf numFmtId="0" fontId="13" fillId="0" borderId="0" xfId="408" applyFont="1" applyFill="1" applyBorder="1" applyAlignment="1">
      <alignment horizontal="center" vertical="center" wrapText="1"/>
    </xf>
    <xf numFmtId="226" fontId="12" fillId="0" borderId="0" xfId="408" applyNumberFormat="1" applyFont="1" applyFill="1" applyBorder="1" applyAlignment="1">
      <alignment horizontal="center" vertical="center" wrapText="1"/>
    </xf>
    <xf numFmtId="224" fontId="6" fillId="0" borderId="143" xfId="337" applyNumberFormat="1" applyFont="1" applyBorder="1" applyAlignment="1">
      <alignment horizontal="center" vertical="center"/>
    </xf>
    <xf numFmtId="226" fontId="68" fillId="61" borderId="52" xfId="408" applyNumberFormat="1" applyFont="1" applyFill="1" applyBorder="1" applyAlignment="1">
      <alignment horizontal="center" vertical="center" wrapText="1"/>
    </xf>
    <xf numFmtId="0" fontId="12" fillId="61" borderId="0" xfId="408" applyFont="1" applyFill="1" applyAlignment="1">
      <alignment horizontal="right" wrapText="1"/>
    </xf>
    <xf numFmtId="39" fontId="12" fillId="61" borderId="0" xfId="408" applyNumberFormat="1" applyFont="1" applyFill="1" applyAlignment="1">
      <alignment horizontal="center" wrapText="1"/>
    </xf>
    <xf numFmtId="0" fontId="6" fillId="61" borderId="0" xfId="408" applyFont="1" applyFill="1"/>
    <xf numFmtId="0" fontId="10" fillId="74" borderId="129" xfId="0" applyFont="1" applyFill="1" applyBorder="1" applyAlignment="1">
      <alignment horizontal="center" vertical="center"/>
    </xf>
    <xf numFmtId="0" fontId="10" fillId="74" borderId="129" xfId="0" applyFont="1" applyFill="1" applyBorder="1" applyAlignment="1">
      <alignment horizontal="center" vertical="center" wrapText="1"/>
    </xf>
    <xf numFmtId="0" fontId="10" fillId="62" borderId="129" xfId="0" applyFont="1" applyFill="1" applyBorder="1" applyAlignment="1">
      <alignment horizontal="center" vertical="center"/>
    </xf>
    <xf numFmtId="0" fontId="10" fillId="62" borderId="129" xfId="0" applyFont="1" applyFill="1" applyBorder="1" applyAlignment="1">
      <alignment horizontal="center" vertical="center" wrapText="1"/>
    </xf>
    <xf numFmtId="39" fontId="10" fillId="62" borderId="15" xfId="0" applyNumberFormat="1" applyFont="1" applyFill="1" applyBorder="1" applyAlignment="1">
      <alignment horizontal="right" vertical="center" wrapText="1"/>
    </xf>
    <xf numFmtId="0" fontId="10" fillId="74" borderId="15" xfId="0" applyFont="1" applyFill="1" applyBorder="1" applyAlignment="1">
      <alignment horizontal="center" vertical="center" wrapText="1"/>
    </xf>
    <xf numFmtId="39" fontId="10" fillId="61" borderId="33" xfId="0" applyNumberFormat="1" applyFont="1" applyFill="1" applyBorder="1" applyAlignment="1">
      <alignment horizontal="right" vertical="center" wrapText="1"/>
    </xf>
    <xf numFmtId="226" fontId="68" fillId="60" borderId="52" xfId="408" applyNumberFormat="1" applyFont="1" applyFill="1" applyBorder="1" applyAlignment="1">
      <alignment horizontal="center" vertical="center" wrapText="1"/>
    </xf>
    <xf numFmtId="226" fontId="68" fillId="60" borderId="50" xfId="408" applyNumberFormat="1" applyFont="1" applyFill="1" applyBorder="1" applyAlignment="1">
      <alignment horizontal="center" vertical="center" wrapText="1"/>
    </xf>
    <xf numFmtId="4" fontId="6" fillId="61" borderId="22" xfId="408" applyNumberFormat="1" applyFont="1" applyFill="1" applyBorder="1" applyAlignment="1">
      <alignment horizontal="center" vertical="center" wrapText="1"/>
    </xf>
    <xf numFmtId="0" fontId="6" fillId="61" borderId="22" xfId="408" applyNumberFormat="1" applyFont="1" applyFill="1" applyBorder="1" applyAlignment="1">
      <alignment horizontal="justify" vertical="center" wrapText="1"/>
    </xf>
    <xf numFmtId="0" fontId="55" fillId="61" borderId="24" xfId="408" applyNumberFormat="1" applyFont="1" applyFill="1" applyBorder="1" applyAlignment="1">
      <alignment horizontal="center" vertical="center" wrapText="1"/>
    </xf>
    <xf numFmtId="4" fontId="13" fillId="61" borderId="45" xfId="408" applyNumberFormat="1" applyFont="1" applyFill="1" applyBorder="1" applyAlignment="1">
      <alignment horizontal="center" vertical="center" wrapText="1"/>
    </xf>
    <xf numFmtId="0" fontId="13" fillId="61" borderId="46" xfId="408" applyFont="1" applyFill="1" applyBorder="1" applyAlignment="1">
      <alignment vertical="center" wrapText="1"/>
    </xf>
    <xf numFmtId="0" fontId="13" fillId="61" borderId="47" xfId="408" applyFont="1" applyFill="1" applyBorder="1" applyAlignment="1">
      <alignment horizontal="center" vertical="center" wrapText="1"/>
    </xf>
    <xf numFmtId="226" fontId="12" fillId="61" borderId="39" xfId="408" applyNumberFormat="1" applyFont="1" applyFill="1" applyBorder="1" applyAlignment="1">
      <alignment horizontal="center" vertical="center" wrapText="1"/>
    </xf>
    <xf numFmtId="9" fontId="10" fillId="61" borderId="63" xfId="0" applyNumberFormat="1" applyFont="1" applyFill="1" applyBorder="1" applyAlignment="1">
      <alignment horizontal="center" vertical="center" wrapText="1"/>
    </xf>
    <xf numFmtId="0" fontId="71" fillId="61" borderId="129" xfId="0" applyFont="1" applyFill="1" applyBorder="1" applyAlignment="1">
      <alignment horizontal="left" vertical="center" wrapText="1"/>
    </xf>
    <xf numFmtId="15" fontId="10" fillId="61" borderId="129" xfId="0" applyNumberFormat="1" applyFont="1" applyFill="1" applyBorder="1" applyAlignment="1">
      <alignment horizontal="center" vertical="center" wrapText="1"/>
    </xf>
    <xf numFmtId="0" fontId="10" fillId="61" borderId="129" xfId="0" applyFont="1" applyFill="1" applyBorder="1" applyAlignment="1">
      <alignment horizontal="center" vertical="center" wrapText="1"/>
    </xf>
    <xf numFmtId="39" fontId="10" fillId="61" borderId="129" xfId="0" applyNumberFormat="1" applyFont="1" applyFill="1" applyBorder="1" applyAlignment="1">
      <alignment horizontal="center" vertical="center" wrapText="1"/>
    </xf>
    <xf numFmtId="10" fontId="10" fillId="61" borderId="15" xfId="0" applyNumberFormat="1" applyFont="1" applyFill="1" applyBorder="1" applyAlignment="1">
      <alignment horizontal="center" vertical="center" wrapText="1"/>
    </xf>
    <xf numFmtId="15" fontId="10" fillId="61" borderId="15" xfId="0" applyNumberFormat="1" applyFont="1" applyFill="1" applyBorder="1" applyAlignment="1">
      <alignment horizontal="center" vertical="center" wrapText="1"/>
    </xf>
    <xf numFmtId="39" fontId="10" fillId="61" borderId="15" xfId="0" applyNumberFormat="1" applyFont="1" applyFill="1" applyBorder="1" applyAlignment="1">
      <alignment horizontal="center" vertical="center" wrapText="1"/>
    </xf>
    <xf numFmtId="0" fontId="10" fillId="0" borderId="143" xfId="0" applyFont="1" applyBorder="1" applyAlignment="1">
      <alignment horizontal="center" wrapText="1"/>
    </xf>
    <xf numFmtId="0" fontId="10" fillId="0" borderId="143" xfId="0" applyFont="1" applyBorder="1" applyAlignment="1">
      <alignment horizontal="center" vertical="center" wrapText="1"/>
    </xf>
    <xf numFmtId="9" fontId="10" fillId="0" borderId="143" xfId="0" applyNumberFormat="1" applyFont="1" applyBorder="1" applyAlignment="1">
      <alignment horizontal="center" vertical="center" wrapText="1"/>
    </xf>
    <xf numFmtId="0" fontId="56" fillId="0" borderId="143" xfId="0" applyFont="1" applyBorder="1" applyAlignment="1">
      <alignment horizontal="left" vertical="center" wrapText="1"/>
    </xf>
    <xf numFmtId="15" fontId="10" fillId="0" borderId="143" xfId="0" applyNumberFormat="1" applyFont="1" applyBorder="1" applyAlignment="1">
      <alignment horizontal="center" vertical="center" wrapText="1"/>
    </xf>
    <xf numFmtId="39" fontId="10" fillId="0" borderId="143" xfId="0" applyNumberFormat="1" applyFont="1" applyBorder="1" applyAlignment="1">
      <alignment horizontal="center" vertical="center" wrapText="1"/>
    </xf>
    <xf numFmtId="39" fontId="10" fillId="0" borderId="143" xfId="0" applyNumberFormat="1" applyFont="1" applyBorder="1" applyAlignment="1">
      <alignment horizontal="right" vertical="center" wrapText="1"/>
    </xf>
    <xf numFmtId="0" fontId="10" fillId="0" borderId="143" xfId="0" applyFont="1" applyFill="1" applyBorder="1" applyAlignment="1">
      <alignment horizontal="left" vertical="center" wrapText="1"/>
    </xf>
    <xf numFmtId="0" fontId="10" fillId="0" borderId="143" xfId="0" applyFont="1" applyBorder="1" applyAlignment="1">
      <alignment wrapText="1"/>
    </xf>
    <xf numFmtId="177" fontId="10" fillId="0" borderId="143" xfId="0" applyNumberFormat="1" applyFont="1" applyBorder="1"/>
    <xf numFmtId="0" fontId="10" fillId="0" borderId="0" xfId="0" applyFont="1" applyBorder="1" applyAlignment="1"/>
    <xf numFmtId="0" fontId="10" fillId="0" borderId="22" xfId="0" applyFont="1" applyBorder="1" applyAlignment="1">
      <alignment horizontal="center" wrapText="1"/>
    </xf>
    <xf numFmtId="39" fontId="10" fillId="0" borderId="22" xfId="0" applyNumberFormat="1" applyFont="1" applyBorder="1" applyAlignment="1">
      <alignment horizontal="center" vertical="center" wrapText="1"/>
    </xf>
    <xf numFmtId="2" fontId="9" fillId="0" borderId="0" xfId="0" applyNumberFormat="1" applyFont="1" applyFill="1" applyAlignment="1">
      <alignment horizontal="center" wrapText="1"/>
    </xf>
    <xf numFmtId="0" fontId="13" fillId="69" borderId="47" xfId="408" applyFont="1" applyFill="1" applyBorder="1" applyAlignment="1">
      <alignment horizontal="center" vertical="center" wrapText="1"/>
    </xf>
    <xf numFmtId="0" fontId="6" fillId="68" borderId="0" xfId="408" applyFont="1" applyFill="1" applyAlignment="1">
      <alignment horizontal="center" vertical="center" wrapText="1"/>
    </xf>
    <xf numFmtId="0" fontId="12" fillId="68" borderId="0" xfId="408" applyFont="1" applyFill="1" applyAlignment="1">
      <alignment horizontal="center" vertical="center" wrapText="1"/>
    </xf>
    <xf numFmtId="0" fontId="6" fillId="61" borderId="0" xfId="408" applyFont="1" applyFill="1" applyAlignment="1">
      <alignment horizontal="center" vertical="center" wrapText="1"/>
    </xf>
    <xf numFmtId="0" fontId="12" fillId="62" borderId="37" xfId="408" applyFont="1" applyFill="1" applyBorder="1" applyAlignment="1">
      <alignment horizontal="center" vertical="center" wrapText="1"/>
    </xf>
    <xf numFmtId="0" fontId="15" fillId="58" borderId="143" xfId="0" applyFont="1" applyFill="1" applyBorder="1" applyAlignment="1">
      <alignment horizontal="center" vertical="center" wrapText="1"/>
    </xf>
    <xf numFmtId="0" fontId="15" fillId="0" borderId="143" xfId="0" applyFont="1" applyFill="1" applyBorder="1" applyAlignment="1">
      <alignment horizontal="center" vertical="center" wrapText="1"/>
    </xf>
    <xf numFmtId="9" fontId="14" fillId="0" borderId="128" xfId="443" applyFont="1" applyFill="1" applyBorder="1" applyAlignment="1">
      <alignment horizontal="center" vertical="center" wrapText="1"/>
    </xf>
    <xf numFmtId="0" fontId="53" fillId="0" borderId="143" xfId="0" applyFont="1" applyFill="1" applyBorder="1" applyAlignment="1">
      <alignment horizontal="center" vertical="center" wrapText="1"/>
    </xf>
    <xf numFmtId="9" fontId="14" fillId="0" borderId="143" xfId="443" applyFont="1" applyFill="1" applyBorder="1" applyAlignment="1">
      <alignment horizontal="center" vertical="center" wrapText="1"/>
    </xf>
    <xf numFmtId="0" fontId="7" fillId="0" borderId="143" xfId="326" applyFill="1" applyBorder="1" applyAlignment="1" applyProtection="1">
      <alignment horizontal="center" vertical="center" wrapText="1"/>
    </xf>
    <xf numFmtId="0" fontId="54" fillId="0" borderId="22" xfId="0" applyFont="1" applyFill="1" applyBorder="1" applyAlignment="1">
      <alignment vertical="center" wrapText="1"/>
    </xf>
    <xf numFmtId="4" fontId="96" fillId="69" borderId="0" xfId="408" applyNumberFormat="1" applyFont="1" applyFill="1" applyBorder="1" applyAlignment="1">
      <alignment horizontal="center" vertical="center" wrapText="1"/>
    </xf>
    <xf numFmtId="226" fontId="95" fillId="61" borderId="50" xfId="408" applyNumberFormat="1" applyFont="1" applyFill="1" applyBorder="1" applyAlignment="1">
      <alignment horizontal="center" vertical="center" wrapText="1"/>
    </xf>
    <xf numFmtId="0" fontId="10" fillId="0" borderId="143" xfId="0" applyFont="1" applyBorder="1" applyAlignment="1">
      <alignment vertical="center" wrapText="1"/>
    </xf>
    <xf numFmtId="0" fontId="10" fillId="61" borderId="143" xfId="0" applyFont="1" applyFill="1" applyBorder="1" applyAlignment="1">
      <alignment vertical="center" wrapText="1"/>
    </xf>
    <xf numFmtId="0" fontId="10" fillId="61" borderId="143" xfId="0" applyFont="1" applyFill="1" applyBorder="1" applyAlignment="1">
      <alignment wrapText="1"/>
    </xf>
    <xf numFmtId="15" fontId="10" fillId="0" borderId="143" xfId="0" applyNumberFormat="1" applyFont="1" applyBorder="1" applyAlignment="1">
      <alignment vertical="center" wrapText="1"/>
    </xf>
    <xf numFmtId="39" fontId="10" fillId="0" borderId="143" xfId="0" applyNumberFormat="1" applyFont="1" applyBorder="1" applyAlignment="1">
      <alignment vertical="center" wrapText="1"/>
    </xf>
    <xf numFmtId="0" fontId="56" fillId="61" borderId="143" xfId="0" applyFont="1" applyFill="1" applyBorder="1" applyAlignment="1">
      <alignment vertical="center" wrapText="1"/>
    </xf>
    <xf numFmtId="15" fontId="10" fillId="61" borderId="143" xfId="0" applyNumberFormat="1" applyFont="1" applyFill="1" applyBorder="1" applyAlignment="1">
      <alignment vertical="center" wrapText="1"/>
    </xf>
    <xf numFmtId="39" fontId="10" fillId="61" borderId="143" xfId="0" applyNumberFormat="1" applyFont="1" applyFill="1" applyBorder="1" applyAlignment="1">
      <alignment vertical="center" wrapText="1"/>
    </xf>
    <xf numFmtId="0" fontId="10" fillId="74" borderId="143" xfId="0" applyFont="1" applyFill="1" applyBorder="1" applyAlignment="1">
      <alignment horizontal="center" vertical="center"/>
    </xf>
    <xf numFmtId="0" fontId="10" fillId="61" borderId="143" xfId="0" applyFont="1" applyFill="1" applyBorder="1" applyAlignment="1">
      <alignment horizontal="center" vertical="center" wrapText="1"/>
    </xf>
    <xf numFmtId="0" fontId="10" fillId="74" borderId="143" xfId="0" applyFont="1" applyFill="1" applyBorder="1" applyAlignment="1">
      <alignment horizontal="center" vertical="center" wrapText="1"/>
    </xf>
    <xf numFmtId="10" fontId="10" fillId="61" borderId="143" xfId="0" applyNumberFormat="1" applyFont="1" applyFill="1" applyBorder="1" applyAlignment="1">
      <alignment horizontal="center" vertical="center" wrapText="1"/>
    </xf>
    <xf numFmtId="9" fontId="10" fillId="61" borderId="143" xfId="0" applyNumberFormat="1" applyFont="1" applyFill="1" applyBorder="1" applyAlignment="1">
      <alignment horizontal="center" vertical="center" wrapText="1"/>
    </xf>
    <xf numFmtId="10" fontId="14" fillId="61" borderId="25" xfId="443" applyNumberFormat="1" applyFont="1" applyFill="1" applyBorder="1" applyAlignment="1">
      <alignment horizontal="center" vertical="center" wrapText="1"/>
    </xf>
    <xf numFmtId="0" fontId="10" fillId="0" borderId="22" xfId="0" applyFont="1" applyBorder="1" applyAlignment="1">
      <alignment horizontal="center" wrapText="1"/>
    </xf>
    <xf numFmtId="0" fontId="10" fillId="0" borderId="22" xfId="0" applyFont="1" applyBorder="1" applyAlignment="1">
      <alignment horizontal="center" vertical="center" wrapText="1"/>
    </xf>
    <xf numFmtId="2" fontId="9" fillId="0" borderId="0" xfId="0" applyNumberFormat="1" applyFont="1" applyFill="1" applyAlignment="1">
      <alignment horizontal="center" wrapText="1"/>
    </xf>
    <xf numFmtId="0" fontId="6" fillId="61" borderId="0" xfId="0" applyFont="1" applyFill="1" applyAlignment="1">
      <alignment vertical="center"/>
    </xf>
    <xf numFmtId="0" fontId="10" fillId="61" borderId="0" xfId="0" applyFont="1" applyFill="1" applyAlignment="1">
      <alignment horizontal="left" wrapText="1"/>
    </xf>
    <xf numFmtId="0" fontId="10" fillId="61" borderId="0" xfId="0" applyFont="1" applyFill="1"/>
    <xf numFmtId="0" fontId="6" fillId="61" borderId="0" xfId="0" applyFont="1" applyFill="1" applyAlignment="1"/>
    <xf numFmtId="2" fontId="6" fillId="61" borderId="52" xfId="0" applyNumberFormat="1" applyFont="1" applyFill="1" applyBorder="1" applyAlignment="1">
      <alignment horizontal="center" vertical="center" wrapText="1"/>
    </xf>
    <xf numFmtId="0" fontId="97" fillId="75" borderId="20" xfId="0" applyFont="1" applyFill="1" applyBorder="1" applyAlignment="1">
      <alignment horizontal="center" vertical="center" wrapText="1"/>
    </xf>
    <xf numFmtId="39" fontId="6" fillId="57" borderId="20" xfId="0" applyNumberFormat="1" applyFont="1" applyFill="1" applyBorder="1" applyAlignment="1">
      <alignment horizontal="center" vertical="center" wrapText="1"/>
    </xf>
    <xf numFmtId="0" fontId="6" fillId="61" borderId="51" xfId="0" applyFont="1" applyFill="1" applyBorder="1" applyAlignment="1">
      <alignment horizontal="left" vertical="center" wrapText="1"/>
    </xf>
    <xf numFmtId="0" fontId="6" fillId="0" borderId="0" xfId="0" applyFont="1" applyFill="1" applyAlignment="1">
      <alignment horizontal="center" wrapText="1"/>
    </xf>
    <xf numFmtId="176" fontId="6" fillId="0" borderId="0" xfId="0" applyNumberFormat="1" applyFont="1" applyFill="1" applyAlignment="1">
      <alignment horizontal="center" wrapText="1"/>
    </xf>
    <xf numFmtId="39" fontId="12" fillId="0" borderId="15" xfId="0" applyNumberFormat="1" applyFont="1" applyBorder="1" applyAlignment="1">
      <alignment horizontal="center" vertical="center" wrapText="1"/>
    </xf>
    <xf numFmtId="39" fontId="12" fillId="0" borderId="0" xfId="0" applyNumberFormat="1" applyFont="1" applyBorder="1" applyAlignment="1">
      <alignment horizontal="center" vertical="center" wrapText="1"/>
    </xf>
    <xf numFmtId="0" fontId="6" fillId="0" borderId="0" xfId="0" applyFont="1" applyAlignment="1"/>
    <xf numFmtId="0" fontId="99" fillId="61" borderId="16" xfId="0" applyFont="1" applyFill="1" applyBorder="1" applyAlignment="1">
      <alignment horizontal="left" wrapText="1"/>
    </xf>
    <xf numFmtId="14" fontId="99" fillId="61" borderId="17" xfId="0" applyNumberFormat="1" applyFont="1" applyFill="1" applyBorder="1" applyAlignment="1">
      <alignment horizontal="right" wrapText="1"/>
    </xf>
    <xf numFmtId="0" fontId="12" fillId="73" borderId="20" xfId="0" applyFont="1" applyFill="1" applyBorder="1" applyAlignment="1">
      <alignment horizontal="center" vertical="center" wrapText="1"/>
    </xf>
    <xf numFmtId="4" fontId="68" fillId="73" borderId="144" xfId="0" applyNumberFormat="1" applyFont="1" applyFill="1" applyBorder="1" applyAlignment="1">
      <alignment horizontal="center" vertical="center"/>
    </xf>
    <xf numFmtId="39" fontId="12" fillId="57" borderId="20" xfId="0" applyNumberFormat="1" applyFont="1" applyFill="1" applyBorder="1" applyAlignment="1">
      <alignment horizontal="center" vertical="center" wrapText="1"/>
    </xf>
    <xf numFmtId="0" fontId="6" fillId="0" borderId="41" xfId="0" applyFont="1" applyFill="1" applyBorder="1" applyAlignment="1">
      <alignment horizontal="left" wrapText="1"/>
    </xf>
    <xf numFmtId="1" fontId="6" fillId="0" borderId="26" xfId="0" applyNumberFormat="1" applyFont="1" applyFill="1" applyBorder="1" applyAlignment="1">
      <alignment horizontal="right" wrapText="1"/>
    </xf>
    <xf numFmtId="0" fontId="6" fillId="0" borderId="0" xfId="0" applyFont="1" applyAlignment="1">
      <alignment horizontal="center" wrapText="1"/>
    </xf>
    <xf numFmtId="39" fontId="6" fillId="0" borderId="0" xfId="0" applyNumberFormat="1" applyFont="1" applyAlignment="1">
      <alignment horizontal="center" wrapText="1"/>
    </xf>
    <xf numFmtId="0" fontId="6" fillId="0" borderId="0" xfId="0" applyFont="1" applyAlignment="1">
      <alignment wrapText="1"/>
    </xf>
    <xf numFmtId="0" fontId="12" fillId="0" borderId="0" xfId="0" applyFont="1" applyAlignment="1">
      <alignment horizontal="right" wrapText="1"/>
    </xf>
    <xf numFmtId="1" fontId="12" fillId="0" borderId="0" xfId="0" applyNumberFormat="1" applyFont="1" applyAlignment="1">
      <alignment horizontal="center" wrapText="1"/>
    </xf>
    <xf numFmtId="39" fontId="12" fillId="0" borderId="0" xfId="0" applyNumberFormat="1" applyFont="1" applyAlignment="1">
      <alignment horizontal="center" wrapText="1"/>
    </xf>
    <xf numFmtId="15" fontId="6" fillId="0" borderId="0" xfId="0" applyNumberFormat="1" applyFont="1" applyAlignment="1">
      <alignment horizontal="right" wrapText="1"/>
    </xf>
    <xf numFmtId="39" fontId="6" fillId="0" borderId="0" xfId="0" applyNumberFormat="1" applyFont="1" applyAlignment="1">
      <alignment wrapText="1"/>
    </xf>
    <xf numFmtId="0" fontId="12" fillId="0" borderId="0"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21" xfId="0" applyFont="1" applyBorder="1" applyAlignment="1">
      <alignment horizontal="center" vertical="center" wrapText="1"/>
    </xf>
    <xf numFmtId="15" fontId="12" fillId="0" borderId="15" xfId="0" applyNumberFormat="1" applyFont="1" applyBorder="1" applyAlignment="1">
      <alignment horizontal="center" vertical="center" wrapText="1"/>
    </xf>
    <xf numFmtId="39" fontId="12" fillId="0" borderId="33" xfId="0" applyNumberFormat="1" applyFont="1" applyBorder="1" applyAlignment="1">
      <alignment horizontal="center" vertical="center" wrapText="1"/>
    </xf>
    <xf numFmtId="0" fontId="6" fillId="0" borderId="0" xfId="0" applyFont="1" applyFill="1" applyBorder="1" applyAlignment="1">
      <alignment horizontal="left" vertical="center" wrapText="1"/>
    </xf>
    <xf numFmtId="0" fontId="6" fillId="61" borderId="129" xfId="0" applyFont="1" applyFill="1" applyBorder="1" applyAlignment="1">
      <alignment horizontal="center" vertical="center"/>
    </xf>
    <xf numFmtId="0" fontId="6" fillId="61" borderId="129" xfId="0" applyFont="1" applyFill="1" applyBorder="1" applyAlignment="1">
      <alignment horizontal="center" vertical="center" wrapText="1"/>
    </xf>
    <xf numFmtId="9" fontId="6" fillId="61" borderId="63" xfId="0" applyNumberFormat="1" applyFont="1" applyFill="1" applyBorder="1" applyAlignment="1">
      <alignment horizontal="center" vertical="center" wrapText="1"/>
    </xf>
    <xf numFmtId="15" fontId="6" fillId="61" borderId="129" xfId="0" applyNumberFormat="1" applyFont="1" applyFill="1" applyBorder="1" applyAlignment="1">
      <alignment horizontal="center" vertical="center" wrapText="1"/>
    </xf>
    <xf numFmtId="39" fontId="6" fillId="61" borderId="129" xfId="0" applyNumberFormat="1" applyFont="1" applyFill="1" applyBorder="1" applyAlignment="1">
      <alignment horizontal="center" vertical="center" wrapText="1"/>
    </xf>
    <xf numFmtId="39" fontId="6" fillId="61" borderId="33" xfId="0" applyNumberFormat="1" applyFont="1" applyFill="1" applyBorder="1" applyAlignment="1">
      <alignment horizontal="right" vertical="center" wrapText="1"/>
    </xf>
    <xf numFmtId="0" fontId="55" fillId="61" borderId="15" xfId="0" applyFont="1" applyFill="1" applyBorder="1" applyAlignment="1">
      <alignment vertical="center" wrapText="1"/>
    </xf>
    <xf numFmtId="0" fontId="6" fillId="0" borderId="31" xfId="0" applyFont="1" applyFill="1" applyBorder="1" applyAlignment="1">
      <alignment horizontal="left" vertical="center" wrapText="1"/>
    </xf>
    <xf numFmtId="0" fontId="6" fillId="61" borderId="15" xfId="0" applyFont="1" applyFill="1" applyBorder="1" applyAlignment="1">
      <alignment horizontal="center" vertical="center" wrapText="1"/>
    </xf>
    <xf numFmtId="9" fontId="6" fillId="61" borderId="15" xfId="0" applyNumberFormat="1" applyFont="1" applyFill="1" applyBorder="1" applyAlignment="1">
      <alignment horizontal="center" vertical="center" wrapText="1"/>
    </xf>
    <xf numFmtId="0" fontId="100" fillId="61" borderId="129" xfId="0" applyFont="1" applyFill="1" applyBorder="1" applyAlignment="1">
      <alignment horizontal="left" vertical="center" wrapText="1"/>
    </xf>
    <xf numFmtId="39" fontId="6" fillId="61" borderId="15" xfId="0" applyNumberFormat="1" applyFont="1" applyFill="1" applyBorder="1" applyAlignment="1">
      <alignment horizontal="center" vertical="center" wrapText="1"/>
    </xf>
    <xf numFmtId="0" fontId="6" fillId="61" borderId="143" xfId="0" applyFont="1" applyFill="1" applyBorder="1" applyAlignment="1">
      <alignment horizontal="center" vertical="center"/>
    </xf>
    <xf numFmtId="0" fontId="6" fillId="61" borderId="143" xfId="0" applyFont="1" applyFill="1" applyBorder="1" applyAlignment="1">
      <alignment horizontal="center" vertical="center" wrapText="1"/>
    </xf>
    <xf numFmtId="0" fontId="99" fillId="61" borderId="15" xfId="0" applyFont="1" applyFill="1" applyBorder="1" applyAlignment="1">
      <alignment horizontal="center" vertical="center" wrapText="1"/>
    </xf>
    <xf numFmtId="0" fontId="100" fillId="61" borderId="21" xfId="0" applyFont="1" applyFill="1" applyBorder="1" applyAlignment="1">
      <alignment horizontal="left" vertical="center" wrapText="1"/>
    </xf>
    <xf numFmtId="15" fontId="6" fillId="61" borderId="21" xfId="0" applyNumberFormat="1" applyFont="1" applyFill="1" applyBorder="1" applyAlignment="1">
      <alignment horizontal="center" vertical="center" wrapText="1"/>
    </xf>
    <xf numFmtId="39" fontId="6" fillId="61" borderId="21" xfId="0" applyNumberFormat="1" applyFont="1" applyFill="1" applyBorder="1" applyAlignment="1">
      <alignment horizontal="center" vertical="center" wrapText="1"/>
    </xf>
    <xf numFmtId="39" fontId="6" fillId="61" borderId="21" xfId="0" applyNumberFormat="1" applyFont="1" applyFill="1" applyBorder="1" applyAlignment="1">
      <alignment horizontal="right" vertical="center" wrapText="1"/>
    </xf>
    <xf numFmtId="0" fontId="55" fillId="61" borderId="143" xfId="0" applyFont="1" applyFill="1" applyBorder="1" applyAlignment="1">
      <alignment vertical="center" wrapText="1"/>
    </xf>
    <xf numFmtId="10" fontId="6" fillId="61" borderId="15" xfId="0" applyNumberFormat="1" applyFont="1" applyFill="1" applyBorder="1" applyAlignment="1">
      <alignment horizontal="center" vertical="center" wrapText="1"/>
    </xf>
    <xf numFmtId="0" fontId="100" fillId="61" borderId="144" xfId="0" applyFont="1" applyFill="1" applyBorder="1" applyAlignment="1">
      <alignment horizontal="left" vertical="center" wrapText="1"/>
    </xf>
    <xf numFmtId="15" fontId="6" fillId="61" borderId="144" xfId="0" applyNumberFormat="1" applyFont="1" applyFill="1" applyBorder="1" applyAlignment="1">
      <alignment vertical="center" wrapText="1"/>
    </xf>
    <xf numFmtId="39" fontId="6" fillId="61" borderId="144" xfId="0" applyNumberFormat="1" applyFont="1" applyFill="1" applyBorder="1" applyAlignment="1">
      <alignment vertical="center" wrapText="1"/>
    </xf>
    <xf numFmtId="0" fontId="6" fillId="0" borderId="15" xfId="0" applyFont="1" applyBorder="1" applyAlignment="1">
      <alignment horizontal="center" vertical="center" wrapText="1"/>
    </xf>
    <xf numFmtId="9" fontId="6" fillId="0" borderId="15" xfId="0" applyNumberFormat="1" applyFont="1" applyBorder="1" applyAlignment="1">
      <alignment horizontal="center" vertical="center" wrapText="1"/>
    </xf>
    <xf numFmtId="39" fontId="6" fillId="0" borderId="33" xfId="0" applyNumberFormat="1" applyFont="1" applyBorder="1" applyAlignment="1">
      <alignment horizontal="right" vertical="center" wrapText="1"/>
    </xf>
    <xf numFmtId="0" fontId="6" fillId="0" borderId="15" xfId="0" applyFont="1" applyFill="1" applyBorder="1" applyAlignment="1">
      <alignment horizontal="left" vertical="center" wrapText="1"/>
    </xf>
    <xf numFmtId="15" fontId="12" fillId="0" borderId="0" xfId="0" applyNumberFormat="1" applyFont="1" applyAlignment="1">
      <alignment horizontal="right" wrapText="1"/>
    </xf>
    <xf numFmtId="0" fontId="6" fillId="61" borderId="29" xfId="0" applyFont="1" applyFill="1" applyBorder="1" applyAlignment="1">
      <alignment horizontal="center" wrapText="1"/>
    </xf>
    <xf numFmtId="0" fontId="6" fillId="0" borderId="0" xfId="0" applyFont="1" applyAlignment="1">
      <alignment horizontal="right"/>
    </xf>
    <xf numFmtId="39" fontId="6" fillId="0" borderId="0" xfId="0" applyNumberFormat="1" applyFont="1" applyAlignment="1">
      <alignment horizontal="right"/>
    </xf>
    <xf numFmtId="0" fontId="6" fillId="61" borderId="0" xfId="0" applyFont="1" applyFill="1" applyBorder="1" applyAlignment="1">
      <alignment horizontal="center" vertical="center" wrapText="1"/>
    </xf>
    <xf numFmtId="0" fontId="12" fillId="61" borderId="23" xfId="0" applyFont="1" applyFill="1" applyBorder="1" applyAlignment="1">
      <alignment horizontal="center" vertical="center" wrapText="1"/>
    </xf>
    <xf numFmtId="2" fontId="6" fillId="0" borderId="0" xfId="0" applyNumberFormat="1" applyFont="1" applyFill="1" applyBorder="1" applyAlignment="1">
      <alignment horizontal="right" vertical="center"/>
    </xf>
    <xf numFmtId="178" fontId="6" fillId="0" borderId="0" xfId="443" applyNumberFormat="1" applyFont="1" applyFill="1" applyBorder="1" applyAlignment="1">
      <alignment horizontal="right" vertical="center"/>
    </xf>
    <xf numFmtId="169" fontId="6" fillId="0" borderId="0" xfId="337" applyFont="1" applyFill="1" applyBorder="1" applyAlignment="1">
      <alignment horizontal="center" vertical="center" wrapText="1"/>
    </xf>
    <xf numFmtId="180" fontId="6" fillId="0" borderId="0" xfId="0" applyNumberFormat="1" applyFont="1" applyAlignment="1">
      <alignment horizontal="center" wrapText="1"/>
    </xf>
    <xf numFmtId="10" fontId="6" fillId="0" borderId="0" xfId="0" applyNumberFormat="1" applyFont="1" applyAlignment="1">
      <alignment horizontal="right"/>
    </xf>
    <xf numFmtId="0" fontId="12" fillId="61" borderId="15"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5" fillId="61" borderId="143" xfId="0" applyFont="1" applyFill="1" applyBorder="1" applyAlignment="1">
      <alignment horizontal="center" vertical="center" wrapText="1"/>
    </xf>
    <xf numFmtId="0" fontId="14" fillId="61" borderId="25" xfId="0" applyFont="1" applyFill="1" applyBorder="1" applyAlignment="1">
      <alignment horizontal="center" vertical="center" wrapText="1"/>
    </xf>
    <xf numFmtId="0" fontId="14" fillId="61" borderId="14" xfId="0" applyFont="1" applyFill="1" applyBorder="1" applyAlignment="1">
      <alignment horizontal="center" vertical="center" wrapText="1"/>
    </xf>
    <xf numFmtId="39" fontId="6" fillId="62" borderId="144" xfId="0" applyNumberFormat="1" applyFont="1" applyFill="1" applyBorder="1" applyAlignment="1">
      <alignment horizontal="center" vertical="center" wrapText="1"/>
    </xf>
    <xf numFmtId="39" fontId="97" fillId="75" borderId="144" xfId="0" applyNumberFormat="1" applyFont="1" applyFill="1" applyBorder="1" applyAlignment="1">
      <alignment horizontal="center" vertical="center" wrapText="1"/>
    </xf>
    <xf numFmtId="0" fontId="6" fillId="0" borderId="0" xfId="408" applyAlignment="1">
      <alignment vertical="center"/>
    </xf>
    <xf numFmtId="0" fontId="6" fillId="0" borderId="0" xfId="408" applyAlignment="1">
      <alignment horizontal="center" vertical="center"/>
    </xf>
    <xf numFmtId="175" fontId="6" fillId="0" borderId="0" xfId="408" applyNumberFormat="1" applyAlignment="1">
      <alignment horizontal="center" vertical="center"/>
    </xf>
    <xf numFmtId="9" fontId="6" fillId="0" borderId="0" xfId="443" applyFont="1" applyAlignment="1">
      <alignment horizontal="center" vertical="center"/>
    </xf>
    <xf numFmtId="175" fontId="6" fillId="0" borderId="0" xfId="408" applyNumberFormat="1" applyFont="1" applyAlignment="1">
      <alignment horizontal="center" vertical="center"/>
    </xf>
    <xf numFmtId="0" fontId="32" fillId="0" borderId="0" xfId="408" applyFont="1" applyAlignment="1">
      <alignment horizontal="center" vertical="center"/>
    </xf>
    <xf numFmtId="41" fontId="6" fillId="0" borderId="0" xfId="1109" applyFont="1" applyAlignment="1">
      <alignment horizontal="center" vertical="center"/>
    </xf>
    <xf numFmtId="10" fontId="6" fillId="0" borderId="0" xfId="443" applyNumberFormat="1" applyFont="1" applyAlignment="1">
      <alignment horizontal="center" vertical="center"/>
    </xf>
    <xf numFmtId="10" fontId="6" fillId="0" borderId="0" xfId="1110" applyNumberFormat="1" applyFont="1" applyAlignment="1">
      <alignment horizontal="center" vertical="center"/>
    </xf>
    <xf numFmtId="42" fontId="6" fillId="0" borderId="0" xfId="1110" applyFont="1" applyAlignment="1">
      <alignment horizontal="center" vertical="center"/>
    </xf>
    <xf numFmtId="10" fontId="6" fillId="0" borderId="0" xfId="408" applyNumberFormat="1" applyAlignment="1">
      <alignment horizontal="center" vertical="center"/>
    </xf>
    <xf numFmtId="42" fontId="6" fillId="0" borderId="0" xfId="1110" applyFont="1" applyAlignment="1">
      <alignment vertical="center"/>
    </xf>
    <xf numFmtId="0" fontId="6" fillId="0" borderId="0" xfId="408" applyAlignment="1">
      <alignment vertical="center" wrapText="1"/>
    </xf>
    <xf numFmtId="2" fontId="6" fillId="0" borderId="0" xfId="408" applyNumberFormat="1" applyAlignment="1">
      <alignment vertical="center"/>
    </xf>
    <xf numFmtId="9" fontId="6" fillId="0" borderId="0" xfId="1108" applyFont="1" applyAlignment="1">
      <alignment vertical="center"/>
    </xf>
    <xf numFmtId="0" fontId="6" fillId="0" borderId="22" xfId="0" applyFont="1" applyBorder="1" applyAlignment="1">
      <alignment horizontal="center" wrapText="1"/>
    </xf>
    <xf numFmtId="15" fontId="6" fillId="0" borderId="22" xfId="0" applyNumberFormat="1" applyFont="1" applyBorder="1" applyAlignment="1">
      <alignment horizontal="center" vertical="center" wrapText="1"/>
    </xf>
    <xf numFmtId="0" fontId="6" fillId="0" borderId="22" xfId="0" applyFont="1" applyBorder="1" applyAlignment="1">
      <alignment horizontal="center" vertical="center" wrapText="1"/>
    </xf>
    <xf numFmtId="0" fontId="54" fillId="0" borderId="22" xfId="0" applyFont="1" applyFill="1" applyBorder="1" applyAlignment="1">
      <alignment horizontal="center" vertical="center" wrapText="1"/>
    </xf>
    <xf numFmtId="39" fontId="6" fillId="0" borderId="22" xfId="0" applyNumberFormat="1" applyFont="1" applyBorder="1" applyAlignment="1">
      <alignment horizontal="center" vertical="center" wrapText="1"/>
    </xf>
    <xf numFmtId="39" fontId="6" fillId="61" borderId="21" xfId="0" applyNumberFormat="1" applyFont="1" applyFill="1" applyBorder="1" applyAlignment="1">
      <alignment horizontal="center" vertical="center" wrapText="1"/>
    </xf>
    <xf numFmtId="0" fontId="10" fillId="0" borderId="22" xfId="0" applyFont="1" applyBorder="1" applyAlignment="1">
      <alignment horizontal="center" wrapText="1"/>
    </xf>
    <xf numFmtId="0" fontId="10" fillId="0" borderId="22" xfId="0" applyFont="1" applyBorder="1" applyAlignment="1">
      <alignment horizontal="center" vertical="center" wrapText="1"/>
    </xf>
    <xf numFmtId="214" fontId="12" fillId="62" borderId="23" xfId="408" applyNumberFormat="1" applyFont="1" applyFill="1" applyBorder="1" applyAlignment="1">
      <alignment horizontal="center" vertical="center" wrapText="1"/>
    </xf>
    <xf numFmtId="214" fontId="12" fillId="62" borderId="36" xfId="408" applyNumberFormat="1" applyFont="1" applyFill="1" applyBorder="1" applyAlignment="1">
      <alignment horizontal="center" vertical="center" wrapText="1"/>
    </xf>
    <xf numFmtId="0" fontId="6" fillId="61" borderId="144" xfId="0" applyFont="1" applyFill="1" applyBorder="1" applyAlignment="1">
      <alignment horizontal="center" vertical="center" wrapText="1"/>
    </xf>
    <xf numFmtId="0" fontId="10" fillId="0" borderId="63" xfId="0" applyFont="1" applyBorder="1" applyAlignment="1">
      <alignment vertical="center" wrapText="1"/>
    </xf>
    <xf numFmtId="0" fontId="10" fillId="0" borderId="144" xfId="0" applyFont="1" applyBorder="1" applyAlignment="1">
      <alignment horizontal="center" vertical="center" wrapText="1"/>
    </xf>
    <xf numFmtId="0" fontId="10" fillId="0" borderId="144" xfId="0" applyFont="1" applyBorder="1" applyAlignment="1">
      <alignment vertical="center" wrapText="1"/>
    </xf>
    <xf numFmtId="0" fontId="10" fillId="0" borderId="63" xfId="0" applyFont="1" applyBorder="1" applyAlignment="1">
      <alignment horizontal="center" vertical="center" wrapText="1"/>
    </xf>
    <xf numFmtId="0" fontId="13" fillId="62" borderId="23" xfId="0" applyFont="1" applyFill="1" applyBorder="1" applyAlignment="1">
      <alignment horizontal="center" vertical="center" wrapText="1"/>
    </xf>
    <xf numFmtId="0" fontId="14" fillId="61" borderId="146" xfId="0" applyFont="1" applyFill="1" applyBorder="1" applyAlignment="1">
      <alignment horizontal="center" vertical="center" wrapText="1"/>
    </xf>
    <xf numFmtId="0" fontId="13" fillId="62" borderId="37" xfId="0" applyFont="1" applyFill="1" applyBorder="1" applyAlignment="1">
      <alignment horizontal="center" vertical="center" wrapText="1"/>
    </xf>
    <xf numFmtId="0" fontId="102" fillId="58" borderId="145" xfId="0" applyFont="1" applyFill="1" applyBorder="1" applyAlignment="1">
      <alignment horizontal="center" vertical="center" wrapText="1"/>
    </xf>
    <xf numFmtId="2" fontId="6" fillId="0" borderId="146" xfId="408" applyNumberFormat="1" applyFont="1" applyBorder="1" applyAlignment="1">
      <alignment horizontal="center" vertical="center"/>
    </xf>
    <xf numFmtId="15" fontId="6" fillId="60" borderId="129" xfId="0" applyNumberFormat="1" applyFont="1" applyFill="1" applyBorder="1" applyAlignment="1">
      <alignment horizontal="center" vertical="center" wrapText="1"/>
    </xf>
    <xf numFmtId="9" fontId="6" fillId="0" borderId="147" xfId="1108" applyFont="1" applyBorder="1" applyAlignment="1">
      <alignment vertical="center" wrapText="1"/>
    </xf>
    <xf numFmtId="2" fontId="11" fillId="0" borderId="0" xfId="0" applyNumberFormat="1" applyFont="1" applyFill="1" applyAlignment="1">
      <alignment horizontal="center" vertical="center" wrapText="1"/>
    </xf>
    <xf numFmtId="2" fontId="9" fillId="0" borderId="0" xfId="0" applyNumberFormat="1" applyFont="1" applyFill="1" applyAlignment="1">
      <alignment horizontal="center" vertical="center" wrapText="1"/>
    </xf>
    <xf numFmtId="2" fontId="9" fillId="0" borderId="0" xfId="0" applyNumberFormat="1" applyFont="1" applyFill="1" applyAlignment="1">
      <alignment horizontal="center" wrapText="1"/>
    </xf>
    <xf numFmtId="49" fontId="9" fillId="59" borderId="0" xfId="0" applyNumberFormat="1" applyFont="1" applyFill="1" applyAlignment="1">
      <alignment horizontal="center" vertical="center" wrapText="1"/>
    </xf>
    <xf numFmtId="0" fontId="6" fillId="62" borderId="0" xfId="0" applyFont="1" applyFill="1" applyAlignment="1">
      <alignment horizontal="left" vertical="center" wrapText="1"/>
    </xf>
    <xf numFmtId="0" fontId="6" fillId="0" borderId="0" xfId="0" applyFont="1" applyAlignment="1">
      <alignment horizontal="center" vertical="center" wrapText="1"/>
    </xf>
    <xf numFmtId="0" fontId="68" fillId="62" borderId="0" xfId="0" applyFont="1" applyFill="1" applyAlignment="1">
      <alignment horizontal="left" vertical="center" wrapText="1"/>
    </xf>
    <xf numFmtId="0" fontId="12" fillId="61" borderId="0" xfId="0" applyFont="1" applyFill="1" applyAlignment="1">
      <alignment horizontal="left" vertical="center" wrapText="1"/>
    </xf>
    <xf numFmtId="0" fontId="6" fillId="61" borderId="0" xfId="0" applyFont="1" applyFill="1" applyAlignment="1">
      <alignment horizontal="left" vertical="center" wrapText="1"/>
    </xf>
    <xf numFmtId="0" fontId="6" fillId="61" borderId="0" xfId="0" applyFont="1" applyFill="1" applyAlignment="1">
      <alignment horizontal="left" wrapText="1"/>
    </xf>
    <xf numFmtId="0" fontId="6" fillId="0" borderId="0" xfId="0" applyFont="1" applyAlignment="1">
      <alignment horizontal="left" vertical="center" wrapText="1"/>
    </xf>
    <xf numFmtId="0" fontId="12" fillId="0" borderId="0" xfId="0" applyFont="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6" fillId="61" borderId="21" xfId="0" applyFont="1" applyFill="1" applyBorder="1" applyAlignment="1">
      <alignment horizontal="center" vertical="center" wrapText="1"/>
    </xf>
    <xf numFmtId="0" fontId="6" fillId="61" borderId="22" xfId="0" applyFont="1" applyFill="1" applyBorder="1" applyAlignment="1">
      <alignment horizontal="center" vertical="center" wrapText="1"/>
    </xf>
    <xf numFmtId="0" fontId="100" fillId="61" borderId="21" xfId="0" applyFont="1" applyFill="1" applyBorder="1" applyAlignment="1">
      <alignment horizontal="center" vertical="center" wrapText="1"/>
    </xf>
    <xf numFmtId="0" fontId="100" fillId="61" borderId="22" xfId="0" applyFont="1" applyFill="1" applyBorder="1" applyAlignment="1">
      <alignment horizontal="center" vertical="center" wrapText="1"/>
    </xf>
    <xf numFmtId="0" fontId="12" fillId="62" borderId="0" xfId="0" applyFont="1" applyFill="1" applyAlignment="1">
      <alignment horizontal="left" vertical="center" wrapText="1"/>
    </xf>
    <xf numFmtId="2" fontId="32" fillId="0" borderId="0" xfId="0" applyNumberFormat="1" applyFont="1" applyFill="1" applyAlignment="1">
      <alignment horizontal="center" vertical="center" wrapText="1"/>
    </xf>
    <xf numFmtId="0" fontId="83" fillId="71" borderId="0" xfId="0" applyFont="1" applyFill="1" applyAlignment="1">
      <alignment horizontal="left" wrapText="1"/>
    </xf>
    <xf numFmtId="0" fontId="83" fillId="0" borderId="0" xfId="0" applyFont="1" applyAlignment="1">
      <alignment horizontal="left" vertical="center" wrapText="1"/>
    </xf>
    <xf numFmtId="39" fontId="10" fillId="61" borderId="21" xfId="0" applyNumberFormat="1" applyFont="1" applyFill="1" applyBorder="1" applyAlignment="1">
      <alignment horizontal="center" vertical="center" wrapText="1"/>
    </xf>
    <xf numFmtId="39" fontId="10" fillId="61" borderId="22" xfId="0" applyNumberFormat="1" applyFont="1" applyFill="1" applyBorder="1" applyAlignment="1">
      <alignment horizontal="center" vertical="center" wrapText="1"/>
    </xf>
    <xf numFmtId="0" fontId="10" fillId="0" borderId="21" xfId="0" applyFont="1" applyBorder="1" applyAlignment="1">
      <alignment horizontal="center" wrapText="1"/>
    </xf>
    <xf numFmtId="0" fontId="10" fillId="0" borderId="22" xfId="0" applyFont="1" applyBorder="1" applyAlignment="1">
      <alignment horizont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56" fillId="0" borderId="21" xfId="0" applyFont="1" applyBorder="1" applyAlignment="1">
      <alignment horizontal="center" vertical="center" wrapText="1"/>
    </xf>
    <xf numFmtId="0" fontId="56" fillId="0" borderId="22" xfId="0" applyFont="1" applyBorder="1" applyAlignment="1">
      <alignment horizontal="center" vertical="center" wrapText="1"/>
    </xf>
    <xf numFmtId="15" fontId="10" fillId="0" borderId="21" xfId="0" applyNumberFormat="1" applyFont="1" applyBorder="1" applyAlignment="1">
      <alignment horizontal="center" vertical="center" wrapText="1"/>
    </xf>
    <xf numFmtId="15" fontId="10" fillId="0" borderId="22" xfId="0" applyNumberFormat="1" applyFont="1" applyBorder="1" applyAlignment="1">
      <alignment horizontal="center" vertical="center" wrapText="1"/>
    </xf>
    <xf numFmtId="0" fontId="10" fillId="61" borderId="21" xfId="0" applyFont="1" applyFill="1" applyBorder="1" applyAlignment="1">
      <alignment horizontal="center" vertical="center" wrapText="1"/>
    </xf>
    <xf numFmtId="0" fontId="10" fillId="61" borderId="22" xfId="0" applyFont="1" applyFill="1" applyBorder="1" applyAlignment="1">
      <alignment horizontal="center" vertical="center" wrapText="1"/>
    </xf>
    <xf numFmtId="39" fontId="10" fillId="0" borderId="21" xfId="0" applyNumberFormat="1" applyFont="1" applyBorder="1" applyAlignment="1">
      <alignment horizontal="center" vertical="center" wrapText="1"/>
    </xf>
    <xf numFmtId="39" fontId="10" fillId="0" borderId="22" xfId="0" applyNumberFormat="1" applyFont="1" applyBorder="1" applyAlignment="1">
      <alignment horizontal="center" vertical="center" wrapText="1"/>
    </xf>
    <xf numFmtId="0" fontId="54" fillId="0" borderId="21" xfId="0" applyFont="1" applyFill="1" applyBorder="1" applyAlignment="1">
      <alignment horizontal="center" vertical="center" wrapText="1"/>
    </xf>
    <xf numFmtId="0" fontId="54" fillId="0" borderId="22" xfId="0" applyFont="1" applyFill="1" applyBorder="1" applyAlignment="1">
      <alignment horizontal="center" vertical="center" wrapText="1"/>
    </xf>
    <xf numFmtId="0" fontId="12" fillId="67" borderId="35" xfId="408" applyFont="1" applyFill="1" applyBorder="1" applyAlignment="1">
      <alignment horizontal="center" vertical="center" wrapText="1"/>
    </xf>
    <xf numFmtId="0" fontId="12" fillId="67" borderId="37" xfId="408" applyFont="1" applyFill="1" applyBorder="1" applyAlignment="1">
      <alignment horizontal="center" vertical="center"/>
    </xf>
    <xf numFmtId="0" fontId="12" fillId="67" borderId="36" xfId="408" applyFont="1" applyFill="1" applyBorder="1" applyAlignment="1">
      <alignment horizontal="center" vertical="center"/>
    </xf>
    <xf numFmtId="0" fontId="12" fillId="67" borderId="36" xfId="408" applyFont="1" applyFill="1" applyBorder="1" applyAlignment="1">
      <alignment horizontal="center" vertical="center" wrapText="1"/>
    </xf>
    <xf numFmtId="2" fontId="12" fillId="0" borderId="0" xfId="408" applyNumberFormat="1" applyFont="1" applyFill="1" applyAlignment="1">
      <alignment horizontal="center" vertical="center" wrapText="1"/>
    </xf>
    <xf numFmtId="49" fontId="12" fillId="59" borderId="0" xfId="408" applyNumberFormat="1" applyFont="1" applyFill="1" applyAlignment="1">
      <alignment horizontal="center" vertical="center" wrapText="1"/>
    </xf>
    <xf numFmtId="0" fontId="12" fillId="62" borderId="35" xfId="408" applyFont="1" applyFill="1" applyBorder="1" applyAlignment="1">
      <alignment horizontal="center" vertical="center" wrapText="1"/>
    </xf>
    <xf numFmtId="0" fontId="12" fillId="62" borderId="36" xfId="408" applyFont="1" applyFill="1" applyBorder="1" applyAlignment="1">
      <alignment horizontal="center" vertical="center" wrapText="1"/>
    </xf>
    <xf numFmtId="0" fontId="12" fillId="62" borderId="37" xfId="408" applyFont="1" applyFill="1" applyBorder="1" applyAlignment="1">
      <alignment horizontal="center" vertical="center" wrapText="1"/>
    </xf>
    <xf numFmtId="0" fontId="12" fillId="62" borderId="38" xfId="408" applyFont="1" applyFill="1" applyBorder="1" applyAlignment="1">
      <alignment horizontal="center" vertical="center" wrapText="1"/>
    </xf>
    <xf numFmtId="0" fontId="12" fillId="67" borderId="130" xfId="408" applyFont="1" applyFill="1" applyBorder="1" applyAlignment="1">
      <alignment horizontal="center" vertical="center" wrapText="1"/>
    </xf>
    <xf numFmtId="0" fontId="12" fillId="67" borderId="115" xfId="408" applyFont="1" applyFill="1" applyBorder="1" applyAlignment="1">
      <alignment horizontal="center" vertical="center"/>
    </xf>
    <xf numFmtId="0" fontId="12" fillId="67" borderId="118" xfId="408" applyFont="1" applyFill="1" applyBorder="1" applyAlignment="1">
      <alignment horizontal="center" vertical="center"/>
    </xf>
    <xf numFmtId="0" fontId="12" fillId="67" borderId="118" xfId="408" applyFont="1" applyFill="1" applyBorder="1" applyAlignment="1">
      <alignment horizontal="center" vertical="center" wrapText="1"/>
    </xf>
    <xf numFmtId="0" fontId="13" fillId="69" borderId="47" xfId="408" applyFont="1" applyFill="1" applyBorder="1" applyAlignment="1">
      <alignment horizontal="center" vertical="center" wrapText="1"/>
    </xf>
    <xf numFmtId="0" fontId="13" fillId="69" borderId="38" xfId="408" applyFont="1" applyFill="1" applyBorder="1" applyAlignment="1">
      <alignment horizontal="center" vertical="center" wrapText="1"/>
    </xf>
    <xf numFmtId="0" fontId="6" fillId="0" borderId="48" xfId="408" applyFont="1" applyBorder="1" applyAlignment="1">
      <alignment horizontal="center" vertical="center" wrapText="1"/>
    </xf>
    <xf numFmtId="0" fontId="6" fillId="0" borderId="51" xfId="408" applyFont="1" applyBorder="1" applyAlignment="1">
      <alignment horizontal="center" vertical="center" wrapText="1"/>
    </xf>
    <xf numFmtId="0" fontId="6" fillId="0" borderId="41" xfId="408" applyFont="1" applyBorder="1" applyAlignment="1">
      <alignment horizontal="center" vertical="center" wrapText="1"/>
    </xf>
    <xf numFmtId="9" fontId="6" fillId="61" borderId="22" xfId="408" applyNumberFormat="1" applyFont="1" applyFill="1" applyBorder="1" applyAlignment="1">
      <alignment horizontal="center" vertical="center" wrapText="1"/>
    </xf>
    <xf numFmtId="9" fontId="6" fillId="61" borderId="34" xfId="408" applyNumberFormat="1" applyFont="1" applyFill="1" applyBorder="1" applyAlignment="1">
      <alignment horizontal="center" vertical="center" wrapText="1"/>
    </xf>
    <xf numFmtId="9" fontId="6" fillId="61" borderId="129" xfId="408" applyNumberFormat="1" applyFont="1" applyFill="1" applyBorder="1" applyAlignment="1">
      <alignment horizontal="center" vertical="center" wrapText="1"/>
    </xf>
    <xf numFmtId="9" fontId="6" fillId="61" borderId="53" xfId="408" applyNumberFormat="1" applyFont="1" applyFill="1" applyBorder="1" applyAlignment="1">
      <alignment horizontal="center" vertical="center" wrapText="1"/>
    </xf>
    <xf numFmtId="1" fontId="12" fillId="61" borderId="49" xfId="408" applyNumberFormat="1" applyFont="1" applyFill="1" applyBorder="1" applyAlignment="1">
      <alignment horizontal="center" vertical="center" wrapText="1"/>
    </xf>
    <xf numFmtId="1" fontId="12" fillId="61" borderId="30" xfId="408" applyNumberFormat="1" applyFont="1" applyFill="1" applyBorder="1" applyAlignment="1">
      <alignment horizontal="center" vertical="center" wrapText="1"/>
    </xf>
    <xf numFmtId="1" fontId="12" fillId="61" borderId="27" xfId="408" applyNumberFormat="1" applyFont="1" applyFill="1" applyBorder="1" applyAlignment="1">
      <alignment horizontal="center" vertical="center" wrapText="1"/>
    </xf>
    <xf numFmtId="14" fontId="6" fillId="61" borderId="22" xfId="408" applyNumberFormat="1" applyFont="1" applyFill="1" applyBorder="1" applyAlignment="1">
      <alignment horizontal="center" vertical="center" wrapText="1"/>
    </xf>
    <xf numFmtId="14" fontId="6" fillId="61" borderId="34" xfId="408" applyNumberFormat="1" applyFont="1" applyFill="1" applyBorder="1" applyAlignment="1">
      <alignment horizontal="center" vertical="center" wrapText="1"/>
    </xf>
    <xf numFmtId="14" fontId="6" fillId="61" borderId="129" xfId="408" applyNumberFormat="1" applyFont="1" applyFill="1" applyBorder="1" applyAlignment="1">
      <alignment horizontal="center" vertical="center" wrapText="1"/>
    </xf>
    <xf numFmtId="14" fontId="6" fillId="61" borderId="53" xfId="408" applyNumberFormat="1" applyFont="1" applyFill="1" applyBorder="1" applyAlignment="1">
      <alignment horizontal="center" vertical="center" wrapText="1"/>
    </xf>
    <xf numFmtId="0" fontId="6" fillId="61" borderId="22" xfId="408" applyNumberFormat="1" applyFont="1" applyFill="1" applyBorder="1" applyAlignment="1">
      <alignment horizontal="center" vertical="center" wrapText="1"/>
    </xf>
    <xf numFmtId="0" fontId="6" fillId="61" borderId="34" xfId="408" applyNumberFormat="1" applyFont="1" applyFill="1" applyBorder="1" applyAlignment="1">
      <alignment horizontal="center" vertical="center" wrapText="1"/>
    </xf>
    <xf numFmtId="0" fontId="6" fillId="61" borderId="129" xfId="408" applyNumberFormat="1" applyFont="1" applyFill="1" applyBorder="1" applyAlignment="1">
      <alignment horizontal="center" vertical="center" wrapText="1"/>
    </xf>
    <xf numFmtId="0" fontId="6" fillId="61" borderId="53" xfId="408" applyNumberFormat="1" applyFont="1" applyFill="1" applyBorder="1" applyAlignment="1">
      <alignment horizontal="center" vertical="center" wrapText="1"/>
    </xf>
    <xf numFmtId="0" fontId="12" fillId="67" borderId="43" xfId="408" applyFont="1" applyFill="1" applyBorder="1" applyAlignment="1">
      <alignment horizontal="center" vertical="center" wrapText="1"/>
    </xf>
    <xf numFmtId="0" fontId="12" fillId="67" borderId="59" xfId="408" applyFont="1" applyFill="1" applyBorder="1" applyAlignment="1">
      <alignment horizontal="center" vertical="center" wrapText="1"/>
    </xf>
    <xf numFmtId="0" fontId="12" fillId="67" borderId="44" xfId="408" applyFont="1" applyFill="1" applyBorder="1" applyAlignment="1">
      <alignment horizontal="center" vertical="center" wrapText="1"/>
    </xf>
    <xf numFmtId="0" fontId="12" fillId="68" borderId="0" xfId="408" applyFont="1" applyFill="1" applyAlignment="1">
      <alignment horizontal="center" vertical="center" wrapText="1"/>
    </xf>
    <xf numFmtId="0" fontId="6" fillId="68" borderId="0" xfId="408" applyFont="1" applyFill="1" applyAlignment="1">
      <alignment horizontal="center" vertical="center" wrapText="1"/>
    </xf>
    <xf numFmtId="0" fontId="6" fillId="61" borderId="49" xfId="408" applyFont="1" applyFill="1" applyBorder="1" applyAlignment="1">
      <alignment horizontal="center" vertical="center" wrapText="1"/>
    </xf>
    <xf numFmtId="0" fontId="6" fillId="61" borderId="30" xfId="408" applyFont="1" applyFill="1" applyBorder="1" applyAlignment="1">
      <alignment horizontal="center" vertical="center" wrapText="1"/>
    </xf>
    <xf numFmtId="0" fontId="6" fillId="61" borderId="27" xfId="408" applyFont="1" applyFill="1" applyBorder="1" applyAlignment="1">
      <alignment horizontal="center" vertical="center" wrapText="1"/>
    </xf>
    <xf numFmtId="0" fontId="13" fillId="0" borderId="47" xfId="408" applyFont="1" applyFill="1" applyBorder="1" applyAlignment="1">
      <alignment horizontal="right" vertical="center" wrapText="1"/>
    </xf>
    <xf numFmtId="0" fontId="13" fillId="0" borderId="37" xfId="408" applyFont="1" applyFill="1" applyBorder="1" applyAlignment="1">
      <alignment horizontal="right" vertical="center" wrapText="1"/>
    </xf>
    <xf numFmtId="0" fontId="13" fillId="61" borderId="47" xfId="408" applyFont="1" applyFill="1" applyBorder="1" applyAlignment="1">
      <alignment horizontal="right" vertical="center" wrapText="1"/>
    </xf>
    <xf numFmtId="0" fontId="13" fillId="61" borderId="37" xfId="408" applyFont="1" applyFill="1" applyBorder="1" applyAlignment="1">
      <alignment horizontal="right" vertical="center" wrapText="1"/>
    </xf>
    <xf numFmtId="1" fontId="12" fillId="60" borderId="49" xfId="408" applyNumberFormat="1" applyFont="1" applyFill="1" applyBorder="1" applyAlignment="1">
      <alignment horizontal="center" vertical="center" wrapText="1"/>
    </xf>
    <xf numFmtId="1" fontId="12" fillId="60" borderId="30" xfId="408" applyNumberFormat="1" applyFont="1" applyFill="1" applyBorder="1" applyAlignment="1">
      <alignment horizontal="center" vertical="center" wrapText="1"/>
    </xf>
    <xf numFmtId="1" fontId="12" fillId="60" borderId="27" xfId="408" applyNumberFormat="1" applyFont="1" applyFill="1" applyBorder="1" applyAlignment="1">
      <alignment horizontal="center" vertical="center" wrapText="1"/>
    </xf>
    <xf numFmtId="14" fontId="6" fillId="60" borderId="22" xfId="408" applyNumberFormat="1" applyFont="1" applyFill="1" applyBorder="1" applyAlignment="1">
      <alignment horizontal="center" vertical="center" wrapText="1"/>
    </xf>
    <xf numFmtId="14" fontId="6" fillId="60" borderId="34" xfId="408" applyNumberFormat="1" applyFont="1" applyFill="1" applyBorder="1" applyAlignment="1">
      <alignment horizontal="center" vertical="center" wrapText="1"/>
    </xf>
    <xf numFmtId="14" fontId="6" fillId="60" borderId="129" xfId="408" applyNumberFormat="1" applyFont="1" applyFill="1" applyBorder="1" applyAlignment="1">
      <alignment horizontal="center" vertical="center" wrapText="1"/>
    </xf>
    <xf numFmtId="14" fontId="6" fillId="60" borderId="53" xfId="408" applyNumberFormat="1" applyFont="1" applyFill="1" applyBorder="1" applyAlignment="1">
      <alignment horizontal="center" vertical="center" wrapText="1"/>
    </xf>
    <xf numFmtId="0" fontId="6" fillId="61" borderId="0" xfId="408" applyFont="1" applyFill="1" applyAlignment="1">
      <alignment horizontal="center" vertical="center" wrapText="1"/>
    </xf>
    <xf numFmtId="0" fontId="6" fillId="61" borderId="49" xfId="408" applyFont="1" applyFill="1" applyBorder="1" applyAlignment="1">
      <alignment horizontal="center" vertical="center"/>
    </xf>
    <xf numFmtId="0" fontId="6" fillId="61" borderId="30" xfId="408" applyFont="1" applyFill="1" applyBorder="1" applyAlignment="1">
      <alignment horizontal="center" vertical="center"/>
    </xf>
    <xf numFmtId="0" fontId="6" fillId="61" borderId="27" xfId="408" applyFont="1" applyFill="1" applyBorder="1" applyAlignment="1">
      <alignment horizontal="center" vertical="center"/>
    </xf>
    <xf numFmtId="0" fontId="6" fillId="0" borderId="54" xfId="408" applyFont="1" applyBorder="1" applyAlignment="1">
      <alignment horizontal="center" vertical="center" wrapText="1"/>
    </xf>
    <xf numFmtId="0" fontId="6" fillId="0" borderId="56" xfId="408" applyFont="1" applyBorder="1" applyAlignment="1">
      <alignment horizontal="center" vertical="center" wrapText="1"/>
    </xf>
    <xf numFmtId="0" fontId="6" fillId="0" borderId="57" xfId="408" applyFont="1" applyBorder="1" applyAlignment="1">
      <alignment horizontal="center" vertical="center" wrapText="1"/>
    </xf>
    <xf numFmtId="9" fontId="6" fillId="61" borderId="49" xfId="408" applyNumberFormat="1" applyFont="1" applyFill="1" applyBorder="1" applyAlignment="1">
      <alignment horizontal="center" vertical="center" wrapText="1"/>
    </xf>
    <xf numFmtId="9" fontId="6" fillId="61" borderId="30" xfId="408" applyNumberFormat="1" applyFont="1" applyFill="1" applyBorder="1" applyAlignment="1">
      <alignment horizontal="center" vertical="center" wrapText="1"/>
    </xf>
    <xf numFmtId="9" fontId="6" fillId="61" borderId="27" xfId="408" applyNumberFormat="1" applyFont="1" applyFill="1" applyBorder="1" applyAlignment="1">
      <alignment horizontal="center" vertical="center" wrapText="1"/>
    </xf>
    <xf numFmtId="14" fontId="6" fillId="61" borderId="49" xfId="408" applyNumberFormat="1" applyFont="1" applyFill="1" applyBorder="1" applyAlignment="1">
      <alignment horizontal="center" vertical="center" wrapText="1"/>
    </xf>
    <xf numFmtId="14" fontId="6" fillId="61" borderId="30" xfId="408" applyNumberFormat="1" applyFont="1" applyFill="1" applyBorder="1" applyAlignment="1">
      <alignment horizontal="center" vertical="center" wrapText="1"/>
    </xf>
    <xf numFmtId="14" fontId="6" fillId="61" borderId="27" xfId="408" applyNumberFormat="1" applyFont="1" applyFill="1" applyBorder="1" applyAlignment="1">
      <alignment horizontal="center" vertical="center" wrapText="1"/>
    </xf>
    <xf numFmtId="0" fontId="6" fillId="61" borderId="49" xfId="408" applyNumberFormat="1" applyFont="1" applyFill="1" applyBorder="1" applyAlignment="1">
      <alignment horizontal="center" vertical="center" wrapText="1"/>
    </xf>
    <xf numFmtId="0" fontId="6" fillId="61" borderId="30" xfId="408" applyNumberFormat="1" applyFont="1" applyFill="1" applyBorder="1" applyAlignment="1">
      <alignment horizontal="center" vertical="center" wrapText="1"/>
    </xf>
    <xf numFmtId="0" fontId="6" fillId="61" borderId="27" xfId="408" applyNumberFormat="1" applyFont="1" applyFill="1" applyBorder="1" applyAlignment="1">
      <alignment horizontal="center" vertical="center" wrapText="1"/>
    </xf>
    <xf numFmtId="9" fontId="6" fillId="70" borderId="49" xfId="408" applyNumberFormat="1" applyFont="1" applyFill="1" applyBorder="1" applyAlignment="1">
      <alignment horizontal="center" vertical="center" wrapText="1"/>
    </xf>
    <xf numFmtId="9" fontId="6" fillId="70" borderId="30" xfId="408" applyNumberFormat="1" applyFont="1" applyFill="1" applyBorder="1" applyAlignment="1">
      <alignment horizontal="center" vertical="center" wrapText="1"/>
    </xf>
    <xf numFmtId="9" fontId="6" fillId="70" borderId="27" xfId="408" applyNumberFormat="1" applyFont="1" applyFill="1" applyBorder="1" applyAlignment="1">
      <alignment horizontal="center" vertical="center" wrapText="1"/>
    </xf>
    <xf numFmtId="1" fontId="12" fillId="70" borderId="49" xfId="408" applyNumberFormat="1" applyFont="1" applyFill="1" applyBorder="1" applyAlignment="1">
      <alignment horizontal="center" vertical="center" wrapText="1"/>
    </xf>
    <xf numFmtId="1" fontId="12" fillId="70" borderId="30" xfId="408" applyNumberFormat="1" applyFont="1" applyFill="1" applyBorder="1" applyAlignment="1">
      <alignment horizontal="center" vertical="center" wrapText="1"/>
    </xf>
    <xf numFmtId="1" fontId="12" fillId="70" borderId="27" xfId="408" applyNumberFormat="1" applyFont="1" applyFill="1" applyBorder="1" applyAlignment="1">
      <alignment horizontal="center" vertical="center" wrapText="1"/>
    </xf>
    <xf numFmtId="14" fontId="6" fillId="70" borderId="49" xfId="408" applyNumberFormat="1" applyFont="1" applyFill="1" applyBorder="1" applyAlignment="1">
      <alignment horizontal="center" vertical="center" wrapText="1"/>
    </xf>
    <xf numFmtId="14" fontId="6" fillId="70" borderId="30" xfId="408" applyNumberFormat="1" applyFont="1" applyFill="1" applyBorder="1" applyAlignment="1">
      <alignment horizontal="center" vertical="center" wrapText="1"/>
    </xf>
    <xf numFmtId="14" fontId="6" fillId="70" borderId="27" xfId="408" applyNumberFormat="1" applyFont="1" applyFill="1" applyBorder="1" applyAlignment="1">
      <alignment horizontal="center" vertical="center" wrapText="1"/>
    </xf>
    <xf numFmtId="0" fontId="6" fillId="0" borderId="49" xfId="408" applyNumberFormat="1" applyFont="1" applyBorder="1" applyAlignment="1">
      <alignment horizontal="center" vertical="center" wrapText="1"/>
    </xf>
    <xf numFmtId="0" fontId="6" fillId="0" borderId="30" xfId="408" applyNumberFormat="1" applyFont="1" applyBorder="1" applyAlignment="1">
      <alignment horizontal="center" vertical="center" wrapText="1"/>
    </xf>
    <xf numFmtId="0" fontId="6" fillId="0" borderId="27" xfId="408" applyNumberFormat="1" applyFont="1" applyBorder="1" applyAlignment="1">
      <alignment horizontal="center" vertical="center" wrapText="1"/>
    </xf>
    <xf numFmtId="0" fontId="6" fillId="70" borderId="49" xfId="408" applyFont="1" applyFill="1" applyBorder="1" applyAlignment="1">
      <alignment horizontal="center" vertical="center"/>
    </xf>
    <xf numFmtId="0" fontId="6" fillId="70" borderId="30" xfId="408" applyFont="1" applyFill="1" applyBorder="1" applyAlignment="1">
      <alignment horizontal="center" vertical="center"/>
    </xf>
    <xf numFmtId="0" fontId="6" fillId="70" borderId="27" xfId="408" applyFont="1" applyFill="1" applyBorder="1" applyAlignment="1">
      <alignment horizontal="center" vertical="center"/>
    </xf>
    <xf numFmtId="0" fontId="12" fillId="0" borderId="45" xfId="408" applyFont="1" applyBorder="1" applyAlignment="1">
      <alignment horizontal="center" vertical="center" wrapText="1"/>
    </xf>
    <xf numFmtId="0" fontId="12" fillId="0" borderId="46" xfId="408" applyFont="1" applyBorder="1" applyAlignment="1">
      <alignment horizontal="center" vertical="center" wrapText="1"/>
    </xf>
    <xf numFmtId="0" fontId="12" fillId="0" borderId="47" xfId="408" applyFont="1" applyBorder="1" applyAlignment="1">
      <alignment horizontal="center" vertical="center" wrapText="1"/>
    </xf>
    <xf numFmtId="0" fontId="13" fillId="0" borderId="35" xfId="408" applyFont="1" applyFill="1" applyBorder="1" applyAlignment="1">
      <alignment horizontal="center" vertical="center" wrapText="1"/>
    </xf>
    <xf numFmtId="0" fontId="13" fillId="0" borderId="37" xfId="408" applyFont="1" applyFill="1" applyBorder="1" applyAlignment="1">
      <alignment horizontal="center" vertical="center" wrapText="1"/>
    </xf>
    <xf numFmtId="0" fontId="13" fillId="0" borderId="36" xfId="408" applyFont="1" applyFill="1" applyBorder="1" applyAlignment="1">
      <alignment horizontal="center" vertical="center" wrapText="1"/>
    </xf>
    <xf numFmtId="0" fontId="13" fillId="0" borderId="60" xfId="408" applyFont="1" applyFill="1" applyBorder="1" applyAlignment="1">
      <alignment horizontal="right" vertical="center" wrapText="1"/>
    </xf>
    <xf numFmtId="0" fontId="13" fillId="0" borderId="58" xfId="408" applyFont="1" applyFill="1" applyBorder="1" applyAlignment="1">
      <alignment horizontal="right" vertical="center" wrapText="1"/>
    </xf>
    <xf numFmtId="0" fontId="12" fillId="68" borderId="0" xfId="408" applyFont="1" applyFill="1" applyAlignment="1">
      <alignment horizontal="center" wrapText="1"/>
    </xf>
    <xf numFmtId="0" fontId="12" fillId="0" borderId="62" xfId="0" applyFont="1" applyBorder="1" applyAlignment="1">
      <alignment horizontal="center"/>
    </xf>
    <xf numFmtId="0" fontId="6" fillId="0" borderId="63" xfId="0" applyFont="1" applyBorder="1" applyAlignment="1">
      <alignment horizontal="center" vertical="center" wrapText="1"/>
    </xf>
    <xf numFmtId="0" fontId="6" fillId="0" borderId="64" xfId="0" applyFont="1" applyBorder="1" applyAlignment="1">
      <alignment horizontal="center" vertical="center" wrapText="1"/>
    </xf>
    <xf numFmtId="0" fontId="12" fillId="0" borderId="63" xfId="0" applyFont="1" applyBorder="1" applyAlignment="1">
      <alignment horizontal="center" vertical="center"/>
    </xf>
    <xf numFmtId="0" fontId="12" fillId="0" borderId="64" xfId="0" applyFont="1" applyBorder="1" applyAlignment="1">
      <alignment horizontal="center" vertical="center"/>
    </xf>
    <xf numFmtId="0" fontId="63" fillId="63" borderId="63" xfId="524" applyFont="1" applyFill="1" applyBorder="1" applyAlignment="1">
      <alignment horizontal="center" vertical="center" wrapText="1"/>
    </xf>
    <xf numFmtId="0" fontId="63" fillId="63" borderId="25" xfId="524" applyFont="1" applyFill="1" applyBorder="1" applyAlignment="1">
      <alignment horizontal="center" vertical="center" wrapText="1"/>
    </xf>
    <xf numFmtId="0" fontId="63" fillId="63" borderId="64" xfId="524" applyFont="1" applyFill="1" applyBorder="1" applyAlignment="1">
      <alignment horizontal="center" vertical="center" wrapText="1"/>
    </xf>
    <xf numFmtId="0" fontId="67" fillId="56" borderId="14" xfId="524" applyFont="1" applyFill="1" applyBorder="1" applyAlignment="1">
      <alignment horizontal="center" vertical="center" wrapText="1"/>
    </xf>
    <xf numFmtId="0" fontId="67" fillId="56" borderId="20" xfId="524" applyFont="1" applyFill="1" applyBorder="1" applyAlignment="1">
      <alignment horizontal="center" vertical="center" wrapText="1"/>
    </xf>
    <xf numFmtId="0" fontId="65" fillId="56" borderId="14" xfId="524" applyFont="1" applyFill="1" applyBorder="1" applyAlignment="1">
      <alignment horizontal="center" vertical="center" wrapText="1"/>
    </xf>
    <xf numFmtId="0" fontId="65" fillId="56" borderId="25" xfId="524" applyFont="1" applyFill="1" applyBorder="1" applyAlignment="1">
      <alignment horizontal="center" vertical="center" wrapText="1"/>
    </xf>
    <xf numFmtId="0" fontId="65" fillId="56" borderId="20" xfId="524" applyFont="1" applyFill="1" applyBorder="1" applyAlignment="1">
      <alignment horizontal="center" vertical="center" wrapText="1"/>
    </xf>
    <xf numFmtId="0" fontId="63" fillId="64" borderId="14" xfId="524" applyFont="1" applyFill="1" applyBorder="1" applyAlignment="1">
      <alignment horizontal="center" vertical="center" wrapText="1"/>
    </xf>
    <xf numFmtId="0" fontId="63" fillId="64" borderId="20" xfId="524" applyFont="1" applyFill="1" applyBorder="1" applyAlignment="1">
      <alignment horizontal="center" vertical="center" wrapText="1"/>
    </xf>
    <xf numFmtId="0" fontId="64" fillId="64" borderId="14" xfId="524" applyFont="1" applyFill="1" applyBorder="1" applyAlignment="1">
      <alignment horizontal="left" vertical="center" wrapText="1"/>
    </xf>
    <xf numFmtId="0" fontId="64" fillId="64" borderId="25" xfId="524" applyFont="1" applyFill="1" applyBorder="1" applyAlignment="1">
      <alignment horizontal="left" vertical="center" wrapText="1"/>
    </xf>
    <xf numFmtId="0" fontId="64" fillId="64" borderId="20" xfId="524" applyFont="1" applyFill="1" applyBorder="1" applyAlignment="1">
      <alignment horizontal="left" vertical="center" wrapText="1"/>
    </xf>
    <xf numFmtId="0" fontId="65" fillId="56" borderId="14" xfId="524" applyFont="1" applyFill="1" applyBorder="1" applyAlignment="1">
      <alignment horizontal="center" vertical="center"/>
    </xf>
    <xf numFmtId="0" fontId="65" fillId="56" borderId="25" xfId="524" applyFont="1" applyFill="1" applyBorder="1" applyAlignment="1">
      <alignment horizontal="center" vertical="center"/>
    </xf>
    <xf numFmtId="0" fontId="65" fillId="56" borderId="20" xfId="524" applyFont="1" applyFill="1" applyBorder="1" applyAlignment="1">
      <alignment horizontal="center" vertical="center"/>
    </xf>
    <xf numFmtId="0" fontId="63" fillId="0" borderId="0" xfId="524" applyFont="1" applyAlignment="1">
      <alignment horizontal="center" vertical="center" wrapText="1"/>
    </xf>
    <xf numFmtId="0" fontId="64" fillId="0" borderId="0" xfId="524" applyFont="1" applyAlignment="1">
      <alignment horizontal="center" vertical="center" wrapText="1"/>
    </xf>
    <xf numFmtId="0" fontId="63" fillId="56" borderId="32" xfId="524" applyFont="1" applyFill="1" applyBorder="1" applyAlignment="1">
      <alignment horizontal="center" vertical="center" wrapText="1"/>
    </xf>
    <xf numFmtId="0" fontId="63" fillId="56" borderId="20" xfId="524" applyFont="1" applyFill="1" applyBorder="1" applyAlignment="1">
      <alignment horizontal="center" vertical="center" wrapText="1"/>
    </xf>
    <xf numFmtId="0" fontId="63" fillId="64" borderId="32" xfId="524" applyFont="1" applyFill="1" applyBorder="1" applyAlignment="1">
      <alignment horizontal="center" vertical="center" wrapText="1"/>
    </xf>
    <xf numFmtId="0" fontId="64" fillId="64" borderId="32" xfId="524" applyFont="1" applyFill="1" applyBorder="1" applyAlignment="1">
      <alignment horizontal="left" vertical="center" wrapText="1"/>
    </xf>
    <xf numFmtId="0" fontId="61" fillId="56" borderId="32" xfId="524" applyFont="1" applyFill="1" applyBorder="1" applyAlignment="1">
      <alignment horizontal="center" vertical="center" wrapText="1"/>
    </xf>
    <xf numFmtId="0" fontId="61" fillId="56" borderId="20" xfId="524" applyFont="1" applyFill="1" applyBorder="1" applyAlignment="1">
      <alignment horizontal="center" vertical="center" wrapText="1"/>
    </xf>
    <xf numFmtId="0" fontId="65" fillId="56" borderId="32" xfId="524" applyFont="1" applyFill="1" applyBorder="1" applyAlignment="1">
      <alignment horizontal="center" vertical="center" wrapText="1"/>
    </xf>
    <xf numFmtId="0" fontId="61" fillId="56" borderId="14" xfId="524" applyFont="1" applyFill="1" applyBorder="1" applyAlignment="1">
      <alignment horizontal="center" vertical="center" wrapText="1"/>
    </xf>
    <xf numFmtId="2" fontId="62" fillId="0" borderId="0" xfId="524" applyNumberFormat="1" applyFont="1" applyAlignment="1">
      <alignment horizontal="center" vertical="center" wrapText="1"/>
    </xf>
    <xf numFmtId="0" fontId="62" fillId="0" borderId="0" xfId="524" applyFont="1" applyAlignment="1">
      <alignment horizontal="center" vertical="center" wrapText="1"/>
    </xf>
    <xf numFmtId="0" fontId="11" fillId="0" borderId="0" xfId="408" applyFont="1" applyBorder="1" applyAlignment="1">
      <alignment horizontal="center" vertical="center" wrapText="1"/>
    </xf>
    <xf numFmtId="0" fontId="13" fillId="0" borderId="0" xfId="408" applyFont="1" applyBorder="1" applyAlignment="1">
      <alignment horizontal="center" vertical="center"/>
    </xf>
    <xf numFmtId="0" fontId="101" fillId="0" borderId="0" xfId="408" applyFont="1" applyBorder="1" applyAlignment="1">
      <alignment horizontal="center" vertical="center"/>
    </xf>
    <xf numFmtId="2" fontId="11" fillId="0" borderId="0" xfId="408" applyNumberFormat="1" applyFont="1" applyFill="1" applyBorder="1" applyAlignment="1" applyProtection="1">
      <alignment horizontal="center" vertical="center" wrapText="1"/>
      <protection locked="0"/>
    </xf>
    <xf numFmtId="0" fontId="11" fillId="0" borderId="0" xfId="408" applyFont="1" applyFill="1" applyBorder="1" applyAlignment="1" applyProtection="1">
      <alignment horizontal="center" vertical="center" wrapText="1"/>
      <protection locked="0"/>
    </xf>
    <xf numFmtId="0" fontId="11" fillId="0" borderId="0" xfId="408" applyFont="1" applyFill="1" applyBorder="1" applyAlignment="1" applyProtection="1">
      <alignment horizontal="left" vertical="center" wrapText="1"/>
      <protection locked="0"/>
    </xf>
    <xf numFmtId="0" fontId="74" fillId="0" borderId="85" xfId="855" applyFont="1" applyFill="1" applyBorder="1" applyAlignment="1">
      <alignment horizontal="left"/>
    </xf>
    <xf numFmtId="0" fontId="74" fillId="0" borderId="86" xfId="855" applyFont="1" applyFill="1" applyBorder="1" applyAlignment="1">
      <alignment horizontal="left"/>
    </xf>
    <xf numFmtId="0" fontId="74" fillId="0" borderId="74" xfId="855" applyFont="1" applyFill="1" applyBorder="1" applyAlignment="1">
      <alignment horizontal="left"/>
    </xf>
    <xf numFmtId="0" fontId="74" fillId="0" borderId="97" xfId="855" applyFont="1" applyFill="1" applyBorder="1" applyAlignment="1">
      <alignment horizontal="left"/>
    </xf>
    <xf numFmtId="0" fontId="74" fillId="0" borderId="98" xfId="855" applyFont="1" applyFill="1" applyBorder="1" applyAlignment="1">
      <alignment horizontal="left"/>
    </xf>
    <xf numFmtId="0" fontId="74" fillId="0" borderId="99" xfId="855" applyFont="1" applyFill="1" applyBorder="1" applyAlignment="1">
      <alignment horizontal="left"/>
    </xf>
    <xf numFmtId="224" fontId="60" fillId="0" borderId="75" xfId="1106" applyNumberFormat="1" applyFont="1" applyFill="1" applyBorder="1" applyAlignment="1">
      <alignment horizontal="center" vertical="center" wrapText="1"/>
    </xf>
    <xf numFmtId="0" fontId="60" fillId="0" borderId="85" xfId="855" applyFont="1" applyFill="1" applyBorder="1" applyAlignment="1">
      <alignment horizontal="left"/>
    </xf>
    <xf numFmtId="0" fontId="60" fillId="0" borderId="86" xfId="855" applyFont="1" applyFill="1" applyBorder="1" applyAlignment="1">
      <alignment horizontal="left"/>
    </xf>
    <xf numFmtId="0" fontId="60" fillId="0" borderId="74" xfId="855" applyFont="1" applyFill="1" applyBorder="1" applyAlignment="1">
      <alignment horizontal="left"/>
    </xf>
    <xf numFmtId="0" fontId="60" fillId="0" borderId="79" xfId="855" applyFont="1" applyFill="1" applyBorder="1" applyAlignment="1">
      <alignment horizontal="center"/>
    </xf>
    <xf numFmtId="0" fontId="60" fillId="0" borderId="74" xfId="855" applyFont="1" applyFill="1" applyBorder="1" applyAlignment="1">
      <alignment horizontal="center"/>
    </xf>
    <xf numFmtId="227" fontId="60" fillId="0" borderId="79" xfId="1105" applyNumberFormat="1" applyFont="1" applyFill="1" applyBorder="1" applyAlignment="1">
      <alignment horizontal="center" vertical="center" wrapText="1"/>
    </xf>
    <xf numFmtId="227" fontId="60" fillId="0" borderId="74" xfId="1105" applyNumberFormat="1" applyFont="1" applyFill="1" applyBorder="1" applyAlignment="1">
      <alignment horizontal="center" vertical="center" wrapText="1"/>
    </xf>
    <xf numFmtId="0" fontId="74" fillId="0" borderId="88" xfId="855" applyFont="1" applyFill="1" applyBorder="1" applyAlignment="1">
      <alignment horizontal="left" vertical="center"/>
    </xf>
    <xf numFmtId="0" fontId="74" fillId="0" borderId="89" xfId="855" applyFont="1" applyFill="1" applyBorder="1" applyAlignment="1">
      <alignment horizontal="left" vertical="center"/>
    </xf>
    <xf numFmtId="0" fontId="74" fillId="0" borderId="90" xfId="855" applyFont="1" applyFill="1" applyBorder="1" applyAlignment="1">
      <alignment horizontal="left" vertical="center"/>
    </xf>
    <xf numFmtId="0" fontId="75" fillId="71" borderId="92" xfId="855" applyFont="1" applyFill="1" applyBorder="1" applyAlignment="1">
      <alignment horizontal="center" vertical="center"/>
    </xf>
    <xf numFmtId="0" fontId="75" fillId="71" borderId="93" xfId="855" applyFont="1" applyFill="1" applyBorder="1" applyAlignment="1">
      <alignment horizontal="center" vertical="center"/>
    </xf>
    <xf numFmtId="0" fontId="75" fillId="71" borderId="94" xfId="855" applyFont="1" applyFill="1" applyBorder="1" applyAlignment="1">
      <alignment horizontal="center" vertical="center"/>
    </xf>
    <xf numFmtId="0" fontId="74" fillId="0" borderId="95" xfId="855" applyFont="1" applyFill="1" applyBorder="1" applyAlignment="1">
      <alignment horizontal="left"/>
    </xf>
    <xf numFmtId="0" fontId="74" fillId="0" borderId="96" xfId="855" applyFont="1" applyFill="1" applyBorder="1" applyAlignment="1">
      <alignment horizontal="left"/>
    </xf>
    <xf numFmtId="0" fontId="74" fillId="0" borderId="77" xfId="855" applyFont="1" applyFill="1" applyBorder="1" applyAlignment="1">
      <alignment horizontal="left"/>
    </xf>
    <xf numFmtId="0" fontId="74" fillId="0" borderId="81" xfId="855" applyFont="1" applyFill="1" applyBorder="1" applyAlignment="1">
      <alignment horizontal="center" vertical="center"/>
    </xf>
    <xf numFmtId="0" fontId="74" fillId="0" borderId="25" xfId="855" applyFont="1" applyFill="1" applyBorder="1" applyAlignment="1">
      <alignment horizontal="center" vertical="center"/>
    </xf>
    <xf numFmtId="0" fontId="74" fillId="0" borderId="20" xfId="855" applyFont="1" applyFill="1" applyBorder="1" applyAlignment="1">
      <alignment horizontal="center" vertical="center"/>
    </xf>
    <xf numFmtId="0" fontId="74" fillId="0" borderId="32" xfId="855" applyFont="1" applyFill="1" applyBorder="1" applyAlignment="1">
      <alignment horizontal="center" vertical="center"/>
    </xf>
    <xf numFmtId="227" fontId="60" fillId="0" borderId="76" xfId="1105" applyNumberFormat="1" applyFont="1" applyFill="1" applyBorder="1" applyAlignment="1">
      <alignment horizontal="center" vertical="center" wrapText="1"/>
    </xf>
    <xf numFmtId="227" fontId="60" fillId="0" borderId="77" xfId="1105" applyNumberFormat="1" applyFont="1" applyFill="1" applyBorder="1" applyAlignment="1">
      <alignment horizontal="center" vertical="center" wrapText="1"/>
    </xf>
    <xf numFmtId="224" fontId="60" fillId="0" borderId="83" xfId="1106" applyNumberFormat="1" applyFont="1" applyFill="1" applyBorder="1" applyAlignment="1">
      <alignment horizontal="center" vertical="center" wrapText="1"/>
    </xf>
    <xf numFmtId="224" fontId="60" fillId="0" borderId="136" xfId="1105" applyNumberFormat="1" applyFont="1" applyFill="1" applyBorder="1" applyAlignment="1">
      <alignment horizontal="center" vertical="center" wrapText="1"/>
    </xf>
    <xf numFmtId="0" fontId="74" fillId="0" borderId="81" xfId="855" applyFont="1" applyFill="1" applyBorder="1" applyAlignment="1">
      <alignment horizontal="left" vertical="center"/>
    </xf>
    <xf numFmtId="0" fontId="74" fillId="0" borderId="25" xfId="855" applyFont="1" applyFill="1" applyBorder="1" applyAlignment="1">
      <alignment horizontal="left" vertical="center"/>
    </xf>
    <xf numFmtId="0" fontId="74" fillId="0" borderId="20" xfId="855" applyFont="1" applyFill="1" applyBorder="1" applyAlignment="1">
      <alignment horizontal="left" vertical="center"/>
    </xf>
    <xf numFmtId="0" fontId="75" fillId="71" borderId="81" xfId="855" applyFont="1" applyFill="1" applyBorder="1" applyAlignment="1">
      <alignment horizontal="center" vertical="center"/>
    </xf>
    <xf numFmtId="0" fontId="75" fillId="71" borderId="25" xfId="855" applyFont="1" applyFill="1" applyBorder="1" applyAlignment="1">
      <alignment horizontal="center" vertical="center"/>
    </xf>
    <xf numFmtId="0" fontId="75" fillId="71" borderId="82" xfId="855" applyFont="1" applyFill="1" applyBorder="1" applyAlignment="1">
      <alignment horizontal="center" vertical="center"/>
    </xf>
    <xf numFmtId="224" fontId="60" fillId="0" borderId="136" xfId="1106" applyNumberFormat="1" applyFont="1" applyFill="1" applyBorder="1" applyAlignment="1">
      <alignment horizontal="center" vertical="center" wrapText="1"/>
    </xf>
    <xf numFmtId="0" fontId="74" fillId="0" borderId="32" xfId="855" applyFont="1" applyFill="1" applyBorder="1" applyAlignment="1">
      <alignment horizontal="center" vertical="center" wrapText="1"/>
    </xf>
    <xf numFmtId="0" fontId="74" fillId="0" borderId="20" xfId="855" applyFont="1" applyFill="1" applyBorder="1" applyAlignment="1">
      <alignment horizontal="center" vertical="center" wrapText="1"/>
    </xf>
    <xf numFmtId="0" fontId="74" fillId="0" borderId="69" xfId="855" applyFont="1" applyFill="1" applyBorder="1" applyAlignment="1">
      <alignment horizontal="center" vertical="center"/>
    </xf>
    <xf numFmtId="0" fontId="74" fillId="0" borderId="70" xfId="855" applyFont="1" applyFill="1" applyBorder="1" applyAlignment="1">
      <alignment horizontal="center" vertical="center"/>
    </xf>
    <xf numFmtId="0" fontId="12" fillId="68" borderId="0" xfId="855" applyFont="1" applyFill="1" applyAlignment="1">
      <alignment horizontal="center" vertical="center" wrapText="1"/>
    </xf>
    <xf numFmtId="0" fontId="6" fillId="68" borderId="0" xfId="855" applyFont="1" applyFill="1" applyAlignment="1">
      <alignment horizontal="center" vertical="center" wrapText="1"/>
    </xf>
    <xf numFmtId="0" fontId="72" fillId="71" borderId="65" xfId="408" applyFont="1" applyFill="1" applyBorder="1" applyAlignment="1">
      <alignment horizontal="center" vertical="center" wrapText="1"/>
    </xf>
    <xf numFmtId="0" fontId="72" fillId="71" borderId="66" xfId="408" applyFont="1" applyFill="1" applyBorder="1" applyAlignment="1">
      <alignment horizontal="center" vertical="center" wrapText="1"/>
    </xf>
    <xf numFmtId="0" fontId="72" fillId="71" borderId="67" xfId="408" applyFont="1" applyFill="1" applyBorder="1" applyAlignment="1">
      <alignment horizontal="center" vertical="center" wrapText="1"/>
    </xf>
    <xf numFmtId="0" fontId="73" fillId="71" borderId="65" xfId="408" applyFont="1" applyFill="1" applyBorder="1" applyAlignment="1">
      <alignment horizontal="center" vertical="center" wrapText="1"/>
    </xf>
    <xf numFmtId="0" fontId="73" fillId="71" borderId="66" xfId="408" applyFont="1" applyFill="1" applyBorder="1" applyAlignment="1">
      <alignment horizontal="center" vertical="center" wrapText="1"/>
    </xf>
    <xf numFmtId="0" fontId="73" fillId="71" borderId="67" xfId="408" applyFont="1" applyFill="1" applyBorder="1" applyAlignment="1">
      <alignment horizontal="center" vertical="center" wrapText="1"/>
    </xf>
    <xf numFmtId="0" fontId="60" fillId="0" borderId="105" xfId="855" applyFont="1" applyFill="1" applyBorder="1" applyAlignment="1">
      <alignment horizontal="center"/>
    </xf>
    <xf numFmtId="0" fontId="60" fillId="0" borderId="106" xfId="855" applyFont="1" applyFill="1" applyBorder="1" applyAlignment="1">
      <alignment horizontal="center"/>
    </xf>
    <xf numFmtId="227" fontId="60" fillId="0" borderId="105" xfId="1105" applyNumberFormat="1" applyFont="1" applyFill="1" applyBorder="1" applyAlignment="1">
      <alignment horizontal="center" vertical="center" wrapText="1"/>
    </xf>
    <xf numFmtId="227" fontId="60" fillId="0" borderId="106" xfId="1105" applyNumberFormat="1" applyFont="1" applyFill="1" applyBorder="1" applyAlignment="1">
      <alignment horizontal="center" vertical="center" wrapText="1"/>
    </xf>
    <xf numFmtId="0" fontId="60" fillId="0" borderId="85" xfId="855" applyFont="1" applyFill="1" applyBorder="1" applyAlignment="1">
      <alignment horizontal="left" wrapText="1"/>
    </xf>
    <xf numFmtId="0" fontId="60" fillId="0" borderId="86" xfId="855" applyFont="1" applyFill="1" applyBorder="1" applyAlignment="1">
      <alignment horizontal="left" wrapText="1"/>
    </xf>
    <xf numFmtId="0" fontId="60" fillId="0" borderId="74" xfId="855" applyFont="1" applyFill="1" applyBorder="1" applyAlignment="1">
      <alignment horizontal="left" wrapText="1"/>
    </xf>
    <xf numFmtId="224" fontId="60" fillId="0" borderId="76" xfId="1106" applyNumberFormat="1" applyFont="1" applyFill="1" applyBorder="1" applyAlignment="1">
      <alignment horizontal="center" vertical="center" wrapText="1"/>
    </xf>
    <xf numFmtId="224" fontId="60" fillId="0" borderId="77" xfId="1106" applyNumberFormat="1" applyFont="1" applyFill="1" applyBorder="1" applyAlignment="1">
      <alignment horizontal="center" vertical="center" wrapText="1"/>
    </xf>
    <xf numFmtId="224" fontId="60" fillId="0" borderId="79" xfId="1106" applyNumberFormat="1" applyFont="1" applyFill="1" applyBorder="1" applyAlignment="1">
      <alignment horizontal="center" vertical="center" wrapText="1"/>
    </xf>
    <xf numFmtId="224" fontId="60" fillId="0" borderId="74" xfId="1106" applyNumberFormat="1" applyFont="1" applyFill="1" applyBorder="1" applyAlignment="1">
      <alignment horizontal="center" vertical="center" wrapText="1"/>
    </xf>
    <xf numFmtId="224" fontId="60" fillId="0" borderId="32" xfId="1105" applyNumberFormat="1" applyFont="1" applyFill="1" applyBorder="1" applyAlignment="1">
      <alignment horizontal="center" vertical="center" wrapText="1"/>
    </xf>
    <xf numFmtId="224" fontId="60" fillId="0" borderId="20" xfId="1105" applyNumberFormat="1" applyFont="1" applyFill="1" applyBorder="1" applyAlignment="1">
      <alignment horizontal="center" vertical="center" wrapText="1"/>
    </xf>
    <xf numFmtId="0" fontId="12" fillId="0" borderId="61" xfId="855" applyFont="1" applyBorder="1" applyAlignment="1">
      <alignment horizontal="left" wrapText="1"/>
    </xf>
    <xf numFmtId="0" fontId="6" fillId="0" borderId="61" xfId="855" applyBorder="1" applyAlignment="1">
      <alignment horizontal="left"/>
    </xf>
    <xf numFmtId="0" fontId="86" fillId="0" borderId="130" xfId="1107" applyFont="1" applyBorder="1" applyAlignment="1">
      <alignment horizontal="center" vertical="center" wrapText="1"/>
    </xf>
    <xf numFmtId="0" fontId="86" fillId="0" borderId="115" xfId="1107" applyFont="1" applyBorder="1" applyAlignment="1">
      <alignment horizontal="center" vertical="center" wrapText="1"/>
    </xf>
    <xf numFmtId="0" fontId="80" fillId="0" borderId="0" xfId="1107" applyFont="1" applyAlignment="1">
      <alignment horizontal="center" vertical="center" wrapText="1"/>
    </xf>
    <xf numFmtId="0" fontId="81" fillId="0" borderId="0" xfId="1107" applyFont="1" applyAlignment="1">
      <alignment horizontal="center" vertical="center" wrapText="1"/>
    </xf>
    <xf numFmtId="0" fontId="82" fillId="0" borderId="0" xfId="1107" applyFont="1" applyAlignment="1">
      <alignment horizontal="center" vertical="center" wrapText="1"/>
    </xf>
    <xf numFmtId="0" fontId="82" fillId="0" borderId="0" xfId="1107" applyFont="1" applyAlignment="1">
      <alignment horizontal="left" vertical="center" wrapText="1"/>
    </xf>
    <xf numFmtId="0" fontId="82" fillId="0" borderId="115" xfId="1107" applyFont="1" applyBorder="1" applyAlignment="1">
      <alignment horizontal="left" vertical="center" wrapText="1"/>
    </xf>
    <xf numFmtId="0" fontId="87" fillId="0" borderId="117" xfId="1107" applyFont="1" applyBorder="1" applyAlignment="1">
      <alignment horizontal="left" vertical="center" wrapText="1"/>
    </xf>
    <xf numFmtId="0" fontId="87" fillId="0" borderId="119" xfId="1107" applyFont="1" applyBorder="1" applyAlignment="1">
      <alignment horizontal="left" vertical="center" wrapText="1"/>
    </xf>
    <xf numFmtId="0" fontId="87" fillId="0" borderId="120" xfId="1107" applyFont="1" applyBorder="1" applyAlignment="1">
      <alignment horizontal="left" vertical="center" wrapText="1"/>
    </xf>
    <xf numFmtId="0" fontId="87" fillId="0" borderId="122" xfId="1107" applyFont="1" applyBorder="1" applyAlignment="1">
      <alignment horizontal="left" vertical="center" wrapText="1"/>
    </xf>
    <xf numFmtId="0" fontId="87" fillId="0" borderId="126" xfId="1107" applyFont="1" applyBorder="1" applyAlignment="1">
      <alignment horizontal="left" vertical="center" wrapText="1"/>
    </xf>
    <xf numFmtId="0" fontId="87" fillId="0" borderId="130" xfId="1107" applyFont="1" applyBorder="1" applyAlignment="1">
      <alignment horizontal="left" vertical="center" wrapText="1"/>
    </xf>
  </cellXfs>
  <cellStyles count="1111">
    <cellStyle name="2" xfId="1"/>
    <cellStyle name="2 1" xfId="2"/>
    <cellStyle name="2 1 2" xfId="950"/>
    <cellStyle name="2 2" xfId="3"/>
    <cellStyle name="2 2 2" xfId="951"/>
    <cellStyle name="20% - Accent1" xfId="4"/>
    <cellStyle name="20% - Accent2" xfId="5"/>
    <cellStyle name="20% - Accent3" xfId="6"/>
    <cellStyle name="20% - Accent4" xfId="7"/>
    <cellStyle name="20% - Accent5" xfId="8"/>
    <cellStyle name="20% - Accent6" xfId="9"/>
    <cellStyle name="20% - Énfasis1 1" xfId="10"/>
    <cellStyle name="20% - Énfasis1 2" xfId="11"/>
    <cellStyle name="20% - Énfasis1 3" xfId="12"/>
    <cellStyle name="20% - Énfasis1 4" xfId="13"/>
    <cellStyle name="20% - Énfasis1 5" xfId="14"/>
    <cellStyle name="20% - Énfasis1 6" xfId="15"/>
    <cellStyle name="20% - Énfasis1 7" xfId="952"/>
    <cellStyle name="20% - Énfasis2 1" xfId="16"/>
    <cellStyle name="20% - Énfasis2 2" xfId="17"/>
    <cellStyle name="20% - Énfasis2 3" xfId="18"/>
    <cellStyle name="20% - Énfasis2 4" xfId="19"/>
    <cellStyle name="20% - Énfasis2 5" xfId="20"/>
    <cellStyle name="20% - Énfasis2 6" xfId="21"/>
    <cellStyle name="20% - Énfasis2 7" xfId="953"/>
    <cellStyle name="20% - Énfasis3 1" xfId="22"/>
    <cellStyle name="20% - Énfasis3 2" xfId="23"/>
    <cellStyle name="20% - Énfasis3 3" xfId="24"/>
    <cellStyle name="20% - Énfasis3 4" xfId="25"/>
    <cellStyle name="20% - Énfasis3 5" xfId="26"/>
    <cellStyle name="20% - Énfasis3 6" xfId="27"/>
    <cellStyle name="20% - Énfasis3 7" xfId="954"/>
    <cellStyle name="20% - Énfasis4 1" xfId="28"/>
    <cellStyle name="20% - Énfasis4 2" xfId="29"/>
    <cellStyle name="20% - Énfasis4 3" xfId="30"/>
    <cellStyle name="20% - Énfasis4 4" xfId="31"/>
    <cellStyle name="20% - Énfasis4 5" xfId="32"/>
    <cellStyle name="20% - Énfasis4 6" xfId="33"/>
    <cellStyle name="20% - Énfasis4 7" xfId="955"/>
    <cellStyle name="20% - Énfasis5 1" xfId="34"/>
    <cellStyle name="20% - Énfasis5 2" xfId="35"/>
    <cellStyle name="20% - Énfasis5 3" xfId="36"/>
    <cellStyle name="20% - Énfasis5 4" xfId="37"/>
    <cellStyle name="20% - Énfasis5 5" xfId="38"/>
    <cellStyle name="20% - Énfasis5 6" xfId="39"/>
    <cellStyle name="20% - Énfasis5 7" xfId="956"/>
    <cellStyle name="20% - Énfasis6 1" xfId="40"/>
    <cellStyle name="20% - Énfasis6 2" xfId="41"/>
    <cellStyle name="20% - Énfasis6 3" xfId="42"/>
    <cellStyle name="20% - Énfasis6 4" xfId="43"/>
    <cellStyle name="20% - Énfasis6 5" xfId="44"/>
    <cellStyle name="20% - Énfasis6 6" xfId="45"/>
    <cellStyle name="20% - Énfasis6 7" xfId="957"/>
    <cellStyle name="40% - Accent1" xfId="46"/>
    <cellStyle name="40% - Accent2" xfId="47"/>
    <cellStyle name="40% - Accent3" xfId="48"/>
    <cellStyle name="40% - Accent4" xfId="49"/>
    <cellStyle name="40% - Accent5" xfId="50"/>
    <cellStyle name="40% - Accent6" xfId="51"/>
    <cellStyle name="40% - Énfasis1 1" xfId="52"/>
    <cellStyle name="40% - Énfasis1 2" xfId="53"/>
    <cellStyle name="40% - Énfasis1 3" xfId="54"/>
    <cellStyle name="40% - Énfasis1 4" xfId="55"/>
    <cellStyle name="40% - Énfasis1 5" xfId="56"/>
    <cellStyle name="40% - Énfasis1 6" xfId="57"/>
    <cellStyle name="40% - Énfasis1 7" xfId="958"/>
    <cellStyle name="40% - Énfasis2 1" xfId="58"/>
    <cellStyle name="40% - Énfasis2 2" xfId="59"/>
    <cellStyle name="40% - Énfasis2 3" xfId="60"/>
    <cellStyle name="40% - Énfasis2 4" xfId="61"/>
    <cellStyle name="40% - Énfasis2 5" xfId="62"/>
    <cellStyle name="40% - Énfasis2 6" xfId="63"/>
    <cellStyle name="40% - Énfasis2 7" xfId="959"/>
    <cellStyle name="40% - Énfasis3 1" xfId="64"/>
    <cellStyle name="40% - Énfasis3 2" xfId="65"/>
    <cellStyle name="40% - Énfasis3 3" xfId="66"/>
    <cellStyle name="40% - Énfasis3 4" xfId="67"/>
    <cellStyle name="40% - Énfasis3 5" xfId="68"/>
    <cellStyle name="40% - Énfasis3 6" xfId="69"/>
    <cellStyle name="40% - Énfasis3 7" xfId="960"/>
    <cellStyle name="40% - Énfasis4 1" xfId="70"/>
    <cellStyle name="40% - Énfasis4 2" xfId="71"/>
    <cellStyle name="40% - Énfasis4 3" xfId="72"/>
    <cellStyle name="40% - Énfasis4 4" xfId="73"/>
    <cellStyle name="40% - Énfasis4 5" xfId="74"/>
    <cellStyle name="40% - Énfasis4 6" xfId="75"/>
    <cellStyle name="40% - Énfasis4 7" xfId="961"/>
    <cellStyle name="40% - Énfasis5 1" xfId="76"/>
    <cellStyle name="40% - Énfasis5 2" xfId="77"/>
    <cellStyle name="40% - Énfasis5 3" xfId="78"/>
    <cellStyle name="40% - Énfasis5 4" xfId="79"/>
    <cellStyle name="40% - Énfasis5 5" xfId="80"/>
    <cellStyle name="40% - Énfasis5 6" xfId="81"/>
    <cellStyle name="40% - Énfasis5 7" xfId="962"/>
    <cellStyle name="40% - Énfasis6 1" xfId="82"/>
    <cellStyle name="40% - Énfasis6 2" xfId="83"/>
    <cellStyle name="40% - Énfasis6 3" xfId="84"/>
    <cellStyle name="40% - Énfasis6 4" xfId="85"/>
    <cellStyle name="40% - Énfasis6 5" xfId="86"/>
    <cellStyle name="40% - Énfasis6 6" xfId="87"/>
    <cellStyle name="40% - Énfasis6 7" xfId="963"/>
    <cellStyle name="60% - Accent1" xfId="88"/>
    <cellStyle name="60% - Accent2" xfId="89"/>
    <cellStyle name="60% - Accent3" xfId="90"/>
    <cellStyle name="60% - Accent4" xfId="91"/>
    <cellStyle name="60% - Accent5" xfId="92"/>
    <cellStyle name="60% - Accent6" xfId="93"/>
    <cellStyle name="60% - Énfasis1 1" xfId="94"/>
    <cellStyle name="60% - Énfasis1 2" xfId="95"/>
    <cellStyle name="60% - Énfasis1 3" xfId="96"/>
    <cellStyle name="60% - Énfasis1 4" xfId="97"/>
    <cellStyle name="60% - Énfasis1 5" xfId="98"/>
    <cellStyle name="60% - Énfasis1 6" xfId="99"/>
    <cellStyle name="60% - Énfasis1 7" xfId="964"/>
    <cellStyle name="60% - Énfasis2 1" xfId="100"/>
    <cellStyle name="60% - Énfasis2 2" xfId="101"/>
    <cellStyle name="60% - Énfasis2 3" xfId="102"/>
    <cellStyle name="60% - Énfasis2 4" xfId="103"/>
    <cellStyle name="60% - Énfasis2 5" xfId="104"/>
    <cellStyle name="60% - Énfasis2 6" xfId="105"/>
    <cellStyle name="60% - Énfasis2 7" xfId="965"/>
    <cellStyle name="60% - Énfasis3 1" xfId="106"/>
    <cellStyle name="60% - Énfasis3 2" xfId="107"/>
    <cellStyle name="60% - Énfasis3 3" xfId="108"/>
    <cellStyle name="60% - Énfasis3 4" xfId="109"/>
    <cellStyle name="60% - Énfasis3 5" xfId="110"/>
    <cellStyle name="60% - Énfasis3 6" xfId="111"/>
    <cellStyle name="60% - Énfasis3 7" xfId="966"/>
    <cellStyle name="60% - Énfasis4 1" xfId="112"/>
    <cellStyle name="60% - Énfasis4 2" xfId="113"/>
    <cellStyle name="60% - Énfasis4 3" xfId="114"/>
    <cellStyle name="60% - Énfasis4 4" xfId="115"/>
    <cellStyle name="60% - Énfasis4 5" xfId="116"/>
    <cellStyle name="60% - Énfasis4 6" xfId="117"/>
    <cellStyle name="60% - Énfasis4 7" xfId="967"/>
    <cellStyle name="60% - Énfasis5 1" xfId="118"/>
    <cellStyle name="60% - Énfasis5 2" xfId="119"/>
    <cellStyle name="60% - Énfasis5 3" xfId="120"/>
    <cellStyle name="60% - Énfasis5 4" xfId="121"/>
    <cellStyle name="60% - Énfasis5 5" xfId="122"/>
    <cellStyle name="60% - Énfasis5 6" xfId="123"/>
    <cellStyle name="60% - Énfasis5 7" xfId="968"/>
    <cellStyle name="60% - Énfasis6 1" xfId="124"/>
    <cellStyle name="60% - Énfasis6 2" xfId="125"/>
    <cellStyle name="60% - Énfasis6 3" xfId="126"/>
    <cellStyle name="60% - Énfasis6 4" xfId="127"/>
    <cellStyle name="60% - Énfasis6 5" xfId="128"/>
    <cellStyle name="60% - Énfasis6 6" xfId="129"/>
    <cellStyle name="60% - Énfasis6 7" xfId="969"/>
    <cellStyle name="Accent1" xfId="130"/>
    <cellStyle name="Accent2" xfId="131"/>
    <cellStyle name="Accent3" xfId="132"/>
    <cellStyle name="Accent4" xfId="133"/>
    <cellStyle name="Accent5" xfId="134"/>
    <cellStyle name="Accent6" xfId="135"/>
    <cellStyle name="Bad" xfId="136"/>
    <cellStyle name="BORDES TEXTO" xfId="137"/>
    <cellStyle name="BORDES TEXTO INF." xfId="138"/>
    <cellStyle name="BORDES TEXTO INF. 2" xfId="139"/>
    <cellStyle name="BORDES TEXTO_GP-251 - Presupuesto Estrada V09 - danilo" xfId="140"/>
    <cellStyle name="BORDES TITULOS" xfId="141"/>
    <cellStyle name="Buena 1" xfId="142"/>
    <cellStyle name="Buena 2" xfId="143"/>
    <cellStyle name="Buena 3" xfId="144"/>
    <cellStyle name="Buena 4" xfId="145"/>
    <cellStyle name="Buena 5" xfId="146"/>
    <cellStyle name="Buena 6" xfId="147"/>
    <cellStyle name="Buena 7" xfId="970"/>
    <cellStyle name="Calculation" xfId="148"/>
    <cellStyle name="Calculation 2" xfId="149"/>
    <cellStyle name="Cálculo 1" xfId="150"/>
    <cellStyle name="Cálculo 2" xfId="151"/>
    <cellStyle name="Cálculo 3" xfId="152"/>
    <cellStyle name="Cálculo 4" xfId="153"/>
    <cellStyle name="Cálculo 5" xfId="154"/>
    <cellStyle name="Cálculo 6" xfId="155"/>
    <cellStyle name="Cálculo 7" xfId="156"/>
    <cellStyle name="Celda de comprobación 1" xfId="157"/>
    <cellStyle name="Celda de comprobación 2" xfId="158"/>
    <cellStyle name="Celda de comprobación 3" xfId="159"/>
    <cellStyle name="Celda de comprobación 4" xfId="160"/>
    <cellStyle name="Celda de comprobación 5" xfId="161"/>
    <cellStyle name="Celda de comprobación 6" xfId="162"/>
    <cellStyle name="Celda de comprobación 7" xfId="971"/>
    <cellStyle name="Celda vinculada 1" xfId="163"/>
    <cellStyle name="Celda vinculada 2" xfId="164"/>
    <cellStyle name="Celda vinculada 3" xfId="165"/>
    <cellStyle name="Celda vinculada 4" xfId="166"/>
    <cellStyle name="Celda vinculada 5" xfId="167"/>
    <cellStyle name="Celda vinculada 6" xfId="168"/>
    <cellStyle name="Check Cell" xfId="169"/>
    <cellStyle name="Comma" xfId="170"/>
    <cellStyle name="Comma [0]" xfId="171"/>
    <cellStyle name="Comma_FORMATO 09 - PRESUPUESTO" xfId="529"/>
    <cellStyle name="Comma0" xfId="172"/>
    <cellStyle name="Currency" xfId="173"/>
    <cellStyle name="Currency [0]" xfId="174"/>
    <cellStyle name="Currency_Libro2" xfId="175"/>
    <cellStyle name="Currency0" xfId="176"/>
    <cellStyle name="Date" xfId="177"/>
    <cellStyle name="Date 2" xfId="530"/>
    <cellStyle name="Dia" xfId="531"/>
    <cellStyle name="Ecuación" xfId="178"/>
    <cellStyle name="Encabez1" xfId="532"/>
    <cellStyle name="Encabez2" xfId="533"/>
    <cellStyle name="Encabezado 4 1" xfId="179"/>
    <cellStyle name="Encabezado 4 2" xfId="180"/>
    <cellStyle name="Encabezado 4 3" xfId="181"/>
    <cellStyle name="Encabezado 4 4" xfId="182"/>
    <cellStyle name="Encabezado 4 5" xfId="183"/>
    <cellStyle name="Encabezado 4 6" xfId="184"/>
    <cellStyle name="Énfasis 1" xfId="185"/>
    <cellStyle name="Énfasis 2" xfId="186"/>
    <cellStyle name="Énfasis 3" xfId="187"/>
    <cellStyle name="Énfasis1 - 20%" xfId="188"/>
    <cellStyle name="Énfasis1 - 40%" xfId="189"/>
    <cellStyle name="Énfasis1 - 60%" xfId="190"/>
    <cellStyle name="Énfasis1 1" xfId="191"/>
    <cellStyle name="Énfasis1 2" xfId="192"/>
    <cellStyle name="Énfasis1 3" xfId="193"/>
    <cellStyle name="Énfasis1 4" xfId="194"/>
    <cellStyle name="Énfasis1 5" xfId="195"/>
    <cellStyle name="Énfasis1 6" xfId="196"/>
    <cellStyle name="Énfasis1 7" xfId="972"/>
    <cellStyle name="Énfasis2 - 20%" xfId="197"/>
    <cellStyle name="Énfasis2 - 40%" xfId="198"/>
    <cellStyle name="Énfasis2 - 60%" xfId="199"/>
    <cellStyle name="Énfasis2 1" xfId="200"/>
    <cellStyle name="Énfasis2 2" xfId="201"/>
    <cellStyle name="Énfasis2 3" xfId="202"/>
    <cellStyle name="Énfasis2 4" xfId="203"/>
    <cellStyle name="Énfasis2 5" xfId="204"/>
    <cellStyle name="Énfasis2 6" xfId="205"/>
    <cellStyle name="Énfasis2 7" xfId="973"/>
    <cellStyle name="Énfasis3 - 20%" xfId="206"/>
    <cellStyle name="Énfasis3 - 40%" xfId="207"/>
    <cellStyle name="Énfasis3 - 60%" xfId="208"/>
    <cellStyle name="Énfasis3 1" xfId="209"/>
    <cellStyle name="Énfasis3 2" xfId="210"/>
    <cellStyle name="Énfasis3 3" xfId="211"/>
    <cellStyle name="Énfasis3 4" xfId="212"/>
    <cellStyle name="Énfasis3 5" xfId="213"/>
    <cellStyle name="Énfasis3 6" xfId="214"/>
    <cellStyle name="Énfasis3 7" xfId="974"/>
    <cellStyle name="Énfasis4 - 20%" xfId="215"/>
    <cellStyle name="Énfasis4 - 40%" xfId="216"/>
    <cellStyle name="Énfasis4 - 60%" xfId="217"/>
    <cellStyle name="Énfasis4 1" xfId="218"/>
    <cellStyle name="Énfasis4 2" xfId="219"/>
    <cellStyle name="Énfasis4 3" xfId="220"/>
    <cellStyle name="Énfasis4 4" xfId="221"/>
    <cellStyle name="Énfasis4 5" xfId="222"/>
    <cellStyle name="Énfasis4 6" xfId="223"/>
    <cellStyle name="Énfasis4 7" xfId="975"/>
    <cellStyle name="Énfasis5 - 20%" xfId="224"/>
    <cellStyle name="Énfasis5 - 40%" xfId="225"/>
    <cellStyle name="Énfasis5 - 60%" xfId="226"/>
    <cellStyle name="Énfasis5 1" xfId="227"/>
    <cellStyle name="Énfasis5 2" xfId="228"/>
    <cellStyle name="Énfasis5 3" xfId="229"/>
    <cellStyle name="Énfasis5 4" xfId="230"/>
    <cellStyle name="Énfasis5 5" xfId="231"/>
    <cellStyle name="Énfasis5 6" xfId="232"/>
    <cellStyle name="Énfasis5 7" xfId="976"/>
    <cellStyle name="Énfasis6 - 20%" xfId="233"/>
    <cellStyle name="Énfasis6 - 40%" xfId="234"/>
    <cellStyle name="Énfasis6 - 60%" xfId="235"/>
    <cellStyle name="Énfasis6 1" xfId="236"/>
    <cellStyle name="Énfasis6 2" xfId="237"/>
    <cellStyle name="Énfasis6 3" xfId="238"/>
    <cellStyle name="Énfasis6 4" xfId="239"/>
    <cellStyle name="Énfasis6 5" xfId="240"/>
    <cellStyle name="Énfasis6 6" xfId="241"/>
    <cellStyle name="Énfasis6 7" xfId="977"/>
    <cellStyle name="Entrada 1" xfId="242"/>
    <cellStyle name="Entrada 2" xfId="243"/>
    <cellStyle name="Entrada 3" xfId="244"/>
    <cellStyle name="Entrada 4" xfId="245"/>
    <cellStyle name="Entrada 5" xfId="246"/>
    <cellStyle name="Entrada 6" xfId="247"/>
    <cellStyle name="Entrada 7" xfId="248"/>
    <cellStyle name="Estilo 1" xfId="249"/>
    <cellStyle name="Euro" xfId="250"/>
    <cellStyle name="Euro 1" xfId="251"/>
    <cellStyle name="Euro 10" xfId="252"/>
    <cellStyle name="Euro 10 2" xfId="978"/>
    <cellStyle name="Euro 11" xfId="253"/>
    <cellStyle name="Euro 11 2" xfId="979"/>
    <cellStyle name="Euro 12" xfId="254"/>
    <cellStyle name="Euro 12 2" xfId="980"/>
    <cellStyle name="Euro 13" xfId="255"/>
    <cellStyle name="Euro 14" xfId="256"/>
    <cellStyle name="Euro 15" xfId="534"/>
    <cellStyle name="Euro 2" xfId="257"/>
    <cellStyle name="Euro 2 2" xfId="258"/>
    <cellStyle name="Euro 2 3" xfId="535"/>
    <cellStyle name="Euro 2_Especificaciones hidraulicas agosto 2008" xfId="259"/>
    <cellStyle name="Euro 3" xfId="260"/>
    <cellStyle name="Euro 3 2" xfId="536"/>
    <cellStyle name="Euro 4" xfId="261"/>
    <cellStyle name="Euro 4 2" xfId="537"/>
    <cellStyle name="Euro 4 3" xfId="981"/>
    <cellStyle name="Euro 5" xfId="262"/>
    <cellStyle name="Euro 5 2" xfId="538"/>
    <cellStyle name="Euro 5 3" xfId="982"/>
    <cellStyle name="Euro 6" xfId="263"/>
    <cellStyle name="Euro 6 2" xfId="983"/>
    <cellStyle name="Euro 7" xfId="264"/>
    <cellStyle name="Euro 7 2" xfId="984"/>
    <cellStyle name="Euro 8" xfId="265"/>
    <cellStyle name="Euro 8 2" xfId="985"/>
    <cellStyle name="Euro 9" xfId="266"/>
    <cellStyle name="Euro 9 2" xfId="986"/>
    <cellStyle name="Euro_Especificaciones hidraulicas agosto 2008" xfId="267"/>
    <cellStyle name="Excel Built-in 20% - Accent1" xfId="268"/>
    <cellStyle name="Excel Built-in 20% - Accent2" xfId="269"/>
    <cellStyle name="Excel Built-in 20% - Accent3" xfId="270"/>
    <cellStyle name="Excel Built-in 20% - Accent4" xfId="271"/>
    <cellStyle name="Excel Built-in 20% - Accent5" xfId="272"/>
    <cellStyle name="Excel Built-in 20% - Accent6" xfId="273"/>
    <cellStyle name="Excel Built-in 40% - Accent1" xfId="274"/>
    <cellStyle name="Excel Built-in 40% - Accent2" xfId="275"/>
    <cellStyle name="Excel Built-in 40% - Accent3" xfId="276"/>
    <cellStyle name="Excel Built-in 40% - Accent4" xfId="277"/>
    <cellStyle name="Excel Built-in 40% - Accent5" xfId="278"/>
    <cellStyle name="Excel Built-in 40% - Accent6" xfId="279"/>
    <cellStyle name="Excel Built-in 60% - Accent1" xfId="280"/>
    <cellStyle name="Excel Built-in 60% - Accent2" xfId="281"/>
    <cellStyle name="Excel Built-in 60% - Accent3" xfId="282"/>
    <cellStyle name="Excel Built-in 60% - Accent4" xfId="283"/>
    <cellStyle name="Excel Built-in 60% - Accent5" xfId="284"/>
    <cellStyle name="Excel Built-in 60% - Accent6" xfId="285"/>
    <cellStyle name="Excel Built-in Accent1" xfId="286"/>
    <cellStyle name="Excel Built-in Accent2" xfId="287"/>
    <cellStyle name="Excel Built-in Accent3" xfId="288"/>
    <cellStyle name="Excel Built-in Accent4" xfId="289"/>
    <cellStyle name="Excel Built-in Accent5" xfId="290"/>
    <cellStyle name="Excel Built-in Accent6" xfId="291"/>
    <cellStyle name="Excel Built-in Bad" xfId="292"/>
    <cellStyle name="Excel Built-in Calculation" xfId="293"/>
    <cellStyle name="Excel Built-in Check Cell" xfId="294"/>
    <cellStyle name="Excel Built-in Comma" xfId="295"/>
    <cellStyle name="Excel Built-in Explanatory Text" xfId="296"/>
    <cellStyle name="Excel Built-in Good" xfId="297"/>
    <cellStyle name="Excel Built-in Heading 1" xfId="298"/>
    <cellStyle name="Excel Built-in Heading 2" xfId="299"/>
    <cellStyle name="Excel Built-in Heading 3" xfId="300"/>
    <cellStyle name="Excel Built-in Heading 4" xfId="301"/>
    <cellStyle name="Excel Built-in Input" xfId="302"/>
    <cellStyle name="Excel Built-in Linked Cell" xfId="303"/>
    <cellStyle name="Excel Built-in Neutral" xfId="304"/>
    <cellStyle name="Excel Built-in Normal" xfId="305"/>
    <cellStyle name="Excel Built-in Note" xfId="306"/>
    <cellStyle name="Excel Built-in Output" xfId="307"/>
    <cellStyle name="Excel Built-in Percent" xfId="308"/>
    <cellStyle name="Excel Built-in Title" xfId="309"/>
    <cellStyle name="Excel Built-in Total" xfId="310"/>
    <cellStyle name="Excel Built-in Warning Text" xfId="311"/>
    <cellStyle name="Excel_BuiltIn_Comma 1" xfId="312"/>
    <cellStyle name="Explanatory Text" xfId="313"/>
    <cellStyle name="F2" xfId="314"/>
    <cellStyle name="F2 2" xfId="539"/>
    <cellStyle name="F3" xfId="540"/>
    <cellStyle name="F4" xfId="541"/>
    <cellStyle name="F5" xfId="542"/>
    <cellStyle name="F6" xfId="543"/>
    <cellStyle name="F7" xfId="544"/>
    <cellStyle name="F8" xfId="545"/>
    <cellStyle name="FIGURA" xfId="315"/>
    <cellStyle name="Fijo" xfId="546"/>
    <cellStyle name="Financiero" xfId="547"/>
    <cellStyle name="Fixed" xfId="316"/>
    <cellStyle name="Good" xfId="317"/>
    <cellStyle name="Heading 1" xfId="318"/>
    <cellStyle name="Heading 1 2" xfId="319"/>
    <cellStyle name="Heading 2" xfId="320"/>
    <cellStyle name="Heading 2 2" xfId="321"/>
    <cellStyle name="Heading 3" xfId="322"/>
    <cellStyle name="Heading 4" xfId="323"/>
    <cellStyle name="Heading1" xfId="324"/>
    <cellStyle name="Heading1 2" xfId="548"/>
    <cellStyle name="Heading2" xfId="325"/>
    <cellStyle name="Heading2 2" xfId="549"/>
    <cellStyle name="Hipervínculo" xfId="326" builtinId="8"/>
    <cellStyle name="Hipervínculo 2" xfId="327"/>
    <cellStyle name="Hipervínculo 2 2" xfId="550"/>
    <cellStyle name="Hipervínculo 3" xfId="551"/>
    <cellStyle name="Hipervínculo 4" xfId="552"/>
    <cellStyle name="Incorrecto 1" xfId="328"/>
    <cellStyle name="Incorrecto 2" xfId="329"/>
    <cellStyle name="Incorrecto 3" xfId="330"/>
    <cellStyle name="Incorrecto 4" xfId="331"/>
    <cellStyle name="Incorrecto 5" xfId="332"/>
    <cellStyle name="Incorrecto 6" xfId="333"/>
    <cellStyle name="Incorrecto 7" xfId="987"/>
    <cellStyle name="Input" xfId="334"/>
    <cellStyle name="Input 2" xfId="335"/>
    <cellStyle name="Linked Cell" xfId="336"/>
    <cellStyle name="Millares" xfId="337" builtinId="3"/>
    <cellStyle name="Millares [0] 2" xfId="338"/>
    <cellStyle name="Millares [0] 2 2" xfId="339"/>
    <cellStyle name="Millares [0] 3" xfId="340"/>
    <cellStyle name="Millares [0] 4" xfId="341"/>
    <cellStyle name="Millares [0] 5" xfId="1109"/>
    <cellStyle name="Millares 10" xfId="342"/>
    <cellStyle name="Millares 10 2" xfId="343"/>
    <cellStyle name="Millares 10 2 2" xfId="553"/>
    <cellStyle name="Millares 10 3" xfId="554"/>
    <cellStyle name="Millares 10 4" xfId="555"/>
    <cellStyle name="Millares 10 5" xfId="556"/>
    <cellStyle name="Millares 10 6" xfId="557"/>
    <cellStyle name="Millares 10 7" xfId="988"/>
    <cellStyle name="Millares 11" xfId="344"/>
    <cellStyle name="Millares 11 2" xfId="558"/>
    <cellStyle name="Millares 11 3" xfId="559"/>
    <cellStyle name="Millares 12" xfId="345"/>
    <cellStyle name="Millares 12 2" xfId="560"/>
    <cellStyle name="Millares 13" xfId="346"/>
    <cellStyle name="Millares 14" xfId="347"/>
    <cellStyle name="Millares 14 2" xfId="348"/>
    <cellStyle name="Millares 14 2 2" xfId="989"/>
    <cellStyle name="Millares 14 2 2 2" xfId="1105"/>
    <cellStyle name="Millares 14 3" xfId="561"/>
    <cellStyle name="Millares 15" xfId="349"/>
    <cellStyle name="Millares 15 2" xfId="562"/>
    <cellStyle name="Millares 15 2 2" xfId="523"/>
    <cellStyle name="Millares 15 3" xfId="990"/>
    <cellStyle name="Millares 16" xfId="350"/>
    <cellStyle name="Millares 16 2" xfId="563"/>
    <cellStyle name="Millares 16 3" xfId="991"/>
    <cellStyle name="Millares 17" xfId="564"/>
    <cellStyle name="Millares 18" xfId="565"/>
    <cellStyle name="Millares 18 2" xfId="566"/>
    <cellStyle name="Millares 18 2 2" xfId="992"/>
    <cellStyle name="Millares 19" xfId="567"/>
    <cellStyle name="Millares 2" xfId="351"/>
    <cellStyle name="Millares 2 1" xfId="352"/>
    <cellStyle name="Millares 2 10" xfId="568"/>
    <cellStyle name="Millares 2 10 2" xfId="569"/>
    <cellStyle name="Millares 2 10 3" xfId="570"/>
    <cellStyle name="Millares 2 10 4" xfId="571"/>
    <cellStyle name="Millares 2 10 5" xfId="572"/>
    <cellStyle name="Millares 2 11" xfId="573"/>
    <cellStyle name="Millares 2 12" xfId="574"/>
    <cellStyle name="Millares 2 13" xfId="575"/>
    <cellStyle name="Millares 2 14" xfId="576"/>
    <cellStyle name="Millares 2 15" xfId="577"/>
    <cellStyle name="Millares 2 15 2" xfId="993"/>
    <cellStyle name="Millares 2 2" xfId="353"/>
    <cellStyle name="Millares 2 2 2" xfId="578"/>
    <cellStyle name="Millares 2 2 2 2" xfId="579"/>
    <cellStyle name="Millares 2 2 2 2 2" xfId="580"/>
    <cellStyle name="Millares 2 2 2 2 2 2" xfId="581"/>
    <cellStyle name="Millares 2 2 2 2 2 3" xfId="582"/>
    <cellStyle name="Millares 2 2 2 2 3" xfId="583"/>
    <cellStyle name="Millares 2 2 2 3" xfId="584"/>
    <cellStyle name="Millares 2 2 2 4" xfId="585"/>
    <cellStyle name="Millares 2 2 2 5" xfId="586"/>
    <cellStyle name="Millares 2 2 2 6" xfId="587"/>
    <cellStyle name="Millares 2 2 3" xfId="588"/>
    <cellStyle name="Millares 2 2 4" xfId="589"/>
    <cellStyle name="Millares 2 2 5" xfId="590"/>
    <cellStyle name="Millares 2 2 5 2" xfId="591"/>
    <cellStyle name="Millares 2 2 5 3" xfId="592"/>
    <cellStyle name="Millares 2 2 6" xfId="593"/>
    <cellStyle name="Millares 2 2 7" xfId="594"/>
    <cellStyle name="Millares 2 2 7 2" xfId="995"/>
    <cellStyle name="Millares 2 2 72" xfId="354"/>
    <cellStyle name="Millares 2 2 8" xfId="994"/>
    <cellStyle name="Millares 2 3" xfId="355"/>
    <cellStyle name="Millares 2 3 2" xfId="595"/>
    <cellStyle name="Millares 2 3 2 2" xfId="596"/>
    <cellStyle name="Millares 2 3 2 3" xfId="597"/>
    <cellStyle name="Millares 2 3 2 4" xfId="598"/>
    <cellStyle name="Millares 2 3 2 5" xfId="599"/>
    <cellStyle name="Millares 2 3 3" xfId="600"/>
    <cellStyle name="Millares 2 3 4" xfId="601"/>
    <cellStyle name="Millares 2 3 5" xfId="602"/>
    <cellStyle name="Millares 2 3 6" xfId="603"/>
    <cellStyle name="Millares 2 3 7" xfId="604"/>
    <cellStyle name="Millares 2 4" xfId="356"/>
    <cellStyle name="Millares 2 4 2" xfId="605"/>
    <cellStyle name="Millares 2 4 3" xfId="606"/>
    <cellStyle name="Millares 2 4 4" xfId="607"/>
    <cellStyle name="Millares 2 4 5" xfId="608"/>
    <cellStyle name="Millares 2 4 6" xfId="609"/>
    <cellStyle name="Millares 2 4 7" xfId="996"/>
    <cellStyle name="Millares 2 5" xfId="357"/>
    <cellStyle name="Millares 2 5 2" xfId="610"/>
    <cellStyle name="Millares 2 5 2 2" xfId="611"/>
    <cellStyle name="Millares 2 5 3" xfId="612"/>
    <cellStyle name="Millares 2 5 4" xfId="613"/>
    <cellStyle name="Millares 2 5 5" xfId="614"/>
    <cellStyle name="Millares 2 5 6" xfId="615"/>
    <cellStyle name="Millares 2 6" xfId="358"/>
    <cellStyle name="Millares 2 6 2" xfId="616"/>
    <cellStyle name="Millares 2 6 3" xfId="617"/>
    <cellStyle name="Millares 2 6 4" xfId="618"/>
    <cellStyle name="Millares 2 6 5" xfId="619"/>
    <cellStyle name="Millares 2 6 6" xfId="620"/>
    <cellStyle name="Millares 2 7" xfId="359"/>
    <cellStyle name="Millares 2 7 2" xfId="621"/>
    <cellStyle name="Millares 2 7 3" xfId="622"/>
    <cellStyle name="Millares 2 7 4" xfId="623"/>
    <cellStyle name="Millares 2 7 5" xfId="624"/>
    <cellStyle name="Millares 2 7 6" xfId="625"/>
    <cellStyle name="Millares 2 8" xfId="360"/>
    <cellStyle name="Millares 2 8 2" xfId="626"/>
    <cellStyle name="Millares 2 9" xfId="361"/>
    <cellStyle name="Millares 2 9 2" xfId="627"/>
    <cellStyle name="Millares 2 9 3" xfId="628"/>
    <cellStyle name="Millares 2 9 4" xfId="997"/>
    <cellStyle name="Millares 2_A. Priorizacion La Cruz incluye adicional" xfId="629"/>
    <cellStyle name="Millares 20" xfId="630"/>
    <cellStyle name="Millares 21" xfId="631"/>
    <cellStyle name="Millares 21 2" xfId="632"/>
    <cellStyle name="Millares 21 3" xfId="633"/>
    <cellStyle name="Millares 22" xfId="634"/>
    <cellStyle name="Millares 22 2" xfId="635"/>
    <cellStyle name="Millares 23" xfId="636"/>
    <cellStyle name="Millares 23 2" xfId="637"/>
    <cellStyle name="Millares 24" xfId="638"/>
    <cellStyle name="Millares 24 2" xfId="639"/>
    <cellStyle name="Millares 25" xfId="640"/>
    <cellStyle name="Millares 25 2" xfId="641"/>
    <cellStyle name="Millares 26" xfId="642"/>
    <cellStyle name="Millares 26 2" xfId="643"/>
    <cellStyle name="Millares 27" xfId="644"/>
    <cellStyle name="Millares 28" xfId="645"/>
    <cellStyle name="Millares 29" xfId="646"/>
    <cellStyle name="Millares 3" xfId="362"/>
    <cellStyle name="Millares 3 1" xfId="363"/>
    <cellStyle name="Millares 3 10" xfId="647"/>
    <cellStyle name="Millares 3 2" xfId="364"/>
    <cellStyle name="Millares 3 2 2" xfId="365"/>
    <cellStyle name="Millares 3 2 2 2" xfId="648"/>
    <cellStyle name="Millares 3 2 2 3" xfId="649"/>
    <cellStyle name="Millares 3 2 2 4" xfId="650"/>
    <cellStyle name="Millares 3 2 2 5" xfId="651"/>
    <cellStyle name="Millares 3 2 2 6" xfId="652"/>
    <cellStyle name="Millares 3 2 2 7" xfId="653"/>
    <cellStyle name="Millares 3 2 2 8" xfId="998"/>
    <cellStyle name="Millares 3 2 3" xfId="654"/>
    <cellStyle name="Millares 3 2 3 2" xfId="655"/>
    <cellStyle name="Millares 3 2 4" xfId="656"/>
    <cellStyle name="Millares 3 2 5" xfId="657"/>
    <cellStyle name="Millares 3 2 6" xfId="658"/>
    <cellStyle name="Millares 3 2 7" xfId="659"/>
    <cellStyle name="Millares 3 2 8" xfId="660"/>
    <cellStyle name="Millares 3 2 9" xfId="661"/>
    <cellStyle name="Millares 3 3" xfId="366"/>
    <cellStyle name="Millares 3 3 10" xfId="999"/>
    <cellStyle name="Millares 3 3 2" xfId="662"/>
    <cellStyle name="Millares 3 3 2 2" xfId="663"/>
    <cellStyle name="Millares 3 3 2 3" xfId="664"/>
    <cellStyle name="Millares 3 3 2 4" xfId="665"/>
    <cellStyle name="Millares 3 3 2 5" xfId="666"/>
    <cellStyle name="Millares 3 3 3" xfId="667"/>
    <cellStyle name="Millares 3 3 4" xfId="668"/>
    <cellStyle name="Millares 3 3 5" xfId="669"/>
    <cellStyle name="Millares 3 3 6" xfId="670"/>
    <cellStyle name="Millares 3 3 7" xfId="671"/>
    <cellStyle name="Millares 3 3 8" xfId="672"/>
    <cellStyle name="Millares 3 3 9" xfId="673"/>
    <cellStyle name="Millares 3 4" xfId="367"/>
    <cellStyle name="Millares 3 4 2" xfId="674"/>
    <cellStyle name="Millares 3 4 3" xfId="675"/>
    <cellStyle name="Millares 3 4 4" xfId="676"/>
    <cellStyle name="Millares 3 5" xfId="368"/>
    <cellStyle name="Millares 3 5 2" xfId="677"/>
    <cellStyle name="Millares 3 5 3" xfId="678"/>
    <cellStyle name="Millares 3 5 4" xfId="679"/>
    <cellStyle name="Millares 3 6" xfId="369"/>
    <cellStyle name="Millares 3 6 2" xfId="680"/>
    <cellStyle name="Millares 3 6 3" xfId="681"/>
    <cellStyle name="Millares 3 7" xfId="370"/>
    <cellStyle name="Millares 3 7 2" xfId="682"/>
    <cellStyle name="Millares 3 7 3" xfId="683"/>
    <cellStyle name="Millares 3 8" xfId="684"/>
    <cellStyle name="Millares 3 9" xfId="685"/>
    <cellStyle name="Millares 3_GP - honorarios" xfId="371"/>
    <cellStyle name="Millares 30" xfId="686"/>
    <cellStyle name="Millares 31" xfId="687"/>
    <cellStyle name="Millares 32" xfId="688"/>
    <cellStyle name="Millares 33" xfId="689"/>
    <cellStyle name="Millares 34" xfId="690"/>
    <cellStyle name="Millares 35" xfId="691"/>
    <cellStyle name="Millares 36" xfId="692"/>
    <cellStyle name="Millares 37" xfId="693"/>
    <cellStyle name="Millares 38" xfId="694"/>
    <cellStyle name="Millares 39" xfId="695"/>
    <cellStyle name="Millares 4" xfId="372"/>
    <cellStyle name="Millares 4 2" xfId="373"/>
    <cellStyle name="Millares 4 2 2" xfId="696"/>
    <cellStyle name="Millares 4 3" xfId="697"/>
    <cellStyle name="Millares 4 3 2" xfId="698"/>
    <cellStyle name="Millares 4 4" xfId="699"/>
    <cellStyle name="Millares 4 5" xfId="700"/>
    <cellStyle name="Millares 4 6" xfId="701"/>
    <cellStyle name="Millares 4 7" xfId="702"/>
    <cellStyle name="Millares 4 8" xfId="703"/>
    <cellStyle name="Millares 40" xfId="704"/>
    <cellStyle name="Millares 41" xfId="705"/>
    <cellStyle name="Millares 41 2" xfId="1000"/>
    <cellStyle name="Millares 42" xfId="525"/>
    <cellStyle name="Millares 43" xfId="1001"/>
    <cellStyle name="Millares 5" xfId="374"/>
    <cellStyle name="Millares 5 2" xfId="375"/>
    <cellStyle name="Millares 5 2 2" xfId="376"/>
    <cellStyle name="Millares 5 3" xfId="377"/>
    <cellStyle name="Millares 5 3 2" xfId="706"/>
    <cellStyle name="Millares 5 4" xfId="378"/>
    <cellStyle name="Millares 5 4 2" xfId="379"/>
    <cellStyle name="Millares 5 4 3" xfId="707"/>
    <cellStyle name="Millares 5 5" xfId="380"/>
    <cellStyle name="Millares 5 5 2" xfId="708"/>
    <cellStyle name="Millares 5 6" xfId="709"/>
    <cellStyle name="Millares 5 7" xfId="710"/>
    <cellStyle name="Millares 5 8" xfId="711"/>
    <cellStyle name="Millares 5 8 2" xfId="1002"/>
    <cellStyle name="Millares 5 9" xfId="712"/>
    <cellStyle name="Millares 5_GP- 277 - Presupuesto Camara Comercio V20" xfId="381"/>
    <cellStyle name="Millares 6" xfId="382"/>
    <cellStyle name="Millares 6 2" xfId="713"/>
    <cellStyle name="Millares 6 3" xfId="714"/>
    <cellStyle name="Millares 6 4" xfId="715"/>
    <cellStyle name="Millares 6 5" xfId="716"/>
    <cellStyle name="Millares 6 6" xfId="717"/>
    <cellStyle name="Millares 6 7" xfId="718"/>
    <cellStyle name="Millares 6 8" xfId="719"/>
    <cellStyle name="Millares 7" xfId="383"/>
    <cellStyle name="Millares 7 2" xfId="384"/>
    <cellStyle name="Millares 7 2 2" xfId="720"/>
    <cellStyle name="Millares 7 3" xfId="721"/>
    <cellStyle name="Millares 7 4" xfId="722"/>
    <cellStyle name="Millares 7 5" xfId="723"/>
    <cellStyle name="Millares 7 6" xfId="724"/>
    <cellStyle name="Millares 7 7" xfId="725"/>
    <cellStyle name="Millares 7 8" xfId="1003"/>
    <cellStyle name="Millares 8" xfId="385"/>
    <cellStyle name="Millares 8 2" xfId="726"/>
    <cellStyle name="Millares 8 3" xfId="727"/>
    <cellStyle name="Millares 8 4" xfId="728"/>
    <cellStyle name="Millares 8 5" xfId="729"/>
    <cellStyle name="Millares 8 6" xfId="730"/>
    <cellStyle name="Millares 8 7" xfId="731"/>
    <cellStyle name="Millares 9" xfId="386"/>
    <cellStyle name="Millares 9 2" xfId="387"/>
    <cellStyle name="Millares 9 2 2" xfId="732"/>
    <cellStyle name="Millares 9 2 3" xfId="1004"/>
    <cellStyle name="Millares 9 3" xfId="733"/>
    <cellStyle name="Millares 9 4" xfId="734"/>
    <cellStyle name="Millares 9 5" xfId="735"/>
    <cellStyle name="Millares 9 6" xfId="736"/>
    <cellStyle name="Moneda [0] 2" xfId="737"/>
    <cellStyle name="Moneda [0] 2 2" xfId="738"/>
    <cellStyle name="Moneda [0] 2 3" xfId="739"/>
    <cellStyle name="Moneda [0] 2 3 2" xfId="1007"/>
    <cellStyle name="Moneda [0] 2 3 3" xfId="1006"/>
    <cellStyle name="Moneda [0] 3" xfId="740"/>
    <cellStyle name="Moneda [0] 3 2" xfId="741"/>
    <cellStyle name="Moneda [0] 3 3" xfId="742"/>
    <cellStyle name="Moneda [0] 3 3 2" xfId="1009"/>
    <cellStyle name="Moneda [0] 3 3 3" xfId="1008"/>
    <cellStyle name="Moneda [0] 4" xfId="743"/>
    <cellStyle name="Moneda [0] 4 2" xfId="744"/>
    <cellStyle name="Moneda [0] 4 2 2" xfId="1010"/>
    <cellStyle name="Moneda [0] 5" xfId="1110"/>
    <cellStyle name="Moneda 10" xfId="745"/>
    <cellStyle name="Moneda 11" xfId="746"/>
    <cellStyle name="Moneda 12" xfId="747"/>
    <cellStyle name="Moneda 13" xfId="748"/>
    <cellStyle name="Moneda 14" xfId="749"/>
    <cellStyle name="Moneda 15" xfId="750"/>
    <cellStyle name="Moneda 16" xfId="751"/>
    <cellStyle name="Moneda 17" xfId="752"/>
    <cellStyle name="Moneda 17 2" xfId="753"/>
    <cellStyle name="Moneda 18" xfId="754"/>
    <cellStyle name="Moneda 18 2" xfId="755"/>
    <cellStyle name="Moneda 19" xfId="756"/>
    <cellStyle name="Moneda 19 2" xfId="757"/>
    <cellStyle name="Moneda 2" xfId="388"/>
    <cellStyle name="Moneda 2 10" xfId="758"/>
    <cellStyle name="Moneda 2 11" xfId="759"/>
    <cellStyle name="Moneda 2 11 2" xfId="1011"/>
    <cellStyle name="Moneda 2 12" xfId="760"/>
    <cellStyle name="Moneda 2 12 2" xfId="1012"/>
    <cellStyle name="Moneda 2 13" xfId="1013"/>
    <cellStyle name="Moneda 2 2" xfId="389"/>
    <cellStyle name="Moneda 2 2 2" xfId="761"/>
    <cellStyle name="Moneda 2 2 2 2" xfId="762"/>
    <cellStyle name="Moneda 2 2 3" xfId="763"/>
    <cellStyle name="Moneda 2 2 4" xfId="764"/>
    <cellStyle name="Moneda 2 2 5" xfId="765"/>
    <cellStyle name="Moneda 2 2 6" xfId="766"/>
    <cellStyle name="Moneda 2 3" xfId="767"/>
    <cellStyle name="Moneda 2 3 2" xfId="768"/>
    <cellStyle name="Moneda 2 3 3" xfId="769"/>
    <cellStyle name="Moneda 2 4" xfId="770"/>
    <cellStyle name="Moneda 2 4 2" xfId="771"/>
    <cellStyle name="Moneda 2 5" xfId="772"/>
    <cellStyle name="Moneda 2 6" xfId="773"/>
    <cellStyle name="Moneda 2 7" xfId="774"/>
    <cellStyle name="Moneda 2 8" xfId="775"/>
    <cellStyle name="Moneda 2 9" xfId="776"/>
    <cellStyle name="Moneda 2_Especificaciones hidraulicas agosto 2008" xfId="390"/>
    <cellStyle name="Moneda 20" xfId="777"/>
    <cellStyle name="Moneda 20 2" xfId="778"/>
    <cellStyle name="Moneda 21" xfId="779"/>
    <cellStyle name="Moneda 21 2" xfId="780"/>
    <cellStyle name="Moneda 22" xfId="781"/>
    <cellStyle name="Moneda 23" xfId="782"/>
    <cellStyle name="Moneda 24" xfId="783"/>
    <cellStyle name="Moneda 25" xfId="784"/>
    <cellStyle name="Moneda 26" xfId="785"/>
    <cellStyle name="Moneda 27" xfId="786"/>
    <cellStyle name="Moneda 28" xfId="787"/>
    <cellStyle name="Moneda 28 2" xfId="1015"/>
    <cellStyle name="Moneda 28 3" xfId="1014"/>
    <cellStyle name="Moneda 29" xfId="788"/>
    <cellStyle name="Moneda 29 2" xfId="1017"/>
    <cellStyle name="Moneda 29 3" xfId="1016"/>
    <cellStyle name="Moneda 3" xfId="391"/>
    <cellStyle name="Moneda 3 10" xfId="789"/>
    <cellStyle name="Moneda 3 10 2" xfId="1020"/>
    <cellStyle name="Moneda 3 10 3" xfId="1019"/>
    <cellStyle name="Moneda 3 11" xfId="790"/>
    <cellStyle name="Moneda 3 11 2" xfId="1021"/>
    <cellStyle name="Moneda 3 12" xfId="1022"/>
    <cellStyle name="Moneda 3 13" xfId="1018"/>
    <cellStyle name="Moneda 3 2" xfId="392"/>
    <cellStyle name="Moneda 3 2 2" xfId="791"/>
    <cellStyle name="Moneda 3 2 3" xfId="792"/>
    <cellStyle name="Moneda 3 2 4" xfId="793"/>
    <cellStyle name="Moneda 3 3" xfId="794"/>
    <cellStyle name="Moneda 3 4" xfId="795"/>
    <cellStyle name="Moneda 3 5" xfId="796"/>
    <cellStyle name="Moneda 3 6" xfId="797"/>
    <cellStyle name="Moneda 3 7" xfId="798"/>
    <cellStyle name="Moneda 3 8" xfId="799"/>
    <cellStyle name="Moneda 3 8 2" xfId="1024"/>
    <cellStyle name="Moneda 3 8 3" xfId="1023"/>
    <cellStyle name="Moneda 3 9" xfId="800"/>
    <cellStyle name="Moneda 3 9 2" xfId="801"/>
    <cellStyle name="Moneda 3 9 2 2" xfId="1027"/>
    <cellStyle name="Moneda 3 9 2 3" xfId="1026"/>
    <cellStyle name="Moneda 3 9 3" xfId="802"/>
    <cellStyle name="Moneda 3 9 3 2" xfId="1029"/>
    <cellStyle name="Moneda 3 9 3 3" xfId="1028"/>
    <cellStyle name="Moneda 3 9 4" xfId="1030"/>
    <cellStyle name="Moneda 3 9 5" xfId="1025"/>
    <cellStyle name="Moneda 3_GP-245 - EURO V23 - copia" xfId="393"/>
    <cellStyle name="Moneda 30" xfId="803"/>
    <cellStyle name="Moneda 30 2" xfId="1032"/>
    <cellStyle name="Moneda 30 3" xfId="1031"/>
    <cellStyle name="Moneda 31" xfId="804"/>
    <cellStyle name="Moneda 31 2" xfId="1034"/>
    <cellStyle name="Moneda 31 3" xfId="1033"/>
    <cellStyle name="Moneda 32" xfId="805"/>
    <cellStyle name="Moneda 32 2" xfId="1036"/>
    <cellStyle name="Moneda 32 3" xfId="1035"/>
    <cellStyle name="Moneda 33" xfId="806"/>
    <cellStyle name="Moneda 33 2" xfId="1038"/>
    <cellStyle name="Moneda 33 3" xfId="1037"/>
    <cellStyle name="Moneda 34" xfId="807"/>
    <cellStyle name="Moneda 34 2" xfId="1040"/>
    <cellStyle name="Moneda 34 3" xfId="1039"/>
    <cellStyle name="Moneda 35" xfId="808"/>
    <cellStyle name="Moneda 35 2" xfId="1042"/>
    <cellStyle name="Moneda 35 3" xfId="1041"/>
    <cellStyle name="Moneda 36" xfId="809"/>
    <cellStyle name="Moneda 36 2" xfId="1044"/>
    <cellStyle name="Moneda 36 3" xfId="1043"/>
    <cellStyle name="Moneda 37" xfId="810"/>
    <cellStyle name="Moneda 37 2" xfId="1046"/>
    <cellStyle name="Moneda 37 3" xfId="1045"/>
    <cellStyle name="Moneda 38" xfId="811"/>
    <cellStyle name="Moneda 38 2" xfId="1047"/>
    <cellStyle name="Moneda 39" xfId="812"/>
    <cellStyle name="Moneda 39 2" xfId="1048"/>
    <cellStyle name="Moneda 4" xfId="394"/>
    <cellStyle name="Moneda 4 2" xfId="395"/>
    <cellStyle name="Moneda 4 2 2" xfId="813"/>
    <cellStyle name="Moneda 4 3" xfId="396"/>
    <cellStyle name="Moneda 4 3 2" xfId="1050"/>
    <cellStyle name="Moneda 4 4" xfId="814"/>
    <cellStyle name="Moneda 4 5" xfId="815"/>
    <cellStyle name="Moneda 4 6" xfId="816"/>
    <cellStyle name="Moneda 4 7" xfId="817"/>
    <cellStyle name="Moneda 4 8" xfId="818"/>
    <cellStyle name="Moneda 4 8 2" xfId="1051"/>
    <cellStyle name="Moneda 4 9" xfId="1049"/>
    <cellStyle name="Moneda 40" xfId="819"/>
    <cellStyle name="Moneda 40 2" xfId="1052"/>
    <cellStyle name="Moneda 41" xfId="820"/>
    <cellStyle name="Moneda 41 2" xfId="1053"/>
    <cellStyle name="Moneda 42" xfId="821"/>
    <cellStyle name="Moneda 42 2" xfId="1054"/>
    <cellStyle name="Moneda 43" xfId="822"/>
    <cellStyle name="Moneda 43 2" xfId="1055"/>
    <cellStyle name="Moneda 44" xfId="823"/>
    <cellStyle name="Moneda 45" xfId="824"/>
    <cellStyle name="Moneda 46" xfId="825"/>
    <cellStyle name="Moneda 46 2" xfId="1057"/>
    <cellStyle name="Moneda 46 3" xfId="1056"/>
    <cellStyle name="Moneda 47" xfId="826"/>
    <cellStyle name="Moneda 47 2" xfId="1059"/>
    <cellStyle name="Moneda 47 3" xfId="1058"/>
    <cellStyle name="Moneda 48" xfId="827"/>
    <cellStyle name="Moneda 48 2" xfId="1060"/>
    <cellStyle name="Moneda 49" xfId="949"/>
    <cellStyle name="Moneda 49 2" xfId="1061"/>
    <cellStyle name="Moneda 5" xfId="397"/>
    <cellStyle name="Moneda 5 2" xfId="828"/>
    <cellStyle name="Moneda 5 3" xfId="829"/>
    <cellStyle name="Moneda 50" xfId="1005"/>
    <cellStyle name="Moneda 6" xfId="398"/>
    <cellStyle name="Moneda 6 2" xfId="399"/>
    <cellStyle name="Moneda 6 2 2" xfId="830"/>
    <cellStyle name="Moneda 6 2 3" xfId="1063"/>
    <cellStyle name="Moneda 6 3" xfId="831"/>
    <cellStyle name="Moneda 6 3 2" xfId="1106"/>
    <cellStyle name="Moneda 6 4" xfId="832"/>
    <cellStyle name="Moneda 6 5" xfId="833"/>
    <cellStyle name="Moneda 6 6" xfId="834"/>
    <cellStyle name="Moneda 6 7" xfId="835"/>
    <cellStyle name="Moneda 6 8" xfId="836"/>
    <cellStyle name="Moneda 6 9" xfId="1062"/>
    <cellStyle name="Moneda 7" xfId="400"/>
    <cellStyle name="Moneda 7 2" xfId="837"/>
    <cellStyle name="Moneda 7 3" xfId="838"/>
    <cellStyle name="Moneda 7 4" xfId="839"/>
    <cellStyle name="Moneda 7 5" xfId="840"/>
    <cellStyle name="Moneda 7 6" xfId="841"/>
    <cellStyle name="Moneda 7 7" xfId="1064"/>
    <cellStyle name="Moneda 8" xfId="842"/>
    <cellStyle name="Moneda 8 2" xfId="843"/>
    <cellStyle name="Moneda 8 3" xfId="1065"/>
    <cellStyle name="Moneda 9" xfId="844"/>
    <cellStyle name="Monetario" xfId="845"/>
    <cellStyle name="Neutral 1" xfId="401"/>
    <cellStyle name="Neutral 2" xfId="402"/>
    <cellStyle name="Neutral 3" xfId="403"/>
    <cellStyle name="Neutral 4" xfId="404"/>
    <cellStyle name="Neutral 5" xfId="405"/>
    <cellStyle name="Neutral 6" xfId="406"/>
    <cellStyle name="Neutral 7" xfId="1066"/>
    <cellStyle name="Normal" xfId="0" builtinId="0"/>
    <cellStyle name="Normal 10" xfId="524"/>
    <cellStyle name="Normal 10 2" xfId="846"/>
    <cellStyle name="Normal 11" xfId="847"/>
    <cellStyle name="Normal 11 2" xfId="848"/>
    <cellStyle name="Normal 11 3" xfId="849"/>
    <cellStyle name="Normal 11 3 2" xfId="850"/>
    <cellStyle name="Normal 11 3 2 2" xfId="851"/>
    <cellStyle name="Normal 11 3 2 2 2" xfId="1070"/>
    <cellStyle name="Normal 11 3 2 3" xfId="852"/>
    <cellStyle name="Normal 11 3 2 3 2" xfId="1071"/>
    <cellStyle name="Normal 11 3 2 4" xfId="1069"/>
    <cellStyle name="Normal 11 3 2_FONADE 15" xfId="1072"/>
    <cellStyle name="Normal 11 3 3" xfId="853"/>
    <cellStyle name="Normal 11 3 3 2" xfId="1073"/>
    <cellStyle name="Normal 11 3 4" xfId="854"/>
    <cellStyle name="Normal 11 3 4 2" xfId="1074"/>
    <cellStyle name="Normal 11 3 5" xfId="1068"/>
    <cellStyle name="Normal 11 3_FONADE 15" xfId="1075"/>
    <cellStyle name="Normal 11 4" xfId="1067"/>
    <cellStyle name="Normal 11_FONADE 15" xfId="1076"/>
    <cellStyle name="Normal 12" xfId="855"/>
    <cellStyle name="Normal 13" xfId="856"/>
    <cellStyle name="Normal 13 2" xfId="857"/>
    <cellStyle name="Normal 13 3" xfId="1077"/>
    <cellStyle name="Normal 13_FONADE 15" xfId="1078"/>
    <cellStyle name="Normal 14" xfId="858"/>
    <cellStyle name="Normal 14 2" xfId="1079"/>
    <cellStyle name="Normal 15" xfId="859"/>
    <cellStyle name="Normal 16" xfId="948"/>
    <cellStyle name="Normal 17" xfId="860"/>
    <cellStyle name="Normal 18" xfId="1107"/>
    <cellStyle name="Normal 2" xfId="407"/>
    <cellStyle name="Normal 2 10" xfId="408"/>
    <cellStyle name="Normal 2 11" xfId="409"/>
    <cellStyle name="Normal 2 2" xfId="410"/>
    <cellStyle name="Normal 2 2 2" xfId="411"/>
    <cellStyle name="Normal 2 2 2 2" xfId="526"/>
    <cellStyle name="Normal 2 2 2 2 2" xfId="861"/>
    <cellStyle name="Normal 2 2 2 2 3" xfId="862"/>
    <cellStyle name="Normal 2 2 2 2 4" xfId="863"/>
    <cellStyle name="Normal 2 2 2 2 5" xfId="864"/>
    <cellStyle name="Normal 2 2 2 2 6" xfId="865"/>
    <cellStyle name="Normal 2 2 2 3" xfId="866"/>
    <cellStyle name="Normal 2 2 2 3 2" xfId="867"/>
    <cellStyle name="Normal 2 2 2 3 3" xfId="1080"/>
    <cellStyle name="Normal 2 2 2 4" xfId="868"/>
    <cellStyle name="Normal 2 2 2 5" xfId="869"/>
    <cellStyle name="Normal 2 2 2 6" xfId="870"/>
    <cellStyle name="Normal 2 2 2 7" xfId="871"/>
    <cellStyle name="Normal 2 2 2 8" xfId="872"/>
    <cellStyle name="Normal 2 2 3" xfId="873"/>
    <cellStyle name="Normal 2 2 3 2" xfId="874"/>
    <cellStyle name="Normal 2 2 3 3" xfId="875"/>
    <cellStyle name="Normal 2 2 3 4" xfId="876"/>
    <cellStyle name="Normal 2 2 3 5" xfId="877"/>
    <cellStyle name="Normal 2 2 4" xfId="878"/>
    <cellStyle name="Normal 2 2 5" xfId="879"/>
    <cellStyle name="Normal 2 2 6" xfId="880"/>
    <cellStyle name="Normal 2 2 7" xfId="881"/>
    <cellStyle name="Normal 2 2_FONADE 15" xfId="1081"/>
    <cellStyle name="Normal 2 3" xfId="412"/>
    <cellStyle name="Normal 2 3 2" xfId="413"/>
    <cellStyle name="Normal 2 3 3" xfId="882"/>
    <cellStyle name="Normal 2 3 4" xfId="883"/>
    <cellStyle name="Normal 2 3 5" xfId="884"/>
    <cellStyle name="Normal 2 3 6" xfId="885"/>
    <cellStyle name="Normal 2 3 7" xfId="886"/>
    <cellStyle name="Normal 2 4" xfId="414"/>
    <cellStyle name="Normal 2 4 2" xfId="887"/>
    <cellStyle name="Normal 2 4 3" xfId="888"/>
    <cellStyle name="Normal 2 4 4" xfId="889"/>
    <cellStyle name="Normal 2 4 5" xfId="890"/>
    <cellStyle name="Normal 2 5" xfId="415"/>
    <cellStyle name="Normal 2 6" xfId="416"/>
    <cellStyle name="Normal 2 6 2" xfId="891"/>
    <cellStyle name="Normal 2 6 3" xfId="892"/>
    <cellStyle name="Normal 2 6 4" xfId="893"/>
    <cellStyle name="Normal 2 7" xfId="417"/>
    <cellStyle name="Normal 2 8" xfId="418"/>
    <cellStyle name="Normal 2 8 2" xfId="894"/>
    <cellStyle name="Normal 2 8 3" xfId="895"/>
    <cellStyle name="Normal 2 9" xfId="419"/>
    <cellStyle name="Normal 2_Cantidades de obra UCC Ibague" xfId="420"/>
    <cellStyle name="Normal 3" xfId="421"/>
    <cellStyle name="Normal 3 2" xfId="422"/>
    <cellStyle name="Normal 3 2 2" xfId="423"/>
    <cellStyle name="Normal 3 2 3" xfId="521"/>
    <cellStyle name="Normal 3 2 4" xfId="896"/>
    <cellStyle name="Normal 3 2 5" xfId="897"/>
    <cellStyle name="Normal 3 3" xfId="424"/>
    <cellStyle name="Normal 3 4" xfId="522"/>
    <cellStyle name="Normal 3 4 2" xfId="898"/>
    <cellStyle name="Normal 3 4 3" xfId="899"/>
    <cellStyle name="Normal 3 4 3 2" xfId="1082"/>
    <cellStyle name="Normal 3 4_FONADE 15" xfId="1083"/>
    <cellStyle name="Normal 3 5" xfId="900"/>
    <cellStyle name="Normal 3 6" xfId="901"/>
    <cellStyle name="Normal 3 7" xfId="902"/>
    <cellStyle name="Normal 3 7 2" xfId="1084"/>
    <cellStyle name="Normal 3_GP-251 - Presupuesto Estrada V12" xfId="425"/>
    <cellStyle name="Normal 4" xfId="426"/>
    <cellStyle name="Normal 4 2" xfId="903"/>
    <cellStyle name="Normal 4 3" xfId="904"/>
    <cellStyle name="Normal 4 4" xfId="905"/>
    <cellStyle name="Normal 4 5" xfId="906"/>
    <cellStyle name="Normal 4 6" xfId="907"/>
    <cellStyle name="Normal 4 6 2" xfId="1086"/>
    <cellStyle name="Normal 4 7" xfId="908"/>
    <cellStyle name="Normal 4 8" xfId="909"/>
    <cellStyle name="Normal 4 9" xfId="1085"/>
    <cellStyle name="Normal 41" xfId="528"/>
    <cellStyle name="Normal 5" xfId="427"/>
    <cellStyle name="Normal 5 2" xfId="910"/>
    <cellStyle name="Normal 5 3" xfId="911"/>
    <cellStyle name="Normal 5 4" xfId="912"/>
    <cellStyle name="Normal 5 5" xfId="913"/>
    <cellStyle name="Normal 5 6" xfId="1087"/>
    <cellStyle name="Normal 6" xfId="428"/>
    <cellStyle name="Normal 6 2" xfId="429"/>
    <cellStyle name="Normal 6 2 2" xfId="914"/>
    <cellStyle name="Normal 6 3" xfId="915"/>
    <cellStyle name="Normal 7" xfId="430"/>
    <cellStyle name="Normal 7 2" xfId="916"/>
    <cellStyle name="Normal 7 3" xfId="917"/>
    <cellStyle name="Normal 7 4" xfId="918"/>
    <cellStyle name="Normal 7 5" xfId="919"/>
    <cellStyle name="Normal 7 6" xfId="1088"/>
    <cellStyle name="Normal 8" xfId="920"/>
    <cellStyle name="Normal 9" xfId="921"/>
    <cellStyle name="Normal 9 2" xfId="922"/>
    <cellStyle name="Normal 9 2 2" xfId="1089"/>
    <cellStyle name="Notas 1" xfId="431"/>
    <cellStyle name="Notas 2" xfId="432"/>
    <cellStyle name="Notas 2 2" xfId="923"/>
    <cellStyle name="Notas 2 3" xfId="924"/>
    <cellStyle name="Notas 3" xfId="433"/>
    <cellStyle name="Notas 4" xfId="434"/>
    <cellStyle name="Notas 5" xfId="435"/>
    <cellStyle name="Notas 6" xfId="436"/>
    <cellStyle name="Notas 7" xfId="437"/>
    <cellStyle name="Note" xfId="438"/>
    <cellStyle name="Note 2" xfId="439"/>
    <cellStyle name="Output" xfId="440"/>
    <cellStyle name="Output 2" xfId="441"/>
    <cellStyle name="Percent" xfId="442"/>
    <cellStyle name="Porcentaje" xfId="443" builtinId="5"/>
    <cellStyle name="Porcentaje 2" xfId="925"/>
    <cellStyle name="Porcentaje 2 2" xfId="527"/>
    <cellStyle name="Porcentaje 2 3" xfId="926"/>
    <cellStyle name="Porcentaje 2 3 2" xfId="1091"/>
    <cellStyle name="Porcentaje 2 4" xfId="1090"/>
    <cellStyle name="Porcentaje 3" xfId="1092"/>
    <cellStyle name="Porcentaje 3 2" xfId="1108"/>
    <cellStyle name="Porcentual 10" xfId="444"/>
    <cellStyle name="Porcentual 10 2" xfId="927"/>
    <cellStyle name="Porcentual 11" xfId="445"/>
    <cellStyle name="Porcentual 11 2" xfId="1093"/>
    <cellStyle name="Porcentual 2" xfId="446"/>
    <cellStyle name="Porcentual 2 2" xfId="447"/>
    <cellStyle name="Porcentual 2 2 2" xfId="448"/>
    <cellStyle name="Porcentual 2 2 2 2" xfId="928"/>
    <cellStyle name="Porcentual 2 2 2 3" xfId="929"/>
    <cellStyle name="Porcentual 2 2 2 3 2" xfId="1095"/>
    <cellStyle name="Porcentual 2 2 3" xfId="930"/>
    <cellStyle name="Porcentual 2 2 4" xfId="931"/>
    <cellStyle name="Porcentual 2 2 5" xfId="932"/>
    <cellStyle name="Porcentual 2 2 6" xfId="933"/>
    <cellStyle name="Porcentual 2 2 7" xfId="1094"/>
    <cellStyle name="Porcentual 2 3" xfId="449"/>
    <cellStyle name="Porcentual 2 3 2" xfId="934"/>
    <cellStyle name="Porcentual 2 4" xfId="935"/>
    <cellStyle name="Porcentual 2 4 2" xfId="936"/>
    <cellStyle name="Porcentual 2 5" xfId="937"/>
    <cellStyle name="Porcentual 2 6" xfId="938"/>
    <cellStyle name="Porcentual 2 6 2" xfId="939"/>
    <cellStyle name="Porcentual 2 7" xfId="940"/>
    <cellStyle name="Porcentual 2 8" xfId="941"/>
    <cellStyle name="Porcentual 3" xfId="450"/>
    <cellStyle name="Porcentual 3 2" xfId="451"/>
    <cellStyle name="Porcentual 3 3" xfId="452"/>
    <cellStyle name="Porcentual 4" xfId="453"/>
    <cellStyle name="Porcentual 4 2" xfId="454"/>
    <cellStyle name="Porcentual 4 3" xfId="1096"/>
    <cellStyle name="Porcentual 5" xfId="455"/>
    <cellStyle name="Porcentual 5 2" xfId="942"/>
    <cellStyle name="Porcentual 5 2 2" xfId="1098"/>
    <cellStyle name="Porcentual 5 3" xfId="943"/>
    <cellStyle name="Porcentual 5 4" xfId="1097"/>
    <cellStyle name="Porcentual 6" xfId="456"/>
    <cellStyle name="Porcentual 7" xfId="457"/>
    <cellStyle name="Porcentual 8" xfId="458"/>
    <cellStyle name="Porcentual 8 2" xfId="944"/>
    <cellStyle name="Porcentual 9" xfId="459"/>
    <cellStyle name="Porcentual 9 2" xfId="460"/>
    <cellStyle name="Porcentual 9 2 2" xfId="945"/>
    <cellStyle name="Porcentual 9 2 2 2" xfId="1100"/>
    <cellStyle name="Porcentual 9 2 3" xfId="946"/>
    <cellStyle name="Porcentual 9 2 3 2" xfId="1101"/>
    <cellStyle name="Porcentual 9 2 4" xfId="1099"/>
    <cellStyle name="Porcentual 9 3" xfId="947"/>
    <cellStyle name="Porcentual 9 3 2" xfId="1102"/>
    <cellStyle name="RR" xfId="461"/>
    <cellStyle name="Salida 1" xfId="462"/>
    <cellStyle name="Salida 2" xfId="463"/>
    <cellStyle name="Salida 3" xfId="464"/>
    <cellStyle name="Salida 4" xfId="465"/>
    <cellStyle name="Salida 5" xfId="466"/>
    <cellStyle name="Salida 6" xfId="467"/>
    <cellStyle name="Salida 7" xfId="468"/>
    <cellStyle name="Texto de advertencia 1" xfId="469"/>
    <cellStyle name="Texto de advertencia 2" xfId="470"/>
    <cellStyle name="Texto de advertencia 3" xfId="471"/>
    <cellStyle name="Texto de advertencia 4" xfId="472"/>
    <cellStyle name="Texto de advertencia 5" xfId="473"/>
    <cellStyle name="Texto de advertencia 6" xfId="474"/>
    <cellStyle name="Texto explicativo 1" xfId="475"/>
    <cellStyle name="Texto explicativo 2" xfId="476"/>
    <cellStyle name="Texto explicativo 3" xfId="477"/>
    <cellStyle name="Texto explicativo 4" xfId="478"/>
    <cellStyle name="Texto explicativo 5" xfId="479"/>
    <cellStyle name="Texto explicativo 6" xfId="480"/>
    <cellStyle name="Tit. tabla" xfId="481"/>
    <cellStyle name="Tit. tabla 2" xfId="1103"/>
    <cellStyle name="Title" xfId="482"/>
    <cellStyle name="TITULO 1" xfId="483"/>
    <cellStyle name="Título 1 1" xfId="484"/>
    <cellStyle name="Título 1 2" xfId="485"/>
    <cellStyle name="Título 1 3" xfId="486"/>
    <cellStyle name="Título 1 4" xfId="487"/>
    <cellStyle name="Título 1 5" xfId="488"/>
    <cellStyle name="Título 1 6" xfId="489"/>
    <cellStyle name="Título 10" xfId="1104"/>
    <cellStyle name="TITULO 2" xfId="490"/>
    <cellStyle name="Título 2 1" xfId="491"/>
    <cellStyle name="Título 2 2" xfId="492"/>
    <cellStyle name="Título 2 3" xfId="493"/>
    <cellStyle name="Título 2 4" xfId="494"/>
    <cellStyle name="Título 2 5" xfId="495"/>
    <cellStyle name="Título 2 6" xfId="496"/>
    <cellStyle name="TITULO 3" xfId="497"/>
    <cellStyle name="Título 3 1" xfId="498"/>
    <cellStyle name="Título 3 2" xfId="499"/>
    <cellStyle name="Título 3 3" xfId="500"/>
    <cellStyle name="Título 3 4" xfId="501"/>
    <cellStyle name="Título 3 5" xfId="502"/>
    <cellStyle name="Título 3 6" xfId="503"/>
    <cellStyle name="Título 4" xfId="504"/>
    <cellStyle name="Título 5" xfId="505"/>
    <cellStyle name="Título 6" xfId="506"/>
    <cellStyle name="Título 7" xfId="507"/>
    <cellStyle name="Título 8" xfId="508"/>
    <cellStyle name="Título 9" xfId="509"/>
    <cellStyle name="Título de hoja" xfId="510"/>
    <cellStyle name="Total 1" xfId="511"/>
    <cellStyle name="Total 2" xfId="512"/>
    <cellStyle name="Total 3" xfId="513"/>
    <cellStyle name="Total 4" xfId="514"/>
    <cellStyle name="Total 5" xfId="515"/>
    <cellStyle name="Total 6" xfId="516"/>
    <cellStyle name="Total 7" xfId="517"/>
    <cellStyle name="Viñeta" xfId="518"/>
    <cellStyle name="Währung" xfId="519"/>
    <cellStyle name="Warning Text" xfId="520"/>
  </cellStyles>
  <dxfs count="62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ill>
        <patternFill>
          <bgColor theme="3"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0000FF"/>
      <color rgb="FF00FF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styles" Target="styles.xml"/><Relationship Id="rId30" Type="http://schemas.openxmlformats.org/officeDocument/2006/relationships/customXml" Target="../customXml/item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57150</xdr:rowOff>
    </xdr:from>
    <xdr:to>
      <xdr:col>1</xdr:col>
      <xdr:colOff>2028825</xdr:colOff>
      <xdr:row>2</xdr:row>
      <xdr:rowOff>179143</xdr:rowOff>
    </xdr:to>
    <xdr:pic>
      <xdr:nvPicPr>
        <xdr:cNvPr id="2" name="Imagen 1">
          <a:extLst>
            <a:ext uri="{FF2B5EF4-FFF2-40B4-BE49-F238E27FC236}">
              <a16:creationId xmlns="" xmlns:a16="http://schemas.microsoft.com/office/drawing/2014/main" id="{68198D53-2F7E-4207-A1A0-82867FCB0EF2}"/>
            </a:ext>
          </a:extLst>
        </xdr:cNvPr>
        <xdr:cNvPicPr>
          <a:picLocks noChangeAspect="1"/>
        </xdr:cNvPicPr>
      </xdr:nvPicPr>
      <xdr:blipFill>
        <a:blip xmlns:r="http://schemas.openxmlformats.org/officeDocument/2006/relationships" r:embed="rId1"/>
        <a:stretch>
          <a:fillRect/>
        </a:stretch>
      </xdr:blipFill>
      <xdr:spPr>
        <a:xfrm>
          <a:off x="76200" y="57150"/>
          <a:ext cx="2352675" cy="5220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GP-357%20-%20Presupuesto%20Yopal%20V94.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GENERAL%20LEO.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Angela%20Gonzalez\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70.20\Angela%20Gonzalez\Users\prodrig1\AppData\Local\Microsoft\Windows\Temporary%20Internet%20Files\Content.Outlook\K1FBE9U0\EQUIP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70.20\Angela%20Gonzalez\Users\PaulaARodriguezD\Downloads\EVALUACI&#8225;N\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70.20\jeroboan%20ramirez\Users\HP\Downloads\2015.11.30%20PPTO%20FTO%20BASE%20-%20Valores%20(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92.168.70.20\Angela%20Gonzalez\Users\PaulaARodriguezD\Downloads\CronogramasSubastaInversa.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MANOBRA.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Angela%20Gonzalez\Users\prodrig1\AppData\Local\Microsoft\Windows\Temporary%20Internet%20Files\Content.Outlook\K1FBE9U0\PROPUESTA%20ECONOMICA%20CALI.xlsx"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ANEXO%20INFORME%20DE%20EVALUACI&#211;N%20%20OCC%20029-2015%20(%20CON%20SUBSAN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
      <sheetName val="APU"/>
      <sheetName val="INS"/>
      <sheetName val="AUX"/>
      <sheetName val="PPTO"/>
      <sheetName val="Calculo Puntaje"/>
      <sheetName val="Asistencia"/>
      <sheetName val="Conclusión Final Evaluación"/>
      <sheetName val="AIU "/>
      <sheetName val="Calculo Puntaje (2)"/>
      <sheetName val="Puntaje Final"/>
      <sheetName val="Presupuesto"/>
      <sheetName val="AR"/>
      <sheetName val="MY"/>
      <sheetName val="FONADE"/>
      <sheetName val="AIU"/>
      <sheetName val="FAPU"/>
      <sheetName val="FAUX"/>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 val="PROBLEMA"/>
      <sheetName val="EJEMPLO"/>
      <sheetName val="TARIFAS"/>
      <sheetName val="Tramo 1"/>
      <sheetName val="Tramo 2 TM"/>
      <sheetName val="Tramo 2 RV"/>
      <sheetName val="Tramo 2 CV"/>
      <sheetName val="RES Tr2"/>
      <sheetName val="Tramo 3 RV"/>
      <sheetName val="Tramo 3 CV"/>
      <sheetName val="RES Tr3"/>
      <sheetName val="RESUMEN"/>
    </sheetNames>
    <sheetDataSet>
      <sheetData sheetId="0"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1" refreshError="1">
        <row r="1">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2" refreshError="1">
        <row r="464">
          <cell r="F464">
            <v>9761.0493774730949</v>
          </cell>
          <cell r="I464">
            <v>0</v>
          </cell>
        </row>
      </sheetData>
      <sheetData sheetId="3" refreshError="1"/>
      <sheetData sheetId="4"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5"/>
      <sheetData sheetId="6"/>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ESUMEN"/>
      <sheetName val="2. PPTO CONSOLIDADO"/>
      <sheetName val="CONVER.#.LETRA"/>
    </sheetNames>
    <sheetDataSet>
      <sheetData sheetId="0"/>
      <sheetData sheetId="1"/>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RUP"/>
      <sheetName val="Capacidad Financiera"/>
      <sheetName val="Exp. Esp Oferente"/>
      <sheetName val="PERSONAL PRIN."/>
      <sheetName val="BALOTAS"/>
      <sheetName val="OFERENTE No 1"/>
      <sheetName val="OFERENTE N°2"/>
      <sheetName val="OFERENTE N°3"/>
      <sheetName val="OFERENTE N°4"/>
      <sheetName val="OFERENTE N°5"/>
    </sheetNames>
    <sheetDataSet>
      <sheetData sheetId="0" refreshError="1"/>
      <sheetData sheetId="1" refreshError="1">
        <row r="11">
          <cell r="A11" t="str">
            <v>OFERENTE</v>
          </cell>
        </row>
        <row r="22">
          <cell r="A22" t="str">
            <v>OFERENTE</v>
          </cell>
        </row>
        <row r="33">
          <cell r="A33" t="str">
            <v>OFERENTE</v>
          </cell>
        </row>
        <row r="44">
          <cell r="A44" t="str">
            <v>OFERENTE</v>
          </cell>
        </row>
        <row r="55">
          <cell r="A55" t="str">
            <v>OFERENTE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T16"/>
  <sheetViews>
    <sheetView tabSelected="1" view="pageBreakPreview" zoomScale="80" zoomScaleNormal="85" zoomScaleSheetLayoutView="80" workbookViewId="0">
      <selection sqref="A1:T1"/>
    </sheetView>
  </sheetViews>
  <sheetFormatPr baseColWidth="10" defaultColWidth="10.85546875" defaultRowHeight="15"/>
  <cols>
    <col min="1" max="1" width="5.85546875" style="69" customWidth="1"/>
    <col min="2" max="2" width="30.42578125" style="69" customWidth="1"/>
    <col min="3" max="3" width="24.5703125" style="69" customWidth="1"/>
    <col min="4" max="4" width="28.140625" style="69" customWidth="1"/>
    <col min="5" max="5" width="21.28515625" style="69" customWidth="1"/>
    <col min="6" max="6" width="8.7109375" style="81" customWidth="1"/>
    <col min="7" max="7" width="19.42578125" style="69" customWidth="1"/>
    <col min="8" max="8" width="8.42578125" style="81" customWidth="1"/>
    <col min="9" max="9" width="19.42578125" style="69" customWidth="1"/>
    <col min="10" max="10" width="8.140625" style="81" customWidth="1"/>
    <col min="11" max="11" width="19.42578125" style="69" hidden="1" customWidth="1"/>
    <col min="12" max="12" width="8" style="81" hidden="1" customWidth="1"/>
    <col min="13" max="13" width="19.42578125" style="69" hidden="1" customWidth="1"/>
    <col min="14" max="14" width="7.85546875" style="81" hidden="1" customWidth="1"/>
    <col min="15" max="17" width="19.42578125" style="69" hidden="1" customWidth="1"/>
    <col min="18" max="18" width="36" style="69" hidden="1" customWidth="1"/>
    <col min="19" max="19" width="19.42578125" style="69" customWidth="1"/>
    <col min="20" max="20" width="27.140625" style="68" hidden="1" customWidth="1"/>
    <col min="21" max="242" width="11" style="69" customWidth="1"/>
    <col min="243" max="16384" width="10.85546875" style="69"/>
  </cols>
  <sheetData>
    <row r="1" spans="1:20" ht="169.5" customHeight="1">
      <c r="A1" s="769" t="s">
        <v>399</v>
      </c>
      <c r="B1" s="769"/>
      <c r="C1" s="769"/>
      <c r="D1" s="769"/>
      <c r="E1" s="769"/>
      <c r="F1" s="769"/>
      <c r="G1" s="769"/>
      <c r="H1" s="769"/>
      <c r="I1" s="769"/>
      <c r="J1" s="769"/>
      <c r="K1" s="769"/>
      <c r="L1" s="769"/>
      <c r="M1" s="769"/>
      <c r="N1" s="769"/>
      <c r="O1" s="769"/>
      <c r="P1" s="769"/>
      <c r="Q1" s="769"/>
      <c r="R1" s="769"/>
      <c r="S1" s="769"/>
      <c r="T1" s="769"/>
    </row>
    <row r="4" spans="1:20" ht="31.5">
      <c r="A4" s="66" t="s">
        <v>10</v>
      </c>
      <c r="B4" s="66" t="s">
        <v>32</v>
      </c>
      <c r="C4" s="66" t="s">
        <v>13</v>
      </c>
      <c r="D4" s="66" t="s">
        <v>27</v>
      </c>
      <c r="E4" s="66" t="s">
        <v>0</v>
      </c>
      <c r="F4" s="67" t="s">
        <v>20</v>
      </c>
      <c r="G4" s="66" t="s">
        <v>1</v>
      </c>
      <c r="H4" s="67" t="s">
        <v>21</v>
      </c>
      <c r="I4" s="66" t="s">
        <v>16</v>
      </c>
      <c r="J4" s="67" t="s">
        <v>22</v>
      </c>
      <c r="K4" s="66" t="s">
        <v>17</v>
      </c>
      <c r="L4" s="67" t="s">
        <v>23</v>
      </c>
      <c r="M4" s="66" t="s">
        <v>18</v>
      </c>
      <c r="N4" s="67" t="s">
        <v>24</v>
      </c>
      <c r="O4" s="66" t="s">
        <v>5</v>
      </c>
      <c r="P4" s="66" t="s">
        <v>19</v>
      </c>
      <c r="Q4" s="66" t="s">
        <v>4</v>
      </c>
      <c r="R4" s="66" t="s">
        <v>2</v>
      </c>
      <c r="S4" s="66" t="s">
        <v>3</v>
      </c>
      <c r="T4" s="66" t="s">
        <v>33</v>
      </c>
    </row>
    <row r="5" spans="1:20" s="79" customFormat="1" ht="45">
      <c r="A5" s="729">
        <v>1</v>
      </c>
      <c r="B5" s="71" t="s">
        <v>400</v>
      </c>
      <c r="C5" s="727" t="s">
        <v>401</v>
      </c>
      <c r="D5" s="728" t="s">
        <v>408</v>
      </c>
      <c r="E5" s="71" t="s">
        <v>400</v>
      </c>
      <c r="F5" s="84">
        <v>1</v>
      </c>
      <c r="G5" s="626"/>
      <c r="H5" s="84"/>
      <c r="I5" s="626"/>
      <c r="J5" s="84"/>
      <c r="K5" s="627"/>
      <c r="L5" s="628"/>
      <c r="M5" s="629"/>
      <c r="N5" s="630"/>
      <c r="O5" s="627"/>
      <c r="P5" s="627"/>
      <c r="Q5" s="627"/>
      <c r="R5" s="631"/>
      <c r="S5" s="627" t="s">
        <v>366</v>
      </c>
      <c r="T5" s="88"/>
    </row>
    <row r="6" spans="1:20" s="79" customFormat="1" hidden="1">
      <c r="A6" s="70">
        <v>2</v>
      </c>
      <c r="B6" s="71"/>
      <c r="C6" s="71"/>
      <c r="D6" s="72" t="s">
        <v>177</v>
      </c>
      <c r="E6" s="71"/>
      <c r="F6" s="73"/>
      <c r="G6" s="71"/>
      <c r="H6" s="84"/>
      <c r="I6" s="74"/>
      <c r="J6" s="73"/>
      <c r="K6" s="80"/>
      <c r="L6" s="75"/>
      <c r="M6" s="76"/>
      <c r="N6" s="77"/>
      <c r="O6" s="74"/>
      <c r="P6" s="74"/>
      <c r="Q6" s="71"/>
      <c r="R6" s="90"/>
      <c r="S6" s="627"/>
      <c r="T6" s="88"/>
    </row>
    <row r="7" spans="1:20" hidden="1">
      <c r="A7" s="70">
        <v>3</v>
      </c>
      <c r="B7" s="71"/>
      <c r="C7" s="71"/>
      <c r="D7" s="72" t="s">
        <v>177</v>
      </c>
      <c r="E7" s="71"/>
      <c r="F7" s="73"/>
      <c r="G7" s="71"/>
      <c r="H7" s="73"/>
      <c r="I7" s="74"/>
      <c r="J7" s="73"/>
      <c r="K7" s="80"/>
      <c r="L7" s="75"/>
      <c r="M7" s="76"/>
      <c r="N7" s="77"/>
      <c r="O7" s="74"/>
      <c r="P7" s="74"/>
      <c r="Q7" s="74"/>
      <c r="R7" s="90"/>
      <c r="S7" s="627"/>
      <c r="T7" s="88"/>
    </row>
    <row r="8" spans="1:20" hidden="1">
      <c r="A8" s="70">
        <v>4</v>
      </c>
      <c r="B8" s="71"/>
      <c r="C8" s="71"/>
      <c r="D8" s="72" t="s">
        <v>177</v>
      </c>
      <c r="E8" s="71"/>
      <c r="F8" s="73"/>
      <c r="G8" s="71"/>
      <c r="H8" s="73"/>
      <c r="I8" s="74"/>
      <c r="J8" s="73"/>
      <c r="K8" s="80"/>
      <c r="L8" s="75"/>
      <c r="M8" s="76"/>
      <c r="N8" s="77"/>
      <c r="O8" s="74"/>
      <c r="P8" s="74"/>
      <c r="Q8" s="74"/>
      <c r="R8" s="90"/>
      <c r="S8" s="74"/>
      <c r="T8" s="88"/>
    </row>
    <row r="9" spans="1:20" s="79" customFormat="1" hidden="1">
      <c r="A9" s="70">
        <v>5</v>
      </c>
      <c r="B9" s="71"/>
      <c r="C9" s="71"/>
      <c r="D9" s="72" t="s">
        <v>177</v>
      </c>
      <c r="E9" s="71"/>
      <c r="F9" s="73"/>
      <c r="G9" s="71"/>
      <c r="H9" s="648"/>
      <c r="I9" s="71"/>
      <c r="J9" s="648"/>
      <c r="K9" s="74"/>
      <c r="L9" s="75"/>
      <c r="M9" s="76"/>
      <c r="N9" s="77"/>
      <c r="O9" s="74"/>
      <c r="P9" s="78"/>
      <c r="Q9" s="74"/>
      <c r="R9" s="90"/>
      <c r="S9" s="74"/>
      <c r="T9" s="88"/>
    </row>
    <row r="12" spans="1:20">
      <c r="D12" s="64"/>
    </row>
    <row r="13" spans="1:20">
      <c r="D13"/>
    </row>
    <row r="14" spans="1:20">
      <c r="D14"/>
    </row>
    <row r="15" spans="1:20">
      <c r="D15"/>
    </row>
    <row r="16" spans="1:20">
      <c r="D16"/>
    </row>
  </sheetData>
  <sheetProtection algorithmName="SHA-512" hashValue="mPHYV5F3qsFoCFgU5didCEUUy7JydksdC1dPDPm9KCQixGyRtu+WPf7qm9MUd2sg8s9m5drddzVMDOvREAKY3w==" saltValue="4ZXjx8Z6ThrjTbzhcsiIKg==" spinCount="100000" sheet="1" objects="1" scenarios="1"/>
  <mergeCells count="1">
    <mergeCell ref="A1:T1"/>
  </mergeCells>
  <phoneticPr fontId="0" type="noConversion"/>
  <pageMargins left="0.39370078740157483" right="0.39370078740157483" top="0.39370078740157483" bottom="0.39370078740157483" header="0.19685039370078741" footer="0.19685039370078741"/>
  <pageSetup scale="35" orientation="landscape" r:id="rId1"/>
  <headerFooter alignWithMargins="0">
    <oddHeader>&amp;C&amp;"Verdana,Normal"&amp;8&amp;P de &amp;N</oddHeader>
    <oddFooter>&amp;L&amp;"Verdana,Normal"&amp;8Ing. Paula Rodriguez&amp;C&amp;F&amp;R&amp;A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45"/>
  <sheetViews>
    <sheetView showGridLines="0" showWhiteSpace="0" view="pageBreakPreview" topLeftCell="A10" zoomScale="80" zoomScaleNormal="90" zoomScaleSheetLayoutView="80" zoomScalePageLayoutView="70" workbookViewId="0">
      <selection activeCell="O10" sqref="O1:AJ1048576"/>
    </sheetView>
  </sheetViews>
  <sheetFormatPr baseColWidth="10" defaultColWidth="11" defaultRowHeight="12"/>
  <cols>
    <col min="1" max="1" width="5.85546875" style="4" customWidth="1"/>
    <col min="2" max="2" width="19.42578125" style="4" customWidth="1"/>
    <col min="3" max="3" width="9" style="4" customWidth="1"/>
    <col min="4" max="4" width="12.5703125" style="4" hidden="1" customWidth="1"/>
    <col min="5" max="5" width="14.28515625" style="4" customWidth="1"/>
    <col min="6" max="6" width="8.42578125" style="4" customWidth="1"/>
    <col min="7" max="7" width="48.5703125" style="4" customWidth="1"/>
    <col min="8" max="8" width="14.7109375" style="4" customWidth="1"/>
    <col min="9" max="9" width="13" style="4" customWidth="1"/>
    <col min="10" max="10" width="23.140625" style="4" customWidth="1"/>
    <col min="11" max="11" width="16.7109375" style="4" customWidth="1"/>
    <col min="12" max="12" width="25.42578125" style="4" hidden="1" customWidth="1"/>
    <col min="13" max="13" width="56.140625" style="4" customWidth="1"/>
    <col min="14" max="14" width="7.28515625" style="4" customWidth="1"/>
    <col min="15" max="16384" width="11" style="4"/>
  </cols>
  <sheetData>
    <row r="1" spans="1:14" ht="146.25" customHeight="1">
      <c r="A1" s="770" t="s">
        <v>399</v>
      </c>
      <c r="B1" s="770"/>
      <c r="C1" s="770"/>
      <c r="D1" s="770"/>
      <c r="E1" s="770"/>
      <c r="F1" s="770"/>
      <c r="G1" s="770"/>
      <c r="H1" s="770"/>
      <c r="I1" s="770"/>
      <c r="J1" s="770"/>
      <c r="K1" s="770"/>
      <c r="L1" s="770"/>
      <c r="M1" s="770"/>
      <c r="N1" s="651"/>
    </row>
    <row r="2" spans="1:14" ht="5.25" customHeight="1">
      <c r="A2" s="771"/>
      <c r="B2" s="771"/>
      <c r="C2" s="771"/>
      <c r="D2" s="771"/>
      <c r="E2" s="771"/>
      <c r="F2" s="771"/>
      <c r="G2" s="771"/>
      <c r="H2" s="771"/>
      <c r="I2" s="771"/>
      <c r="J2" s="771"/>
      <c r="K2" s="771"/>
      <c r="L2" s="771"/>
      <c r="M2" s="771"/>
      <c r="N2" s="651"/>
    </row>
    <row r="3" spans="1:14" ht="21" customHeight="1">
      <c r="A3" s="772" t="s">
        <v>75</v>
      </c>
      <c r="B3" s="772"/>
      <c r="C3" s="772"/>
      <c r="D3" s="772"/>
      <c r="E3" s="772"/>
      <c r="F3" s="772"/>
      <c r="G3" s="772"/>
      <c r="H3" s="772"/>
      <c r="I3" s="772"/>
      <c r="J3" s="772"/>
      <c r="K3" s="772"/>
      <c r="L3" s="772"/>
      <c r="M3" s="772"/>
      <c r="N3" s="7"/>
    </row>
    <row r="4" spans="1:14" ht="4.5" customHeight="1">
      <c r="A4" s="8"/>
      <c r="B4" s="7"/>
      <c r="C4" s="7"/>
      <c r="D4" s="7"/>
      <c r="E4" s="7"/>
      <c r="F4" s="7"/>
      <c r="G4" s="7"/>
      <c r="H4" s="9"/>
      <c r="I4" s="7"/>
      <c r="J4" s="10"/>
      <c r="K4" s="10"/>
      <c r="L4" s="10"/>
      <c r="M4" s="7"/>
      <c r="N4" s="7"/>
    </row>
    <row r="5" spans="1:14" ht="25.5" customHeight="1">
      <c r="A5" s="773" t="s">
        <v>64</v>
      </c>
      <c r="B5" s="773"/>
      <c r="C5" s="773"/>
      <c r="D5" s="773"/>
      <c r="E5" s="773"/>
      <c r="F5" s="773"/>
      <c r="G5" s="773"/>
      <c r="H5" s="773"/>
      <c r="I5" s="773"/>
      <c r="J5" s="773"/>
      <c r="K5" s="773"/>
      <c r="L5" s="773"/>
      <c r="M5" s="773"/>
      <c r="N5" s="11"/>
    </row>
    <row r="6" spans="1:14" ht="72" customHeight="1">
      <c r="A6" s="775" t="s">
        <v>402</v>
      </c>
      <c r="B6" s="773"/>
      <c r="C6" s="773"/>
      <c r="D6" s="773"/>
      <c r="E6" s="773"/>
      <c r="F6" s="773"/>
      <c r="G6" s="773"/>
      <c r="H6" s="773"/>
      <c r="I6" s="773"/>
      <c r="J6" s="773"/>
      <c r="K6" s="773"/>
      <c r="L6" s="773"/>
      <c r="M6" s="773"/>
      <c r="N6" s="14"/>
    </row>
    <row r="7" spans="1:14" ht="12.75">
      <c r="A7" s="773"/>
      <c r="B7" s="773"/>
      <c r="C7" s="773"/>
      <c r="D7" s="773"/>
      <c r="E7" s="773"/>
      <c r="F7" s="773"/>
      <c r="G7" s="773"/>
      <c r="H7" s="773"/>
      <c r="I7" s="773"/>
      <c r="J7" s="773"/>
      <c r="K7" s="773"/>
      <c r="L7" s="773"/>
      <c r="M7" s="773"/>
      <c r="N7" s="14"/>
    </row>
    <row r="8" spans="1:14" s="654" customFormat="1" ht="12.75">
      <c r="A8" s="655"/>
      <c r="B8" s="652"/>
      <c r="C8" s="652"/>
      <c r="D8" s="652"/>
      <c r="E8" s="652"/>
      <c r="F8" s="652"/>
      <c r="G8" s="652"/>
      <c r="H8" s="652"/>
      <c r="I8" s="652"/>
      <c r="J8" s="652"/>
      <c r="K8" s="652"/>
      <c r="L8" s="652"/>
      <c r="M8" s="652"/>
      <c r="N8" s="653"/>
    </row>
    <row r="9" spans="1:14" s="654" customFormat="1" ht="12.75">
      <c r="A9" s="776"/>
      <c r="B9" s="777"/>
      <c r="C9" s="777"/>
      <c r="D9" s="777"/>
      <c r="E9" s="777"/>
      <c r="F9" s="777"/>
      <c r="G9" s="777"/>
      <c r="H9" s="777"/>
      <c r="I9" s="777"/>
      <c r="J9" s="777"/>
      <c r="K9" s="777"/>
      <c r="L9" s="777"/>
      <c r="M9" s="777"/>
      <c r="N9" s="653"/>
    </row>
    <row r="10" spans="1:14" s="654" customFormat="1" ht="12.75">
      <c r="A10" s="778"/>
      <c r="B10" s="778"/>
      <c r="C10" s="778"/>
      <c r="D10" s="778"/>
      <c r="E10" s="778"/>
      <c r="F10" s="778"/>
      <c r="G10" s="778"/>
      <c r="H10" s="778"/>
      <c r="I10" s="778"/>
      <c r="J10" s="778"/>
      <c r="K10" s="778"/>
      <c r="L10" s="778"/>
      <c r="M10" s="778"/>
      <c r="N10" s="653"/>
    </row>
    <row r="11" spans="1:14" s="654" customFormat="1" ht="9" customHeight="1">
      <c r="A11" s="655"/>
      <c r="B11" s="652"/>
      <c r="C11" s="652"/>
      <c r="D11" s="652"/>
      <c r="E11" s="652"/>
      <c r="F11" s="652"/>
      <c r="G11" s="652"/>
      <c r="H11" s="652"/>
      <c r="I11" s="652"/>
      <c r="J11" s="652"/>
      <c r="K11" s="652"/>
      <c r="L11" s="652"/>
      <c r="M11" s="652"/>
      <c r="N11" s="653"/>
    </row>
    <row r="12" spans="1:14" ht="19.5" customHeight="1">
      <c r="A12" s="779"/>
      <c r="B12" s="779"/>
      <c r="C12" s="779"/>
      <c r="D12" s="779"/>
      <c r="E12" s="779"/>
      <c r="F12" s="779"/>
      <c r="G12" s="779"/>
      <c r="H12" s="779"/>
      <c r="I12" s="779"/>
      <c r="J12" s="779"/>
      <c r="K12" s="779"/>
      <c r="L12" s="779"/>
      <c r="M12" s="779"/>
      <c r="N12" s="1"/>
    </row>
    <row r="13" spans="1:14" ht="21" customHeight="1">
      <c r="A13" s="8"/>
      <c r="B13" s="15"/>
      <c r="C13" s="15"/>
      <c r="D13" s="15"/>
      <c r="E13" s="15"/>
      <c r="G13" s="64"/>
      <c r="H13" s="64"/>
      <c r="I13" s="660"/>
      <c r="J13" s="661"/>
      <c r="K13" s="661"/>
      <c r="L13" s="663"/>
      <c r="M13" s="664"/>
      <c r="N13" s="1"/>
    </row>
    <row r="14" spans="1:14" ht="21" customHeight="1" thickBot="1">
      <c r="A14" s="8"/>
      <c r="B14" s="15"/>
      <c r="C14" s="15"/>
      <c r="D14" s="15"/>
      <c r="E14" s="15"/>
      <c r="G14" s="64"/>
      <c r="H14" s="64"/>
      <c r="I14" s="660"/>
      <c r="J14" s="661"/>
      <c r="K14" s="661"/>
      <c r="L14" s="661"/>
      <c r="M14" s="64"/>
    </row>
    <row r="15" spans="1:14" ht="24" customHeight="1">
      <c r="A15" s="8"/>
      <c r="B15" s="15"/>
      <c r="C15" s="15"/>
      <c r="D15" s="15"/>
      <c r="E15" s="15"/>
      <c r="F15" s="20"/>
      <c r="G15" s="665" t="s">
        <v>76</v>
      </c>
      <c r="H15" s="666">
        <v>36784</v>
      </c>
      <c r="I15" s="667" t="s">
        <v>31</v>
      </c>
      <c r="J15" s="668">
        <v>59871856</v>
      </c>
      <c r="K15" s="25"/>
      <c r="L15" s="669"/>
      <c r="M15" s="25"/>
    </row>
    <row r="16" spans="1:14" ht="42.75" customHeight="1">
      <c r="A16" s="8"/>
      <c r="B16" s="15"/>
      <c r="C16" s="15"/>
      <c r="D16" s="15"/>
      <c r="E16" s="15"/>
      <c r="F16" s="15"/>
      <c r="G16" s="659" t="s">
        <v>367</v>
      </c>
      <c r="H16" s="656">
        <v>72.298876002878828</v>
      </c>
      <c r="I16" s="657" t="s">
        <v>371</v>
      </c>
      <c r="J16" s="731">
        <v>828116</v>
      </c>
      <c r="K16" s="25"/>
      <c r="L16" s="658"/>
      <c r="M16" s="25"/>
      <c r="N16" s="14"/>
    </row>
    <row r="17" spans="1:14" ht="22.5" customHeight="1" thickBot="1">
      <c r="A17" s="8"/>
      <c r="B17" s="15"/>
      <c r="C17" s="15"/>
      <c r="D17" s="15"/>
      <c r="E17" s="15"/>
      <c r="F17" s="15"/>
      <c r="G17" s="670"/>
      <c r="H17" s="671"/>
      <c r="I17" s="672"/>
      <c r="J17" s="673"/>
      <c r="K17" s="25"/>
      <c r="L17" s="658"/>
      <c r="M17" s="25"/>
      <c r="N17" s="25"/>
    </row>
    <row r="18" spans="1:14" ht="18" customHeight="1">
      <c r="A18" s="3"/>
      <c r="B18" s="25"/>
      <c r="C18" s="25"/>
      <c r="D18" s="25"/>
      <c r="E18" s="25"/>
      <c r="F18" s="25"/>
      <c r="G18" s="30"/>
      <c r="H18" s="29"/>
      <c r="I18" s="25"/>
      <c r="J18" s="25"/>
      <c r="K18" s="25"/>
      <c r="L18" s="25"/>
      <c r="M18" s="25"/>
      <c r="N18" s="26"/>
    </row>
    <row r="19" spans="1:14" ht="12.75">
      <c r="A19" s="674"/>
      <c r="B19" s="675" t="s">
        <v>74</v>
      </c>
      <c r="C19" s="675"/>
      <c r="D19" s="675"/>
      <c r="E19" s="676">
        <v>1</v>
      </c>
      <c r="F19" s="780" t="s">
        <v>400</v>
      </c>
      <c r="G19" s="780"/>
      <c r="H19" s="780"/>
      <c r="I19" s="780"/>
      <c r="J19" s="780"/>
      <c r="K19" s="677"/>
      <c r="L19" s="677"/>
      <c r="M19" s="672"/>
      <c r="N19" s="672"/>
    </row>
    <row r="20" spans="1:14" ht="12.75">
      <c r="A20" s="674"/>
      <c r="B20" s="675"/>
      <c r="C20" s="675"/>
      <c r="D20" s="675"/>
      <c r="E20" s="675"/>
      <c r="F20" s="774" t="s">
        <v>408</v>
      </c>
      <c r="G20" s="774"/>
      <c r="H20" s="774"/>
      <c r="I20" s="774"/>
      <c r="J20" s="774"/>
      <c r="K20" s="677"/>
      <c r="L20" s="677"/>
      <c r="M20" s="672"/>
      <c r="N20" s="672"/>
    </row>
    <row r="21" spans="1:14" ht="12.75">
      <c r="A21" s="674"/>
      <c r="B21" s="675"/>
      <c r="C21" s="675"/>
      <c r="D21" s="675"/>
      <c r="E21" s="675"/>
      <c r="F21" s="774"/>
      <c r="G21" s="774"/>
      <c r="H21" s="774"/>
      <c r="I21" s="774"/>
      <c r="J21" s="774"/>
      <c r="K21" s="677"/>
      <c r="L21" s="677"/>
      <c r="M21" s="672"/>
      <c r="N21" s="674"/>
    </row>
    <row r="22" spans="1:14" s="34" customFormat="1" ht="14.25" customHeight="1">
      <c r="A22" s="674"/>
      <c r="B22" s="674"/>
      <c r="C22" s="674"/>
      <c r="D22" s="674"/>
      <c r="E22" s="674"/>
      <c r="F22" s="674"/>
      <c r="G22" s="674"/>
      <c r="H22" s="678"/>
      <c r="I22" s="672"/>
      <c r="J22" s="673"/>
      <c r="K22" s="679"/>
      <c r="L22" s="679"/>
      <c r="M22" s="674"/>
      <c r="N22" s="680"/>
    </row>
    <row r="23" spans="1:14" ht="38.25">
      <c r="A23" s="681" t="s">
        <v>26</v>
      </c>
      <c r="B23" s="681" t="s">
        <v>9</v>
      </c>
      <c r="C23" s="682" t="s">
        <v>373</v>
      </c>
      <c r="D23" s="682" t="s">
        <v>372</v>
      </c>
      <c r="E23" s="682" t="s">
        <v>25</v>
      </c>
      <c r="F23" s="682" t="s">
        <v>28</v>
      </c>
      <c r="G23" s="682" t="s">
        <v>6</v>
      </c>
      <c r="H23" s="683" t="s">
        <v>7</v>
      </c>
      <c r="I23" s="681" t="s">
        <v>8</v>
      </c>
      <c r="J23" s="662" t="s">
        <v>29</v>
      </c>
      <c r="K23" s="662" t="s">
        <v>14</v>
      </c>
      <c r="L23" s="684"/>
      <c r="M23" s="681" t="s">
        <v>12</v>
      </c>
      <c r="N23" s="685"/>
    </row>
    <row r="24" spans="1:14" ht="119.25" customHeight="1">
      <c r="A24" s="686">
        <v>1</v>
      </c>
      <c r="B24" s="687" t="s">
        <v>404</v>
      </c>
      <c r="C24" s="757" t="s">
        <v>403</v>
      </c>
      <c r="D24" s="757"/>
      <c r="E24" s="687" t="s">
        <v>400</v>
      </c>
      <c r="F24" s="688">
        <v>0.99</v>
      </c>
      <c r="G24" s="696" t="s">
        <v>405</v>
      </c>
      <c r="H24" s="767"/>
      <c r="I24" s="687" t="s">
        <v>368</v>
      </c>
      <c r="J24" s="690"/>
      <c r="K24" s="730">
        <v>0</v>
      </c>
      <c r="L24" s="691"/>
      <c r="M24" s="692" t="s">
        <v>406</v>
      </c>
      <c r="N24" s="693">
        <v>0</v>
      </c>
    </row>
    <row r="25" spans="1:14" ht="12.75">
      <c r="A25" s="686">
        <v>2</v>
      </c>
      <c r="B25" s="687"/>
      <c r="C25" s="757"/>
      <c r="D25" s="757"/>
      <c r="E25" s="687"/>
      <c r="F25" s="688"/>
      <c r="G25" s="696"/>
      <c r="H25" s="689"/>
      <c r="I25" s="687" t="s">
        <v>368</v>
      </c>
      <c r="J25" s="690"/>
      <c r="K25" s="730">
        <v>0</v>
      </c>
      <c r="L25" s="691"/>
      <c r="M25" s="692"/>
      <c r="N25" s="693">
        <v>0</v>
      </c>
    </row>
    <row r="26" spans="1:14" ht="12.75">
      <c r="A26" s="686">
        <v>3</v>
      </c>
      <c r="B26" s="687"/>
      <c r="C26" s="757"/>
      <c r="D26" s="757"/>
      <c r="E26" s="694"/>
      <c r="F26" s="695"/>
      <c r="G26" s="696"/>
      <c r="H26" s="689"/>
      <c r="I26" s="687" t="s">
        <v>368</v>
      </c>
      <c r="J26" s="697"/>
      <c r="K26" s="730">
        <v>0</v>
      </c>
      <c r="L26" s="691"/>
      <c r="M26" s="692"/>
      <c r="N26" s="693">
        <v>0</v>
      </c>
    </row>
    <row r="27" spans="1:14" ht="12.75">
      <c r="A27" s="698">
        <v>4</v>
      </c>
      <c r="B27" s="699"/>
      <c r="C27" s="757"/>
      <c r="D27" s="757"/>
      <c r="E27" s="694"/>
      <c r="F27" s="695"/>
      <c r="G27" s="701"/>
      <c r="H27" s="702"/>
      <c r="I27" s="687" t="s">
        <v>368</v>
      </c>
      <c r="J27" s="703"/>
      <c r="K27" s="730">
        <v>0</v>
      </c>
      <c r="L27" s="704"/>
      <c r="M27" s="705"/>
      <c r="N27" s="693">
        <v>0</v>
      </c>
    </row>
    <row r="28" spans="1:14" ht="12.75">
      <c r="A28" s="698">
        <v>5</v>
      </c>
      <c r="B28" s="687"/>
      <c r="C28" s="757"/>
      <c r="D28" s="757"/>
      <c r="E28" s="700">
        <v>0</v>
      </c>
      <c r="F28" s="706"/>
      <c r="G28" s="707"/>
      <c r="H28" s="708"/>
      <c r="I28" s="687" t="s">
        <v>368</v>
      </c>
      <c r="J28" s="709"/>
      <c r="K28" s="730">
        <v>0</v>
      </c>
      <c r="L28" s="752" t="s">
        <v>36</v>
      </c>
      <c r="M28" s="705"/>
      <c r="N28" s="693">
        <v>0</v>
      </c>
    </row>
    <row r="29" spans="1:14" ht="12.75">
      <c r="A29" s="747">
        <v>6</v>
      </c>
      <c r="B29" s="749"/>
      <c r="C29" s="749"/>
      <c r="D29" s="749"/>
      <c r="E29" s="710"/>
      <c r="F29" s="711"/>
      <c r="G29" s="749"/>
      <c r="H29" s="748"/>
      <c r="I29" s="687" t="s">
        <v>368</v>
      </c>
      <c r="J29" s="751"/>
      <c r="K29" s="730">
        <v>0</v>
      </c>
      <c r="L29" s="712" t="e">
        <v>#VALUE!</v>
      </c>
      <c r="M29" s="713"/>
      <c r="N29" s="693">
        <v>0</v>
      </c>
    </row>
    <row r="30" spans="1:14" ht="13.5" thickBot="1">
      <c r="A30" s="674"/>
      <c r="B30" s="674"/>
      <c r="C30" s="674"/>
      <c r="D30" s="674"/>
      <c r="E30" s="64"/>
      <c r="F30" s="674"/>
      <c r="G30" s="674"/>
      <c r="H30" s="714"/>
      <c r="I30" s="672"/>
      <c r="J30" s="677" t="s">
        <v>11</v>
      </c>
      <c r="K30" s="677">
        <v>0</v>
      </c>
      <c r="L30" s="677"/>
      <c r="M30" s="715"/>
      <c r="N30" s="672">
        <v>0</v>
      </c>
    </row>
    <row r="31" spans="1:14" ht="13.5" thickBot="1">
      <c r="A31" s="672"/>
      <c r="B31" s="672"/>
      <c r="C31" s="672"/>
      <c r="D31" s="672"/>
      <c r="E31" s="672"/>
      <c r="F31" s="672"/>
      <c r="G31" s="672"/>
      <c r="H31" s="678"/>
      <c r="I31" s="716"/>
      <c r="J31" s="717"/>
      <c r="K31" s="53" t="s">
        <v>35</v>
      </c>
      <c r="L31" s="718"/>
      <c r="M31" s="719" t="s">
        <v>409</v>
      </c>
      <c r="N31" s="672"/>
    </row>
    <row r="32" spans="1:14" ht="12.75">
      <c r="A32" s="672"/>
      <c r="B32" s="672"/>
      <c r="C32" s="672"/>
      <c r="D32" s="672"/>
      <c r="E32" s="672"/>
      <c r="F32" s="672"/>
      <c r="G32" s="672"/>
      <c r="H32" s="720" t="s">
        <v>400</v>
      </c>
      <c r="I32" s="721">
        <v>1</v>
      </c>
      <c r="J32" s="722">
        <v>0</v>
      </c>
      <c r="K32" s="672" t="s">
        <v>410</v>
      </c>
      <c r="L32" s="672"/>
      <c r="M32" s="672"/>
      <c r="N32" s="672"/>
    </row>
    <row r="33" spans="1:14" ht="12.75">
      <c r="A33" s="672"/>
      <c r="B33" s="672"/>
      <c r="C33" s="672"/>
      <c r="D33" s="672"/>
      <c r="E33" s="672"/>
      <c r="F33" s="672"/>
      <c r="G33" s="672"/>
      <c r="H33" s="720">
        <v>0</v>
      </c>
      <c r="I33" s="721">
        <v>0</v>
      </c>
      <c r="J33" s="722">
        <v>0</v>
      </c>
      <c r="K33" s="672" t="s">
        <v>410</v>
      </c>
      <c r="L33" s="672"/>
      <c r="M33" s="672"/>
      <c r="N33" s="672"/>
    </row>
    <row r="34" spans="1:14" ht="12.75">
      <c r="A34" s="672"/>
      <c r="B34" s="672"/>
      <c r="C34" s="672"/>
      <c r="D34" s="672"/>
      <c r="E34" s="672"/>
      <c r="F34" s="672"/>
      <c r="G34" s="672"/>
      <c r="H34" s="720">
        <v>0</v>
      </c>
      <c r="I34" s="721">
        <v>0</v>
      </c>
      <c r="J34" s="722">
        <v>0</v>
      </c>
      <c r="K34" s="672" t="s">
        <v>410</v>
      </c>
      <c r="L34" s="672"/>
      <c r="M34" s="672"/>
      <c r="N34" s="672"/>
    </row>
    <row r="35" spans="1:14" ht="12.75">
      <c r="A35" s="672"/>
      <c r="B35" s="672"/>
      <c r="C35" s="672"/>
      <c r="D35" s="672"/>
      <c r="E35" s="672"/>
      <c r="F35" s="672"/>
      <c r="G35" s="672"/>
      <c r="H35" s="720">
        <v>0</v>
      </c>
      <c r="I35" s="721">
        <v>0</v>
      </c>
      <c r="J35" s="722">
        <v>0</v>
      </c>
      <c r="K35" s="672" t="s">
        <v>410</v>
      </c>
      <c r="L35" s="672"/>
      <c r="M35" s="723"/>
      <c r="N35" s="672"/>
    </row>
    <row r="36" spans="1:14" ht="12.75">
      <c r="A36" s="672"/>
      <c r="B36" s="672"/>
      <c r="C36" s="672"/>
      <c r="D36" s="672"/>
      <c r="E36" s="672"/>
      <c r="F36" s="672"/>
      <c r="G36" s="672"/>
      <c r="H36" s="720">
        <v>0</v>
      </c>
      <c r="I36" s="721">
        <v>0</v>
      </c>
      <c r="J36" s="722">
        <v>0</v>
      </c>
      <c r="K36" s="672" t="s">
        <v>410</v>
      </c>
      <c r="L36" s="672"/>
      <c r="M36" s="723"/>
      <c r="N36" s="64"/>
    </row>
    <row r="37" spans="1:14" ht="12.75">
      <c r="A37" s="672"/>
      <c r="B37" s="672"/>
      <c r="C37" s="672"/>
      <c r="D37" s="672"/>
      <c r="E37" s="672"/>
      <c r="F37" s="672"/>
      <c r="G37" s="672"/>
      <c r="H37" s="720"/>
      <c r="I37" s="724"/>
      <c r="J37" s="677"/>
      <c r="K37" s="672">
        <v>0</v>
      </c>
      <c r="L37" s="672"/>
      <c r="M37" s="672"/>
      <c r="N37" s="672"/>
    </row>
    <row r="38" spans="1:14" hidden="1">
      <c r="N38" s="26"/>
    </row>
    <row r="39" spans="1:14" ht="12.75" hidden="1">
      <c r="A39" s="674"/>
      <c r="B39" s="675" t="s">
        <v>74</v>
      </c>
      <c r="C39" s="675"/>
      <c r="D39" s="675"/>
      <c r="E39" s="676">
        <v>2</v>
      </c>
      <c r="F39" s="780">
        <v>0</v>
      </c>
      <c r="G39" s="780"/>
      <c r="H39" s="780"/>
      <c r="I39" s="780"/>
      <c r="J39" s="780"/>
      <c r="K39" s="677"/>
      <c r="L39" s="677"/>
      <c r="M39" s="672"/>
      <c r="N39" s="26"/>
    </row>
    <row r="40" spans="1:14" ht="12.75" hidden="1">
      <c r="A40" s="674"/>
      <c r="B40" s="675"/>
      <c r="C40" s="675"/>
      <c r="D40" s="675"/>
      <c r="E40" s="675"/>
      <c r="F40" s="774" t="s">
        <v>177</v>
      </c>
      <c r="G40" s="774"/>
      <c r="H40" s="774"/>
      <c r="I40" s="774"/>
      <c r="J40" s="774"/>
      <c r="K40" s="677"/>
      <c r="L40" s="677"/>
      <c r="M40" s="672"/>
      <c r="N40" s="3"/>
    </row>
    <row r="41" spans="1:14" ht="12.75" hidden="1">
      <c r="A41" s="674"/>
      <c r="B41" s="675"/>
      <c r="C41" s="675"/>
      <c r="D41" s="675"/>
      <c r="E41" s="675"/>
      <c r="F41" s="774"/>
      <c r="G41" s="774"/>
      <c r="H41" s="774"/>
      <c r="I41" s="774"/>
      <c r="J41" s="774"/>
      <c r="K41" s="677"/>
      <c r="L41" s="677"/>
      <c r="M41" s="672"/>
      <c r="N41" s="42"/>
    </row>
    <row r="42" spans="1:14" ht="13.5" hidden="1" customHeight="1">
      <c r="A42" s="674"/>
      <c r="B42" s="674"/>
      <c r="C42" s="674"/>
      <c r="D42" s="674"/>
      <c r="E42" s="674"/>
      <c r="F42" s="674"/>
      <c r="G42" s="674"/>
      <c r="H42" s="678"/>
      <c r="I42" s="672"/>
      <c r="J42" s="673"/>
      <c r="K42" s="679"/>
      <c r="L42" s="679"/>
      <c r="M42" s="674"/>
      <c r="N42" s="44"/>
    </row>
    <row r="43" spans="1:14" ht="38.25" hidden="1">
      <c r="A43" s="681" t="s">
        <v>26</v>
      </c>
      <c r="B43" s="725" t="s">
        <v>9</v>
      </c>
      <c r="C43" s="682" t="s">
        <v>373</v>
      </c>
      <c r="D43" s="682" t="s">
        <v>372</v>
      </c>
      <c r="E43" s="682" t="s">
        <v>25</v>
      </c>
      <c r="F43" s="682" t="s">
        <v>28</v>
      </c>
      <c r="G43" s="681" t="s">
        <v>6</v>
      </c>
      <c r="H43" s="683" t="s">
        <v>7</v>
      </c>
      <c r="I43" s="681" t="s">
        <v>8</v>
      </c>
      <c r="J43" s="662" t="s">
        <v>29</v>
      </c>
      <c r="K43" s="662" t="s">
        <v>14</v>
      </c>
      <c r="L43" s="684">
        <v>0</v>
      </c>
      <c r="M43" s="681" t="s">
        <v>12</v>
      </c>
      <c r="N43" s="44"/>
    </row>
    <row r="44" spans="1:14" ht="51" hidden="1">
      <c r="A44" s="686">
        <v>1</v>
      </c>
      <c r="B44" s="687" t="s">
        <v>376</v>
      </c>
      <c r="C44" s="757">
        <v>2</v>
      </c>
      <c r="D44" s="757">
        <v>78111800</v>
      </c>
      <c r="E44" s="687" t="s">
        <v>374</v>
      </c>
      <c r="F44" s="688">
        <v>1</v>
      </c>
      <c r="G44" s="696" t="s">
        <v>377</v>
      </c>
      <c r="H44" s="689">
        <v>43069</v>
      </c>
      <c r="I44" s="687" t="s">
        <v>368</v>
      </c>
      <c r="J44" s="690">
        <v>5856791309</v>
      </c>
      <c r="K44" s="730">
        <v>8160.0799582576901</v>
      </c>
      <c r="L44" s="691"/>
      <c r="M44" s="692"/>
      <c r="N44" s="171">
        <v>1</v>
      </c>
    </row>
    <row r="45" spans="1:14" ht="51" hidden="1">
      <c r="A45" s="686">
        <v>2</v>
      </c>
      <c r="B45" s="783" t="s">
        <v>378</v>
      </c>
      <c r="C45" s="757">
        <v>35</v>
      </c>
      <c r="D45" s="757">
        <v>78111800</v>
      </c>
      <c r="E45" s="687" t="s">
        <v>374</v>
      </c>
      <c r="F45" s="688">
        <v>0.5</v>
      </c>
      <c r="G45" s="785" t="s">
        <v>379</v>
      </c>
      <c r="H45" s="689">
        <v>43100</v>
      </c>
      <c r="I45" s="687" t="s">
        <v>368</v>
      </c>
      <c r="J45" s="690">
        <v>264345852</v>
      </c>
      <c r="K45" s="730">
        <v>184.15230927205926</v>
      </c>
      <c r="L45" s="691"/>
      <c r="M45" s="692"/>
      <c r="N45" s="171"/>
    </row>
    <row r="46" spans="1:14" ht="38.25" hidden="1">
      <c r="A46" s="686">
        <v>3</v>
      </c>
      <c r="B46" s="784"/>
      <c r="C46" s="757">
        <v>4</v>
      </c>
      <c r="D46" s="757">
        <v>78111800</v>
      </c>
      <c r="E46" s="687" t="s">
        <v>375</v>
      </c>
      <c r="F46" s="695">
        <v>0.5</v>
      </c>
      <c r="G46" s="786"/>
      <c r="H46" s="689">
        <v>43100</v>
      </c>
      <c r="I46" s="687" t="s">
        <v>368</v>
      </c>
      <c r="J46" s="690">
        <v>264345852</v>
      </c>
      <c r="K46" s="730">
        <v>184.15230927205926</v>
      </c>
      <c r="L46" s="691"/>
      <c r="M46" s="692"/>
      <c r="N46" s="171"/>
    </row>
    <row r="47" spans="1:14" ht="51" hidden="1">
      <c r="A47" s="698">
        <v>4</v>
      </c>
      <c r="B47" s="699" t="s">
        <v>380</v>
      </c>
      <c r="C47" s="757">
        <v>36</v>
      </c>
      <c r="D47" s="757">
        <v>78111800</v>
      </c>
      <c r="E47" s="687" t="s">
        <v>374</v>
      </c>
      <c r="F47" s="695">
        <v>1</v>
      </c>
      <c r="G47" s="701" t="s">
        <v>377</v>
      </c>
      <c r="H47" s="702">
        <v>42338</v>
      </c>
      <c r="I47" s="687" t="s">
        <v>368</v>
      </c>
      <c r="J47" s="752">
        <v>1143736690</v>
      </c>
      <c r="K47" s="730">
        <v>1775.0239621323815</v>
      </c>
      <c r="L47" s="704"/>
      <c r="M47" s="705"/>
      <c r="N47" s="171">
        <v>1</v>
      </c>
    </row>
    <row r="48" spans="1:14" ht="12.75" hidden="1">
      <c r="A48" s="698">
        <v>5</v>
      </c>
      <c r="B48" s="687"/>
      <c r="C48" s="757"/>
      <c r="D48" s="757"/>
      <c r="E48" s="687"/>
      <c r="F48" s="706"/>
      <c r="G48" s="707"/>
      <c r="H48" s="708"/>
      <c r="I48" s="687" t="s">
        <v>368</v>
      </c>
      <c r="J48" s="709"/>
      <c r="K48" s="730">
        <v>0</v>
      </c>
      <c r="L48" s="752" t="s">
        <v>36</v>
      </c>
      <c r="M48" s="705"/>
      <c r="N48" s="171"/>
    </row>
    <row r="49" spans="1:14" ht="12.75" hidden="1">
      <c r="A49" s="747">
        <v>6</v>
      </c>
      <c r="B49" s="749"/>
      <c r="C49" s="749"/>
      <c r="D49" s="749"/>
      <c r="E49" s="687"/>
      <c r="F49" s="711"/>
      <c r="G49" s="749"/>
      <c r="H49" s="748"/>
      <c r="I49" s="687" t="s">
        <v>368</v>
      </c>
      <c r="J49" s="751"/>
      <c r="K49" s="730">
        <v>0</v>
      </c>
      <c r="L49" s="712" t="e">
        <v>#VALUE!</v>
      </c>
      <c r="M49" s="713"/>
      <c r="N49" s="171">
        <v>1</v>
      </c>
    </row>
    <row r="50" spans="1:14" ht="13.5" hidden="1" thickBot="1">
      <c r="A50" s="674"/>
      <c r="B50" s="674"/>
      <c r="C50" s="674"/>
      <c r="D50" s="674"/>
      <c r="E50" s="64"/>
      <c r="F50" s="674"/>
      <c r="G50" s="674"/>
      <c r="H50" s="714"/>
      <c r="I50" s="672"/>
      <c r="J50" s="677" t="s">
        <v>11</v>
      </c>
      <c r="K50" s="677">
        <v>10303.408538934191</v>
      </c>
      <c r="L50" s="677"/>
      <c r="M50" s="715"/>
      <c r="N50" s="26"/>
    </row>
    <row r="51" spans="1:14" ht="13.5" hidden="1" thickBot="1">
      <c r="A51" s="672"/>
      <c r="B51" s="672"/>
      <c r="C51" s="672"/>
      <c r="D51" s="672"/>
      <c r="E51" s="672"/>
      <c r="F51" s="672"/>
      <c r="G51" s="672"/>
      <c r="H51" s="678"/>
      <c r="I51" s="716"/>
      <c r="J51" s="717"/>
      <c r="K51" s="53" t="s">
        <v>36</v>
      </c>
      <c r="L51" s="726"/>
      <c r="M51" s="719" t="s">
        <v>411</v>
      </c>
      <c r="N51" s="26"/>
    </row>
    <row r="52" spans="1:14" ht="12.75" hidden="1">
      <c r="A52" s="672"/>
      <c r="B52" s="672"/>
      <c r="C52" s="672"/>
      <c r="D52" s="672"/>
      <c r="E52" s="672"/>
      <c r="F52" s="672"/>
      <c r="G52" s="672"/>
      <c r="H52" s="720">
        <v>0</v>
      </c>
      <c r="I52" s="721">
        <v>0</v>
      </c>
      <c r="J52" s="722">
        <v>0</v>
      </c>
      <c r="K52" s="672"/>
      <c r="L52" s="672"/>
      <c r="M52" s="672"/>
      <c r="N52" s="26"/>
    </row>
    <row r="53" spans="1:14" ht="12.75" hidden="1">
      <c r="A53" s="672"/>
      <c r="B53" s="672"/>
      <c r="C53" s="672"/>
      <c r="D53" s="672"/>
      <c r="E53" s="672"/>
      <c r="F53" s="672"/>
      <c r="G53" s="672"/>
      <c r="H53" s="720">
        <v>0</v>
      </c>
      <c r="I53" s="721">
        <v>0</v>
      </c>
      <c r="J53" s="722">
        <v>0</v>
      </c>
      <c r="K53" s="672" t="s">
        <v>410</v>
      </c>
      <c r="L53" s="672"/>
      <c r="M53" s="672"/>
      <c r="N53" s="26"/>
    </row>
    <row r="54" spans="1:14" ht="12.75" hidden="1">
      <c r="A54" s="672"/>
      <c r="B54" s="672"/>
      <c r="C54" s="672"/>
      <c r="D54" s="672"/>
      <c r="E54" s="672"/>
      <c r="F54" s="672"/>
      <c r="G54" s="672"/>
      <c r="H54" s="720">
        <v>0</v>
      </c>
      <c r="I54" s="721">
        <v>0</v>
      </c>
      <c r="J54" s="722">
        <v>0</v>
      </c>
      <c r="K54" s="672" t="s">
        <v>410</v>
      </c>
      <c r="L54" s="672"/>
      <c r="M54" s="672"/>
      <c r="N54" s="26"/>
    </row>
    <row r="55" spans="1:14" ht="12.75" hidden="1">
      <c r="A55" s="672"/>
      <c r="B55" s="672"/>
      <c r="C55" s="672"/>
      <c r="D55" s="672"/>
      <c r="E55" s="672"/>
      <c r="F55" s="672"/>
      <c r="G55" s="672"/>
      <c r="H55" s="720">
        <v>0</v>
      </c>
      <c r="I55" s="721">
        <v>0</v>
      </c>
      <c r="J55" s="722">
        <v>0</v>
      </c>
      <c r="K55" s="672" t="s">
        <v>410</v>
      </c>
      <c r="L55" s="672"/>
      <c r="M55" s="672"/>
      <c r="N55" s="26"/>
    </row>
    <row r="56" spans="1:14" ht="12.75" hidden="1">
      <c r="A56" s="672"/>
      <c r="B56" s="672"/>
      <c r="C56" s="672"/>
      <c r="D56" s="672"/>
      <c r="E56" s="672"/>
      <c r="F56" s="672"/>
      <c r="G56" s="672"/>
      <c r="H56" s="720">
        <v>0</v>
      </c>
      <c r="I56" s="721">
        <v>0</v>
      </c>
      <c r="J56" s="722">
        <v>0</v>
      </c>
      <c r="K56" s="672" t="s">
        <v>410</v>
      </c>
      <c r="L56" s="672"/>
      <c r="M56" s="672"/>
    </row>
    <row r="57" spans="1:14" ht="12.75" hidden="1">
      <c r="A57" s="672"/>
      <c r="B57" s="672"/>
      <c r="C57" s="672"/>
      <c r="D57" s="672"/>
      <c r="E57" s="672"/>
      <c r="F57" s="672"/>
      <c r="G57" s="672"/>
      <c r="H57" s="720"/>
      <c r="I57" s="724"/>
      <c r="J57" s="677"/>
      <c r="K57" s="672">
        <v>0</v>
      </c>
      <c r="L57" s="672"/>
      <c r="M57" s="672"/>
      <c r="N57" s="26"/>
    </row>
    <row r="58" spans="1:14" ht="11.25" hidden="1" customHeight="1">
      <c r="A58" s="64"/>
      <c r="B58" s="64"/>
      <c r="C58" s="64"/>
      <c r="D58" s="64"/>
      <c r="E58" s="64"/>
      <c r="F58" s="64"/>
      <c r="G58" s="64"/>
      <c r="H58" s="64"/>
      <c r="I58" s="64"/>
      <c r="J58" s="64"/>
      <c r="K58" s="64"/>
      <c r="L58" s="64"/>
      <c r="M58" s="64"/>
      <c r="N58" s="26"/>
    </row>
    <row r="59" spans="1:14" hidden="1">
      <c r="A59" s="3"/>
      <c r="B59" s="29" t="s">
        <v>74</v>
      </c>
      <c r="C59" s="29"/>
      <c r="D59" s="29"/>
      <c r="E59" s="31">
        <v>3</v>
      </c>
      <c r="F59" s="781">
        <v>0</v>
      </c>
      <c r="G59" s="781"/>
      <c r="H59" s="781"/>
      <c r="I59" s="781"/>
      <c r="J59" s="781"/>
      <c r="K59" s="32"/>
      <c r="L59" s="32"/>
      <c r="M59" s="26"/>
      <c r="N59" s="26"/>
    </row>
    <row r="60" spans="1:14" hidden="1">
      <c r="A60" s="3"/>
      <c r="B60" s="29"/>
      <c r="C60" s="29"/>
      <c r="D60" s="29"/>
      <c r="E60" s="29"/>
      <c r="F60" s="782" t="s">
        <v>177</v>
      </c>
      <c r="G60" s="782"/>
      <c r="H60" s="782"/>
      <c r="I60" s="782"/>
      <c r="J60" s="782"/>
      <c r="K60" s="32"/>
      <c r="L60" s="32"/>
      <c r="M60" s="26"/>
      <c r="N60" s="3"/>
    </row>
    <row r="61" spans="1:14" hidden="1">
      <c r="A61" s="3"/>
      <c r="B61" s="29"/>
      <c r="C61" s="29"/>
      <c r="D61" s="29"/>
      <c r="E61" s="29"/>
      <c r="F61" s="782"/>
      <c r="G61" s="782"/>
      <c r="H61" s="782"/>
      <c r="I61" s="782"/>
      <c r="J61" s="782"/>
      <c r="K61" s="32"/>
      <c r="L61" s="32"/>
      <c r="M61" s="26"/>
      <c r="N61" s="42"/>
    </row>
    <row r="62" spans="1:14" ht="15.75" hidden="1" customHeight="1">
      <c r="A62" s="3"/>
      <c r="B62" s="3"/>
      <c r="C62" s="3"/>
      <c r="D62" s="3"/>
      <c r="E62" s="3"/>
      <c r="F62" s="3"/>
      <c r="G62" s="3"/>
      <c r="H62" s="35"/>
      <c r="I62" s="26"/>
      <c r="J62" s="27"/>
      <c r="K62" s="36"/>
      <c r="L62" s="36"/>
      <c r="M62" s="3"/>
      <c r="N62" s="44"/>
    </row>
    <row r="63" spans="1:14" ht="36" hidden="1">
      <c r="A63" s="39" t="s">
        <v>26</v>
      </c>
      <c r="B63" s="39" t="s">
        <v>9</v>
      </c>
      <c r="C63" s="682" t="s">
        <v>373</v>
      </c>
      <c r="D63" s="682" t="s">
        <v>372</v>
      </c>
      <c r="E63" s="40" t="s">
        <v>25</v>
      </c>
      <c r="F63" s="40" t="s">
        <v>28</v>
      </c>
      <c r="G63" s="39" t="s">
        <v>6</v>
      </c>
      <c r="H63" s="41" t="s">
        <v>7</v>
      </c>
      <c r="I63" s="39" t="s">
        <v>8</v>
      </c>
      <c r="J63" s="19" t="s">
        <v>29</v>
      </c>
      <c r="K63" s="19" t="s">
        <v>14</v>
      </c>
      <c r="L63" s="166">
        <v>0</v>
      </c>
      <c r="M63" s="39" t="s">
        <v>12</v>
      </c>
      <c r="N63" s="44"/>
    </row>
    <row r="64" spans="1:14" ht="51" hidden="1">
      <c r="A64" s="686">
        <v>1</v>
      </c>
      <c r="B64" s="687" t="s">
        <v>382</v>
      </c>
      <c r="C64" s="757">
        <v>4</v>
      </c>
      <c r="D64" s="757">
        <v>78111800</v>
      </c>
      <c r="E64" s="687" t="s">
        <v>381</v>
      </c>
      <c r="F64" s="688">
        <v>1</v>
      </c>
      <c r="G64" s="696" t="s">
        <v>383</v>
      </c>
      <c r="H64" s="689">
        <v>42359</v>
      </c>
      <c r="I64" s="687" t="s">
        <v>368</v>
      </c>
      <c r="J64" s="690">
        <v>1291424627</v>
      </c>
      <c r="K64" s="730">
        <v>2004.2284891751378</v>
      </c>
      <c r="L64" s="691"/>
      <c r="M64" s="692"/>
      <c r="N64" s="44">
        <v>1</v>
      </c>
    </row>
    <row r="65" spans="1:14" ht="12.75" hidden="1">
      <c r="A65" s="686">
        <v>2</v>
      </c>
      <c r="B65" s="687"/>
      <c r="C65" s="757"/>
      <c r="D65" s="757"/>
      <c r="E65" s="687"/>
      <c r="F65" s="695"/>
      <c r="G65" s="696"/>
      <c r="H65" s="689"/>
      <c r="I65" s="687" t="s">
        <v>368</v>
      </c>
      <c r="J65" s="697"/>
      <c r="K65" s="730">
        <v>0</v>
      </c>
      <c r="L65" s="691"/>
      <c r="M65" s="692"/>
      <c r="N65" s="44">
        <v>1</v>
      </c>
    </row>
    <row r="66" spans="1:14" ht="12.75" hidden="1">
      <c r="A66" s="686">
        <v>3</v>
      </c>
      <c r="B66" s="699"/>
      <c r="C66" s="757"/>
      <c r="D66" s="757"/>
      <c r="E66" s="687"/>
      <c r="F66" s="695"/>
      <c r="G66" s="701"/>
      <c r="H66" s="702"/>
      <c r="I66" s="687" t="s">
        <v>368</v>
      </c>
      <c r="J66" s="752"/>
      <c r="K66" s="730">
        <v>0</v>
      </c>
      <c r="L66" s="704"/>
      <c r="M66" s="705"/>
      <c r="N66" s="44">
        <v>1</v>
      </c>
    </row>
    <row r="67" spans="1:14" ht="12.75" hidden="1">
      <c r="A67" s="686">
        <v>4</v>
      </c>
      <c r="B67" s="687"/>
      <c r="C67" s="757"/>
      <c r="D67" s="757"/>
      <c r="E67" s="687"/>
      <c r="F67" s="706"/>
      <c r="G67" s="707"/>
      <c r="H67" s="708"/>
      <c r="I67" s="687" t="s">
        <v>368</v>
      </c>
      <c r="J67" s="709"/>
      <c r="K67" s="730">
        <v>0</v>
      </c>
      <c r="L67" s="752" t="s">
        <v>36</v>
      </c>
      <c r="M67" s="705"/>
      <c r="N67" s="44">
        <v>1</v>
      </c>
    </row>
    <row r="68" spans="1:14" ht="12.75" hidden="1">
      <c r="A68" s="686">
        <v>5</v>
      </c>
      <c r="B68" s="749"/>
      <c r="C68" s="749"/>
      <c r="D68" s="749"/>
      <c r="E68" s="687"/>
      <c r="F68" s="711"/>
      <c r="G68" s="749"/>
      <c r="H68" s="748"/>
      <c r="I68" s="687" t="s">
        <v>368</v>
      </c>
      <c r="J68" s="751"/>
      <c r="K68" s="730">
        <v>0</v>
      </c>
      <c r="L68" s="712" t="e">
        <v>#VALUE!</v>
      </c>
      <c r="M68" s="713"/>
      <c r="N68" s="44">
        <v>1</v>
      </c>
    </row>
    <row r="69" spans="1:14" ht="12.75" hidden="1">
      <c r="A69" s="686">
        <v>6</v>
      </c>
      <c r="B69" s="65"/>
      <c r="C69" s="758"/>
      <c r="D69" s="758"/>
      <c r="E69" s="687"/>
      <c r="F69" s="65"/>
      <c r="G69" s="65"/>
      <c r="H69" s="85"/>
      <c r="I69" s="687" t="s">
        <v>368</v>
      </c>
      <c r="J69" s="65"/>
      <c r="K69" s="730">
        <v>0</v>
      </c>
      <c r="L69" s="167"/>
      <c r="M69" s="528"/>
      <c r="N69" s="44">
        <v>1</v>
      </c>
    </row>
    <row r="70" spans="1:14" ht="12.75" hidden="1" thickBot="1">
      <c r="A70" s="3"/>
      <c r="B70" s="3"/>
      <c r="C70" s="3"/>
      <c r="D70" s="3"/>
      <c r="E70" s="3"/>
      <c r="F70" s="3"/>
      <c r="G70" s="3"/>
      <c r="H70" s="48"/>
      <c r="I70" s="26"/>
      <c r="J70" s="32"/>
      <c r="K70" s="32">
        <v>2004.2284891751378</v>
      </c>
      <c r="L70" s="32"/>
      <c r="M70" s="527"/>
      <c r="N70" s="26"/>
    </row>
    <row r="71" spans="1:14" ht="13.5" hidden="1" thickBot="1">
      <c r="A71" s="26"/>
      <c r="B71" s="26"/>
      <c r="C71" s="26"/>
      <c r="D71" s="26"/>
      <c r="E71" s="26"/>
      <c r="F71" s="26"/>
      <c r="G71" s="26"/>
      <c r="H71" s="35"/>
      <c r="I71" s="51"/>
      <c r="J71" s="52"/>
      <c r="K71" s="53" t="s">
        <v>35</v>
      </c>
      <c r="L71" s="170"/>
      <c r="M71" s="719" t="s">
        <v>409</v>
      </c>
      <c r="N71" s="26"/>
    </row>
    <row r="72" spans="1:14" hidden="1">
      <c r="A72" s="26"/>
      <c r="B72" s="26"/>
      <c r="C72" s="26"/>
      <c r="D72" s="26"/>
      <c r="E72" s="26"/>
      <c r="F72" s="26"/>
      <c r="G72" s="26"/>
      <c r="H72" s="54">
        <v>0</v>
      </c>
      <c r="I72" s="55">
        <v>0</v>
      </c>
      <c r="J72" s="56">
        <v>0</v>
      </c>
      <c r="K72" s="26" t="s">
        <v>410</v>
      </c>
      <c r="L72" s="26"/>
      <c r="M72" s="26"/>
      <c r="N72" s="26"/>
    </row>
    <row r="73" spans="1:14" hidden="1">
      <c r="A73" s="26"/>
      <c r="B73" s="26"/>
      <c r="C73" s="26"/>
      <c r="D73" s="26"/>
      <c r="E73" s="26"/>
      <c r="F73" s="26"/>
      <c r="G73" s="26"/>
      <c r="H73" s="54">
        <v>0</v>
      </c>
      <c r="I73" s="55">
        <v>0</v>
      </c>
      <c r="J73" s="56">
        <v>0</v>
      </c>
      <c r="K73" s="26" t="s">
        <v>410</v>
      </c>
      <c r="L73" s="26"/>
      <c r="M73" s="26"/>
      <c r="N73" s="26"/>
    </row>
    <row r="74" spans="1:14" hidden="1">
      <c r="A74" s="26"/>
      <c r="B74" s="26"/>
      <c r="C74" s="26"/>
      <c r="D74" s="26"/>
      <c r="E74" s="26"/>
      <c r="F74" s="26"/>
      <c r="G74" s="26"/>
      <c r="H74" s="54">
        <v>0</v>
      </c>
      <c r="I74" s="55">
        <v>0</v>
      </c>
      <c r="J74" s="56">
        <v>0</v>
      </c>
      <c r="K74" s="26" t="s">
        <v>410</v>
      </c>
      <c r="L74" s="26"/>
      <c r="M74" s="26"/>
      <c r="N74" s="26"/>
    </row>
    <row r="75" spans="1:14" hidden="1">
      <c r="A75" s="26"/>
      <c r="B75" s="26"/>
      <c r="C75" s="26"/>
      <c r="D75" s="26"/>
      <c r="E75" s="26"/>
      <c r="F75" s="26"/>
      <c r="G75" s="26"/>
      <c r="H75" s="54">
        <v>0</v>
      </c>
      <c r="I75" s="55">
        <v>0</v>
      </c>
      <c r="J75" s="56">
        <v>0</v>
      </c>
      <c r="K75" s="26" t="s">
        <v>410</v>
      </c>
      <c r="L75" s="26"/>
      <c r="M75" s="26"/>
      <c r="N75" s="26"/>
    </row>
    <row r="76" spans="1:14" hidden="1">
      <c r="A76" s="26"/>
      <c r="B76" s="26"/>
      <c r="C76" s="26"/>
      <c r="D76" s="26"/>
      <c r="E76" s="26"/>
      <c r="F76" s="26"/>
      <c r="G76" s="26"/>
      <c r="H76" s="54">
        <v>0</v>
      </c>
      <c r="I76" s="55">
        <v>0</v>
      </c>
      <c r="J76" s="56">
        <v>0</v>
      </c>
      <c r="K76" s="26" t="s">
        <v>410</v>
      </c>
      <c r="L76" s="26"/>
      <c r="M76" s="26"/>
    </row>
    <row r="77" spans="1:14" hidden="1">
      <c r="A77" s="26"/>
      <c r="B77" s="26"/>
      <c r="C77" s="26"/>
      <c r="D77" s="26"/>
      <c r="E77" s="26"/>
      <c r="F77" s="26"/>
      <c r="G77" s="26"/>
      <c r="H77" s="54"/>
      <c r="I77" s="57"/>
      <c r="J77" s="32"/>
      <c r="K77" s="26">
        <v>0</v>
      </c>
      <c r="L77" s="26"/>
      <c r="M77" s="26"/>
    </row>
    <row r="78" spans="1:14" hidden="1">
      <c r="N78" s="26"/>
    </row>
    <row r="79" spans="1:14" hidden="1">
      <c r="A79" s="3"/>
      <c r="B79" s="29" t="s">
        <v>74</v>
      </c>
      <c r="C79" s="29"/>
      <c r="D79" s="29"/>
      <c r="E79" s="31">
        <v>4</v>
      </c>
      <c r="F79" s="781">
        <v>0</v>
      </c>
      <c r="G79" s="781"/>
      <c r="H79" s="781"/>
      <c r="I79" s="781"/>
      <c r="J79" s="781"/>
      <c r="K79" s="32">
        <v>2342.5236466089755</v>
      </c>
      <c r="L79" s="32"/>
      <c r="M79" s="26"/>
      <c r="N79" s="26"/>
    </row>
    <row r="80" spans="1:14" hidden="1">
      <c r="A80" s="3"/>
      <c r="B80" s="29"/>
      <c r="C80" s="29"/>
      <c r="D80" s="29"/>
      <c r="E80" s="29"/>
      <c r="F80" s="782" t="s">
        <v>177</v>
      </c>
      <c r="G80" s="782"/>
      <c r="H80" s="782"/>
      <c r="I80" s="782"/>
      <c r="J80" s="782"/>
      <c r="K80" s="32"/>
      <c r="L80" s="32"/>
      <c r="M80" s="26"/>
      <c r="N80" s="3"/>
    </row>
    <row r="81" spans="1:14" hidden="1">
      <c r="A81" s="3"/>
      <c r="B81" s="29"/>
      <c r="C81" s="29"/>
      <c r="D81" s="29"/>
      <c r="E81" s="29"/>
      <c r="F81" s="782"/>
      <c r="G81" s="782"/>
      <c r="H81" s="782"/>
      <c r="I81" s="782"/>
      <c r="J81" s="782"/>
      <c r="K81" s="32"/>
      <c r="L81" s="32"/>
      <c r="M81" s="26"/>
      <c r="N81" s="42"/>
    </row>
    <row r="82" spans="1:14" hidden="1">
      <c r="A82" s="3"/>
      <c r="B82" s="3"/>
      <c r="C82" s="3"/>
      <c r="D82" s="3"/>
      <c r="E82" s="3"/>
      <c r="F82" s="3"/>
      <c r="G82" s="3"/>
      <c r="H82" s="35"/>
      <c r="I82" s="26"/>
      <c r="J82" s="27"/>
      <c r="K82" s="36"/>
      <c r="L82" s="36"/>
      <c r="M82" s="3"/>
      <c r="N82" s="44"/>
    </row>
    <row r="83" spans="1:14" ht="36" hidden="1">
      <c r="A83" s="39" t="s">
        <v>26</v>
      </c>
      <c r="B83" s="39" t="s">
        <v>9</v>
      </c>
      <c r="C83" s="682" t="s">
        <v>373</v>
      </c>
      <c r="D83" s="682" t="s">
        <v>372</v>
      </c>
      <c r="E83" s="40" t="s">
        <v>25</v>
      </c>
      <c r="F83" s="40" t="s">
        <v>28</v>
      </c>
      <c r="G83" s="39" t="s">
        <v>6</v>
      </c>
      <c r="H83" s="41" t="s">
        <v>7</v>
      </c>
      <c r="I83" s="39" t="s">
        <v>8</v>
      </c>
      <c r="J83" s="19" t="s">
        <v>29</v>
      </c>
      <c r="K83" s="19" t="s">
        <v>14</v>
      </c>
      <c r="L83" s="166">
        <v>0</v>
      </c>
      <c r="M83" s="39" t="s">
        <v>12</v>
      </c>
      <c r="N83" s="44"/>
    </row>
    <row r="84" spans="1:14" ht="60" hidden="1">
      <c r="A84" s="650">
        <v>1</v>
      </c>
      <c r="B84" s="58" t="s">
        <v>385</v>
      </c>
      <c r="C84" s="759">
        <v>63</v>
      </c>
      <c r="D84" s="759">
        <v>78111800</v>
      </c>
      <c r="E84" s="58" t="s">
        <v>384</v>
      </c>
      <c r="F84" s="59">
        <v>1</v>
      </c>
      <c r="G84" s="65" t="s">
        <v>388</v>
      </c>
      <c r="H84" s="85">
        <v>42735</v>
      </c>
      <c r="I84" s="58" t="s">
        <v>368</v>
      </c>
      <c r="J84" s="86">
        <v>1164000000</v>
      </c>
      <c r="K84" s="730">
        <v>1688.2924749149327</v>
      </c>
      <c r="L84" s="167"/>
      <c r="M84" s="43"/>
      <c r="N84" s="44">
        <v>1</v>
      </c>
    </row>
    <row r="85" spans="1:14" ht="24" hidden="1">
      <c r="A85" s="650">
        <v>2</v>
      </c>
      <c r="B85" s="58" t="s">
        <v>386</v>
      </c>
      <c r="C85" s="759">
        <v>55</v>
      </c>
      <c r="D85" s="759">
        <v>78111800</v>
      </c>
      <c r="E85" s="58" t="s">
        <v>384</v>
      </c>
      <c r="F85" s="59">
        <v>1</v>
      </c>
      <c r="G85" s="65" t="s">
        <v>389</v>
      </c>
      <c r="H85" s="85">
        <v>42735</v>
      </c>
      <c r="I85" s="58" t="s">
        <v>368</v>
      </c>
      <c r="J85" s="86">
        <v>280000000</v>
      </c>
      <c r="K85" s="730">
        <v>406.11846475616937</v>
      </c>
      <c r="L85" s="167"/>
      <c r="M85" s="43"/>
      <c r="N85" s="44">
        <v>1</v>
      </c>
    </row>
    <row r="86" spans="1:14" ht="48" hidden="1">
      <c r="A86" s="650">
        <v>3</v>
      </c>
      <c r="B86" s="58" t="s">
        <v>387</v>
      </c>
      <c r="C86" s="759">
        <v>42</v>
      </c>
      <c r="D86" s="759">
        <v>78111800</v>
      </c>
      <c r="E86" s="58" t="s">
        <v>384</v>
      </c>
      <c r="F86" s="59">
        <v>1</v>
      </c>
      <c r="G86" s="65" t="s">
        <v>390</v>
      </c>
      <c r="H86" s="85">
        <v>42338</v>
      </c>
      <c r="I86" s="58" t="s">
        <v>368</v>
      </c>
      <c r="J86" s="86">
        <v>1216238437</v>
      </c>
      <c r="K86" s="730">
        <v>1887.5431628773183</v>
      </c>
      <c r="L86" s="167"/>
      <c r="M86" s="43"/>
      <c r="N86" s="44">
        <v>1</v>
      </c>
    </row>
    <row r="87" spans="1:14" ht="12.75" hidden="1">
      <c r="A87" s="754">
        <v>4</v>
      </c>
      <c r="B87" s="65"/>
      <c r="C87" s="760"/>
      <c r="D87" s="760"/>
      <c r="E87" s="58"/>
      <c r="F87" s="59"/>
      <c r="G87" s="65"/>
      <c r="H87" s="85"/>
      <c r="I87" s="65"/>
      <c r="J87" s="61"/>
      <c r="K87" s="730">
        <v>0</v>
      </c>
      <c r="L87" s="61"/>
      <c r="M87" s="750"/>
      <c r="N87" s="44">
        <v>1</v>
      </c>
    </row>
    <row r="88" spans="1:14" ht="12.75" hidden="1">
      <c r="A88" s="754">
        <v>5</v>
      </c>
      <c r="B88" s="65"/>
      <c r="C88" s="760"/>
      <c r="D88" s="760"/>
      <c r="E88" s="58"/>
      <c r="F88" s="59"/>
      <c r="G88" s="65"/>
      <c r="H88" s="85"/>
      <c r="I88" s="65"/>
      <c r="J88" s="61"/>
      <c r="K88" s="730">
        <v>0</v>
      </c>
      <c r="L88" s="167"/>
      <c r="M88" s="173"/>
      <c r="N88" s="44">
        <v>1</v>
      </c>
    </row>
    <row r="89" spans="1:14" ht="12.75" hidden="1">
      <c r="A89" s="754">
        <v>6</v>
      </c>
      <c r="B89" s="65"/>
      <c r="C89" s="760"/>
      <c r="D89" s="760"/>
      <c r="E89" s="58"/>
      <c r="F89" s="59"/>
      <c r="G89" s="65"/>
      <c r="H89" s="85"/>
      <c r="I89" s="65"/>
      <c r="J89" s="61"/>
      <c r="K89" s="730">
        <v>0</v>
      </c>
      <c r="L89" s="167"/>
      <c r="M89" s="174"/>
      <c r="N89" s="44">
        <v>1</v>
      </c>
    </row>
    <row r="90" spans="1:14" ht="12.75" hidden="1" thickBot="1">
      <c r="A90" s="3"/>
      <c r="B90" s="3"/>
      <c r="C90" s="3"/>
      <c r="D90" s="3"/>
      <c r="E90" s="3"/>
      <c r="F90" s="3"/>
      <c r="G90" s="3"/>
      <c r="H90" s="48"/>
      <c r="I90" s="26"/>
      <c r="J90" s="32" t="s">
        <v>11</v>
      </c>
      <c r="K90" s="32">
        <v>3981.9541025484205</v>
      </c>
      <c r="L90" s="32"/>
      <c r="M90" s="522"/>
      <c r="N90" s="26"/>
    </row>
    <row r="91" spans="1:14" ht="13.5" hidden="1" thickBot="1">
      <c r="A91" s="26"/>
      <c r="B91" s="26"/>
      <c r="C91" s="26"/>
      <c r="D91" s="26"/>
      <c r="E91" s="26"/>
      <c r="F91" s="26"/>
      <c r="G91" s="26"/>
      <c r="H91" s="35"/>
      <c r="I91" s="51"/>
      <c r="J91" s="52"/>
      <c r="K91" s="53" t="s">
        <v>35</v>
      </c>
      <c r="L91" s="170"/>
      <c r="M91" s="719" t="s">
        <v>409</v>
      </c>
      <c r="N91" s="26"/>
    </row>
    <row r="92" spans="1:14" hidden="1">
      <c r="A92" s="26"/>
      <c r="B92" s="26"/>
      <c r="C92" s="26"/>
      <c r="D92" s="26"/>
      <c r="E92" s="26"/>
      <c r="F92" s="26"/>
      <c r="G92" s="26"/>
      <c r="H92" s="54">
        <v>0</v>
      </c>
      <c r="I92" s="55">
        <v>0</v>
      </c>
      <c r="J92" s="56">
        <v>0</v>
      </c>
      <c r="K92" s="26" t="s">
        <v>410</v>
      </c>
      <c r="L92" s="26"/>
      <c r="M92" s="26"/>
      <c r="N92" s="26"/>
    </row>
    <row r="93" spans="1:14" hidden="1">
      <c r="A93" s="26"/>
      <c r="B93" s="26"/>
      <c r="C93" s="26"/>
      <c r="D93" s="26"/>
      <c r="E93" s="26"/>
      <c r="F93" s="26"/>
      <c r="G93" s="26"/>
      <c r="H93" s="54">
        <v>0</v>
      </c>
      <c r="I93" s="55">
        <v>0</v>
      </c>
      <c r="J93" s="56">
        <v>0</v>
      </c>
      <c r="K93" s="26" t="s">
        <v>410</v>
      </c>
      <c r="L93" s="26"/>
      <c r="M93" s="26"/>
      <c r="N93" s="26"/>
    </row>
    <row r="94" spans="1:14" hidden="1">
      <c r="A94" s="26"/>
      <c r="B94" s="26"/>
      <c r="C94" s="26"/>
      <c r="D94" s="26"/>
      <c r="E94" s="26"/>
      <c r="F94" s="26"/>
      <c r="G94" s="26"/>
      <c r="H94" s="54">
        <v>0</v>
      </c>
      <c r="I94" s="55">
        <v>0</v>
      </c>
      <c r="J94" s="56">
        <v>0</v>
      </c>
      <c r="K94" s="26" t="s">
        <v>410</v>
      </c>
      <c r="L94" s="26"/>
      <c r="M94" s="26"/>
      <c r="N94" s="26"/>
    </row>
    <row r="95" spans="1:14" hidden="1">
      <c r="A95" s="26"/>
      <c r="B95" s="26"/>
      <c r="C95" s="26"/>
      <c r="D95" s="26"/>
      <c r="E95" s="26"/>
      <c r="F95" s="26"/>
      <c r="G95" s="26"/>
      <c r="H95" s="54">
        <v>0</v>
      </c>
      <c r="I95" s="55">
        <v>0</v>
      </c>
      <c r="J95" s="56">
        <v>0</v>
      </c>
      <c r="K95" s="26" t="s">
        <v>410</v>
      </c>
      <c r="L95" s="26"/>
      <c r="M95" s="26"/>
      <c r="N95" s="26"/>
    </row>
    <row r="96" spans="1:14" hidden="1">
      <c r="A96" s="26"/>
      <c r="B96" s="26"/>
      <c r="C96" s="26"/>
      <c r="D96" s="26"/>
      <c r="E96" s="26"/>
      <c r="F96" s="26"/>
      <c r="G96" s="26"/>
      <c r="H96" s="54">
        <v>0</v>
      </c>
      <c r="I96" s="55">
        <v>0</v>
      </c>
      <c r="J96" s="56">
        <v>0</v>
      </c>
      <c r="K96" s="26" t="s">
        <v>410</v>
      </c>
      <c r="L96" s="26"/>
      <c r="M96" s="26"/>
    </row>
    <row r="97" spans="1:14" hidden="1">
      <c r="A97" s="26"/>
      <c r="B97" s="26"/>
      <c r="C97" s="26"/>
      <c r="D97" s="26"/>
      <c r="E97" s="26"/>
      <c r="F97" s="26"/>
      <c r="G97" s="26"/>
      <c r="H97" s="54"/>
      <c r="I97" s="57"/>
      <c r="J97" s="32"/>
      <c r="K97" s="26">
        <v>0</v>
      </c>
      <c r="L97" s="26"/>
      <c r="M97" s="26"/>
    </row>
    <row r="98" spans="1:14" hidden="1">
      <c r="N98" s="26"/>
    </row>
    <row r="99" spans="1:14" hidden="1">
      <c r="A99" s="3"/>
      <c r="B99" s="29" t="s">
        <v>74</v>
      </c>
      <c r="C99" s="29"/>
      <c r="D99" s="29"/>
      <c r="E99" s="31">
        <v>5</v>
      </c>
      <c r="F99" s="781">
        <v>0</v>
      </c>
      <c r="G99" s="781"/>
      <c r="H99" s="781"/>
      <c r="I99" s="781"/>
      <c r="J99" s="781"/>
      <c r="K99" s="32">
        <v>3604.9635339102433</v>
      </c>
      <c r="L99" s="32"/>
      <c r="M99" s="26"/>
      <c r="N99" s="26"/>
    </row>
    <row r="100" spans="1:14" hidden="1">
      <c r="A100" s="3"/>
      <c r="B100" s="29"/>
      <c r="C100" s="29"/>
      <c r="D100" s="29"/>
      <c r="E100" s="29"/>
      <c r="F100" s="782" t="s">
        <v>177</v>
      </c>
      <c r="G100" s="782"/>
      <c r="H100" s="782"/>
      <c r="I100" s="782"/>
      <c r="J100" s="782"/>
      <c r="K100" s="32"/>
      <c r="L100" s="32"/>
      <c r="M100" s="26"/>
      <c r="N100" s="3"/>
    </row>
    <row r="101" spans="1:14" hidden="1">
      <c r="A101" s="3"/>
      <c r="B101" s="29"/>
      <c r="C101" s="29"/>
      <c r="D101" s="29"/>
      <c r="E101" s="29"/>
      <c r="F101" s="782"/>
      <c r="G101" s="782"/>
      <c r="H101" s="782"/>
      <c r="I101" s="782"/>
      <c r="J101" s="782"/>
      <c r="K101" s="32"/>
      <c r="L101" s="32"/>
      <c r="M101" s="26"/>
      <c r="N101" s="42"/>
    </row>
    <row r="102" spans="1:14" hidden="1">
      <c r="A102" s="3"/>
      <c r="B102" s="3"/>
      <c r="C102" s="3"/>
      <c r="D102" s="3"/>
      <c r="E102" s="3"/>
      <c r="F102" s="3"/>
      <c r="G102" s="3"/>
      <c r="H102" s="35"/>
      <c r="I102" s="26"/>
      <c r="J102" s="27"/>
      <c r="K102" s="36"/>
      <c r="L102" s="36"/>
      <c r="M102" s="3"/>
      <c r="N102" s="44"/>
    </row>
    <row r="103" spans="1:14" ht="36" hidden="1">
      <c r="A103" s="39" t="s">
        <v>26</v>
      </c>
      <c r="B103" s="39" t="s">
        <v>9</v>
      </c>
      <c r="C103" s="682" t="s">
        <v>373</v>
      </c>
      <c r="D103" s="682" t="s">
        <v>372</v>
      </c>
      <c r="E103" s="40" t="s">
        <v>25</v>
      </c>
      <c r="F103" s="40" t="s">
        <v>28</v>
      </c>
      <c r="G103" s="39" t="s">
        <v>6</v>
      </c>
      <c r="H103" s="41" t="s">
        <v>7</v>
      </c>
      <c r="I103" s="39" t="s">
        <v>8</v>
      </c>
      <c r="J103" s="19" t="s">
        <v>29</v>
      </c>
      <c r="K103" s="19" t="s">
        <v>14</v>
      </c>
      <c r="L103" s="166">
        <v>0</v>
      </c>
      <c r="M103" s="39" t="s">
        <v>12</v>
      </c>
      <c r="N103" s="44"/>
    </row>
    <row r="104" spans="1:14" ht="60" hidden="1">
      <c r="A104" s="649">
        <v>1</v>
      </c>
      <c r="B104" s="58" t="s">
        <v>392</v>
      </c>
      <c r="C104" s="761">
        <v>41</v>
      </c>
      <c r="D104" s="759">
        <v>78111800</v>
      </c>
      <c r="E104" s="62" t="s">
        <v>391</v>
      </c>
      <c r="F104" s="59">
        <v>1</v>
      </c>
      <c r="G104" s="58" t="s">
        <v>395</v>
      </c>
      <c r="H104" s="85">
        <v>42338</v>
      </c>
      <c r="I104" s="58" t="s">
        <v>368</v>
      </c>
      <c r="J104" s="86">
        <v>1791306380</v>
      </c>
      <c r="K104" s="730">
        <v>2780.0207651121286</v>
      </c>
      <c r="L104" s="167"/>
      <c r="M104" s="87"/>
      <c r="N104" s="44">
        <v>1</v>
      </c>
    </row>
    <row r="105" spans="1:14" ht="48" hidden="1">
      <c r="A105" s="649">
        <v>2</v>
      </c>
      <c r="B105" s="602" t="s">
        <v>393</v>
      </c>
      <c r="C105" s="761">
        <v>63</v>
      </c>
      <c r="D105" s="759">
        <v>78111800</v>
      </c>
      <c r="E105" s="62" t="s">
        <v>391</v>
      </c>
      <c r="F105" s="59">
        <v>1</v>
      </c>
      <c r="G105" s="58" t="s">
        <v>397</v>
      </c>
      <c r="H105" s="85">
        <v>43100</v>
      </c>
      <c r="I105" s="58" t="s">
        <v>368</v>
      </c>
      <c r="J105" s="86">
        <v>181759595</v>
      </c>
      <c r="K105" s="730">
        <v>253.23982879522723</v>
      </c>
      <c r="L105" s="167"/>
      <c r="M105" s="43"/>
      <c r="N105" s="44">
        <v>1</v>
      </c>
    </row>
    <row r="106" spans="1:14" ht="24" hidden="1">
      <c r="A106" s="753">
        <v>3</v>
      </c>
      <c r="B106" s="65" t="s">
        <v>394</v>
      </c>
      <c r="C106" s="761">
        <v>48</v>
      </c>
      <c r="D106" s="759">
        <v>78111800</v>
      </c>
      <c r="E106" s="62" t="s">
        <v>391</v>
      </c>
      <c r="F106" s="59">
        <v>1</v>
      </c>
      <c r="G106" s="58" t="s">
        <v>396</v>
      </c>
      <c r="H106" s="85">
        <v>41305</v>
      </c>
      <c r="I106" s="58" t="s">
        <v>368</v>
      </c>
      <c r="J106" s="86">
        <v>840000000</v>
      </c>
      <c r="K106" s="730">
        <v>1424.9363867684478</v>
      </c>
      <c r="L106" s="167"/>
      <c r="M106" s="43"/>
      <c r="N106" s="44">
        <v>1</v>
      </c>
    </row>
    <row r="107" spans="1:14" ht="12.75" hidden="1">
      <c r="A107" s="753">
        <v>4</v>
      </c>
      <c r="B107" s="65"/>
      <c r="C107" s="761"/>
      <c r="D107" s="760"/>
      <c r="E107" s="58"/>
      <c r="F107" s="59"/>
      <c r="G107" s="58"/>
      <c r="H107" s="85"/>
      <c r="I107" s="65"/>
      <c r="J107" s="86"/>
      <c r="K107" s="730">
        <v>0</v>
      </c>
      <c r="L107" s="167"/>
      <c r="M107" s="43"/>
      <c r="N107" s="44">
        <v>1</v>
      </c>
    </row>
    <row r="108" spans="1:14" ht="12.75" hidden="1">
      <c r="A108" s="753">
        <v>5</v>
      </c>
      <c r="B108" s="58"/>
      <c r="C108" s="761"/>
      <c r="D108" s="761"/>
      <c r="E108" s="62"/>
      <c r="F108" s="59"/>
      <c r="G108" s="58"/>
      <c r="H108" s="85"/>
      <c r="I108" s="58"/>
      <c r="J108" s="61"/>
      <c r="K108" s="730">
        <v>0</v>
      </c>
      <c r="L108" s="167"/>
      <c r="M108" s="43"/>
      <c r="N108" s="44">
        <v>1</v>
      </c>
    </row>
    <row r="109" spans="1:14" ht="12.75" hidden="1">
      <c r="A109" s="753">
        <v>6</v>
      </c>
      <c r="B109" s="58"/>
      <c r="C109" s="761"/>
      <c r="D109" s="761"/>
      <c r="E109" s="62"/>
      <c r="F109" s="59"/>
      <c r="G109" s="58"/>
      <c r="H109" s="85"/>
      <c r="I109" s="58"/>
      <c r="J109" s="61"/>
      <c r="K109" s="730">
        <v>0</v>
      </c>
      <c r="L109" s="167"/>
      <c r="M109" s="47"/>
      <c r="N109" s="44">
        <v>1</v>
      </c>
    </row>
    <row r="110" spans="1:14" ht="12.75" hidden="1" thickBot="1">
      <c r="A110" s="3"/>
      <c r="B110" s="3"/>
      <c r="C110" s="3"/>
      <c r="D110" s="3"/>
      <c r="E110" s="3"/>
      <c r="F110" s="3"/>
      <c r="G110" s="3"/>
      <c r="H110" s="48"/>
      <c r="I110" s="26"/>
      <c r="J110" s="32" t="s">
        <v>11</v>
      </c>
      <c r="K110" s="32">
        <v>4458.1969806758043</v>
      </c>
      <c r="L110" s="32"/>
      <c r="M110" s="527"/>
      <c r="N110" s="26"/>
    </row>
    <row r="111" spans="1:14" ht="28.5" hidden="1" customHeight="1" thickBot="1">
      <c r="A111" s="26"/>
      <c r="B111" s="26"/>
      <c r="C111" s="26"/>
      <c r="D111" s="26"/>
      <c r="E111" s="26"/>
      <c r="F111" s="26"/>
      <c r="G111" s="26"/>
      <c r="H111" s="35"/>
      <c r="I111" s="51"/>
      <c r="J111" s="52"/>
      <c r="K111" s="53" t="s">
        <v>35</v>
      </c>
      <c r="L111" s="170"/>
      <c r="M111" s="719" t="s">
        <v>409</v>
      </c>
      <c r="N111" s="26"/>
    </row>
    <row r="112" spans="1:14" hidden="1">
      <c r="A112" s="26"/>
      <c r="B112" s="26"/>
      <c r="C112" s="26"/>
      <c r="D112" s="26"/>
      <c r="E112" s="26"/>
      <c r="F112" s="26"/>
      <c r="G112" s="26"/>
      <c r="H112" s="54">
        <v>0</v>
      </c>
      <c r="I112" s="55">
        <v>0</v>
      </c>
      <c r="J112" s="56">
        <v>0</v>
      </c>
      <c r="K112" s="26" t="s">
        <v>410</v>
      </c>
      <c r="L112" s="26"/>
      <c r="M112" s="26"/>
      <c r="N112" s="26"/>
    </row>
    <row r="113" spans="1:14" hidden="1">
      <c r="A113" s="26"/>
      <c r="B113" s="26"/>
      <c r="C113" s="26"/>
      <c r="D113" s="26"/>
      <c r="E113" s="26"/>
      <c r="F113" s="26"/>
      <c r="G113" s="26"/>
      <c r="H113" s="54">
        <v>0</v>
      </c>
      <c r="I113" s="55">
        <v>0</v>
      </c>
      <c r="J113" s="56">
        <v>0</v>
      </c>
      <c r="K113" s="26" t="s">
        <v>410</v>
      </c>
      <c r="L113" s="26"/>
      <c r="M113" s="26"/>
      <c r="N113" s="26"/>
    </row>
    <row r="114" spans="1:14" hidden="1">
      <c r="A114" s="26"/>
      <c r="B114" s="26"/>
      <c r="C114" s="26"/>
      <c r="D114" s="26"/>
      <c r="E114" s="26"/>
      <c r="F114" s="26"/>
      <c r="G114" s="26"/>
      <c r="H114" s="54">
        <v>0</v>
      </c>
      <c r="I114" s="55">
        <v>0</v>
      </c>
      <c r="J114" s="56">
        <v>0</v>
      </c>
      <c r="K114" s="26" t="s">
        <v>410</v>
      </c>
      <c r="L114" s="26"/>
      <c r="M114" s="26"/>
      <c r="N114" s="26"/>
    </row>
    <row r="115" spans="1:14" hidden="1">
      <c r="A115" s="26"/>
      <c r="B115" s="26"/>
      <c r="C115" s="26"/>
      <c r="D115" s="26"/>
      <c r="E115" s="26"/>
      <c r="F115" s="26"/>
      <c r="G115" s="26"/>
      <c r="H115" s="54">
        <v>0</v>
      </c>
      <c r="I115" s="55">
        <v>0</v>
      </c>
      <c r="J115" s="56">
        <v>0</v>
      </c>
      <c r="K115" s="26" t="s">
        <v>410</v>
      </c>
      <c r="L115" s="26"/>
      <c r="M115" s="26"/>
      <c r="N115" s="26"/>
    </row>
    <row r="116" spans="1:14" hidden="1">
      <c r="A116" s="26"/>
      <c r="B116" s="26"/>
      <c r="C116" s="26"/>
      <c r="D116" s="26"/>
      <c r="E116" s="26"/>
      <c r="F116" s="26"/>
      <c r="G116" s="26"/>
      <c r="H116" s="54">
        <v>0</v>
      </c>
      <c r="I116" s="55">
        <v>0</v>
      </c>
      <c r="J116" s="56">
        <v>0</v>
      </c>
      <c r="K116" s="26" t="s">
        <v>410</v>
      </c>
      <c r="L116" s="26"/>
      <c r="M116" s="26"/>
    </row>
    <row r="117" spans="1:14" hidden="1">
      <c r="A117" s="26"/>
      <c r="B117" s="26"/>
      <c r="C117" s="26"/>
      <c r="D117" s="26"/>
      <c r="E117" s="26"/>
      <c r="F117" s="26"/>
      <c r="G117" s="26"/>
      <c r="H117" s="54"/>
      <c r="I117" s="57"/>
      <c r="J117" s="32"/>
      <c r="K117" s="26">
        <v>0</v>
      </c>
      <c r="L117" s="26"/>
      <c r="M117" s="26"/>
      <c r="N117" s="26"/>
    </row>
    <row r="118" spans="1:14" hidden="1"/>
    <row r="133" spans="6:9">
      <c r="F133" s="138"/>
      <c r="G133" s="138"/>
      <c r="H133" s="138"/>
      <c r="I133" s="138"/>
    </row>
    <row r="134" spans="6:9">
      <c r="F134" s="138"/>
      <c r="G134" s="138"/>
      <c r="H134" s="138"/>
      <c r="I134" s="138"/>
    </row>
    <row r="135" spans="6:9">
      <c r="F135" s="139"/>
      <c r="G135" s="138"/>
      <c r="H135" s="138"/>
      <c r="I135" s="138"/>
    </row>
    <row r="136" spans="6:9">
      <c r="F136" s="140"/>
      <c r="G136" s="138"/>
      <c r="H136" s="138"/>
      <c r="I136" s="138"/>
    </row>
    <row r="137" spans="6:9">
      <c r="F137" s="140"/>
      <c r="G137" s="138"/>
      <c r="H137" s="138"/>
      <c r="I137" s="138"/>
    </row>
    <row r="138" spans="6:9">
      <c r="F138" s="138"/>
      <c r="G138" s="138"/>
      <c r="H138" s="138"/>
      <c r="I138" s="138"/>
    </row>
    <row r="139" spans="6:9">
      <c r="F139" s="138"/>
      <c r="G139" s="138"/>
      <c r="H139" s="138"/>
      <c r="I139" s="138"/>
    </row>
    <row r="140" spans="6:9">
      <c r="F140" s="138"/>
      <c r="G140" s="138"/>
      <c r="H140" s="138"/>
      <c r="I140" s="138"/>
    </row>
    <row r="141" spans="6:9">
      <c r="F141" s="138"/>
      <c r="G141" s="138"/>
      <c r="H141" s="138"/>
      <c r="I141" s="138"/>
    </row>
    <row r="142" spans="6:9">
      <c r="F142" s="138"/>
      <c r="G142" s="138"/>
      <c r="H142" s="138"/>
      <c r="I142" s="138"/>
    </row>
    <row r="143" spans="6:9">
      <c r="F143" s="138"/>
      <c r="G143" s="138"/>
      <c r="H143" s="138"/>
      <c r="I143" s="138"/>
    </row>
    <row r="144" spans="6:9">
      <c r="F144" s="138"/>
      <c r="G144" s="138"/>
      <c r="H144" s="138"/>
      <c r="I144" s="138"/>
    </row>
    <row r="145" spans="6:9">
      <c r="F145" s="138"/>
      <c r="G145" s="138"/>
      <c r="H145" s="138"/>
      <c r="I145" s="138"/>
    </row>
  </sheetData>
  <sheetProtection algorithmName="SHA-512" hashValue="QalByAk3j23k6Fr/pCNLffKo+LuUV+K64LhafuKl3g5AVG4/l7oaS5p85jWQvJDJ8Qaa8efk0xUWTLtIgPsHdg==" saltValue="pxhxF9KPfqsK1shpQaOJmg==" spinCount="100000" sheet="1" objects="1" scenarios="1"/>
  <mergeCells count="21">
    <mergeCell ref="B45:B46"/>
    <mergeCell ref="G45:G46"/>
    <mergeCell ref="F59:J59"/>
    <mergeCell ref="F39:J39"/>
    <mergeCell ref="F40:J41"/>
    <mergeCell ref="F99:J99"/>
    <mergeCell ref="F100:J101"/>
    <mergeCell ref="F60:J61"/>
    <mergeCell ref="F79:J79"/>
    <mergeCell ref="F80:J81"/>
    <mergeCell ref="A1:M1"/>
    <mergeCell ref="A2:M2"/>
    <mergeCell ref="A3:M3"/>
    <mergeCell ref="A5:M5"/>
    <mergeCell ref="F20:J21"/>
    <mergeCell ref="A6:M6"/>
    <mergeCell ref="A9:M9"/>
    <mergeCell ref="A10:M10"/>
    <mergeCell ref="A12:M12"/>
    <mergeCell ref="F19:J19"/>
    <mergeCell ref="A7:M7"/>
  </mergeCells>
  <phoneticPr fontId="0" type="noConversion"/>
  <conditionalFormatting sqref="J52 J72 J92 J32:J36">
    <cfRule type="expression" dxfId="628" priority="4250" stopIfTrue="1">
      <formula>MAX(J32:J36)=J32</formula>
    </cfRule>
  </conditionalFormatting>
  <conditionalFormatting sqref="J53 J73 J93">
    <cfRule type="expression" dxfId="627" priority="4251" stopIfTrue="1">
      <formula>MAX(J52:J56)=J53</formula>
    </cfRule>
  </conditionalFormatting>
  <conditionalFormatting sqref="J54 J74 J94">
    <cfRule type="expression" dxfId="626" priority="4252" stopIfTrue="1">
      <formula>MAX(J52:J56)=J54</formula>
    </cfRule>
  </conditionalFormatting>
  <conditionalFormatting sqref="J55 J75 J95">
    <cfRule type="expression" dxfId="625" priority="4253" stopIfTrue="1">
      <formula>MAX(J52:J56)=J55</formula>
    </cfRule>
  </conditionalFormatting>
  <conditionalFormatting sqref="J56 J76 J96">
    <cfRule type="expression" dxfId="624" priority="4254" stopIfTrue="1">
      <formula>MAX(J52:J56)=J56</formula>
    </cfRule>
  </conditionalFormatting>
  <conditionalFormatting sqref="K52:L56 K32:L36 K92:L96 K112:L116 K72:L76">
    <cfRule type="cellIs" dxfId="623" priority="2572" operator="equal">
      <formula>"NO CUMPLE"</formula>
    </cfRule>
  </conditionalFormatting>
  <conditionalFormatting sqref="K1:L5 L13 K15:L23 L24:L29 K30:L43 K51:L83 K90:L103 L84:L89 K110:L1048576 L104:L109">
    <cfRule type="containsText" dxfId="622" priority="921" operator="containsText" text="FUERA DE TIEMPO">
      <formula>NOT(ISERROR(SEARCH("FUERA DE TIEMPO",K1)))</formula>
    </cfRule>
  </conditionalFormatting>
  <conditionalFormatting sqref="K8:L8">
    <cfRule type="containsText" dxfId="621" priority="38" operator="containsText" text="FUERA DE TIEMPO">
      <formula>NOT(ISERROR(SEARCH("FUERA DE TIEMPO",K8)))</formula>
    </cfRule>
  </conditionalFormatting>
  <conditionalFormatting sqref="L24:L29 L64:L68 K69:L69 L104:L109 L84:L89">
    <cfRule type="cellIs" dxfId="620" priority="31" operator="greaterThanOrEqual">
      <formula>$H$14</formula>
    </cfRule>
  </conditionalFormatting>
  <conditionalFormatting sqref="H27:H28 H69 H104:H109 H84:H89">
    <cfRule type="cellIs" dxfId="619" priority="29" operator="greaterThanOrEqual">
      <formula>$H$15</formula>
    </cfRule>
  </conditionalFormatting>
  <conditionalFormatting sqref="K11:L11">
    <cfRule type="containsText" dxfId="618" priority="20" operator="containsText" text="FUERA DE TIEMPO">
      <formula>NOT(ISERROR(SEARCH("FUERA DE TIEMPO",K11)))</formula>
    </cfRule>
  </conditionalFormatting>
  <conditionalFormatting sqref="K24:K29">
    <cfRule type="containsText" dxfId="617" priority="19" operator="containsText" text="FUERA DE TIEMPO">
      <formula>NOT(ISERROR(SEARCH("FUERA DE TIEMPO",K24)))</formula>
    </cfRule>
  </conditionalFormatting>
  <conditionalFormatting sqref="K24:K29 K64:K69">
    <cfRule type="cellIs" dxfId="616" priority="18" operator="greaterThanOrEqual">
      <formula>$I$14</formula>
    </cfRule>
  </conditionalFormatting>
  <conditionalFormatting sqref="K50:L50 L44:L49">
    <cfRule type="containsText" dxfId="615" priority="17" operator="containsText" text="FUERA DE TIEMPO">
      <formula>NOT(ISERROR(SEARCH("FUERA DE TIEMPO",K44)))</formula>
    </cfRule>
  </conditionalFormatting>
  <conditionalFormatting sqref="L44:L49">
    <cfRule type="cellIs" dxfId="614" priority="16" operator="greaterThanOrEqual">
      <formula>$H$14</formula>
    </cfRule>
  </conditionalFormatting>
  <conditionalFormatting sqref="H47:H48">
    <cfRule type="cellIs" dxfId="613" priority="15" operator="greaterThanOrEqual">
      <formula>$H$15</formula>
    </cfRule>
  </conditionalFormatting>
  <conditionalFormatting sqref="K44:K49">
    <cfRule type="containsText" dxfId="612" priority="7" operator="containsText" text="FUERA DE TIEMPO">
      <formula>NOT(ISERROR(SEARCH("FUERA DE TIEMPO",K44)))</formula>
    </cfRule>
  </conditionalFormatting>
  <conditionalFormatting sqref="H66:H67">
    <cfRule type="cellIs" dxfId="611" priority="10" operator="greaterThanOrEqual">
      <formula>$H$15</formula>
    </cfRule>
  </conditionalFormatting>
  <conditionalFormatting sqref="K44:K49">
    <cfRule type="cellIs" dxfId="610" priority="6" operator="greaterThanOrEqual">
      <formula>$I$14</formula>
    </cfRule>
  </conditionalFormatting>
  <conditionalFormatting sqref="K64:K69">
    <cfRule type="containsText" dxfId="609" priority="5" operator="containsText" text="FUERA DE TIEMPO">
      <formula>NOT(ISERROR(SEARCH("FUERA DE TIEMPO",K64)))</formula>
    </cfRule>
  </conditionalFormatting>
  <conditionalFormatting sqref="K84:K89">
    <cfRule type="containsText" dxfId="608" priority="4" operator="containsText" text="FUERA DE TIEMPO">
      <formula>NOT(ISERROR(SEARCH("FUERA DE TIEMPO",K84)))</formula>
    </cfRule>
  </conditionalFormatting>
  <conditionalFormatting sqref="K84:K89">
    <cfRule type="cellIs" dxfId="607" priority="3" operator="greaterThanOrEqual">
      <formula>$I$14</formula>
    </cfRule>
  </conditionalFormatting>
  <conditionalFormatting sqref="K104:K109">
    <cfRule type="containsText" dxfId="606" priority="2" operator="containsText" text="FUERA DE TIEMPO">
      <formula>NOT(ISERROR(SEARCH("FUERA DE TIEMPO",K104)))</formula>
    </cfRule>
  </conditionalFormatting>
  <conditionalFormatting sqref="K104:K109">
    <cfRule type="cellIs" dxfId="605" priority="1" operator="greaterThanOrEqual">
      <formula>$I$14</formula>
    </cfRule>
  </conditionalFormatting>
  <dataValidations count="8">
    <dataValidation type="list" allowBlank="1" showInputMessage="1" showErrorMessage="1" sqref="E109">
      <formula1>H112:H116</formula1>
    </dataValidation>
    <dataValidation type="list" allowBlank="1" showInputMessage="1" showErrorMessage="1" sqref="E108">
      <formula1>H112:H116</formula1>
    </dataValidation>
    <dataValidation type="list" allowBlank="1" showInputMessage="1" showErrorMessage="1" sqref="E107">
      <formula1>H118:H120</formula1>
    </dataValidation>
    <dataValidation type="list" allowBlank="1" showInputMessage="1" showErrorMessage="1" sqref="E104:E106">
      <formula1>$H$112:$H$116</formula1>
    </dataValidation>
    <dataValidation type="list" allowBlank="1" showInputMessage="1" showErrorMessage="1" sqref="E24:E29">
      <formula1>$H$32:$H$36</formula1>
    </dataValidation>
    <dataValidation type="list" allowBlank="1" showInputMessage="1" showErrorMessage="1" sqref="E64:E69">
      <formula1>$H$72:$H$76</formula1>
    </dataValidation>
    <dataValidation type="list" allowBlank="1" showInputMessage="1" showErrorMessage="1" sqref="E44:E49">
      <formula1>$H$52:$H$56</formula1>
    </dataValidation>
    <dataValidation type="list" allowBlank="1" showInputMessage="1" showErrorMessage="1" sqref="E84:E89">
      <formula1>$H$92:$H$96</formula1>
    </dataValidation>
  </dataValidations>
  <pageMargins left="3.937007874015748E-2" right="0.39370078740157483" top="0.39370078740157483" bottom="0.39370078740157483" header="0.19685039370078741" footer="0.19685039370078741"/>
  <pageSetup scale="53" orientation="landscape" horizontalDpi="4294967295" verticalDpi="4294967295" r:id="rId1"/>
  <headerFooter alignWithMargins="0">
    <oddHeader>&amp;C&amp;"Verdana,Normal"&amp;8&amp;P de &amp;N</oddHeader>
    <oddFooter>&amp;L&amp;"Verdana,Normal"&amp;8Arq. ANGELA MARIA GONZALEZ OROZCO&amp;C&amp;F&amp;R&amp;A</oddFooter>
  </headerFooter>
  <rowBreaks count="2" manualBreakCount="2">
    <brk id="37" max="16383" man="1"/>
    <brk id="7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G172"/>
  <sheetViews>
    <sheetView topLeftCell="A51" workbookViewId="0">
      <selection activeCell="E54" sqref="E54"/>
    </sheetView>
  </sheetViews>
  <sheetFormatPr baseColWidth="10" defaultColWidth="11" defaultRowHeight="12"/>
  <cols>
    <col min="1" max="1" width="5.85546875" style="4" customWidth="1"/>
    <col min="2" max="2" width="19.42578125" style="4" customWidth="1"/>
    <col min="3" max="3" width="14.28515625" style="4" customWidth="1"/>
    <col min="4" max="4" width="8.42578125" style="4" customWidth="1"/>
    <col min="5" max="5" width="43" style="4" customWidth="1"/>
    <col min="6" max="6" width="14.7109375" style="4" customWidth="1"/>
    <col min="7" max="7" width="10.85546875" style="4" customWidth="1"/>
    <col min="8" max="8" width="23.140625" style="4" customWidth="1"/>
    <col min="9" max="9" width="16.7109375" style="4" customWidth="1"/>
    <col min="10" max="10" width="25.42578125" style="4" hidden="1" customWidth="1"/>
    <col min="11" max="11" width="56.140625" style="4" customWidth="1"/>
    <col min="12" max="12" width="7.28515625" style="4" customWidth="1"/>
    <col min="13" max="13" width="2.42578125" style="4" customWidth="1"/>
    <col min="14" max="14" width="2.42578125" style="1" customWidth="1"/>
    <col min="15" max="15" width="6.42578125" style="1" customWidth="1"/>
    <col min="16" max="19" width="5.7109375" style="1" customWidth="1"/>
    <col min="20" max="20" width="11" style="1" customWidth="1"/>
    <col min="21" max="21" width="5.85546875" style="4" customWidth="1"/>
    <col min="22" max="22" width="14.7109375" style="4" customWidth="1"/>
    <col min="23" max="23" width="11" style="4" customWidth="1"/>
    <col min="24" max="16384" width="11" style="4"/>
  </cols>
  <sheetData>
    <row r="1" spans="1:33" ht="146.25" customHeight="1">
      <c r="A1" s="788" t="str">
        <f>+Conformación!A1</f>
        <v>UNIDAD DE SERVICIOS PENITENCIARIOS Y CARCELARIOS - USPEC 
OBJETO:
“REHABILITACIÓN ESTRUCTURAL DE LA BOCATOMA UBICADA EN LOS LÍMITES DE LA JURISDICCIÓN DE LOS MUNICIPIOS DE CÓMBITA, TUTA Y SOTAQUIRÁ”
INVITACION PUBLICA N° USPEC- IP-MC-60-2019</v>
      </c>
      <c r="B1" s="788"/>
      <c r="C1" s="788"/>
      <c r="D1" s="788"/>
      <c r="E1" s="788"/>
      <c r="F1" s="788"/>
      <c r="G1" s="788"/>
      <c r="H1" s="788"/>
      <c r="I1" s="788"/>
      <c r="J1" s="788"/>
      <c r="K1" s="788"/>
      <c r="L1" s="620"/>
      <c r="M1" s="620"/>
      <c r="W1" s="3"/>
      <c r="AC1" s="3"/>
      <c r="AD1" s="3"/>
      <c r="AE1" s="3"/>
      <c r="AF1" s="3"/>
      <c r="AG1" s="3"/>
    </row>
    <row r="2" spans="1:33" ht="5.25" customHeight="1">
      <c r="A2" s="771"/>
      <c r="B2" s="771"/>
      <c r="C2" s="771"/>
      <c r="D2" s="771"/>
      <c r="E2" s="771"/>
      <c r="F2" s="771"/>
      <c r="G2" s="771"/>
      <c r="H2" s="771"/>
      <c r="I2" s="771"/>
      <c r="J2" s="771"/>
      <c r="K2" s="771"/>
      <c r="L2" s="620"/>
      <c r="M2" s="620"/>
      <c r="U2" s="2" t="s">
        <v>30</v>
      </c>
      <c r="V2" s="2" t="s">
        <v>14</v>
      </c>
      <c r="W2" s="3"/>
      <c r="AC2" s="3"/>
      <c r="AD2" s="3"/>
      <c r="AE2" s="3"/>
      <c r="AF2" s="3"/>
      <c r="AG2" s="3"/>
    </row>
    <row r="3" spans="1:33" ht="21" customHeight="1">
      <c r="A3" s="772" t="s">
        <v>75</v>
      </c>
      <c r="B3" s="772"/>
      <c r="C3" s="772"/>
      <c r="D3" s="772"/>
      <c r="E3" s="772"/>
      <c r="F3" s="772"/>
      <c r="G3" s="772"/>
      <c r="H3" s="772"/>
      <c r="I3" s="772"/>
      <c r="J3" s="772"/>
      <c r="K3" s="772"/>
      <c r="L3" s="7"/>
      <c r="M3" s="7"/>
      <c r="U3" s="5">
        <v>1984</v>
      </c>
      <c r="V3" s="6">
        <v>11298</v>
      </c>
      <c r="W3" s="3"/>
      <c r="AC3" s="3"/>
      <c r="AD3" s="3"/>
      <c r="AE3" s="3"/>
      <c r="AF3" s="3"/>
      <c r="AG3" s="3"/>
    </row>
    <row r="4" spans="1:33" ht="4.5" customHeight="1">
      <c r="A4" s="8"/>
      <c r="B4" s="7"/>
      <c r="C4" s="7"/>
      <c r="D4" s="7"/>
      <c r="E4" s="7"/>
      <c r="F4" s="9"/>
      <c r="G4" s="7"/>
      <c r="H4" s="10"/>
      <c r="I4" s="10"/>
      <c r="J4" s="10"/>
      <c r="K4" s="7"/>
      <c r="L4" s="7"/>
      <c r="M4" s="7"/>
      <c r="U4" s="5">
        <v>1985</v>
      </c>
      <c r="V4" s="6">
        <v>13557.6</v>
      </c>
      <c r="W4" s="3"/>
      <c r="AC4" s="3"/>
      <c r="AD4" s="3"/>
      <c r="AE4" s="3"/>
      <c r="AF4" s="3"/>
      <c r="AG4" s="3"/>
    </row>
    <row r="5" spans="1:33" ht="25.5" customHeight="1">
      <c r="A5" s="773" t="s">
        <v>64</v>
      </c>
      <c r="B5" s="773"/>
      <c r="C5" s="773"/>
      <c r="D5" s="773"/>
      <c r="E5" s="773"/>
      <c r="F5" s="773"/>
      <c r="G5" s="773"/>
      <c r="H5" s="773"/>
      <c r="I5" s="773"/>
      <c r="J5" s="773"/>
      <c r="K5" s="773"/>
      <c r="L5" s="11"/>
      <c r="M5" s="11"/>
      <c r="U5" s="5">
        <v>1986</v>
      </c>
      <c r="V5" s="6">
        <v>16811.400000000001</v>
      </c>
      <c r="W5" s="3"/>
      <c r="AC5" s="3"/>
      <c r="AD5" s="3"/>
      <c r="AE5" s="3"/>
      <c r="AF5" s="3"/>
      <c r="AG5" s="3"/>
    </row>
    <row r="6" spans="1:33" ht="115.5" customHeight="1">
      <c r="A6" s="787" t="s">
        <v>355</v>
      </c>
      <c r="B6" s="773"/>
      <c r="C6" s="773"/>
      <c r="D6" s="773"/>
      <c r="E6" s="773"/>
      <c r="F6" s="773"/>
      <c r="G6" s="773"/>
      <c r="H6" s="773"/>
      <c r="I6" s="773"/>
      <c r="J6" s="773"/>
      <c r="K6" s="773"/>
      <c r="L6" s="14"/>
      <c r="M6" s="14"/>
      <c r="U6" s="5">
        <v>1987</v>
      </c>
      <c r="V6" s="6">
        <v>20509.8</v>
      </c>
      <c r="W6" s="3"/>
      <c r="AC6" s="3"/>
      <c r="AD6" s="3"/>
      <c r="AE6" s="3"/>
      <c r="AF6" s="3"/>
      <c r="AG6" s="3"/>
    </row>
    <row r="7" spans="1:33" ht="17.25" hidden="1" customHeight="1">
      <c r="A7" s="563"/>
      <c r="B7" s="130"/>
      <c r="C7" s="130"/>
      <c r="D7" s="130"/>
      <c r="E7" s="130"/>
      <c r="F7" s="130"/>
      <c r="G7" s="130"/>
      <c r="H7" s="130"/>
      <c r="I7" s="130"/>
      <c r="J7" s="130"/>
      <c r="K7" s="130"/>
      <c r="L7" s="14"/>
      <c r="M7" s="14"/>
      <c r="U7" s="5">
        <v>1987</v>
      </c>
      <c r="V7" s="6">
        <v>20509.8</v>
      </c>
      <c r="W7" s="3"/>
      <c r="AC7" s="3"/>
      <c r="AD7" s="3"/>
      <c r="AE7" s="3"/>
      <c r="AF7" s="3"/>
      <c r="AG7" s="3"/>
    </row>
    <row r="8" spans="1:33" ht="17.25" hidden="1" customHeight="1">
      <c r="A8" s="564"/>
      <c r="B8" s="130"/>
      <c r="C8" s="130"/>
      <c r="D8" s="130"/>
      <c r="E8" s="130"/>
      <c r="F8" s="130"/>
      <c r="G8" s="130"/>
      <c r="H8" s="130"/>
      <c r="I8" s="130"/>
      <c r="J8" s="130"/>
      <c r="K8" s="130"/>
      <c r="L8" s="14"/>
      <c r="M8" s="14"/>
      <c r="U8" s="520"/>
      <c r="V8" s="521"/>
      <c r="W8" s="3"/>
      <c r="AC8" s="3"/>
      <c r="AD8" s="3"/>
      <c r="AE8" s="3"/>
      <c r="AF8" s="3"/>
      <c r="AG8" s="3"/>
    </row>
    <row r="9" spans="1:33" ht="17.25" hidden="1" customHeight="1">
      <c r="A9" s="787"/>
      <c r="B9" s="773"/>
      <c r="C9" s="773"/>
      <c r="D9" s="773"/>
      <c r="E9" s="773"/>
      <c r="F9" s="773"/>
      <c r="G9" s="773"/>
      <c r="H9" s="773"/>
      <c r="I9" s="773"/>
      <c r="J9" s="773"/>
      <c r="K9" s="773"/>
      <c r="L9" s="14"/>
      <c r="M9" s="14"/>
      <c r="U9" s="520"/>
      <c r="V9" s="521"/>
      <c r="W9" s="3"/>
      <c r="AC9" s="3"/>
      <c r="AD9" s="3"/>
      <c r="AE9" s="3"/>
      <c r="AF9" s="3"/>
      <c r="AG9" s="3"/>
    </row>
    <row r="10" spans="1:33" ht="14.25" hidden="1" customHeight="1">
      <c r="A10" s="789"/>
      <c r="B10" s="789"/>
      <c r="C10" s="789"/>
      <c r="D10" s="789"/>
      <c r="E10" s="789"/>
      <c r="F10" s="789"/>
      <c r="G10" s="789"/>
      <c r="H10" s="789"/>
      <c r="I10" s="789"/>
      <c r="J10" s="789"/>
      <c r="K10" s="789"/>
      <c r="L10" s="14"/>
      <c r="M10" s="14"/>
      <c r="U10" s="5">
        <v>1987</v>
      </c>
      <c r="V10" s="6">
        <v>20509.8</v>
      </c>
      <c r="W10" s="3"/>
      <c r="AC10" s="3"/>
      <c r="AD10" s="3"/>
      <c r="AE10" s="3"/>
      <c r="AF10" s="3"/>
      <c r="AG10" s="3"/>
    </row>
    <row r="11" spans="1:33" ht="16.5" hidden="1" customHeight="1">
      <c r="A11" s="564"/>
      <c r="B11" s="130"/>
      <c r="C11" s="130"/>
      <c r="D11" s="130"/>
      <c r="E11" s="130"/>
      <c r="F11" s="130"/>
      <c r="G11" s="130"/>
      <c r="H11" s="130"/>
      <c r="I11" s="130"/>
      <c r="J11" s="130"/>
      <c r="K11" s="130"/>
      <c r="L11" s="14"/>
      <c r="M11" s="14"/>
      <c r="U11" s="5">
        <v>1987</v>
      </c>
      <c r="V11" s="6">
        <v>20509.8</v>
      </c>
      <c r="W11" s="3"/>
      <c r="AC11" s="3"/>
      <c r="AD11" s="3"/>
      <c r="AE11" s="3"/>
      <c r="AF11" s="3"/>
      <c r="AG11" s="3"/>
    </row>
    <row r="12" spans="1:33" ht="42" customHeight="1" thickBot="1">
      <c r="A12" s="790"/>
      <c r="B12" s="790"/>
      <c r="C12" s="790"/>
      <c r="D12" s="790"/>
      <c r="E12" s="790"/>
      <c r="F12" s="790"/>
      <c r="G12" s="790"/>
      <c r="H12" s="790"/>
      <c r="I12" s="790"/>
      <c r="J12" s="790"/>
      <c r="K12" s="790"/>
      <c r="L12" s="1"/>
      <c r="M12" s="1"/>
      <c r="U12" s="5">
        <v>1988</v>
      </c>
      <c r="V12" s="6">
        <v>25637.4</v>
      </c>
      <c r="W12" s="3"/>
      <c r="AC12" s="3"/>
      <c r="AD12" s="3"/>
      <c r="AE12" s="3"/>
      <c r="AF12" s="3"/>
    </row>
    <row r="13" spans="1:33" ht="21" customHeight="1">
      <c r="A13" s="8"/>
      <c r="B13" s="15"/>
      <c r="C13" s="15"/>
      <c r="E13" s="16"/>
      <c r="F13" s="161"/>
      <c r="G13" s="17"/>
      <c r="H13" s="18"/>
      <c r="I13" s="19" t="s">
        <v>14</v>
      </c>
      <c r="J13" s="162"/>
      <c r="K13" s="1"/>
      <c r="L13" s="1"/>
      <c r="M13" s="1"/>
      <c r="U13" s="5">
        <v>1989</v>
      </c>
      <c r="V13" s="6">
        <v>32559.599999999999</v>
      </c>
      <c r="W13" s="3"/>
      <c r="AC13" s="3"/>
      <c r="AD13" s="3"/>
      <c r="AE13" s="3"/>
      <c r="AF13" s="3"/>
    </row>
    <row r="14" spans="1:33" ht="21" customHeight="1">
      <c r="A14" s="8"/>
      <c r="B14" s="15"/>
      <c r="C14" s="15"/>
      <c r="D14" s="20"/>
      <c r="E14" s="523" t="s">
        <v>88</v>
      </c>
      <c r="F14" s="524">
        <v>0</v>
      </c>
      <c r="G14" s="17"/>
      <c r="H14" s="18"/>
      <c r="I14" s="82">
        <f>H15/H16</f>
        <v>0</v>
      </c>
      <c r="J14" s="163"/>
      <c r="U14" s="12">
        <v>1990</v>
      </c>
      <c r="V14" s="13">
        <v>41025</v>
      </c>
      <c r="W14" s="3"/>
      <c r="AC14" s="3"/>
      <c r="AD14" s="3"/>
      <c r="AE14" s="3"/>
      <c r="AF14" s="3"/>
      <c r="AG14" s="3"/>
    </row>
    <row r="15" spans="1:33" ht="24" customHeight="1">
      <c r="A15" s="8"/>
      <c r="B15" s="15"/>
      <c r="C15" s="15"/>
      <c r="D15" s="20"/>
      <c r="E15" s="523" t="s">
        <v>76</v>
      </c>
      <c r="F15" s="525">
        <v>36784</v>
      </c>
      <c r="G15" s="21" t="s">
        <v>31</v>
      </c>
      <c r="H15" s="553"/>
      <c r="I15" s="23" t="s">
        <v>14</v>
      </c>
      <c r="J15" s="164"/>
      <c r="K15" s="157"/>
      <c r="U15" s="5">
        <v>1991</v>
      </c>
      <c r="V15" s="6">
        <v>51716.1</v>
      </c>
      <c r="W15" s="3"/>
      <c r="AC15" s="3"/>
      <c r="AD15" s="3"/>
      <c r="AE15" s="3"/>
      <c r="AF15" s="3"/>
      <c r="AG15" s="3"/>
    </row>
    <row r="16" spans="1:33" ht="24.75" customHeight="1">
      <c r="A16" s="8"/>
      <c r="B16" s="15"/>
      <c r="C16" s="15"/>
      <c r="D16" s="15"/>
      <c r="E16" s="523"/>
      <c r="F16" s="526"/>
      <c r="G16" s="21" t="s">
        <v>65</v>
      </c>
      <c r="H16" s="22">
        <v>737717</v>
      </c>
      <c r="I16" s="24">
        <f>H15/H16*2</f>
        <v>0</v>
      </c>
      <c r="J16" s="165"/>
      <c r="K16" s="156"/>
      <c r="L16" s="14"/>
      <c r="M16" s="14"/>
      <c r="U16" s="5">
        <v>1992</v>
      </c>
      <c r="V16" s="6">
        <v>65190</v>
      </c>
      <c r="W16" s="3"/>
      <c r="AC16" s="3"/>
      <c r="AD16" s="3"/>
      <c r="AE16" s="3"/>
      <c r="AF16" s="3"/>
      <c r="AG16" s="3"/>
    </row>
    <row r="17" spans="1:33" ht="22.5" customHeight="1" thickBot="1">
      <c r="A17" s="8"/>
      <c r="B17" s="15"/>
      <c r="C17" s="15"/>
      <c r="D17" s="15"/>
      <c r="E17" s="132"/>
      <c r="F17" s="131"/>
      <c r="G17" s="26"/>
      <c r="H17" s="27"/>
      <c r="I17" s="24"/>
      <c r="J17" s="165"/>
      <c r="K17" s="156"/>
      <c r="L17" s="25"/>
      <c r="M17" s="14"/>
      <c r="U17" s="5">
        <v>1993</v>
      </c>
      <c r="V17" s="6">
        <v>81510</v>
      </c>
      <c r="W17" s="3"/>
      <c r="AC17" s="3"/>
      <c r="AD17" s="3"/>
      <c r="AE17" s="3"/>
      <c r="AF17" s="3"/>
      <c r="AG17" s="3"/>
    </row>
    <row r="18" spans="1:33" ht="18" customHeight="1">
      <c r="A18" s="3"/>
      <c r="B18" s="25"/>
      <c r="C18" s="25"/>
      <c r="D18" s="25"/>
      <c r="E18" s="30"/>
      <c r="F18" s="29"/>
      <c r="G18" s="25"/>
      <c r="H18" s="25"/>
      <c r="I18" s="25"/>
      <c r="J18" s="25"/>
      <c r="K18" s="25"/>
      <c r="L18" s="26"/>
      <c r="M18" s="28"/>
      <c r="U18" s="5">
        <v>1994</v>
      </c>
      <c r="V18" s="6">
        <v>98700</v>
      </c>
      <c r="W18" s="3"/>
      <c r="AC18" s="3"/>
      <c r="AD18" s="3"/>
      <c r="AE18" s="3"/>
      <c r="AF18" s="3"/>
      <c r="AG18" s="3"/>
    </row>
    <row r="19" spans="1:33">
      <c r="A19" s="3"/>
      <c r="B19" s="29" t="s">
        <v>74</v>
      </c>
      <c r="C19" s="31">
        <v>1</v>
      </c>
      <c r="D19" s="781" t="str">
        <f>VLOOKUP(C19,Conformación!$A$5:$N$129,2,FALSE)</f>
        <v>CONSTRUNAL DE AGUAS SAS</v>
      </c>
      <c r="E19" s="781"/>
      <c r="F19" s="781"/>
      <c r="G19" s="781"/>
      <c r="H19" s="781"/>
      <c r="I19" s="32"/>
      <c r="J19" s="32"/>
      <c r="K19" s="26"/>
      <c r="L19" s="26"/>
      <c r="M19" s="25"/>
      <c r="U19" s="5">
        <v>1995</v>
      </c>
      <c r="V19" s="6">
        <v>118933.5</v>
      </c>
      <c r="W19" s="3"/>
      <c r="AC19" s="3"/>
      <c r="AD19" s="3"/>
      <c r="AE19" s="3"/>
      <c r="AF19" s="3"/>
      <c r="AG19" s="3"/>
    </row>
    <row r="20" spans="1:33">
      <c r="A20" s="3"/>
      <c r="B20" s="29"/>
      <c r="C20" s="29"/>
      <c r="D20" s="782" t="str">
        <f>VLOOKUP(C19,Conformación!$A$5:$N$129,4,FALSE)</f>
        <v xml:space="preserve">(CONSTRUNAL DE AGUAS SAS 100% -  0% -  0%- 0%- 0%) </v>
      </c>
      <c r="E20" s="782"/>
      <c r="F20" s="782"/>
      <c r="G20" s="782"/>
      <c r="H20" s="782"/>
      <c r="I20" s="32"/>
      <c r="J20" s="32"/>
      <c r="K20" s="26"/>
      <c r="L20" s="26"/>
      <c r="M20" s="25"/>
      <c r="U20" s="5">
        <v>1996</v>
      </c>
      <c r="V20" s="6">
        <v>142125</v>
      </c>
      <c r="W20" s="3"/>
      <c r="AC20" s="3"/>
      <c r="AD20" s="3"/>
      <c r="AE20" s="3"/>
      <c r="AF20" s="3"/>
      <c r="AG20" s="3"/>
    </row>
    <row r="21" spans="1:33">
      <c r="A21" s="3"/>
      <c r="B21" s="29"/>
      <c r="C21" s="29"/>
      <c r="D21" s="782"/>
      <c r="E21" s="782"/>
      <c r="F21" s="782"/>
      <c r="G21" s="782"/>
      <c r="H21" s="782"/>
      <c r="I21" s="32"/>
      <c r="J21" s="32"/>
      <c r="K21" s="26"/>
      <c r="L21" s="3"/>
      <c r="M21" s="26"/>
      <c r="O21" s="37" t="s">
        <v>27</v>
      </c>
      <c r="P21" s="38"/>
      <c r="Q21" s="38"/>
      <c r="R21" s="38"/>
      <c r="S21" s="38"/>
      <c r="U21" s="5">
        <v>1997</v>
      </c>
      <c r="V21" s="6">
        <v>172005</v>
      </c>
      <c r="W21" s="3"/>
      <c r="AC21" s="3"/>
      <c r="AD21" s="3"/>
      <c r="AE21" s="3"/>
      <c r="AF21" s="3"/>
      <c r="AG21" s="3"/>
    </row>
    <row r="22" spans="1:33" s="34" customFormat="1" ht="6" customHeight="1">
      <c r="A22" s="3"/>
      <c r="B22" s="3"/>
      <c r="C22" s="3"/>
      <c r="D22" s="3"/>
      <c r="E22" s="3"/>
      <c r="F22" s="35"/>
      <c r="G22" s="26"/>
      <c r="H22" s="27"/>
      <c r="I22" s="36"/>
      <c r="J22" s="36"/>
      <c r="K22" s="3"/>
      <c r="L22" s="42"/>
      <c r="M22" s="26"/>
      <c r="N22" s="1"/>
      <c r="O22" s="12" t="str">
        <f>+F41</f>
        <v>CONSTRUNAL DE AGUAS SAS</v>
      </c>
      <c r="P22" s="12">
        <f>+F42</f>
        <v>0</v>
      </c>
      <c r="Q22" s="12">
        <f>+F43</f>
        <v>0</v>
      </c>
      <c r="R22" s="12">
        <f>+F44</f>
        <v>0</v>
      </c>
      <c r="S22" s="12">
        <f>+F45</f>
        <v>0</v>
      </c>
      <c r="T22" s="1"/>
      <c r="U22" s="5">
        <v>1998</v>
      </c>
      <c r="V22" s="6">
        <v>203826</v>
      </c>
      <c r="W22" s="33"/>
      <c r="AC22" s="33"/>
      <c r="AD22" s="33"/>
      <c r="AE22" s="33"/>
      <c r="AF22" s="33"/>
      <c r="AG22" s="33"/>
    </row>
    <row r="23" spans="1:33" ht="36">
      <c r="A23" s="39" t="s">
        <v>26</v>
      </c>
      <c r="B23" s="39" t="s">
        <v>9</v>
      </c>
      <c r="C23" s="40" t="s">
        <v>25</v>
      </c>
      <c r="D23" s="40" t="s">
        <v>28</v>
      </c>
      <c r="E23" s="40" t="s">
        <v>6</v>
      </c>
      <c r="F23" s="41" t="s">
        <v>7</v>
      </c>
      <c r="G23" s="39" t="s">
        <v>8</v>
      </c>
      <c r="H23" s="19" t="s">
        <v>29</v>
      </c>
      <c r="I23" s="19" t="str">
        <f>+I$13</f>
        <v>SMMLV</v>
      </c>
      <c r="J23" s="166"/>
      <c r="K23" s="39" t="s">
        <v>12</v>
      </c>
      <c r="L23" s="44"/>
      <c r="M23" s="26"/>
      <c r="O23" s="45">
        <f>+IF(C24=O22,I24,0)</f>
        <v>0</v>
      </c>
      <c r="P23" s="45">
        <f>+IF(C24=P22,I24,0)</f>
        <v>0</v>
      </c>
      <c r="Q23" s="45">
        <f>+IF(C24=Q22,I24,0)</f>
        <v>0</v>
      </c>
      <c r="R23" s="45">
        <f>+IF(C24=R22,I24,0)</f>
        <v>0</v>
      </c>
      <c r="S23" s="45">
        <f>+IF(C24=S22,I24,0)</f>
        <v>0</v>
      </c>
      <c r="T23" s="34"/>
      <c r="U23" s="5">
        <v>1999</v>
      </c>
      <c r="V23" s="6">
        <v>236460</v>
      </c>
      <c r="W23" s="3"/>
      <c r="AC23" s="3"/>
      <c r="AD23" s="3"/>
      <c r="AE23" s="3"/>
      <c r="AF23" s="3"/>
      <c r="AG23" s="3"/>
    </row>
    <row r="24" spans="1:33">
      <c r="A24" s="585">
        <v>1</v>
      </c>
      <c r="B24" s="602"/>
      <c r="C24" s="586">
        <v>0</v>
      </c>
      <c r="D24" s="599"/>
      <c r="E24" s="600"/>
      <c r="F24" s="601"/>
      <c r="G24" s="602"/>
      <c r="H24" s="603"/>
      <c r="I24" s="587">
        <f>IF(F24=0,0,IF(F24&lt;$F$13,"FUERA DE TIEMPO",H24*D24/VLOOKUP(YEAR(F24),$U$3:$V$45,2,0)))</f>
        <v>0</v>
      </c>
      <c r="J24" s="589"/>
      <c r="K24" s="565"/>
      <c r="L24" s="171">
        <f>+IF(I24&gt;=$I$14,1,0)</f>
        <v>1</v>
      </c>
      <c r="M24" s="3"/>
      <c r="O24" s="45">
        <f>+IF(C25=O22,I25,0)</f>
        <v>0</v>
      </c>
      <c r="P24" s="45">
        <f>+IF(C25=P22,I25,0)</f>
        <v>0</v>
      </c>
      <c r="Q24" s="45">
        <f>+IF(C25=Q22,I25,0)</f>
        <v>0</v>
      </c>
      <c r="R24" s="45">
        <f>+IF(C25=R22,I25,0)</f>
        <v>0</v>
      </c>
      <c r="S24" s="45">
        <f>+IF(C25=S22,I25,0)</f>
        <v>0</v>
      </c>
      <c r="U24" s="5">
        <v>2000</v>
      </c>
      <c r="V24" s="6">
        <v>260100</v>
      </c>
      <c r="W24" s="3"/>
      <c r="AC24" s="3"/>
      <c r="AD24" s="3"/>
      <c r="AE24" s="3"/>
      <c r="AF24" s="3"/>
      <c r="AG24" s="3"/>
    </row>
    <row r="25" spans="1:33">
      <c r="A25" s="583">
        <v>2</v>
      </c>
      <c r="B25" s="602"/>
      <c r="C25" s="584">
        <v>0</v>
      </c>
      <c r="D25" s="599"/>
      <c r="E25" s="600"/>
      <c r="F25" s="601"/>
      <c r="G25" s="602"/>
      <c r="H25" s="603"/>
      <c r="I25" s="60">
        <f>IF(F25=0,0,IF(F25&lt;$F$13,"FUERA DE TIEMPO",H25*D25/VLOOKUP(YEAR(F25),$U$3:$V$45,2,0)))</f>
        <v>0</v>
      </c>
      <c r="J25" s="589"/>
      <c r="K25" s="565"/>
      <c r="L25" s="171">
        <f>+IF(I25&gt;=$I$14,1,0)</f>
        <v>1</v>
      </c>
      <c r="M25" s="42"/>
      <c r="N25" s="34"/>
      <c r="O25" s="45">
        <f>+IF(C26=O22,I26,0)</f>
        <v>0</v>
      </c>
      <c r="P25" s="45">
        <f>+IF(C26=P22,I26,0)</f>
        <v>0</v>
      </c>
      <c r="Q25" s="45">
        <f>+IF(C26=Q22,I26,0)</f>
        <v>0</v>
      </c>
      <c r="R25" s="45">
        <f>+IF(C26=R22,I26,0)</f>
        <v>0</v>
      </c>
      <c r="S25" s="45">
        <f>+IF(C26=S22,I26,0)</f>
        <v>0</v>
      </c>
      <c r="U25" s="5">
        <v>2001</v>
      </c>
      <c r="V25" s="6">
        <v>286000</v>
      </c>
      <c r="W25" s="3"/>
      <c r="AC25" s="3"/>
      <c r="AD25" s="3"/>
      <c r="AE25" s="3"/>
      <c r="AF25" s="3"/>
      <c r="AG25" s="3"/>
    </row>
    <row r="26" spans="1:33">
      <c r="A26" s="583">
        <v>3</v>
      </c>
      <c r="B26" s="602"/>
      <c r="C26" s="588"/>
      <c r="D26" s="604"/>
      <c r="E26" s="600"/>
      <c r="F26" s="605"/>
      <c r="G26" s="558"/>
      <c r="H26" s="606"/>
      <c r="I26" s="60"/>
      <c r="J26" s="589"/>
      <c r="K26" s="565"/>
      <c r="L26" s="171">
        <f t="shared" ref="L26:L38" si="0">+IF(I26&gt;=$I$14,1,0)</f>
        <v>1</v>
      </c>
      <c r="M26" s="44"/>
      <c r="O26" s="45">
        <f>+IF(C27=O22,I27,0)</f>
        <v>0</v>
      </c>
      <c r="P26" s="45">
        <f>+IF(C27=P22,I27,0)</f>
        <v>0</v>
      </c>
      <c r="Q26" s="45">
        <f>+IF(C27=Q22,I27,0)</f>
        <v>0</v>
      </c>
      <c r="R26" s="45">
        <f>+IF(C27=R22,I27,0)</f>
        <v>0</v>
      </c>
      <c r="S26" s="45">
        <f>+IF(C27=S22,I27,0)</f>
        <v>0</v>
      </c>
      <c r="U26" s="5">
        <v>2002</v>
      </c>
      <c r="V26" s="6">
        <v>309000</v>
      </c>
      <c r="W26" s="3"/>
      <c r="AC26" s="3"/>
      <c r="AD26" s="3"/>
      <c r="AE26" s="3"/>
      <c r="AF26" s="3"/>
      <c r="AG26" s="3"/>
    </row>
    <row r="27" spans="1:33">
      <c r="A27" s="643">
        <v>4</v>
      </c>
      <c r="B27" s="644"/>
      <c r="C27" s="645"/>
      <c r="D27" s="646"/>
      <c r="E27" s="640"/>
      <c r="F27" s="641"/>
      <c r="G27" s="636"/>
      <c r="H27" s="642"/>
      <c r="I27" s="60"/>
      <c r="J27" s="791" t="s">
        <v>36</v>
      </c>
      <c r="K27" s="565"/>
      <c r="L27" s="171">
        <f t="shared" si="0"/>
        <v>1</v>
      </c>
      <c r="M27" s="44"/>
      <c r="O27" s="45">
        <f>+IF(C28=O22,I28,0)</f>
        <v>0</v>
      </c>
      <c r="P27" s="45">
        <f>+IF(C28=P22,I28,0)</f>
        <v>0</v>
      </c>
      <c r="Q27" s="45">
        <f>+IF(C28=Q22,I28,0)</f>
        <v>0</v>
      </c>
      <c r="R27" s="45">
        <f>+IF(C28=R22,I28,0)</f>
        <v>0</v>
      </c>
      <c r="S27" s="45">
        <f>+IF(C28=S22,I28,0)</f>
        <v>0</v>
      </c>
      <c r="U27" s="5">
        <v>2003</v>
      </c>
      <c r="V27" s="6">
        <v>332000</v>
      </c>
      <c r="W27" s="3"/>
      <c r="AC27" s="3"/>
      <c r="AD27" s="3"/>
      <c r="AE27" s="3"/>
      <c r="AF27" s="3"/>
      <c r="AG27" s="3"/>
    </row>
    <row r="28" spans="1:33" ht="13.5" customHeight="1">
      <c r="A28" s="643">
        <v>5</v>
      </c>
      <c r="B28" s="636"/>
      <c r="C28" s="645"/>
      <c r="D28" s="647"/>
      <c r="E28" s="640"/>
      <c r="F28" s="641"/>
      <c r="G28" s="636"/>
      <c r="H28" s="642"/>
      <c r="I28" s="60"/>
      <c r="J28" s="792"/>
      <c r="K28" s="632"/>
      <c r="L28" s="171">
        <f t="shared" si="0"/>
        <v>1</v>
      </c>
      <c r="M28" s="44"/>
      <c r="O28" s="45">
        <f>+IF(C30=O22,I30,0)</f>
        <v>0</v>
      </c>
      <c r="P28" s="45">
        <f>+IF(C30=P22,I30,0)</f>
        <v>0</v>
      </c>
      <c r="Q28" s="45">
        <f>+IF(C30=Q22,I30,0)</f>
        <v>0</v>
      </c>
      <c r="R28" s="45">
        <f>+IF(C30=R22,I30,0)</f>
        <v>0</v>
      </c>
      <c r="S28" s="45">
        <f>+IF(C30=S22,I30,0)</f>
        <v>0</v>
      </c>
      <c r="U28" s="5">
        <v>2004</v>
      </c>
      <c r="V28" s="6">
        <v>358000</v>
      </c>
      <c r="W28" s="3"/>
      <c r="AC28" s="3"/>
      <c r="AD28" s="3"/>
      <c r="AE28" s="3"/>
      <c r="AF28" s="3"/>
      <c r="AG28" s="3"/>
    </row>
    <row r="29" spans="1:33" hidden="1">
      <c r="A29" s="137">
        <v>5</v>
      </c>
      <c r="B29" s="58"/>
      <c r="C29" s="58">
        <v>0</v>
      </c>
      <c r="D29" s="59"/>
      <c r="E29" s="557"/>
      <c r="F29" s="85"/>
      <c r="G29" s="58"/>
      <c r="H29" s="86"/>
      <c r="I29" s="60">
        <f>IF(F29=0,0,IF(F29&lt;$F$13,"FUERA DE TIEMPO",H29*D29/VLOOKUP(YEAR(F29),$U$3:$V$41,2,0)))</f>
        <v>0</v>
      </c>
      <c r="J29" s="167" t="e">
        <f t="shared" ref="J29:J38" si="1">IF(SEARCH("ptar",E29,1)&lt;&gt;0,"CUMPLE ESTRUCTURACIÓN DE PROYECTOS  PARA PLANTAS DE TRATAMIENTO DE AGUA RESIDUAL PTAR","-")</f>
        <v>#VALUE!</v>
      </c>
      <c r="K29" s="43"/>
      <c r="L29" s="171">
        <f t="shared" si="0"/>
        <v>1</v>
      </c>
      <c r="M29" s="44"/>
      <c r="O29" s="45">
        <f>+IF(C31=O22,I31,0)</f>
        <v>0</v>
      </c>
      <c r="P29" s="45">
        <f>+IF(C31=P22,I31,0)</f>
        <v>0</v>
      </c>
      <c r="Q29" s="45">
        <f>+IF(C31=Q22,I31,0)</f>
        <v>0</v>
      </c>
      <c r="R29" s="45">
        <f>+IF(C31=R22,I31,0)</f>
        <v>0</v>
      </c>
      <c r="S29" s="45">
        <f>+IF(C31=S22,I31,0)</f>
        <v>0</v>
      </c>
      <c r="U29" s="5">
        <v>2005</v>
      </c>
      <c r="V29" s="6">
        <v>381500</v>
      </c>
      <c r="W29" s="3"/>
      <c r="AC29" s="3"/>
      <c r="AD29" s="3"/>
      <c r="AE29" s="3"/>
      <c r="AF29" s="3"/>
      <c r="AG29" s="3"/>
    </row>
    <row r="30" spans="1:33" ht="48" hidden="1">
      <c r="A30" s="137">
        <v>6</v>
      </c>
      <c r="B30" s="58"/>
      <c r="C30" s="58" t="s">
        <v>346</v>
      </c>
      <c r="D30" s="59"/>
      <c r="E30" s="557"/>
      <c r="F30" s="85"/>
      <c r="G30" s="58"/>
      <c r="H30" s="86"/>
      <c r="I30" s="60">
        <f>IF(F30=0,0,IF(F30&lt;$F$13,"FUERA DE TIEMPO",H30*D30/VLOOKUP(YEAR(F30),$U$3:$V$51,2,0)))</f>
        <v>0</v>
      </c>
      <c r="J30" s="167" t="e">
        <f t="shared" si="1"/>
        <v>#VALUE!</v>
      </c>
      <c r="K30" s="43"/>
      <c r="L30" s="171">
        <f t="shared" si="0"/>
        <v>1</v>
      </c>
      <c r="M30" s="44"/>
      <c r="O30" s="45">
        <f>+IF(C32=O22,I32,0)</f>
        <v>0</v>
      </c>
      <c r="P30" s="45">
        <f>+IF(C32=P22,I32,0)</f>
        <v>0</v>
      </c>
      <c r="Q30" s="45">
        <f>+IF(C32=Q22,I32,0)</f>
        <v>0</v>
      </c>
      <c r="R30" s="45">
        <f>+IF(C32=R22,I32,0)</f>
        <v>0</v>
      </c>
      <c r="S30" s="45">
        <f>+IF(C32=S22,I32,0)</f>
        <v>0</v>
      </c>
      <c r="U30" s="5">
        <v>2006</v>
      </c>
      <c r="V30" s="6">
        <v>408000</v>
      </c>
      <c r="W30" s="3"/>
      <c r="AC30" s="3"/>
      <c r="AD30" s="3"/>
      <c r="AE30" s="3"/>
      <c r="AF30" s="3"/>
      <c r="AG30" s="3"/>
    </row>
    <row r="31" spans="1:33" ht="72" hidden="1">
      <c r="A31" s="793">
        <v>7</v>
      </c>
      <c r="B31" s="795"/>
      <c r="C31" s="58" t="s">
        <v>345</v>
      </c>
      <c r="D31" s="59"/>
      <c r="E31" s="797"/>
      <c r="F31" s="799"/>
      <c r="G31" s="795"/>
      <c r="H31" s="803"/>
      <c r="I31" s="60">
        <f>IF(F31=0,0,IF(F31&lt;$F$13,"FUERA DE TIEMPO",H31*D31/VLOOKUP(YEAR(F31),$U$3:$V$51,2,0)))</f>
        <v>0</v>
      </c>
      <c r="J31" s="167" t="e">
        <f t="shared" si="1"/>
        <v>#VALUE!</v>
      </c>
      <c r="K31" s="87"/>
      <c r="L31" s="171">
        <f t="shared" si="0"/>
        <v>1</v>
      </c>
      <c r="M31" s="44"/>
      <c r="O31" s="45">
        <f>+IF(C38=O22,I38,0)</f>
        <v>0</v>
      </c>
      <c r="P31" s="45">
        <f>+IF(C38=P22,I38,0)</f>
        <v>0</v>
      </c>
      <c r="Q31" s="45">
        <f>+IF(C38=Q22,I38,0)</f>
        <v>0</v>
      </c>
      <c r="R31" s="45">
        <f>+IF(C38=R22,I38,0)</f>
        <v>0</v>
      </c>
      <c r="S31" s="45">
        <f>+IF(C38=S22,I38,0)</f>
        <v>0</v>
      </c>
      <c r="U31" s="5">
        <v>2007</v>
      </c>
      <c r="V31" s="6">
        <v>433700</v>
      </c>
      <c r="W31" s="3"/>
      <c r="AC31" s="3"/>
      <c r="AD31" s="3"/>
      <c r="AE31" s="3"/>
      <c r="AF31" s="3"/>
      <c r="AG31" s="3"/>
    </row>
    <row r="32" spans="1:33" ht="48" hidden="1">
      <c r="A32" s="794"/>
      <c r="B32" s="796"/>
      <c r="C32" s="58" t="s">
        <v>346</v>
      </c>
      <c r="D32" s="59"/>
      <c r="E32" s="798"/>
      <c r="F32" s="800"/>
      <c r="G32" s="796"/>
      <c r="H32" s="804"/>
      <c r="I32" s="60">
        <f>IF(F31=0,0,IF(F31&lt;$F$13,"FUERA DE TIEMPO",H31*D32/VLOOKUP(YEAR(F31),$U$3:$V$51,2,0)))</f>
        <v>0</v>
      </c>
      <c r="J32" s="167" t="e">
        <f t="shared" si="1"/>
        <v>#VALUE!</v>
      </c>
      <c r="K32" s="43"/>
      <c r="L32" s="171">
        <f t="shared" si="0"/>
        <v>1</v>
      </c>
      <c r="M32" s="44"/>
      <c r="O32" s="50">
        <f>SUM(O23:O31)</f>
        <v>0</v>
      </c>
      <c r="P32" s="50">
        <f>SUM(P23:P31)</f>
        <v>0</v>
      </c>
      <c r="Q32" s="50">
        <f>SUM(Q23:Q31)</f>
        <v>0</v>
      </c>
      <c r="R32" s="50">
        <f>SUM(R23:R31)</f>
        <v>0</v>
      </c>
      <c r="S32" s="50">
        <f>SUM(S23:S31)</f>
        <v>0</v>
      </c>
      <c r="U32" s="2">
        <v>2008</v>
      </c>
      <c r="V32" s="6">
        <v>461500</v>
      </c>
      <c r="W32" s="3"/>
      <c r="AC32" s="3"/>
      <c r="AD32" s="3"/>
      <c r="AE32" s="3"/>
      <c r="AF32" s="3"/>
      <c r="AG32" s="3"/>
    </row>
    <row r="33" spans="1:33" ht="48" hidden="1" customHeight="1">
      <c r="A33" s="793">
        <v>8</v>
      </c>
      <c r="B33" s="801"/>
      <c r="C33" s="608" t="s">
        <v>345</v>
      </c>
      <c r="D33" s="609"/>
      <c r="E33" s="797"/>
      <c r="F33" s="799"/>
      <c r="G33" s="795"/>
      <c r="H33" s="803"/>
      <c r="I33" s="60">
        <f>IF(F33=0,0,IF(F33&lt;$F$13,"FUERA DE TIEMPO",H33*D33/VLOOKUP(YEAR(F33),$U$3:$V$51,2,0)))</f>
        <v>0</v>
      </c>
      <c r="J33" s="613"/>
      <c r="K33" s="614"/>
      <c r="L33" s="171"/>
      <c r="M33" s="44"/>
      <c r="O33" s="50"/>
      <c r="P33" s="50"/>
      <c r="Q33" s="50"/>
      <c r="R33" s="50"/>
      <c r="S33" s="50"/>
      <c r="U33" s="615"/>
      <c r="V33" s="616"/>
      <c r="W33" s="3"/>
      <c r="AC33" s="3"/>
      <c r="AD33" s="3"/>
      <c r="AE33" s="3"/>
      <c r="AF33" s="3"/>
      <c r="AG33" s="3"/>
    </row>
    <row r="34" spans="1:33" ht="48" hidden="1" customHeight="1">
      <c r="A34" s="794"/>
      <c r="B34" s="802"/>
      <c r="C34" s="608" t="s">
        <v>346</v>
      </c>
      <c r="D34" s="609"/>
      <c r="E34" s="798"/>
      <c r="F34" s="800"/>
      <c r="G34" s="796"/>
      <c r="H34" s="804"/>
      <c r="I34" s="60">
        <f t="shared" ref="I34:I36" si="2">IF(F33=0,0,IF(F33&lt;$F$13,"FUERA DE TIEMPO",H33*D34/VLOOKUP(YEAR(F33),$U$3:$V$51,2,0)))</f>
        <v>0</v>
      </c>
      <c r="J34" s="613"/>
      <c r="K34" s="614"/>
      <c r="L34" s="171"/>
      <c r="M34" s="44"/>
      <c r="O34" s="50"/>
      <c r="P34" s="50"/>
      <c r="Q34" s="50"/>
      <c r="R34" s="50"/>
      <c r="S34" s="50"/>
      <c r="U34" s="615"/>
      <c r="V34" s="616"/>
      <c r="W34" s="3"/>
      <c r="AC34" s="3"/>
      <c r="AD34" s="3"/>
      <c r="AE34" s="3"/>
      <c r="AF34" s="3"/>
      <c r="AG34" s="3"/>
    </row>
    <row r="35" spans="1:33" ht="48" hidden="1">
      <c r="A35" s="793">
        <v>9</v>
      </c>
      <c r="B35" s="801"/>
      <c r="C35" s="608" t="s">
        <v>346</v>
      </c>
      <c r="D35" s="609"/>
      <c r="E35" s="797"/>
      <c r="F35" s="799"/>
      <c r="G35" s="795"/>
      <c r="H35" s="803"/>
      <c r="I35" s="60">
        <f>IF(F35=0,0,IF(F35&lt;$F$13,"FUERA DE TIEMPO",H35*D35/VLOOKUP(YEAR(F35),$U$3:$V$51,2,0)))</f>
        <v>0</v>
      </c>
      <c r="J35" s="613"/>
      <c r="K35" s="614"/>
      <c r="L35" s="171"/>
      <c r="M35" s="44"/>
      <c r="O35" s="50"/>
      <c r="P35" s="50"/>
      <c r="Q35" s="50"/>
      <c r="R35" s="50"/>
      <c r="S35" s="50"/>
      <c r="U35" s="615"/>
      <c r="V35" s="616"/>
      <c r="W35" s="3"/>
      <c r="AC35" s="3"/>
      <c r="AD35" s="3"/>
      <c r="AE35" s="3"/>
      <c r="AF35" s="3"/>
      <c r="AG35" s="3"/>
    </row>
    <row r="36" spans="1:33" ht="72" hidden="1">
      <c r="A36" s="794"/>
      <c r="B36" s="802"/>
      <c r="C36" s="608" t="s">
        <v>345</v>
      </c>
      <c r="D36" s="609"/>
      <c r="E36" s="798"/>
      <c r="F36" s="800"/>
      <c r="G36" s="796"/>
      <c r="H36" s="804"/>
      <c r="I36" s="60">
        <f t="shared" si="2"/>
        <v>0</v>
      </c>
      <c r="J36" s="613"/>
      <c r="K36" s="614"/>
      <c r="L36" s="171"/>
      <c r="M36" s="44"/>
      <c r="O36" s="50"/>
      <c r="P36" s="50"/>
      <c r="Q36" s="50"/>
      <c r="R36" s="50"/>
      <c r="S36" s="50"/>
      <c r="U36" s="615"/>
      <c r="V36" s="616"/>
      <c r="W36" s="3"/>
      <c r="AC36" s="3"/>
      <c r="AD36" s="3"/>
      <c r="AE36" s="3"/>
      <c r="AF36" s="3"/>
      <c r="AG36" s="3"/>
    </row>
    <row r="37" spans="1:33" ht="48" hidden="1">
      <c r="A37" s="607">
        <v>10</v>
      </c>
      <c r="B37" s="602"/>
      <c r="C37" s="608" t="s">
        <v>346</v>
      </c>
      <c r="D37" s="609"/>
      <c r="E37" s="610"/>
      <c r="F37" s="611"/>
      <c r="G37" s="608"/>
      <c r="H37" s="612"/>
      <c r="I37" s="60">
        <f>IF(F37=0,0,IF(F37&lt;$F$13,"FUERA DE TIEMPO",H37*D37/VLOOKUP(YEAR(F37),$U$3:$V$51,2,0)))</f>
        <v>0</v>
      </c>
      <c r="J37" s="613"/>
      <c r="K37" s="614"/>
      <c r="L37" s="171"/>
      <c r="M37" s="44"/>
      <c r="O37" s="50"/>
      <c r="P37" s="50"/>
      <c r="Q37" s="50"/>
      <c r="R37" s="50"/>
      <c r="S37" s="50"/>
      <c r="U37" s="615"/>
      <c r="V37" s="616"/>
      <c r="W37" s="3"/>
      <c r="AC37" s="3"/>
      <c r="AD37" s="3"/>
      <c r="AE37" s="3"/>
      <c r="AF37" s="3"/>
      <c r="AG37" s="3"/>
    </row>
    <row r="38" spans="1:33" ht="19.5" hidden="1" customHeight="1">
      <c r="A38" s="137"/>
      <c r="B38" s="58"/>
      <c r="C38" s="58"/>
      <c r="D38" s="59"/>
      <c r="E38" s="557"/>
      <c r="F38" s="85"/>
      <c r="G38" s="58"/>
      <c r="H38" s="86"/>
      <c r="I38" s="60">
        <f>IF(F38=0,0,IF(F38&lt;$F$13,"FUERA DE TIEMPO",H38*D38/VLOOKUP(YEAR(F38),$U$3:$V$41,2,0)))</f>
        <v>0</v>
      </c>
      <c r="J38" s="167" t="e">
        <f t="shared" si="1"/>
        <v>#VALUE!</v>
      </c>
      <c r="K38" s="43"/>
      <c r="L38" s="171">
        <f t="shared" si="0"/>
        <v>1</v>
      </c>
      <c r="M38" s="44"/>
      <c r="U38" s="2">
        <v>2009</v>
      </c>
      <c r="V38" s="6">
        <v>496900</v>
      </c>
      <c r="W38" s="3"/>
      <c r="AC38" s="3"/>
      <c r="AD38" s="3"/>
      <c r="AE38" s="3"/>
      <c r="AF38" s="3"/>
      <c r="AG38" s="3"/>
    </row>
    <row r="39" spans="1:33" ht="13.5" thickBot="1">
      <c r="A39" s="3"/>
      <c r="B39" s="3"/>
      <c r="C39"/>
      <c r="D39" s="3"/>
      <c r="E39" s="3"/>
      <c r="F39" s="48"/>
      <c r="G39" s="26"/>
      <c r="H39" s="32" t="s">
        <v>11</v>
      </c>
      <c r="I39" s="32">
        <f>SUM(I24:I38)</f>
        <v>0</v>
      </c>
      <c r="J39" s="32"/>
      <c r="K39" s="522"/>
      <c r="L39" s="26"/>
      <c r="M39" s="44"/>
      <c r="T39" s="46"/>
      <c r="U39" s="2">
        <v>2010</v>
      </c>
      <c r="V39" s="6">
        <v>515000</v>
      </c>
      <c r="W39" s="26"/>
      <c r="AC39" s="26"/>
      <c r="AD39" s="26"/>
      <c r="AE39" s="26"/>
      <c r="AF39" s="26"/>
      <c r="AG39" s="26"/>
    </row>
    <row r="40" spans="1:33" ht="12.75" thickBot="1">
      <c r="A40" s="26"/>
      <c r="B40" s="26"/>
      <c r="C40" s="26"/>
      <c r="D40" s="26"/>
      <c r="E40" s="26"/>
      <c r="F40" s="35"/>
      <c r="G40" s="51"/>
      <c r="H40" s="52"/>
      <c r="I40" s="91" t="str">
        <f>+IF(OR(L39=0,I46&gt;=1),"NO CUMPLE","CUMPLE")</f>
        <v>NO CUMPLE</v>
      </c>
      <c r="J40" s="168"/>
      <c r="K40" s="96" t="str">
        <f>IF(I40="NO CUMPLE","0",IF(I39&gt;=$I$16,"CUMPLE SUMATORIA DE TODOS 2,0 DEL POE",IF(I39&lt;$I$16,"NO CUMPLE SUMATORIA DE TODOS 2,0 DEL POE")))</f>
        <v>0</v>
      </c>
      <c r="L40" s="26"/>
      <c r="M40" s="26"/>
      <c r="T40" s="46"/>
      <c r="U40" s="2">
        <v>2011</v>
      </c>
      <c r="V40" s="6">
        <v>535600</v>
      </c>
      <c r="W40" s="26"/>
      <c r="AC40" s="26"/>
      <c r="AD40" s="26"/>
      <c r="AE40" s="26"/>
      <c r="AF40" s="26"/>
      <c r="AG40" s="26"/>
    </row>
    <row r="41" spans="1:33">
      <c r="A41" s="26"/>
      <c r="B41" s="26"/>
      <c r="C41" s="26"/>
      <c r="D41" s="26"/>
      <c r="E41" s="26"/>
      <c r="F41" s="54" t="str">
        <f>VLOOKUP(C19,Conformación!$A$5:$N$129,5,FALSE)</f>
        <v>CONSTRUNAL DE AGUAS SAS</v>
      </c>
      <c r="G41" s="55">
        <f>VLOOKUP(C19,Conformación!$A$5:$N$129,6,FALSE)</f>
        <v>1</v>
      </c>
      <c r="H41" s="56">
        <f>+O32</f>
        <v>0</v>
      </c>
      <c r="I41" s="26" t="str">
        <f>+IF(H41&lt;MAX(H41:H45),"",IF(H41=MAX(H41:H45)*AND(SUM(H41:H45)&gt;MAX(H41:H45))*AND((G41&gt;=0.51)),"V.Bo.",IF(H41=MAX(H41:H45)*AND(H41=SUM(H41:H45))*AND(G41&gt;=0.6),"V.Bo.","NO CUMPLE")))</f>
        <v>V.Bo.</v>
      </c>
      <c r="J41" s="26"/>
      <c r="K41" s="26"/>
      <c r="L41" s="26"/>
      <c r="M41" s="26"/>
      <c r="N41" s="46"/>
      <c r="O41" s="46"/>
      <c r="P41" s="46"/>
      <c r="Q41" s="46"/>
      <c r="R41" s="46"/>
      <c r="S41" s="46"/>
      <c r="T41" s="46"/>
      <c r="U41" s="2">
        <v>2012</v>
      </c>
      <c r="V41" s="6">
        <v>566700</v>
      </c>
      <c r="W41" s="26"/>
      <c r="AC41" s="26"/>
      <c r="AD41" s="26"/>
      <c r="AE41" s="26"/>
      <c r="AF41" s="26"/>
      <c r="AG41" s="26"/>
    </row>
    <row r="42" spans="1:33">
      <c r="A42" s="26"/>
      <c r="B42" s="26"/>
      <c r="C42" s="26"/>
      <c r="D42" s="26"/>
      <c r="E42" s="26"/>
      <c r="F42" s="54">
        <f>VLOOKUP(C19,Conformación!$A$5:$N$129,7,FALSE)</f>
        <v>0</v>
      </c>
      <c r="G42" s="55">
        <f>VLOOKUP(C19,Conformación!$A$5:$N$129,8,FALSE)</f>
        <v>0</v>
      </c>
      <c r="H42" s="56">
        <f>+P32</f>
        <v>0</v>
      </c>
      <c r="I42" s="26" t="str">
        <f>+IF(H42&lt;MAX(H41:H45),"",IF(H42=MAX(H41:H45)*AND(SUM(H41:H45)&gt;MAX(H41:H45))*AND((G42&gt;0.51)),"V.Bo.",IF(H42=MAX(H41:H45)*AND(H42=SUM(H41:H45))*AND(G42&gt;=0.6),"V.Bo.","NO CUMPLE")))</f>
        <v>V.Bo.</v>
      </c>
      <c r="J42" s="26"/>
      <c r="K42" s="26"/>
      <c r="L42" s="26"/>
      <c r="M42" s="26"/>
      <c r="N42" s="46"/>
      <c r="O42" s="46"/>
      <c r="P42" s="46"/>
      <c r="Q42" s="46"/>
      <c r="R42" s="46"/>
      <c r="S42" s="46"/>
      <c r="T42" s="46"/>
      <c r="U42" s="2">
        <v>2013</v>
      </c>
      <c r="V42" s="6">
        <v>589500</v>
      </c>
      <c r="W42" s="26"/>
      <c r="AC42" s="26"/>
      <c r="AD42" s="26"/>
      <c r="AE42" s="26"/>
      <c r="AF42" s="26"/>
      <c r="AG42" s="26"/>
    </row>
    <row r="43" spans="1:33">
      <c r="A43" s="26"/>
      <c r="B43" s="26"/>
      <c r="C43" s="26"/>
      <c r="D43" s="26"/>
      <c r="E43" s="26"/>
      <c r="F43" s="54">
        <f>VLOOKUP(C19,Conformación!$A$5:$N$129,9,FALSE)</f>
        <v>0</v>
      </c>
      <c r="G43" s="55">
        <f>VLOOKUP(C19,Conformación!$A$5:$N$129,10,FALSE)</f>
        <v>0</v>
      </c>
      <c r="H43" s="56">
        <f>+Q32</f>
        <v>0</v>
      </c>
      <c r="I43" s="26" t="str">
        <f>+IF(H43&lt;MAX(H41:H45),"",IF(H43=MAX(H41:H45)*AND(SUM(H41:H45)&gt;MAX(H41:H45))*AND((G43&gt;0.51)),"V.Bo.",IF(H43=MAX(H41:H45)*AND(H43=SUM(H41:H45))*AND(G43&gt;=0.6),"V.Bo.","NO CUMPLE")))</f>
        <v>V.Bo.</v>
      </c>
      <c r="J43" s="26"/>
      <c r="K43" s="26"/>
      <c r="L43" s="26"/>
      <c r="M43" s="26"/>
      <c r="N43" s="46"/>
      <c r="O43" s="46"/>
      <c r="P43" s="46"/>
      <c r="Q43" s="46"/>
      <c r="R43" s="46"/>
      <c r="S43" s="46"/>
      <c r="T43" s="46"/>
      <c r="U43" s="2">
        <v>2014</v>
      </c>
      <c r="V43" s="6">
        <v>616000</v>
      </c>
      <c r="W43" s="26"/>
      <c r="AC43" s="26"/>
      <c r="AD43" s="26"/>
      <c r="AE43" s="26"/>
      <c r="AF43" s="26"/>
      <c r="AG43" s="26"/>
    </row>
    <row r="44" spans="1:33">
      <c r="A44" s="26"/>
      <c r="B44" s="26"/>
      <c r="C44" s="26"/>
      <c r="D44" s="26"/>
      <c r="E44" s="26"/>
      <c r="F44" s="54">
        <f>VLOOKUP(C19,Conformación!$A$5:$N$129,11,FALSE)</f>
        <v>0</v>
      </c>
      <c r="G44" s="55">
        <f>VLOOKUP(C19,Conformación!$A$5:$N$129,12,FALSE)</f>
        <v>0</v>
      </c>
      <c r="H44" s="56">
        <f>+R32</f>
        <v>0</v>
      </c>
      <c r="I44" s="26" t="str">
        <f>+IF(H44&lt;MAX(H41:H45),"",IF(H44=MAX(H41:H45)*AND(SUM(H41:H45)&gt;MAX(H41:H45))*AND((G44&gt;0.51)),"V.Bo.",IF(H44=MAX(H41:H45)*AND(H44=SUM(H41:H45))*AND(G44&gt;=0.6),"V.Bo.","NO CUMPLE")))</f>
        <v>V.Bo.</v>
      </c>
      <c r="J44" s="26"/>
      <c r="K44" s="83"/>
      <c r="L44" s="26"/>
      <c r="M44" s="26"/>
      <c r="N44" s="46"/>
      <c r="O44" s="46"/>
      <c r="P44" s="46"/>
      <c r="Q44" s="46"/>
      <c r="R44" s="46"/>
      <c r="S44" s="46"/>
      <c r="T44" s="46"/>
      <c r="U44" s="2">
        <v>2015</v>
      </c>
      <c r="V44" s="6">
        <v>644350</v>
      </c>
      <c r="W44" s="3"/>
      <c r="AC44" s="3"/>
      <c r="AD44" s="3"/>
      <c r="AE44" s="3"/>
      <c r="AF44" s="3"/>
      <c r="AG44" s="3"/>
    </row>
    <row r="45" spans="1:33">
      <c r="A45" s="26"/>
      <c r="B45" s="26"/>
      <c r="C45" s="26"/>
      <c r="D45" s="26"/>
      <c r="E45" s="26"/>
      <c r="F45" s="54">
        <f>VLOOKUP(C19,Conformación!$A$5:$N$129,13,FALSE)</f>
        <v>0</v>
      </c>
      <c r="G45" s="55">
        <f>VLOOKUP(C19,Conformación!$A$5:$N$129,14,FALSE)</f>
        <v>0</v>
      </c>
      <c r="H45" s="56">
        <f>+S32</f>
        <v>0</v>
      </c>
      <c r="I45" s="26" t="str">
        <f>+IF(H45&lt;MAX(H41:H45),"",IF(H45=MAX(H41:H45)*AND(SUM(H41:H45)&gt;MAX(H41:H45))*AND((G45&gt;0.51)),"V.Bo.",IF(H45=MAX(H41:H45)*AND(H45=SUM(H41:H45))*AND(G45&gt;=0.6),"V.Bo.","NO CUMPLE")))</f>
        <v>V.Bo.</v>
      </c>
      <c r="J45" s="26"/>
      <c r="K45" s="83"/>
      <c r="M45" s="26"/>
      <c r="N45" s="46"/>
      <c r="O45" s="46"/>
      <c r="P45" s="46"/>
      <c r="Q45" s="46"/>
      <c r="R45" s="46"/>
      <c r="S45" s="46"/>
      <c r="U45" s="5">
        <v>2016</v>
      </c>
      <c r="V45" s="6">
        <v>689454</v>
      </c>
      <c r="W45" s="3"/>
      <c r="AC45" s="3"/>
      <c r="AD45" s="3"/>
      <c r="AE45" s="3"/>
      <c r="AF45" s="3"/>
      <c r="AG45" s="3"/>
    </row>
    <row r="46" spans="1:33">
      <c r="A46" s="26"/>
      <c r="B46" s="26"/>
      <c r="C46" s="26"/>
      <c r="D46" s="26"/>
      <c r="E46" s="26"/>
      <c r="F46" s="54"/>
      <c r="G46" s="57"/>
      <c r="H46" s="32"/>
      <c r="I46" s="26">
        <f>+COUNTIF(I41:I45,"NO CUMPLE")</f>
        <v>0</v>
      </c>
      <c r="J46" s="26"/>
      <c r="K46" s="26"/>
      <c r="L46" s="26"/>
      <c r="M46" s="26"/>
      <c r="N46" s="46"/>
      <c r="O46" s="46"/>
      <c r="P46" s="46"/>
      <c r="Q46" s="46"/>
      <c r="R46" s="46"/>
      <c r="S46" s="46"/>
      <c r="W46" s="3"/>
      <c r="AC46" s="3"/>
      <c r="AD46" s="3"/>
      <c r="AE46" s="3"/>
      <c r="AF46" s="3"/>
      <c r="AG46" s="3"/>
    </row>
    <row r="47" spans="1:33">
      <c r="L47" s="26"/>
      <c r="M47" s="26"/>
      <c r="N47" s="46"/>
      <c r="O47" s="46"/>
      <c r="P47" s="46"/>
      <c r="Q47" s="46"/>
      <c r="R47" s="46"/>
      <c r="S47" s="46"/>
      <c r="W47" s="3"/>
      <c r="AC47" s="3"/>
      <c r="AD47" s="3"/>
      <c r="AE47" s="3"/>
      <c r="AF47" s="3"/>
      <c r="AG47" s="3"/>
    </row>
    <row r="48" spans="1:33">
      <c r="A48" s="3"/>
      <c r="B48" s="29" t="s">
        <v>74</v>
      </c>
      <c r="C48" s="31">
        <v>2</v>
      </c>
      <c r="D48" s="781">
        <f>VLOOKUP(C48,Conformación!$A$5:$N$129,2,FALSE)</f>
        <v>0</v>
      </c>
      <c r="E48" s="781"/>
      <c r="F48" s="781"/>
      <c r="G48" s="781"/>
      <c r="H48" s="781"/>
      <c r="I48" s="32"/>
      <c r="J48" s="32"/>
      <c r="K48" s="26"/>
      <c r="L48" s="26"/>
    </row>
    <row r="49" spans="1:22">
      <c r="A49" s="3"/>
      <c r="B49" s="29"/>
      <c r="C49" s="29"/>
      <c r="D49" s="782" t="str">
        <f>VLOOKUP(C48,Conformación!$A$5:$N$129,4,FALSE)</f>
        <v xml:space="preserve">( 0% -  0% -  0%- 0%- 0%) </v>
      </c>
      <c r="E49" s="782"/>
      <c r="F49" s="782"/>
      <c r="G49" s="782"/>
      <c r="H49" s="782"/>
      <c r="I49" s="32"/>
      <c r="J49" s="32"/>
      <c r="K49" s="26"/>
      <c r="L49" s="3"/>
      <c r="M49" s="26"/>
    </row>
    <row r="50" spans="1:22">
      <c r="A50" s="3"/>
      <c r="B50" s="29"/>
      <c r="C50" s="29"/>
      <c r="D50" s="782"/>
      <c r="E50" s="782"/>
      <c r="F50" s="782"/>
      <c r="G50" s="782"/>
      <c r="H50" s="782"/>
      <c r="I50" s="32"/>
      <c r="J50" s="32"/>
      <c r="K50" s="26"/>
      <c r="L50" s="42"/>
      <c r="M50" s="26"/>
      <c r="O50" s="37" t="s">
        <v>27</v>
      </c>
      <c r="P50" s="38"/>
      <c r="Q50" s="38"/>
      <c r="R50" s="38"/>
      <c r="S50" s="38"/>
    </row>
    <row r="51" spans="1:22" ht="13.5" customHeight="1">
      <c r="A51" s="3"/>
      <c r="B51" s="3"/>
      <c r="C51" s="3"/>
      <c r="D51" s="3"/>
      <c r="E51" s="3"/>
      <c r="F51" s="35"/>
      <c r="G51" s="26"/>
      <c r="H51" s="27"/>
      <c r="I51" s="36"/>
      <c r="J51" s="36"/>
      <c r="K51" s="3"/>
      <c r="L51" s="44"/>
      <c r="M51" s="26"/>
      <c r="O51" s="12">
        <f>+F69</f>
        <v>0</v>
      </c>
      <c r="P51" s="12">
        <f>+F70</f>
        <v>0</v>
      </c>
      <c r="Q51" s="12">
        <f>+F71</f>
        <v>0</v>
      </c>
      <c r="R51" s="12">
        <f>+F72</f>
        <v>0</v>
      </c>
      <c r="S51" s="12">
        <f>+F73</f>
        <v>0</v>
      </c>
    </row>
    <row r="52" spans="1:22" ht="76.5" customHeight="1">
      <c r="A52" s="39" t="s">
        <v>26</v>
      </c>
      <c r="B52" s="89" t="s">
        <v>9</v>
      </c>
      <c r="C52" s="40" t="s">
        <v>25</v>
      </c>
      <c r="D52" s="40" t="s">
        <v>28</v>
      </c>
      <c r="E52" s="39" t="s">
        <v>6</v>
      </c>
      <c r="F52" s="41" t="s">
        <v>7</v>
      </c>
      <c r="G52" s="39" t="s">
        <v>8</v>
      </c>
      <c r="H52" s="19" t="s">
        <v>29</v>
      </c>
      <c r="I52" s="19" t="str">
        <f>+I$13</f>
        <v>SMMLV</v>
      </c>
      <c r="J52" s="166">
        <f>+E13</f>
        <v>0</v>
      </c>
      <c r="K52" s="39" t="s">
        <v>12</v>
      </c>
      <c r="L52" s="44"/>
      <c r="M52" s="3"/>
      <c r="O52" s="45">
        <f>+IF(C53=O51,I53,0)</f>
        <v>0</v>
      </c>
      <c r="P52" s="45">
        <f>+IF(C53=P51,I53,0)</f>
        <v>0</v>
      </c>
      <c r="Q52" s="45">
        <f>+IF(C53=Q51,I53,0)</f>
        <v>0</v>
      </c>
      <c r="R52" s="45">
        <f>+IF(C53=R51,I53,0)</f>
        <v>0</v>
      </c>
      <c r="S52" s="45">
        <f>+IF(C53=S51,I53,0)</f>
        <v>0</v>
      </c>
    </row>
    <row r="53" spans="1:22" ht="14.25" customHeight="1">
      <c r="A53" s="58">
        <v>1</v>
      </c>
      <c r="B53" s="58"/>
      <c r="C53" s="58"/>
      <c r="D53" s="59"/>
      <c r="E53" s="554"/>
      <c r="F53" s="85"/>
      <c r="G53" s="58"/>
      <c r="H53" s="86"/>
      <c r="I53" s="60">
        <f>IF(F53=0,0,IF(F53&lt;$F$13,"FUERA DE TIEMPO",H53*D53/VLOOKUP(YEAR(F53),$U$3:$V$45,2,0)))</f>
        <v>0</v>
      </c>
      <c r="J53" s="167"/>
      <c r="K53" s="141"/>
      <c r="L53" s="171">
        <f>+IF(I53&gt;=$I$14,1,0)</f>
        <v>1</v>
      </c>
      <c r="M53" s="42"/>
      <c r="N53" s="34"/>
      <c r="O53" s="45">
        <f>+IF(C54=O51,I54,0)</f>
        <v>0</v>
      </c>
      <c r="P53" s="45">
        <f>+IF(C54=P51,I54,0)</f>
        <v>0</v>
      </c>
      <c r="Q53" s="45">
        <f>+IF(C54=Q51,I54,0)</f>
        <v>0</v>
      </c>
      <c r="R53" s="45">
        <f>+IF(C54=R51,I54,0)</f>
        <v>0</v>
      </c>
      <c r="S53" s="45">
        <f>+IF(C54=S51,I54,0)</f>
        <v>0</v>
      </c>
      <c r="V53" s="4">
        <v>272072747</v>
      </c>
    </row>
    <row r="54" spans="1:22">
      <c r="A54" s="58">
        <v>2</v>
      </c>
      <c r="B54" s="58"/>
      <c r="C54" s="58"/>
      <c r="D54" s="59"/>
      <c r="E54" s="566"/>
      <c r="F54" s="85"/>
      <c r="G54" s="58"/>
      <c r="H54" s="86"/>
      <c r="I54" s="60">
        <f>IF(F54=0,0,IF(F54&lt;$F$13,"FUERA DE TIEMPO",H54*D54/VLOOKUP(YEAR(F54),$U$3:$V$45,2,0)))</f>
        <v>0</v>
      </c>
      <c r="J54" s="167"/>
      <c r="K54" s="554"/>
      <c r="L54" s="171">
        <f>+IF(I54&gt;=$I$14,1,0)</f>
        <v>1</v>
      </c>
      <c r="M54" s="44"/>
      <c r="O54" s="45">
        <f>+IF(C55=O51,I55,0)</f>
        <v>0</v>
      </c>
      <c r="P54" s="45">
        <f>+IF(C55=P51,I55,0)</f>
        <v>0</v>
      </c>
      <c r="Q54" s="45">
        <f>+IF(C55=Q51,I55,0)</f>
        <v>0</v>
      </c>
      <c r="R54" s="45">
        <f>+IF(C55=R51,I55,0)</f>
        <v>0</v>
      </c>
      <c r="S54" s="45">
        <f>+IF(C55=S51,I55,0)</f>
        <v>0</v>
      </c>
    </row>
    <row r="55" spans="1:22">
      <c r="A55" s="608">
        <v>3</v>
      </c>
      <c r="B55" s="636"/>
      <c r="C55" s="608"/>
      <c r="D55" s="609"/>
      <c r="E55" s="637"/>
      <c r="F55" s="638"/>
      <c r="G55" s="635"/>
      <c r="H55" s="639"/>
      <c r="I55" s="60">
        <f>IF(F55=0,0,IF(F55&lt;$F$13,"FUERA DE TIEMPO",H55*D55/VLOOKUP(YEAR(F55),$U$3:$V$45,2,0)))</f>
        <v>0</v>
      </c>
      <c r="J55" s="167"/>
      <c r="K55" s="554"/>
      <c r="L55" s="171">
        <f>+IF(I55&gt;=$I$14,1,0)</f>
        <v>1</v>
      </c>
      <c r="M55" s="44"/>
      <c r="O55" s="45">
        <f>+IF(C56=O51,I56,0)</f>
        <v>0</v>
      </c>
      <c r="P55" s="45">
        <f>+IF(C56=P51,I56,0)</f>
        <v>0</v>
      </c>
      <c r="Q55" s="45">
        <f>+IF(C56=Q51,I56,0)</f>
        <v>0</v>
      </c>
      <c r="R55" s="45">
        <f>+IF(C56=R51,I56,0)</f>
        <v>0</v>
      </c>
      <c r="S55" s="45">
        <f>+IF(C56=S51,I56,0)</f>
        <v>0</v>
      </c>
    </row>
    <row r="56" spans="1:22">
      <c r="A56" s="608">
        <v>4</v>
      </c>
      <c r="B56" s="636"/>
      <c r="C56" s="608"/>
      <c r="D56" s="609"/>
      <c r="E56" s="637"/>
      <c r="F56" s="638"/>
      <c r="G56" s="635"/>
      <c r="H56" s="639"/>
      <c r="I56" s="60">
        <f>IF(F55=0,0,IF(F55&lt;$F$13,"FUERA DE TIEMPO",H55*D56/VLOOKUP(YEAR(F55),$U$3:$V$45,2,0)))</f>
        <v>0</v>
      </c>
      <c r="J56" s="167"/>
      <c r="K56" s="565"/>
      <c r="L56" s="171">
        <f t="shared" ref="L56:L58" si="3">+IF(I56&gt;=$I$14,1,0)</f>
        <v>1</v>
      </c>
      <c r="M56" s="44"/>
      <c r="O56" s="45">
        <f>+IF(C57=O51,I57,0)</f>
        <v>0</v>
      </c>
      <c r="P56" s="45">
        <f>+IF(C57=P51,I57,0)</f>
        <v>0</v>
      </c>
      <c r="Q56" s="45">
        <f>+IF(C57=Q51,I57,0)</f>
        <v>0</v>
      </c>
      <c r="R56" s="45">
        <f>+IF(C57=R51,I57,0)</f>
        <v>0</v>
      </c>
      <c r="S56" s="45">
        <f>+IF(C57=S51,I57,0)</f>
        <v>0</v>
      </c>
    </row>
    <row r="57" spans="1:22" ht="12.75" thickBot="1">
      <c r="A57" s="58">
        <v>5</v>
      </c>
      <c r="B57" s="2"/>
      <c r="C57" s="58"/>
      <c r="D57" s="59"/>
      <c r="E57" s="2"/>
      <c r="F57" s="85"/>
      <c r="G57" s="65"/>
      <c r="H57" s="86"/>
      <c r="I57" s="60">
        <f>IF(F57=0,0,IF(F57&lt;$F$13,"FUERA DE TIEMPO",H57*D57/VLOOKUP(YEAR(F57),$U$3:$V$45,2,0)))</f>
        <v>0</v>
      </c>
      <c r="J57" s="167"/>
      <c r="K57" s="43"/>
      <c r="L57" s="171">
        <f>+IF(I57&gt;=$I$14,1,0)</f>
        <v>1</v>
      </c>
      <c r="M57" s="44"/>
      <c r="O57" s="45">
        <f>+IF(C58=O51,I58,0)</f>
        <v>0</v>
      </c>
      <c r="P57" s="45">
        <f>+IF(C58=P51,I58,0)</f>
        <v>0</v>
      </c>
      <c r="Q57" s="45">
        <f>+IF(C58=Q51,I58,0)</f>
        <v>0</v>
      </c>
      <c r="R57" s="45">
        <f>+IF(C58=R51,I58,0)</f>
        <v>0</v>
      </c>
      <c r="S57" s="45">
        <f>+IF(C58=S51,I58,0)</f>
        <v>0</v>
      </c>
    </row>
    <row r="58" spans="1:22" hidden="1">
      <c r="A58" s="2">
        <v>5</v>
      </c>
      <c r="B58" s="2"/>
      <c r="C58" s="58"/>
      <c r="D58" s="59"/>
      <c r="E58" s="2"/>
      <c r="F58" s="85"/>
      <c r="G58" s="65"/>
      <c r="H58" s="86"/>
      <c r="I58" s="60">
        <f>IF(F58=0,0,IF(F58&lt;$F$13,"FUERA DE TIEMPO",H58*D58/VLOOKUP(YEAR(F58),$U$3:$V$46,2,0)))</f>
        <v>0</v>
      </c>
      <c r="J58" s="167"/>
      <c r="K58" s="43"/>
      <c r="L58" s="171">
        <f t="shared" si="3"/>
        <v>1</v>
      </c>
      <c r="M58" s="44"/>
      <c r="O58" s="45">
        <f>+IF(C59=O51,I59,0)</f>
        <v>0</v>
      </c>
      <c r="P58" s="45">
        <f>+IF(C59=P51,I59,0)</f>
        <v>0</v>
      </c>
      <c r="Q58" s="45">
        <f>+IF(C59=Q51,I59,0)</f>
        <v>0</v>
      </c>
      <c r="R58" s="45">
        <f>+IF(C59=R51,I59,0)</f>
        <v>0</v>
      </c>
      <c r="S58" s="45">
        <f>+IF(C59=S51,I59,0)</f>
        <v>0</v>
      </c>
    </row>
    <row r="59" spans="1:22" ht="12" hidden="1" customHeight="1">
      <c r="A59" s="793">
        <v>6</v>
      </c>
      <c r="B59" s="793"/>
      <c r="C59" s="58"/>
      <c r="D59" s="59"/>
      <c r="E59" s="793"/>
      <c r="F59" s="799"/>
      <c r="G59" s="795"/>
      <c r="H59" s="803"/>
      <c r="I59" s="60">
        <f>IF(F59=0,0,IF(F59&lt;$F$13,"FUERA DE TIEMPO",H59*D59/VLOOKUP(YEAR(F59),$U$3:$V$41,2,0)))</f>
        <v>0</v>
      </c>
      <c r="J59" s="167"/>
      <c r="K59" s="43"/>
      <c r="L59" s="171">
        <f>+IF(I59&gt;=$I$14,1,0)</f>
        <v>1</v>
      </c>
      <c r="M59" s="44"/>
      <c r="O59" s="45">
        <f>+IF(C60=O51,I60,0)</f>
        <v>0</v>
      </c>
      <c r="P59" s="45">
        <f>+IF(C60=P51,I60,0)</f>
        <v>0</v>
      </c>
      <c r="Q59" s="45">
        <f>+IF(C60=Q51,I60,0)</f>
        <v>0</v>
      </c>
      <c r="R59" s="45">
        <f>+IF(C60=R51,I60,0)</f>
        <v>0</v>
      </c>
      <c r="S59" s="45">
        <f>+IF(C60=S51,I60,0)</f>
        <v>0</v>
      </c>
    </row>
    <row r="60" spans="1:22" hidden="1">
      <c r="A60" s="794"/>
      <c r="B60" s="794"/>
      <c r="C60" s="58"/>
      <c r="D60" s="59"/>
      <c r="E60" s="794"/>
      <c r="F60" s="800"/>
      <c r="G60" s="796"/>
      <c r="H60" s="804"/>
      <c r="I60" s="60">
        <f>IF(F59=0,0,IF(F59&lt;$F$13,"FUERA DE TIEMPO",H59*D60/VLOOKUP(YEAR(F59),$U$3:$V$41,2,0)))</f>
        <v>0</v>
      </c>
      <c r="J60" s="167"/>
      <c r="K60" s="43"/>
      <c r="L60" s="171">
        <f>+IF(I60&gt;=$I$14,1,0)</f>
        <v>1</v>
      </c>
      <c r="M60" s="44"/>
      <c r="O60" s="45">
        <f>+IF(C66=O51,I66,0)</f>
        <v>0</v>
      </c>
      <c r="P60" s="45">
        <f>+IF(C66=P51,I66,0)</f>
        <v>0</v>
      </c>
      <c r="Q60" s="45">
        <f>+IF(C66=Q51,I66,0)</f>
        <v>0</v>
      </c>
      <c r="R60" s="45">
        <f>+IF(C66=R51,I66,0)</f>
        <v>0</v>
      </c>
      <c r="S60" s="45">
        <f>+IF(C66=S51,I66,0)</f>
        <v>0</v>
      </c>
    </row>
    <row r="61" spans="1:22" hidden="1">
      <c r="A61" s="793">
        <v>7</v>
      </c>
      <c r="B61" s="793"/>
      <c r="C61" s="608"/>
      <c r="D61" s="609"/>
      <c r="E61" s="793"/>
      <c r="F61" s="799"/>
      <c r="G61" s="795"/>
      <c r="H61" s="803"/>
      <c r="I61" s="60">
        <f>IF(F61=0,0,IF(F61&lt;$F$13,"FUERA DE TIEMPO",H61*D61/VLOOKUP(YEAR(F61),$U$3:$V$46,2,0)))</f>
        <v>0</v>
      </c>
      <c r="J61" s="613"/>
      <c r="K61" s="47"/>
      <c r="L61" s="171"/>
      <c r="M61" s="44"/>
      <c r="O61" s="617"/>
      <c r="P61" s="617"/>
      <c r="Q61" s="617"/>
      <c r="R61" s="617"/>
      <c r="S61" s="617"/>
    </row>
    <row r="62" spans="1:22" hidden="1">
      <c r="A62" s="794"/>
      <c r="B62" s="794"/>
      <c r="C62" s="608"/>
      <c r="D62" s="609"/>
      <c r="E62" s="794"/>
      <c r="F62" s="800"/>
      <c r="G62" s="796"/>
      <c r="H62" s="804"/>
      <c r="I62" s="60">
        <f>IF(F61=0,0,IF(F61&lt;$F$13,"FUERA DE TIEMPO",H61*D62/VLOOKUP(YEAR(F61),$U$3:$V$46,2,0)))</f>
        <v>0</v>
      </c>
      <c r="J62" s="613"/>
      <c r="K62" s="47"/>
      <c r="L62" s="171"/>
      <c r="M62" s="44"/>
      <c r="O62" s="617"/>
      <c r="P62" s="617"/>
      <c r="Q62" s="617"/>
      <c r="R62" s="617"/>
      <c r="S62" s="617"/>
    </row>
    <row r="63" spans="1:22" hidden="1">
      <c r="A63" s="615">
        <v>8</v>
      </c>
      <c r="B63" s="2"/>
      <c r="C63" s="608"/>
      <c r="D63" s="609"/>
      <c r="E63" s="615"/>
      <c r="F63" s="611"/>
      <c r="G63" s="608"/>
      <c r="H63" s="612"/>
      <c r="I63" s="60">
        <f>IF(F63=0,0,IF(F63&lt;$F$13,"FUERA DE TIEMPO",H63*D63/VLOOKUP(YEAR(F63),$U$3:$V$41,2,0)))</f>
        <v>0</v>
      </c>
      <c r="J63" s="613"/>
      <c r="K63" s="47"/>
      <c r="L63" s="171"/>
      <c r="M63" s="44"/>
      <c r="O63" s="617"/>
      <c r="P63" s="617"/>
      <c r="Q63" s="617"/>
      <c r="R63" s="617"/>
      <c r="S63" s="617"/>
    </row>
    <row r="64" spans="1:22" hidden="1">
      <c r="A64" s="615">
        <v>9</v>
      </c>
      <c r="B64" s="615"/>
      <c r="C64" s="608"/>
      <c r="D64" s="609"/>
      <c r="E64" s="615"/>
      <c r="F64" s="611"/>
      <c r="G64" s="608"/>
      <c r="H64" s="612"/>
      <c r="I64" s="60">
        <f t="shared" ref="I64" si="4">IF(F63=0,0,IF(F63&lt;$F$13,"FUERA DE TIEMPO",H63*D64/VLOOKUP(YEAR(F63),$U$3:$V$41,2,0)))</f>
        <v>0</v>
      </c>
      <c r="J64" s="613"/>
      <c r="K64" s="47"/>
      <c r="L64" s="171"/>
      <c r="M64" s="44"/>
      <c r="O64" s="617"/>
      <c r="P64" s="617"/>
      <c r="Q64" s="617"/>
      <c r="R64" s="617"/>
      <c r="S64" s="617"/>
    </row>
    <row r="65" spans="1:19" ht="12.75" hidden="1" customHeight="1">
      <c r="A65" s="793">
        <v>10</v>
      </c>
      <c r="B65" s="793"/>
      <c r="C65" s="608"/>
      <c r="D65" s="609"/>
      <c r="E65" s="793"/>
      <c r="F65" s="799"/>
      <c r="G65" s="795"/>
      <c r="H65" s="803"/>
      <c r="I65" s="60">
        <f>IF(F65=0,0,IF(F65&lt;$F$13,"FUERA DE TIEMPO",H65*D65/VLOOKUP(YEAR(F65),$U$3:$V$48,2,0)))</f>
        <v>0</v>
      </c>
      <c r="J65" s="613"/>
      <c r="K65" s="47"/>
      <c r="L65" s="171"/>
      <c r="M65" s="44"/>
      <c r="O65" s="617"/>
      <c r="P65" s="617"/>
      <c r="Q65" s="617"/>
      <c r="R65" s="617"/>
      <c r="S65" s="617"/>
    </row>
    <row r="66" spans="1:19" ht="12.75" hidden="1" thickBot="1">
      <c r="A66" s="794"/>
      <c r="B66" s="794"/>
      <c r="C66" s="58"/>
      <c r="D66" s="59"/>
      <c r="E66" s="794"/>
      <c r="F66" s="800"/>
      <c r="G66" s="796"/>
      <c r="H66" s="804"/>
      <c r="I66" s="60">
        <f>IF(F65=0,0,IF(F65&lt;$F$13,"FUERA DE TIEMPO",H65*D66/VLOOKUP(YEAR(F65),$U$3:$V$48,2,0)))</f>
        <v>0</v>
      </c>
      <c r="J66" s="167"/>
      <c r="K66" s="47"/>
      <c r="L66" s="171">
        <f>+IF(I66&gt;=$I$14,1,0)</f>
        <v>1</v>
      </c>
      <c r="M66" s="44"/>
      <c r="O66" s="50">
        <f>SUM(O52:O60)</f>
        <v>0</v>
      </c>
      <c r="P66" s="50">
        <f>SUM(P52:P60)</f>
        <v>0</v>
      </c>
      <c r="Q66" s="50">
        <f>SUM(Q52:Q60)</f>
        <v>0</v>
      </c>
      <c r="R66" s="50">
        <f>SUM(R52:R60)</f>
        <v>0</v>
      </c>
      <c r="S66" s="50">
        <f>SUM(S52:S60)</f>
        <v>0</v>
      </c>
    </row>
    <row r="67" spans="1:19" ht="12.75" thickBot="1">
      <c r="A67" s="3"/>
      <c r="B67" s="3"/>
      <c r="C67" s="3"/>
      <c r="D67" s="3"/>
      <c r="E67" s="3"/>
      <c r="F67" s="48"/>
      <c r="G67" s="26"/>
      <c r="H67" s="32" t="s">
        <v>11</v>
      </c>
      <c r="I67" s="32">
        <f>SUM(I53:I66)</f>
        <v>0</v>
      </c>
      <c r="J67" s="32"/>
      <c r="K67" s="527"/>
      <c r="L67" s="26"/>
      <c r="M67" s="44"/>
    </row>
    <row r="68" spans="1:19" ht="12.75" thickBot="1">
      <c r="A68" s="26"/>
      <c r="B68" s="26"/>
      <c r="C68" s="26"/>
      <c r="D68" s="26"/>
      <c r="E68" s="26"/>
      <c r="F68" s="35"/>
      <c r="G68" s="51"/>
      <c r="H68" s="52"/>
      <c r="I68" s="53" t="str">
        <f>+IF(OR(L60=0,I74&gt;=1),"NO CUMPLE","CUMPLE")</f>
        <v>CUMPLE</v>
      </c>
      <c r="J68" s="170"/>
      <c r="K68" s="96" t="str">
        <f>IF(I68="NO CUMPLE","0",IF(I67&gt;=$I$16,"CUMPLE SUMATORIA DE TODOS 2,0 DEL POE",IF(I67&lt;$I$16,"NO CUMPLE SUMATORIA DE TODOS 2,0 DEL POE")))</f>
        <v>CUMPLE SUMATORIA DE TODOS 2,0 DEL POE</v>
      </c>
      <c r="L68" s="26"/>
      <c r="M68" s="26"/>
    </row>
    <row r="69" spans="1:19">
      <c r="A69" s="26"/>
      <c r="B69" s="26"/>
      <c r="C69" s="26"/>
      <c r="D69" s="26"/>
      <c r="E69" s="26"/>
      <c r="F69" s="54">
        <f>VLOOKUP(C48,Conformación!$A$5:$N$129,5,FALSE)</f>
        <v>0</v>
      </c>
      <c r="G69" s="55">
        <f>VLOOKUP(C48,Conformación!$A$5:$N$129,6,FALSE)</f>
        <v>0</v>
      </c>
      <c r="H69" s="56">
        <f>+O66</f>
        <v>0</v>
      </c>
      <c r="I69" s="26" t="str">
        <f>+IF(H69&lt;MAX(H69:H73),"",IF(H69=MAX(H69:H73)*AND(SUM(H69:H73)&gt;MAX(H69:H73))*AND((G69&gt;0.5)),"V.Bo.",IF(H69=MAX(H69:H73)*AND(H69=SUM(H69:H73))*AND(G69&gt;=0.6),"V.Bo.","NO CUMPLE")))</f>
        <v>V.Bo.</v>
      </c>
      <c r="J69" s="26"/>
      <c r="K69" s="26"/>
      <c r="L69" s="26"/>
      <c r="M69" s="26"/>
      <c r="N69" s="46"/>
      <c r="O69" s="46"/>
      <c r="P69" s="46"/>
      <c r="Q69" s="46"/>
      <c r="R69" s="46"/>
      <c r="S69" s="46"/>
    </row>
    <row r="70" spans="1:19">
      <c r="A70" s="26"/>
      <c r="B70" s="26"/>
      <c r="C70" s="26"/>
      <c r="D70" s="26"/>
      <c r="E70" s="26"/>
      <c r="F70" s="54">
        <f>VLOOKUP(C48,Conformación!$A$5:$N$129,7,FALSE)</f>
        <v>0</v>
      </c>
      <c r="G70" s="55">
        <f>VLOOKUP(C48,Conformación!$A$5:$N$129,8,FALSE)</f>
        <v>0</v>
      </c>
      <c r="H70" s="56">
        <f>+P66</f>
        <v>0</v>
      </c>
      <c r="I70" s="26" t="str">
        <f>+IF(H70&lt;MAX(H69:H73),"",IF(H70=MAX(H69:H73)*AND(SUM(H69:H73)&gt;MAX(H69:H73))*AND((G70&gt;0.5)),"V.Bo.",IF(H70=MAX(H69:H73)*AND(H70=SUM(H69:H73))*AND(G70&gt;=0.6),"V.Bo.","NO CUMPLE")))</f>
        <v>V.Bo.</v>
      </c>
      <c r="J70" s="26"/>
      <c r="K70" s="26"/>
      <c r="L70" s="26"/>
      <c r="M70" s="26"/>
      <c r="N70" s="46"/>
      <c r="O70" s="46"/>
      <c r="P70" s="46"/>
      <c r="Q70" s="46"/>
      <c r="R70" s="46"/>
      <c r="S70" s="46"/>
    </row>
    <row r="71" spans="1:19">
      <c r="A71" s="26"/>
      <c r="B71" s="26"/>
      <c r="C71" s="26"/>
      <c r="D71" s="26"/>
      <c r="E71" s="26"/>
      <c r="F71" s="54">
        <f>VLOOKUP(C48,Conformación!$A$5:$N$129,9,FALSE)</f>
        <v>0</v>
      </c>
      <c r="G71" s="55">
        <f>VLOOKUP(C48,Conformación!$A$5:$N$129,10,FALSE)</f>
        <v>0</v>
      </c>
      <c r="H71" s="56">
        <f>+Q66</f>
        <v>0</v>
      </c>
      <c r="I71" s="26" t="str">
        <f>+IF(H71&lt;MAX(H69:H73),"",IF(H71=MAX(H69:H73)*AND(SUM(H69:H73)&gt;MAX(H69:H73))*AND((G71&gt;0.5)),"V.Bo.",IF(H71=MAX(H69:H73)*AND(H71=SUM(H69:H73))*AND(G71&gt;=0.6),"V.Bo.","NO CUMPLE")))</f>
        <v>V.Bo.</v>
      </c>
      <c r="J71" s="26"/>
      <c r="K71" s="26"/>
      <c r="L71" s="26"/>
      <c r="M71" s="26"/>
      <c r="N71" s="46"/>
      <c r="O71" s="46"/>
      <c r="P71" s="46"/>
      <c r="Q71" s="46"/>
      <c r="R71" s="46"/>
      <c r="S71" s="46"/>
    </row>
    <row r="72" spans="1:19">
      <c r="A72" s="26"/>
      <c r="B72" s="26"/>
      <c r="C72" s="26"/>
      <c r="D72" s="26"/>
      <c r="E72" s="26"/>
      <c r="F72" s="54">
        <f>VLOOKUP(C48,Conformación!$A$5:$N$129,11,FALSE)</f>
        <v>0</v>
      </c>
      <c r="G72" s="55">
        <f>VLOOKUP(C48,Conformación!$A$5:$N$129,12,FALSE)</f>
        <v>0</v>
      </c>
      <c r="H72" s="56">
        <f>+R66</f>
        <v>0</v>
      </c>
      <c r="I72" s="26" t="str">
        <f>+IF(H72&lt;MAX(H69:H73),"",IF(H72=MAX(H69:H73)*AND(SUM(H69:H73)&gt;MAX(H69:H73))*AND((G72&gt;0.5)),"V.Bo.",IF(H72=MAX(H69:H73)*AND(H72=SUM(H69:H73))*AND(G72&gt;=0.6),"V.Bo.","NO CUMPLE")))</f>
        <v>V.Bo.</v>
      </c>
      <c r="J72" s="26"/>
      <c r="K72" s="26"/>
      <c r="L72" s="26"/>
      <c r="M72" s="26"/>
      <c r="N72" s="46"/>
      <c r="O72" s="46"/>
      <c r="P72" s="46"/>
      <c r="Q72" s="46"/>
      <c r="R72" s="46"/>
      <c r="S72" s="46"/>
    </row>
    <row r="73" spans="1:19">
      <c r="A73" s="26"/>
      <c r="B73" s="26"/>
      <c r="C73" s="26"/>
      <c r="D73" s="26"/>
      <c r="E73" s="26"/>
      <c r="F73" s="54">
        <f>VLOOKUP(C48,Conformación!$A$5:$N$129,13,FALSE)</f>
        <v>0</v>
      </c>
      <c r="G73" s="55">
        <f>VLOOKUP(C48,Conformación!$A$5:$N$129,14,FALSE)</f>
        <v>0</v>
      </c>
      <c r="H73" s="56">
        <f>+S66</f>
        <v>0</v>
      </c>
      <c r="I73" s="26" t="str">
        <f>+IF(H73&lt;MAX(H69:H73),"",IF(H73=MAX(H69:H73)*AND(SUM(H69:H73)&gt;MAX(H69:H73))*AND((G73&gt;0.5)),"V.Bo.",IF(H73=MAX(H69:H73)*AND(H73=SUM(H69:H73))*AND(G73&gt;=0.6),"V.Bo.","NO CUMPLE")))</f>
        <v>V.Bo.</v>
      </c>
      <c r="J73" s="26"/>
      <c r="K73" s="26"/>
      <c r="M73" s="26"/>
      <c r="N73" s="46"/>
      <c r="O73" s="46"/>
      <c r="P73" s="46"/>
      <c r="Q73" s="46"/>
      <c r="R73" s="46"/>
      <c r="S73" s="46"/>
    </row>
    <row r="74" spans="1:19">
      <c r="A74" s="26"/>
      <c r="B74" s="26"/>
      <c r="C74" s="26"/>
      <c r="D74" s="26"/>
      <c r="E74" s="26"/>
      <c r="F74" s="54"/>
      <c r="G74" s="57"/>
      <c r="H74" s="32"/>
      <c r="I74" s="26">
        <f>+COUNTIF(I69:I73,"NO CUMPLE")</f>
        <v>0</v>
      </c>
      <c r="J74" s="26"/>
      <c r="K74" s="26"/>
      <c r="L74" s="26"/>
      <c r="M74" s="26"/>
      <c r="N74" s="46"/>
      <c r="O74" s="46"/>
      <c r="P74" s="46"/>
      <c r="Q74" s="46"/>
      <c r="R74" s="46"/>
      <c r="S74" s="46"/>
    </row>
    <row r="75" spans="1:19" ht="11.25" customHeight="1">
      <c r="L75" s="26"/>
      <c r="M75" s="26"/>
      <c r="N75" s="46"/>
      <c r="O75" s="46"/>
      <c r="P75" s="46"/>
      <c r="Q75" s="46"/>
      <c r="R75" s="46"/>
      <c r="S75" s="46"/>
    </row>
    <row r="76" spans="1:19">
      <c r="A76" s="3"/>
      <c r="B76" s="29" t="s">
        <v>74</v>
      </c>
      <c r="C76" s="31">
        <v>3</v>
      </c>
      <c r="D76" s="781">
        <f>VLOOKUP(C76,Conformación!$A$5:$N$129,2,FALSE)</f>
        <v>0</v>
      </c>
      <c r="E76" s="781"/>
      <c r="F76" s="781"/>
      <c r="G76" s="781"/>
      <c r="H76" s="781"/>
      <c r="I76" s="32"/>
      <c r="J76" s="32"/>
      <c r="K76" s="26"/>
      <c r="L76" s="26"/>
    </row>
    <row r="77" spans="1:19">
      <c r="A77" s="3"/>
      <c r="B77" s="29"/>
      <c r="C77" s="29"/>
      <c r="D77" s="782" t="str">
        <f>VLOOKUP(C76,Conformación!$A$5:$N$129,4,FALSE)</f>
        <v xml:space="preserve">( 0% -  0% -  0%- 0%- 0%) </v>
      </c>
      <c r="E77" s="782"/>
      <c r="F77" s="782"/>
      <c r="G77" s="782"/>
      <c r="H77" s="782"/>
      <c r="I77" s="32"/>
      <c r="J77" s="32"/>
      <c r="K77" s="26"/>
      <c r="L77" s="3"/>
      <c r="M77" s="26"/>
    </row>
    <row r="78" spans="1:19">
      <c r="A78" s="3"/>
      <c r="B78" s="29"/>
      <c r="C78" s="29"/>
      <c r="D78" s="782"/>
      <c r="E78" s="782"/>
      <c r="F78" s="782"/>
      <c r="G78" s="782"/>
      <c r="H78" s="782"/>
      <c r="I78" s="32"/>
      <c r="J78" s="32"/>
      <c r="K78" s="26"/>
      <c r="L78" s="42"/>
      <c r="M78" s="26"/>
      <c r="O78" s="37" t="s">
        <v>27</v>
      </c>
      <c r="P78" s="38"/>
      <c r="Q78" s="38"/>
      <c r="R78" s="38"/>
      <c r="S78" s="38"/>
    </row>
    <row r="79" spans="1:19" ht="15.75" customHeight="1">
      <c r="A79" s="3"/>
      <c r="B79" s="3"/>
      <c r="C79" s="3"/>
      <c r="D79" s="3"/>
      <c r="E79" s="3"/>
      <c r="F79" s="35"/>
      <c r="G79" s="26"/>
      <c r="H79" s="27"/>
      <c r="I79" s="36"/>
      <c r="J79" s="36"/>
      <c r="K79" s="3"/>
      <c r="L79" s="44"/>
      <c r="M79" s="26"/>
      <c r="O79" s="12">
        <f>+F92</f>
        <v>0</v>
      </c>
      <c r="P79" s="12">
        <f>+F93</f>
        <v>0</v>
      </c>
      <c r="Q79" s="12">
        <f>+F94</f>
        <v>0</v>
      </c>
      <c r="R79" s="12">
        <f>+F95</f>
        <v>0</v>
      </c>
      <c r="S79" s="12">
        <f>+F96</f>
        <v>0</v>
      </c>
    </row>
    <row r="80" spans="1:19" ht="78.75" customHeight="1">
      <c r="A80" s="39" t="s">
        <v>26</v>
      </c>
      <c r="B80" s="39" t="s">
        <v>9</v>
      </c>
      <c r="C80" s="40" t="s">
        <v>25</v>
      </c>
      <c r="D80" s="40" t="s">
        <v>28</v>
      </c>
      <c r="E80" s="39" t="s">
        <v>6</v>
      </c>
      <c r="F80" s="41" t="s">
        <v>7</v>
      </c>
      <c r="G80" s="39" t="s">
        <v>8</v>
      </c>
      <c r="H80" s="19" t="s">
        <v>29</v>
      </c>
      <c r="I80" s="19" t="str">
        <f>+I$13</f>
        <v>SMMLV</v>
      </c>
      <c r="J80" s="166">
        <f>+E13</f>
        <v>0</v>
      </c>
      <c r="K80" s="39" t="s">
        <v>12</v>
      </c>
      <c r="L80" s="44"/>
      <c r="M80" s="3"/>
      <c r="O80" s="45">
        <f>+IF(C81=O79,I81,0)</f>
        <v>0</v>
      </c>
      <c r="P80" s="45">
        <f>+IF(C81=P79,I81,0)</f>
        <v>0</v>
      </c>
      <c r="Q80" s="45">
        <f>+IF(C81=Q79,I81,0)</f>
        <v>0</v>
      </c>
      <c r="R80" s="45">
        <f>+IF(C81=R79,I81,0)</f>
        <v>0</v>
      </c>
      <c r="S80" s="45">
        <f>+IF(C81=S79,I81,0)</f>
        <v>0</v>
      </c>
    </row>
    <row r="81" spans="1:19" ht="14.25" customHeight="1">
      <c r="A81" s="618">
        <v>1</v>
      </c>
      <c r="B81" s="58"/>
      <c r="C81" s="62">
        <v>0</v>
      </c>
      <c r="D81" s="59"/>
      <c r="E81" s="65"/>
      <c r="F81" s="85"/>
      <c r="G81" s="65"/>
      <c r="H81" s="93"/>
      <c r="I81" s="60">
        <f>IF(F81=0,0,IF(F81&lt;$F$13,"FUERA DE TIEMPO",H81*D81/VLOOKUP(YEAR(F81),$U$3:$V$45,2,0)))</f>
        <v>0</v>
      </c>
      <c r="J81" s="167"/>
      <c r="K81" s="95"/>
      <c r="L81" s="44">
        <f>+IF(I81&gt;=$I$14,1,0)</f>
        <v>1</v>
      </c>
      <c r="M81" s="42"/>
      <c r="N81" s="34"/>
      <c r="O81" s="45">
        <f>+IF(C82=O79,I82,0)</f>
        <v>0</v>
      </c>
      <c r="P81" s="45">
        <f>+IF(C82=P79,I82,0)</f>
        <v>0</v>
      </c>
      <c r="Q81" s="45">
        <f>+IF(C82=Q79,I82,0)</f>
        <v>0</v>
      </c>
      <c r="R81" s="45">
        <f>+IF(C82=R79,I82,0)</f>
        <v>0</v>
      </c>
      <c r="S81" s="45">
        <f>+IF(C82=S79,I82,0)</f>
        <v>0</v>
      </c>
    </row>
    <row r="82" spans="1:19" ht="11.25" customHeight="1">
      <c r="A82" s="618">
        <v>2</v>
      </c>
      <c r="B82" s="58"/>
      <c r="C82" s="58">
        <v>0</v>
      </c>
      <c r="D82" s="59"/>
      <c r="E82" s="65"/>
      <c r="F82" s="85"/>
      <c r="G82" s="65"/>
      <c r="H82" s="93"/>
      <c r="I82" s="60">
        <f>IF(F82=0,0,IF(F82&lt;$F$13,"FUERA DE TIEMPO",H82*D82/VLOOKUP(YEAR(F82),$U$3:$V$45,2,0)))</f>
        <v>0</v>
      </c>
      <c r="J82" s="167"/>
      <c r="K82" s="95"/>
      <c r="L82" s="44">
        <f t="shared" ref="L82:L89" si="5">+IF(I82&gt;=$I$14,1,0)</f>
        <v>1</v>
      </c>
      <c r="M82" s="44"/>
      <c r="O82" s="45">
        <f>+IF(C83=O79,I83,0)</f>
        <v>0</v>
      </c>
      <c r="P82" s="45">
        <f>+IF(C83=P79,I83,0)</f>
        <v>0</v>
      </c>
      <c r="Q82" s="45">
        <f>+IF(C83=Q79,I83,0)</f>
        <v>0</v>
      </c>
      <c r="R82" s="45">
        <f>+IF(C83=R79,I83,0)</f>
        <v>0</v>
      </c>
      <c r="S82" s="45">
        <f>+IF(C83=S79,I83,0)</f>
        <v>0</v>
      </c>
    </row>
    <row r="83" spans="1:19" ht="14.25" customHeight="1">
      <c r="A83" s="618">
        <v>3</v>
      </c>
      <c r="B83" s="58"/>
      <c r="C83" s="58">
        <v>0</v>
      </c>
      <c r="D83" s="92"/>
      <c r="E83" s="65"/>
      <c r="F83" s="85"/>
      <c r="G83" s="65"/>
      <c r="H83" s="93"/>
      <c r="I83" s="60">
        <f>IF(F83=0,0,IF(F83&lt;$F$13,"FUERA DE TIEMPO",H83*D83/VLOOKUP(YEAR(F83),$U$3:$V$44,2,0)))</f>
        <v>0</v>
      </c>
      <c r="J83" s="167"/>
      <c r="K83" s="95"/>
      <c r="L83" s="44">
        <f t="shared" si="5"/>
        <v>1</v>
      </c>
      <c r="M83" s="44"/>
      <c r="O83" s="45">
        <f>+IF(C84=O79,I84,0)</f>
        <v>0</v>
      </c>
      <c r="P83" s="45">
        <f>+IF(C84=P79,I84,0)</f>
        <v>0</v>
      </c>
      <c r="Q83" s="45">
        <f>+IF(C84=Q79,I84,0)</f>
        <v>0</v>
      </c>
      <c r="R83" s="45">
        <f>+IF(C84=R79,I84,0)</f>
        <v>0</v>
      </c>
      <c r="S83" s="45">
        <f>+IF(C84=S79,I84,0)</f>
        <v>0</v>
      </c>
    </row>
    <row r="84" spans="1:19">
      <c r="A84" s="618">
        <v>4</v>
      </c>
      <c r="B84" s="65"/>
      <c r="C84" s="58">
        <v>0</v>
      </c>
      <c r="D84" s="94"/>
      <c r="E84" s="65"/>
      <c r="F84" s="85"/>
      <c r="G84" s="65"/>
      <c r="H84" s="93"/>
      <c r="I84" s="60">
        <f t="shared" ref="I84:I89" si="6">IF(F84=0,0,IF(F84&lt;$F$13,"FUERA DE TIEMPO",H84*D84/VLOOKUP(YEAR(F84),$U$3:$V$41,2,0)))</f>
        <v>0</v>
      </c>
      <c r="J84" s="167"/>
      <c r="K84" s="141"/>
      <c r="L84" s="44">
        <f t="shared" si="5"/>
        <v>1</v>
      </c>
      <c r="M84" s="44"/>
      <c r="O84" s="45">
        <f>+IF(C85=O79,I85,0)</f>
        <v>0</v>
      </c>
      <c r="P84" s="45">
        <f>+IF(C85=P79,I85,0)</f>
        <v>0</v>
      </c>
      <c r="Q84" s="45">
        <f>+IF(C85=Q79,I85,0)</f>
        <v>0</v>
      </c>
      <c r="R84" s="45">
        <f>+IF(C85=R79,I85,0)</f>
        <v>0</v>
      </c>
      <c r="S84" s="45">
        <f>+IF(C85=S79,I85,0)</f>
        <v>0</v>
      </c>
    </row>
    <row r="85" spans="1:19" ht="12.75" thickBot="1">
      <c r="A85" s="618">
        <v>5</v>
      </c>
      <c r="B85" s="65"/>
      <c r="C85" s="58">
        <v>0</v>
      </c>
      <c r="D85" s="94"/>
      <c r="E85" s="65"/>
      <c r="F85" s="85"/>
      <c r="G85" s="65"/>
      <c r="H85" s="93"/>
      <c r="I85" s="60">
        <f t="shared" si="6"/>
        <v>0</v>
      </c>
      <c r="J85" s="167"/>
      <c r="K85" s="141"/>
      <c r="L85" s="44">
        <f t="shared" si="5"/>
        <v>1</v>
      </c>
      <c r="M85" s="44"/>
      <c r="O85" s="45">
        <f>+IF(C86=O79,I86,0)</f>
        <v>0</v>
      </c>
      <c r="P85" s="45">
        <f>+IF(C86=P79,I86,0)</f>
        <v>0</v>
      </c>
      <c r="Q85" s="45">
        <f>+IF(C86=Q79,I86,0)</f>
        <v>0</v>
      </c>
      <c r="R85" s="45">
        <f>+IF(C86=R79,I86,0)</f>
        <v>0</v>
      </c>
      <c r="S85" s="45">
        <f>+IF(C86=S79,I86,0)</f>
        <v>0</v>
      </c>
    </row>
    <row r="86" spans="1:19" hidden="1">
      <c r="A86" s="618">
        <v>6</v>
      </c>
      <c r="B86" s="65"/>
      <c r="C86" s="65"/>
      <c r="D86" s="65"/>
      <c r="E86" s="65"/>
      <c r="F86" s="85"/>
      <c r="G86" s="65"/>
      <c r="H86" s="93"/>
      <c r="I86" s="60">
        <f t="shared" si="6"/>
        <v>0</v>
      </c>
      <c r="J86" s="167"/>
      <c r="K86" s="141"/>
      <c r="L86" s="44">
        <f t="shared" si="5"/>
        <v>1</v>
      </c>
      <c r="M86" s="44"/>
      <c r="O86" s="45">
        <f>+IF(C87=O79,I87,0)</f>
        <v>0</v>
      </c>
      <c r="P86" s="45">
        <f>+IF(C87=P79,I87,0)</f>
        <v>0</v>
      </c>
      <c r="Q86" s="45">
        <f>+IF(C87=Q79,I87,0)</f>
        <v>0</v>
      </c>
      <c r="R86" s="45">
        <f>+IF(C87=R79,I87,0)</f>
        <v>0</v>
      </c>
      <c r="S86" s="45">
        <f>+IF(C87=S79,I87,0)</f>
        <v>0</v>
      </c>
    </row>
    <row r="87" spans="1:19" hidden="1">
      <c r="A87" s="618">
        <v>7</v>
      </c>
      <c r="B87" s="65"/>
      <c r="C87" s="65"/>
      <c r="D87" s="65"/>
      <c r="E87" s="65"/>
      <c r="F87" s="85"/>
      <c r="G87" s="65"/>
      <c r="H87" s="93"/>
      <c r="I87" s="60">
        <f t="shared" si="6"/>
        <v>0</v>
      </c>
      <c r="J87" s="167"/>
      <c r="K87" s="141"/>
      <c r="L87" s="44">
        <f t="shared" si="5"/>
        <v>1</v>
      </c>
      <c r="M87" s="44"/>
      <c r="O87" s="45">
        <f>+IF(C88=O79,I88,0)</f>
        <v>0</v>
      </c>
      <c r="P87" s="45">
        <f>+IF(C88=P79,I88,0)</f>
        <v>0</v>
      </c>
      <c r="Q87" s="45">
        <f>+IF(C88=Q79,I88,0)</f>
        <v>0</v>
      </c>
      <c r="R87" s="45">
        <f>+IF(C88=R79,I88,0)</f>
        <v>0</v>
      </c>
      <c r="S87" s="45">
        <f>+IF(C88=S79,I88,0)</f>
        <v>0</v>
      </c>
    </row>
    <row r="88" spans="1:19" hidden="1">
      <c r="A88" s="618">
        <v>8</v>
      </c>
      <c r="B88" s="65"/>
      <c r="C88" s="65"/>
      <c r="D88" s="65"/>
      <c r="E88" s="65"/>
      <c r="F88" s="85"/>
      <c r="G88" s="65"/>
      <c r="H88" s="93"/>
      <c r="I88" s="60">
        <f t="shared" si="6"/>
        <v>0</v>
      </c>
      <c r="J88" s="167"/>
      <c r="K88" s="141"/>
      <c r="L88" s="44">
        <f t="shared" si="5"/>
        <v>1</v>
      </c>
      <c r="M88" s="44"/>
      <c r="O88" s="45">
        <f>+IF(C89=O79,I89,0)</f>
        <v>0</v>
      </c>
      <c r="P88" s="45">
        <f>+IF(C89=P79,I89,0)</f>
        <v>0</v>
      </c>
      <c r="Q88" s="45">
        <f>+IF(C89=Q79,I89,0)</f>
        <v>0</v>
      </c>
      <c r="R88" s="45">
        <f>+IF(C89=R79,I89,0)</f>
        <v>0</v>
      </c>
      <c r="S88" s="45">
        <f>+IF(C89=S79,I89,0)</f>
        <v>0</v>
      </c>
    </row>
    <row r="89" spans="1:19" ht="12.75" hidden="1" thickBot="1">
      <c r="A89" s="618">
        <v>9</v>
      </c>
      <c r="B89" s="65"/>
      <c r="C89" s="62"/>
      <c r="D89" s="65"/>
      <c r="E89" s="65"/>
      <c r="F89" s="85"/>
      <c r="G89" s="65"/>
      <c r="H89" s="65"/>
      <c r="I89" s="60">
        <f t="shared" si="6"/>
        <v>0</v>
      </c>
      <c r="J89" s="167"/>
      <c r="K89" s="528"/>
      <c r="L89" s="44">
        <f t="shared" si="5"/>
        <v>1</v>
      </c>
      <c r="M89" s="44"/>
      <c r="O89" s="50">
        <f>SUM(O80:O88)</f>
        <v>0</v>
      </c>
      <c r="P89" s="50">
        <f>SUM(P80:P88)</f>
        <v>0</v>
      </c>
      <c r="Q89" s="50">
        <f>SUM(Q80:Q88)</f>
        <v>0</v>
      </c>
      <c r="R89" s="50">
        <f>SUM(R80:R88)</f>
        <v>0</v>
      </c>
      <c r="S89" s="50">
        <f>SUM(S80:S88)</f>
        <v>0</v>
      </c>
    </row>
    <row r="90" spans="1:19" ht="12.75" thickBot="1">
      <c r="A90" s="3"/>
      <c r="B90" s="3"/>
      <c r="C90" s="3"/>
      <c r="D90" s="3"/>
      <c r="E90" s="3"/>
      <c r="F90" s="48"/>
      <c r="G90" s="26"/>
      <c r="H90" s="32"/>
      <c r="I90" s="32">
        <f>SUM(I81:I89)</f>
        <v>0</v>
      </c>
      <c r="J90" s="32"/>
      <c r="K90" s="527"/>
      <c r="L90" s="26"/>
      <c r="M90" s="44"/>
    </row>
    <row r="91" spans="1:19" ht="12.75" thickBot="1">
      <c r="A91" s="26"/>
      <c r="B91" s="26"/>
      <c r="C91" s="26"/>
      <c r="D91" s="26"/>
      <c r="E91" s="26"/>
      <c r="F91" s="35"/>
      <c r="G91" s="51"/>
      <c r="H91" s="52"/>
      <c r="I91" s="53" t="str">
        <f>+IF(OR(L90=0,I97&gt;=1),"NO CUMPLE","CUMPLE")</f>
        <v>NO CUMPLE</v>
      </c>
      <c r="J91" s="170"/>
      <c r="K91" s="96" t="str">
        <f>IF(I91="NO CUMPLE","0",IF(I90&gt;=$I$16,"CUMPLE SUMATORIA DE TODOS 2,0 DEL POE",IF(I90&lt;$I$16,"NO CUMPLE SUMATORIA DE TODOS 2,0 DEL POE")))</f>
        <v>0</v>
      </c>
      <c r="L91" s="26"/>
      <c r="M91" s="26"/>
    </row>
    <row r="92" spans="1:19">
      <c r="A92" s="26"/>
      <c r="B92" s="26"/>
      <c r="C92" s="26"/>
      <c r="D92" s="26"/>
      <c r="E92" s="26"/>
      <c r="F92" s="54">
        <f>VLOOKUP(C76,Conformación!$A$5:$N$129,5,FALSE)</f>
        <v>0</v>
      </c>
      <c r="G92" s="55">
        <f>VLOOKUP(C76,Conformación!$A$5:$N$129,6,FALSE)</f>
        <v>0</v>
      </c>
      <c r="H92" s="56">
        <f>+O89</f>
        <v>0</v>
      </c>
      <c r="I92" s="26" t="str">
        <f>+IF(H92&lt;MAX(H92:H96),"",IF(H92=MAX(H92:H96)*AND(SUM(H92:H96)&gt;MAX(H92:H96))*AND((G92&gt;=0.51)),"V.Bo.",IF(H92=MAX(H92:H96)*AND(H92=SUM(H92:H96))*AND(G92&gt;=0.6),"V.Bo.","NO CUMPLE")))</f>
        <v>V.Bo.</v>
      </c>
      <c r="J92" s="26"/>
      <c r="K92" s="26"/>
      <c r="L92" s="26"/>
      <c r="M92" s="26"/>
      <c r="N92" s="46"/>
      <c r="O92" s="46"/>
      <c r="P92" s="46"/>
      <c r="Q92" s="46"/>
      <c r="R92" s="46"/>
      <c r="S92" s="46"/>
    </row>
    <row r="93" spans="1:19">
      <c r="A93" s="26"/>
      <c r="B93" s="26"/>
      <c r="C93" s="26"/>
      <c r="D93" s="26"/>
      <c r="E93" s="26"/>
      <c r="F93" s="54">
        <f>VLOOKUP(C76,Conformación!$A$5:$N$129,7,FALSE)</f>
        <v>0</v>
      </c>
      <c r="G93" s="55">
        <f>VLOOKUP(C76,Conformación!$A$5:$N$129,8,FALSE)</f>
        <v>0</v>
      </c>
      <c r="H93" s="56">
        <f>+P89</f>
        <v>0</v>
      </c>
      <c r="I93" s="26" t="str">
        <f>+IF(H93&lt;MAX(H92:H96),"",IF(H93=MAX(H92:H96)*AND(SUM(H92:H96)&gt;MAX(H92:H96))*AND((G93&gt;=0.51)),"V.Bo.",IF(H93=MAX(H92:H96)*AND(H93=SUM(H92:H96))*AND(G93&gt;=0.6),"V.Bo.","NO CUMPLE")))</f>
        <v>V.Bo.</v>
      </c>
      <c r="J93" s="26"/>
      <c r="K93" s="26"/>
      <c r="L93" s="26"/>
      <c r="M93" s="26"/>
      <c r="N93" s="46"/>
      <c r="O93" s="46"/>
      <c r="P93" s="46"/>
      <c r="Q93" s="46"/>
      <c r="R93" s="46"/>
      <c r="S93" s="46"/>
    </row>
    <row r="94" spans="1:19">
      <c r="A94" s="26"/>
      <c r="B94" s="26"/>
      <c r="C94" s="26"/>
      <c r="D94" s="26"/>
      <c r="E94" s="26"/>
      <c r="F94" s="54">
        <f>VLOOKUP(C76,Conformación!$A$5:$N$129,9,FALSE)</f>
        <v>0</v>
      </c>
      <c r="G94" s="55">
        <f>VLOOKUP(C76,Conformación!$A$5:$N$129,10,FALSE)</f>
        <v>0</v>
      </c>
      <c r="H94" s="56">
        <f>+Q89</f>
        <v>0</v>
      </c>
      <c r="I94" s="26" t="str">
        <f>+IF(H94&lt;MAX(H92:H96),"",IF(H94=MAX(H92:H96)*AND(SUM(H92:H96)&gt;MAX(H92:H96))*AND((G94&gt;0.5)),"V.Bo.",IF(H94=MAX(H92:H96)*AND(H94=SUM(H92:H96))*AND(G94&gt;=0.6),"V.Bo.","NO CUMPLE")))</f>
        <v>V.Bo.</v>
      </c>
      <c r="J94" s="26"/>
      <c r="K94" s="26"/>
      <c r="L94" s="26"/>
      <c r="M94" s="26"/>
      <c r="N94" s="46"/>
      <c r="O94" s="46"/>
      <c r="P94" s="46"/>
      <c r="Q94" s="46"/>
      <c r="R94" s="46"/>
      <c r="S94" s="46"/>
    </row>
    <row r="95" spans="1:19">
      <c r="A95" s="26"/>
      <c r="B95" s="26"/>
      <c r="C95" s="26"/>
      <c r="D95" s="26"/>
      <c r="E95" s="26"/>
      <c r="F95" s="54">
        <f>VLOOKUP(C76,Conformación!$A$5:$N$129,11,FALSE)</f>
        <v>0</v>
      </c>
      <c r="G95" s="55">
        <f>VLOOKUP(C76,Conformación!$A$5:$N$129,12,FALSE)</f>
        <v>0</v>
      </c>
      <c r="H95" s="56">
        <f>+R89</f>
        <v>0</v>
      </c>
      <c r="I95" s="26" t="str">
        <f>+IF(H95&lt;MAX(H92:H96),"",IF(H95=MAX(H92:H96)*AND(SUM(H92:H96)&gt;MAX(H92:H96))*AND((G95&gt;0.5)),"V.Bo.",IF(H95=MAX(H92:H96)*AND(H95=SUM(H92:H96))*AND(G95&gt;=0.6),"V.Bo.","NO CUMPLE")))</f>
        <v>V.Bo.</v>
      </c>
      <c r="J95" s="26"/>
      <c r="K95" s="26"/>
      <c r="L95" s="26"/>
      <c r="M95" s="26"/>
      <c r="N95" s="46"/>
      <c r="O95" s="46"/>
      <c r="P95" s="46"/>
      <c r="Q95" s="46"/>
      <c r="R95" s="46"/>
      <c r="S95" s="46"/>
    </row>
    <row r="96" spans="1:19">
      <c r="A96" s="26"/>
      <c r="B96" s="26"/>
      <c r="C96" s="26"/>
      <c r="D96" s="26"/>
      <c r="E96" s="26"/>
      <c r="F96" s="54">
        <f>VLOOKUP(C76,Conformación!$A$5:$N$129,13,FALSE)</f>
        <v>0</v>
      </c>
      <c r="G96" s="55">
        <f>VLOOKUP(C76,Conformación!$A$5:$N$129,14,FALSE)</f>
        <v>0</v>
      </c>
      <c r="H96" s="56">
        <f>+S89</f>
        <v>0</v>
      </c>
      <c r="I96" s="26" t="str">
        <f>+IF(H96&lt;MAX(H92:H96),"",IF(H96=MAX(H92:H96)*AND(SUM(H92:H96)&gt;MAX(H92:H96))*AND((G96&gt;0.5)),"V.Bo.",IF(H96=MAX(H92:H96)*AND(H96=SUM(H92:H96))*AND(G96&gt;=0.6),"V.Bo.","NO CUMPLE")))</f>
        <v>V.Bo.</v>
      </c>
      <c r="J96" s="26"/>
      <c r="K96" s="26"/>
      <c r="M96" s="26"/>
      <c r="N96" s="46"/>
      <c r="O96" s="46"/>
      <c r="P96" s="46"/>
      <c r="Q96" s="46"/>
      <c r="R96" s="46"/>
      <c r="S96" s="46"/>
    </row>
    <row r="97" spans="1:19">
      <c r="A97" s="26"/>
      <c r="B97" s="26"/>
      <c r="C97" s="26"/>
      <c r="D97" s="26"/>
      <c r="E97" s="26"/>
      <c r="F97" s="54"/>
      <c r="G97" s="57"/>
      <c r="H97" s="32"/>
      <c r="I97" s="26">
        <f>+COUNTIF(I92:I96,"NO CUMPLE")</f>
        <v>0</v>
      </c>
      <c r="J97" s="26"/>
      <c r="K97" s="26"/>
    </row>
    <row r="98" spans="1:19">
      <c r="L98" s="26"/>
      <c r="M98" s="26"/>
      <c r="N98" s="46"/>
      <c r="O98" s="46"/>
      <c r="P98" s="46"/>
      <c r="Q98" s="46"/>
      <c r="R98" s="46"/>
      <c r="S98" s="46"/>
    </row>
    <row r="99" spans="1:19" hidden="1">
      <c r="A99" s="3"/>
      <c r="B99" s="29" t="s">
        <v>74</v>
      </c>
      <c r="C99" s="31">
        <v>4</v>
      </c>
      <c r="D99" s="781">
        <f>VLOOKUP(C99,Conformación!$A$5:$N$129,2,FALSE)</f>
        <v>0</v>
      </c>
      <c r="E99" s="781"/>
      <c r="F99" s="781"/>
      <c r="G99" s="781"/>
      <c r="H99" s="781"/>
      <c r="I99" s="32" t="str">
        <f>IF(LEN(F104)&gt;0,H104*D104/LOOKUP(YEAR(F104),$U$3:$V$38),"")</f>
        <v/>
      </c>
      <c r="J99" s="32"/>
      <c r="K99" s="26"/>
      <c r="L99" s="26"/>
    </row>
    <row r="100" spans="1:19" hidden="1">
      <c r="A100" s="3"/>
      <c r="B100" s="29"/>
      <c r="C100" s="29"/>
      <c r="D100" s="782" t="str">
        <f>VLOOKUP(C99,Conformación!$A$5:$N$129,4,FALSE)</f>
        <v xml:space="preserve">( 0% -  0% -  0%- 0%- 0%) </v>
      </c>
      <c r="E100" s="782"/>
      <c r="F100" s="782"/>
      <c r="G100" s="782"/>
      <c r="H100" s="782"/>
      <c r="I100" s="32"/>
      <c r="J100" s="32"/>
      <c r="K100" s="26"/>
      <c r="L100" s="3"/>
      <c r="M100" s="26"/>
    </row>
    <row r="101" spans="1:19" hidden="1">
      <c r="A101" s="3"/>
      <c r="B101" s="29"/>
      <c r="C101" s="29"/>
      <c r="D101" s="782"/>
      <c r="E101" s="782"/>
      <c r="F101" s="782"/>
      <c r="G101" s="782"/>
      <c r="H101" s="782"/>
      <c r="I101" s="32"/>
      <c r="J101" s="32"/>
      <c r="K101" s="26"/>
      <c r="L101" s="42"/>
      <c r="M101" s="26"/>
      <c r="O101" s="37" t="s">
        <v>27</v>
      </c>
      <c r="P101" s="38"/>
      <c r="Q101" s="38"/>
      <c r="R101" s="38"/>
      <c r="S101" s="38"/>
    </row>
    <row r="102" spans="1:19" hidden="1">
      <c r="A102" s="3"/>
      <c r="B102" s="3"/>
      <c r="C102" s="3"/>
      <c r="D102" s="3"/>
      <c r="E102" s="3"/>
      <c r="F102" s="35"/>
      <c r="G102" s="26"/>
      <c r="H102" s="27"/>
      <c r="I102" s="36"/>
      <c r="J102" s="36"/>
      <c r="K102" s="3"/>
      <c r="L102" s="44"/>
      <c r="M102" s="26"/>
      <c r="O102" s="12">
        <f>+F116</f>
        <v>0</v>
      </c>
      <c r="P102" s="12">
        <f>+F117</f>
        <v>0</v>
      </c>
      <c r="Q102" s="12">
        <f>+F118</f>
        <v>0</v>
      </c>
      <c r="R102" s="12">
        <f>+F119</f>
        <v>0</v>
      </c>
      <c r="S102" s="12">
        <f>+F120</f>
        <v>0</v>
      </c>
    </row>
    <row r="103" spans="1:19" ht="84.75" hidden="1" customHeight="1">
      <c r="A103" s="39" t="s">
        <v>26</v>
      </c>
      <c r="B103" s="39" t="s">
        <v>9</v>
      </c>
      <c r="C103" s="40" t="s">
        <v>25</v>
      </c>
      <c r="D103" s="40" t="s">
        <v>28</v>
      </c>
      <c r="E103" s="39" t="s">
        <v>6</v>
      </c>
      <c r="F103" s="41" t="s">
        <v>7</v>
      </c>
      <c r="G103" s="39" t="s">
        <v>8</v>
      </c>
      <c r="H103" s="19" t="s">
        <v>29</v>
      </c>
      <c r="I103" s="19" t="str">
        <f>+I$13</f>
        <v>SMMLV</v>
      </c>
      <c r="J103" s="166">
        <f>+E13</f>
        <v>0</v>
      </c>
      <c r="K103" s="39" t="s">
        <v>12</v>
      </c>
      <c r="L103" s="44"/>
      <c r="M103" s="3"/>
      <c r="O103" s="45">
        <f>+IF(C104=O102,I104,0)</f>
        <v>0</v>
      </c>
      <c r="P103" s="45">
        <f>+IF(C104=P102,I104,0)</f>
        <v>0</v>
      </c>
      <c r="Q103" s="45">
        <f>+IF(C104=Q102,I104,0)</f>
        <v>0</v>
      </c>
      <c r="R103" s="45">
        <f>+IF(C104=R102,I104,0)</f>
        <v>0</v>
      </c>
      <c r="S103" s="45">
        <f>+IF(C104=S102,I104,0)</f>
        <v>0</v>
      </c>
    </row>
    <row r="104" spans="1:19" hidden="1">
      <c r="A104" s="618">
        <v>1</v>
      </c>
      <c r="B104" s="65"/>
      <c r="C104" s="58"/>
      <c r="D104" s="59"/>
      <c r="E104" s="65"/>
      <c r="F104" s="85"/>
      <c r="G104" s="65"/>
      <c r="H104" s="60"/>
      <c r="I104" s="60">
        <f t="shared" ref="I104:I113" si="7">IF(F104=0,0,IF(F104&lt;$F$13,"FUERA DE TIEMPO",H104*D104/VLOOKUP(YEAR(F104),$U$3:$V$41,2,0)))</f>
        <v>0</v>
      </c>
      <c r="J104" s="167"/>
      <c r="K104" s="43"/>
      <c r="L104" s="44">
        <f>+IF(I104&gt;=$I$14,1,0)</f>
        <v>1</v>
      </c>
      <c r="M104" s="42"/>
      <c r="N104" s="34"/>
      <c r="O104" s="45">
        <f>+IF(C105=O102,I105,0)</f>
        <v>0</v>
      </c>
      <c r="P104" s="45">
        <f>+IF(C105=P102,I105,0)</f>
        <v>0</v>
      </c>
      <c r="Q104" s="45">
        <f>+IF(C105=Q102,I105,0)</f>
        <v>0</v>
      </c>
      <c r="R104" s="45">
        <f>+IF(C105=R102,I105,0)</f>
        <v>0</v>
      </c>
      <c r="S104" s="45">
        <f>+IF(C105=S102,I105,0)</f>
        <v>0</v>
      </c>
    </row>
    <row r="105" spans="1:19" hidden="1">
      <c r="A105" s="618">
        <v>2</v>
      </c>
      <c r="B105" s="65"/>
      <c r="C105" s="58"/>
      <c r="D105" s="59"/>
      <c r="E105" s="65"/>
      <c r="F105" s="85"/>
      <c r="G105" s="65"/>
      <c r="H105" s="60"/>
      <c r="I105" s="60">
        <f t="shared" si="7"/>
        <v>0</v>
      </c>
      <c r="J105" s="167"/>
      <c r="K105" s="43"/>
      <c r="L105" s="44">
        <f t="shared" ref="L105:L113" si="8">+IF(I105&gt;=$I$14,1,0)</f>
        <v>1</v>
      </c>
      <c r="M105" s="44"/>
      <c r="O105" s="45">
        <f>+IF(C106=O102,I106,0)</f>
        <v>0</v>
      </c>
      <c r="P105" s="45">
        <f>+IF(C106=P102,I106,0)</f>
        <v>0</v>
      </c>
      <c r="Q105" s="45">
        <f>+IF(C106=Q102,I106,0)</f>
        <v>0</v>
      </c>
      <c r="R105" s="45">
        <f>+IF(C106=R102,I106,0)</f>
        <v>0</v>
      </c>
      <c r="S105" s="45">
        <f>+IF(C106=S102,I106,0)</f>
        <v>0</v>
      </c>
    </row>
    <row r="106" spans="1:19" hidden="1">
      <c r="A106" s="618">
        <v>3</v>
      </c>
      <c r="B106" s="65"/>
      <c r="C106" s="58"/>
      <c r="D106" s="59"/>
      <c r="E106" s="65"/>
      <c r="F106" s="85"/>
      <c r="G106" s="65"/>
      <c r="H106" s="60"/>
      <c r="I106" s="60">
        <f t="shared" si="7"/>
        <v>0</v>
      </c>
      <c r="J106" s="167"/>
      <c r="K106" s="43"/>
      <c r="L106" s="44">
        <f t="shared" si="8"/>
        <v>1</v>
      </c>
      <c r="M106" s="44"/>
      <c r="O106" s="45">
        <f>+IF(C107=O102,I107,0)</f>
        <v>0</v>
      </c>
      <c r="P106" s="45">
        <f>+IF(C107=P102,I107,0)</f>
        <v>0</v>
      </c>
      <c r="Q106" s="45">
        <f>+IF(C108=Q102,I107,0)</f>
        <v>0</v>
      </c>
      <c r="R106" s="45">
        <f>+IF(C108=R102,I107,0)</f>
        <v>0</v>
      </c>
      <c r="S106" s="45">
        <f>+IF(C108=S102,I107,0)</f>
        <v>0</v>
      </c>
    </row>
    <row r="107" spans="1:19" ht="13.5" hidden="1" customHeight="1">
      <c r="A107" s="618">
        <v>4</v>
      </c>
      <c r="B107" s="65"/>
      <c r="C107" s="58"/>
      <c r="D107" s="59"/>
      <c r="E107" s="65"/>
      <c r="F107" s="85"/>
      <c r="G107" s="65"/>
      <c r="H107" s="60"/>
      <c r="I107" s="60">
        <f t="shared" si="7"/>
        <v>0</v>
      </c>
      <c r="J107" s="167"/>
      <c r="K107" s="43"/>
      <c r="L107" s="44">
        <f t="shared" si="8"/>
        <v>1</v>
      </c>
      <c r="M107" s="44"/>
      <c r="O107" s="45">
        <f>+IF(C108=O102,I108,0)</f>
        <v>0</v>
      </c>
      <c r="P107" s="45">
        <f>+IF(C108=P102,I108,0)</f>
        <v>0</v>
      </c>
      <c r="Q107" s="45">
        <f>+IF(C110=Q102,I108,0)</f>
        <v>0</v>
      </c>
      <c r="R107" s="45">
        <f>+IF(C110=R102,I108,0)</f>
        <v>0</v>
      </c>
      <c r="S107" s="45">
        <f>+IF(C110=S102,I108,0)</f>
        <v>0</v>
      </c>
    </row>
    <row r="108" spans="1:19" hidden="1">
      <c r="A108" s="618">
        <v>5</v>
      </c>
      <c r="B108" s="65"/>
      <c r="C108" s="58"/>
      <c r="D108" s="59"/>
      <c r="E108" s="65"/>
      <c r="F108" s="85"/>
      <c r="G108" s="65"/>
      <c r="H108" s="60"/>
      <c r="I108" s="60">
        <f t="shared" si="7"/>
        <v>0</v>
      </c>
      <c r="J108" s="167"/>
      <c r="K108" s="43"/>
      <c r="L108" s="44">
        <f t="shared" si="8"/>
        <v>1</v>
      </c>
      <c r="M108" s="44"/>
      <c r="O108" s="45">
        <f>+IF(C109=O102,I109,0)</f>
        <v>0</v>
      </c>
      <c r="P108" s="45">
        <f>+IF(C109=P102,I109,0)</f>
        <v>0</v>
      </c>
      <c r="Q108" s="45">
        <f>+IF(C111=Q102,I109,0)</f>
        <v>0</v>
      </c>
      <c r="R108" s="45">
        <f>+IF(C111=R102,I109,0)</f>
        <v>0</v>
      </c>
      <c r="S108" s="45">
        <f>+IF(C111=S102,I109,0)</f>
        <v>0</v>
      </c>
    </row>
    <row r="109" spans="1:19" ht="36" hidden="1" customHeight="1">
      <c r="A109" s="618">
        <v>6</v>
      </c>
      <c r="B109" s="65"/>
      <c r="C109" s="58"/>
      <c r="D109" s="59"/>
      <c r="E109" s="65"/>
      <c r="F109" s="85"/>
      <c r="G109" s="65"/>
      <c r="H109" s="60"/>
      <c r="I109" s="60">
        <f t="shared" si="7"/>
        <v>0</v>
      </c>
      <c r="J109" s="167"/>
      <c r="K109" s="43"/>
      <c r="L109" s="44">
        <f t="shared" si="8"/>
        <v>1</v>
      </c>
      <c r="M109" s="44"/>
      <c r="O109" s="45">
        <f>+IF(C110=O102,I110,0)</f>
        <v>0</v>
      </c>
      <c r="P109" s="45">
        <f>+IF(C110=P102,I110,0)</f>
        <v>0</v>
      </c>
      <c r="Q109" s="45">
        <f>+IF(C112=Q103,I110,0)</f>
        <v>0</v>
      </c>
      <c r="R109" s="45">
        <f>+IF(C112=R103,I110,0)</f>
        <v>0</v>
      </c>
      <c r="S109" s="45">
        <f>+IF(C112=S103,I110,0)</f>
        <v>0</v>
      </c>
    </row>
    <row r="110" spans="1:19" hidden="1">
      <c r="A110" s="618">
        <v>7</v>
      </c>
      <c r="B110" s="65"/>
      <c r="C110" s="58"/>
      <c r="D110" s="59"/>
      <c r="E110" s="65"/>
      <c r="F110" s="85"/>
      <c r="G110" s="65"/>
      <c r="H110" s="61"/>
      <c r="I110" s="60">
        <f t="shared" si="7"/>
        <v>0</v>
      </c>
      <c r="J110" s="169"/>
      <c r="K110" s="805"/>
      <c r="L110" s="44">
        <f t="shared" si="8"/>
        <v>1</v>
      </c>
      <c r="M110" s="44"/>
      <c r="O110" s="45">
        <f>+IF(C111=O102,I111,0)</f>
        <v>0</v>
      </c>
      <c r="P110" s="45">
        <f>+IF(C111=P102,I111,0)</f>
        <v>0</v>
      </c>
      <c r="Q110" s="45">
        <f>+IF(C113=Q104,I111,0)</f>
        <v>0</v>
      </c>
      <c r="R110" s="45">
        <f>+IF(C113=R104,I111,0)</f>
        <v>0</v>
      </c>
      <c r="S110" s="45">
        <f>+IF(C113=S104,I111,0)</f>
        <v>0</v>
      </c>
    </row>
    <row r="111" spans="1:19" ht="36" hidden="1" customHeight="1">
      <c r="A111" s="618">
        <v>8</v>
      </c>
      <c r="B111" s="65"/>
      <c r="C111" s="58"/>
      <c r="D111" s="59"/>
      <c r="E111" s="65"/>
      <c r="F111" s="85"/>
      <c r="G111" s="65"/>
      <c r="H111" s="61"/>
      <c r="I111" s="60">
        <f t="shared" si="7"/>
        <v>0</v>
      </c>
      <c r="J111" s="61"/>
      <c r="K111" s="806"/>
      <c r="L111" s="44">
        <f t="shared" si="8"/>
        <v>1</v>
      </c>
      <c r="M111" s="44"/>
      <c r="O111" s="45">
        <f>+IF(C112=O102,I112,0)</f>
        <v>0</v>
      </c>
      <c r="P111" s="45">
        <f>+IF(C112=P102,I112,0)</f>
        <v>0</v>
      </c>
      <c r="Q111" s="45">
        <f>+IF(C114=Q105,I112,0)</f>
        <v>0</v>
      </c>
      <c r="R111" s="45">
        <f>+IF(C114=R105,I112,0)</f>
        <v>0</v>
      </c>
      <c r="S111" s="45">
        <f>+IF(C114=S105,I112,0)</f>
        <v>0</v>
      </c>
    </row>
    <row r="112" spans="1:19" hidden="1">
      <c r="A112" s="618">
        <v>9</v>
      </c>
      <c r="B112" s="65"/>
      <c r="C112" s="58"/>
      <c r="D112" s="59"/>
      <c r="E112" s="65"/>
      <c r="F112" s="85"/>
      <c r="G112" s="65"/>
      <c r="H112" s="61"/>
      <c r="I112" s="60">
        <f t="shared" si="7"/>
        <v>0</v>
      </c>
      <c r="J112" s="167"/>
      <c r="K112" s="173"/>
      <c r="L112" s="44">
        <f t="shared" si="8"/>
        <v>1</v>
      </c>
      <c r="M112" s="44"/>
      <c r="O112" s="45">
        <f>+IF(C113=O102,I113,0)</f>
        <v>0</v>
      </c>
      <c r="P112" s="45">
        <f>+IF(C113=P102,I113,0)</f>
        <v>0</v>
      </c>
      <c r="Q112" s="45">
        <f>+IF(C115=Q106,I113,0)</f>
        <v>0</v>
      </c>
      <c r="R112" s="45">
        <f>+IF(C115=R106,I113,0)</f>
        <v>0</v>
      </c>
      <c r="S112" s="45">
        <f>+IF(C115=S106,I113,0)</f>
        <v>0</v>
      </c>
    </row>
    <row r="113" spans="1:33" hidden="1">
      <c r="A113" s="618">
        <v>10</v>
      </c>
      <c r="B113" s="65"/>
      <c r="C113" s="58"/>
      <c r="D113" s="59"/>
      <c r="E113" s="65"/>
      <c r="F113" s="85"/>
      <c r="G113" s="65"/>
      <c r="H113" s="61"/>
      <c r="I113" s="60">
        <f t="shared" si="7"/>
        <v>0</v>
      </c>
      <c r="J113" s="167"/>
      <c r="K113" s="174"/>
      <c r="L113" s="44">
        <f t="shared" si="8"/>
        <v>1</v>
      </c>
      <c r="M113" s="44"/>
      <c r="O113" s="50">
        <f>SUM(O103:O112)</f>
        <v>0</v>
      </c>
      <c r="P113" s="50">
        <f>SUM(P103:P112)</f>
        <v>0</v>
      </c>
      <c r="Q113" s="50">
        <f>SUM(Q103:Q112)</f>
        <v>0</v>
      </c>
      <c r="R113" s="50">
        <f>SUM(R103:R112)</f>
        <v>0</v>
      </c>
      <c r="S113" s="50">
        <f>SUM(S103:S112)</f>
        <v>0</v>
      </c>
    </row>
    <row r="114" spans="1:33" ht="12.75" hidden="1" thickBot="1">
      <c r="A114" s="3"/>
      <c r="B114" s="3"/>
      <c r="C114" s="3"/>
      <c r="D114" s="3"/>
      <c r="E114" s="3"/>
      <c r="F114" s="48"/>
      <c r="G114" s="26"/>
      <c r="H114" s="32" t="s">
        <v>11</v>
      </c>
      <c r="I114" s="32">
        <f>SUM(I104:I113)</f>
        <v>0</v>
      </c>
      <c r="J114" s="32"/>
      <c r="K114" s="522"/>
      <c r="L114" s="26"/>
      <c r="M114" s="44"/>
    </row>
    <row r="115" spans="1:33" ht="12.75" hidden="1" thickBot="1">
      <c r="A115" s="26"/>
      <c r="B115" s="26"/>
      <c r="C115" s="26"/>
      <c r="D115" s="26"/>
      <c r="E115" s="26"/>
      <c r="F115" s="35"/>
      <c r="G115" s="51"/>
      <c r="H115" s="52"/>
      <c r="I115" s="53" t="str">
        <f>+IF(OR(L112=0,I121&gt;=1),"NO CUMPLE","CUMPLE")</f>
        <v>CUMPLE</v>
      </c>
      <c r="J115" s="170"/>
      <c r="K115" s="96" t="str">
        <f>IF(I115="NO CUMPLE","0",IF(I114&gt;=$I$16,"CUMPLE SUMATORIA DE TODOS 2,0 DEL POE",IF(I114&lt;$I$16,"NO CUMPLE SUMATORIA DE TODOS 2,0 DEL POE")))</f>
        <v>CUMPLE SUMATORIA DE TODOS 2,0 DEL POE</v>
      </c>
      <c r="L115" s="26"/>
      <c r="M115" s="26"/>
    </row>
    <row r="116" spans="1:33" hidden="1">
      <c r="A116" s="26"/>
      <c r="B116" s="26"/>
      <c r="C116" s="26"/>
      <c r="D116" s="26"/>
      <c r="E116" s="26"/>
      <c r="F116" s="54">
        <f>VLOOKUP(C99,Conformación!$A$5:$N$129,5,FALSE)</f>
        <v>0</v>
      </c>
      <c r="G116" s="55">
        <f>VLOOKUP(C99,Conformación!$A$5:$N$129,6,FALSE)</f>
        <v>0</v>
      </c>
      <c r="H116" s="56">
        <f>+O113</f>
        <v>0</v>
      </c>
      <c r="I116" s="26" t="str">
        <f>+IF(H116&lt;MAX(H116:H120),"",IF(H116=MAX(H116:H120)*AND(SUM(H116:H120)&gt;MAX(H116:H120))*AND((G116&gt;0.5)),"V.Bo.",IF(H116=MAX(H116:H120)*AND(H116=SUM(H116:H120))*AND(G116&gt;=0.6),"V.Bo.","NO CUMPLE")))</f>
        <v>V.Bo.</v>
      </c>
      <c r="J116" s="26"/>
      <c r="K116" s="26"/>
      <c r="L116" s="26"/>
      <c r="M116" s="26"/>
      <c r="N116" s="46"/>
      <c r="O116" s="46"/>
      <c r="P116" s="46"/>
      <c r="Q116" s="46"/>
      <c r="R116" s="46"/>
      <c r="S116" s="46"/>
    </row>
    <row r="117" spans="1:33" hidden="1">
      <c r="A117" s="26"/>
      <c r="B117" s="26"/>
      <c r="C117" s="26"/>
      <c r="D117" s="26"/>
      <c r="E117" s="26"/>
      <c r="F117" s="54">
        <f>VLOOKUP(C99,Conformación!$A$5:$N$129,7,FALSE)</f>
        <v>0</v>
      </c>
      <c r="G117" s="55">
        <f>VLOOKUP(C99,Conformación!$A$5:$N$129,8,FALSE)</f>
        <v>0</v>
      </c>
      <c r="H117" s="56">
        <f>+P113</f>
        <v>0</v>
      </c>
      <c r="I117" s="26" t="str">
        <f>+IF(H117&lt;MAX(H116:H120),"",IF(H117=MAX(H116:H120)*AND(SUM(H116:H120)&gt;MAX(H116:H120))*AND((G117&gt;0.5)),"V.Bo.",IF(H117=MAX(H116:H120)*AND(H117=SUM(H116:H120))*AND(G117&gt;=0.6),"V.Bo.","NO CUMPLE")))</f>
        <v>V.Bo.</v>
      </c>
      <c r="J117" s="26"/>
      <c r="K117" s="26"/>
      <c r="L117" s="26"/>
      <c r="M117" s="26"/>
      <c r="N117" s="46"/>
      <c r="O117" s="46"/>
      <c r="P117" s="46"/>
      <c r="Q117" s="46"/>
      <c r="R117" s="46"/>
      <c r="S117" s="46"/>
    </row>
    <row r="118" spans="1:33" hidden="1">
      <c r="A118" s="26"/>
      <c r="B118" s="26"/>
      <c r="C118" s="26"/>
      <c r="D118" s="26"/>
      <c r="E118" s="26"/>
      <c r="F118" s="54">
        <f>VLOOKUP(C99,Conformación!$A$5:$N$129,9,FALSE)</f>
        <v>0</v>
      </c>
      <c r="G118" s="55">
        <f>VLOOKUP(C99,Conformación!$A$5:$N$129,10,FALSE)</f>
        <v>0</v>
      </c>
      <c r="H118" s="56">
        <f>+Q113</f>
        <v>0</v>
      </c>
      <c r="I118" s="26" t="str">
        <f>+IF(H118&lt;MAX(H116:H120),"",IF(H118=MAX(H116:H120)*AND(SUM(H116:H120)&gt;MAX(H116:H120))*AND((G118&gt;0.5)),"V.Bo.",IF(H118=MAX(H116:H120)*AND(H118=SUM(H116:H120))*AND(G118&gt;=0.6),"V.Bo.","NO CUMPLE")))</f>
        <v>V.Bo.</v>
      </c>
      <c r="J118" s="26"/>
      <c r="K118" s="26"/>
      <c r="L118" s="26"/>
      <c r="M118" s="26"/>
      <c r="N118" s="46"/>
      <c r="O118" s="46"/>
      <c r="P118" s="46"/>
      <c r="Q118" s="46"/>
      <c r="R118" s="46"/>
      <c r="S118" s="46"/>
    </row>
    <row r="119" spans="1:33" hidden="1">
      <c r="A119" s="26"/>
      <c r="B119" s="26"/>
      <c r="C119" s="26"/>
      <c r="D119" s="26"/>
      <c r="E119" s="26"/>
      <c r="F119" s="54">
        <f>VLOOKUP(C99,Conformación!$A$5:$N$129,11,FALSE)</f>
        <v>0</v>
      </c>
      <c r="G119" s="55">
        <f>VLOOKUP(C99,Conformación!$A$5:$N$129,12,FALSE)</f>
        <v>0</v>
      </c>
      <c r="H119" s="56">
        <f>+R113</f>
        <v>0</v>
      </c>
      <c r="I119" s="26" t="str">
        <f>+IF(H119&lt;MAX(H116:H120),"",IF(H119=MAX(H116:H120)*AND(SUM(H116:H120)&gt;MAX(H116:H120))*AND((G119&gt;0.5)),"V.Bo.",IF(H119=MAX(H116:H120)*AND(H119=SUM(H116:H120))*AND(G119&gt;=0.6),"V.Bo.","NO CUMPLE")))</f>
        <v>V.Bo.</v>
      </c>
      <c r="J119" s="26"/>
      <c r="K119" s="26"/>
      <c r="L119" s="26"/>
      <c r="M119" s="26"/>
      <c r="N119" s="46"/>
      <c r="O119" s="46"/>
      <c r="P119" s="46"/>
      <c r="Q119" s="46"/>
      <c r="R119" s="46"/>
      <c r="S119" s="46"/>
    </row>
    <row r="120" spans="1:33" hidden="1">
      <c r="A120" s="26"/>
      <c r="B120" s="26"/>
      <c r="C120" s="26"/>
      <c r="D120" s="26"/>
      <c r="E120" s="26"/>
      <c r="F120" s="54">
        <f>VLOOKUP(C99,Conformación!$A$5:$N$129,13,FALSE)</f>
        <v>0</v>
      </c>
      <c r="G120" s="55">
        <f>VLOOKUP(C99,Conformación!$A$5:$N$129,14,FALSE)</f>
        <v>0</v>
      </c>
      <c r="H120" s="56">
        <f>+S113</f>
        <v>0</v>
      </c>
      <c r="I120" s="26" t="str">
        <f>+IF(H120&lt;MAX(H116:H120),"",IF(H120=MAX(H116:H120)*AND(SUM(H116:H120)&gt;MAX(H116:H120))*AND((G120&gt;0.5)),"V.Bo.",IF(H120=MAX(H116:H120)*AND(H120=SUM(H116:H120))*AND(G120&gt;=0.6),"V.Bo.","NO CUMPLE")))</f>
        <v>V.Bo.</v>
      </c>
      <c r="J120" s="26"/>
      <c r="K120" s="26"/>
      <c r="M120" s="26"/>
      <c r="N120" s="46"/>
      <c r="O120" s="46"/>
      <c r="P120" s="46"/>
      <c r="Q120" s="46"/>
      <c r="R120" s="46"/>
      <c r="S120" s="46"/>
    </row>
    <row r="121" spans="1:33" hidden="1">
      <c r="A121" s="26"/>
      <c r="B121" s="26"/>
      <c r="C121" s="26"/>
      <c r="D121" s="26"/>
      <c r="E121" s="26"/>
      <c r="F121" s="54"/>
      <c r="G121" s="57"/>
      <c r="H121" s="32"/>
      <c r="I121" s="26">
        <f>+COUNTIF(I116:I120,"NO CUMPLE")</f>
        <v>0</v>
      </c>
      <c r="J121" s="26"/>
      <c r="K121" s="26"/>
    </row>
    <row r="122" spans="1:33" hidden="1">
      <c r="L122" s="26"/>
      <c r="M122" s="26"/>
      <c r="N122" s="46"/>
      <c r="O122" s="46"/>
      <c r="P122" s="46"/>
      <c r="Q122" s="46"/>
      <c r="R122" s="46"/>
      <c r="S122" s="46"/>
      <c r="W122" s="3"/>
      <c r="AC122" s="3"/>
      <c r="AD122" s="3"/>
      <c r="AE122" s="3"/>
      <c r="AF122" s="3"/>
      <c r="AG122" s="3"/>
    </row>
    <row r="123" spans="1:33" hidden="1">
      <c r="A123" s="3"/>
      <c r="B123" s="29" t="s">
        <v>74</v>
      </c>
      <c r="C123" s="31">
        <v>5</v>
      </c>
      <c r="D123" s="781">
        <f>VLOOKUP(C123,Conformación!$A$5:$N$129,2,FALSE)</f>
        <v>0</v>
      </c>
      <c r="E123" s="781"/>
      <c r="F123" s="781"/>
      <c r="G123" s="781"/>
      <c r="H123" s="781"/>
      <c r="I123" s="32" t="str">
        <f>IF(LEN(F128)&gt;0,H128*D128/LOOKUP(YEAR(F128),$U$3:$V$38),"")</f>
        <v/>
      </c>
      <c r="J123" s="32"/>
      <c r="K123" s="26"/>
      <c r="L123" s="26"/>
    </row>
    <row r="124" spans="1:33" hidden="1">
      <c r="A124" s="3"/>
      <c r="B124" s="29"/>
      <c r="C124" s="29"/>
      <c r="D124" s="782" t="str">
        <f>VLOOKUP(C123,Conformación!$A$5:$N$129,4,FALSE)</f>
        <v xml:space="preserve">( 0% -  0% -  0%- 0%- 0%) </v>
      </c>
      <c r="E124" s="782"/>
      <c r="F124" s="782"/>
      <c r="G124" s="782"/>
      <c r="H124" s="782"/>
      <c r="I124" s="32"/>
      <c r="J124" s="32"/>
      <c r="K124" s="26"/>
      <c r="L124" s="3"/>
      <c r="M124" s="26"/>
    </row>
    <row r="125" spans="1:33" hidden="1">
      <c r="A125" s="3"/>
      <c r="B125" s="29"/>
      <c r="C125" s="29"/>
      <c r="D125" s="782"/>
      <c r="E125" s="782"/>
      <c r="F125" s="782"/>
      <c r="G125" s="782"/>
      <c r="H125" s="782"/>
      <c r="I125" s="32"/>
      <c r="J125" s="32"/>
      <c r="K125" s="26"/>
      <c r="L125" s="42"/>
      <c r="M125" s="26"/>
      <c r="O125" s="37" t="s">
        <v>27</v>
      </c>
      <c r="P125" s="38"/>
      <c r="Q125" s="38"/>
      <c r="R125" s="38"/>
      <c r="S125" s="38"/>
    </row>
    <row r="126" spans="1:33" hidden="1">
      <c r="A126" s="3"/>
      <c r="B126" s="3"/>
      <c r="C126" s="3"/>
      <c r="D126" s="3"/>
      <c r="E126" s="3"/>
      <c r="F126" s="35"/>
      <c r="G126" s="26"/>
      <c r="H126" s="27"/>
      <c r="I126" s="36"/>
      <c r="J126" s="36"/>
      <c r="K126" s="3"/>
      <c r="L126" s="44"/>
      <c r="M126" s="26"/>
      <c r="O126" s="12">
        <f>+F139</f>
        <v>0</v>
      </c>
      <c r="P126" s="12">
        <f>+F140</f>
        <v>0</v>
      </c>
      <c r="Q126" s="12">
        <f>+F141</f>
        <v>0</v>
      </c>
      <c r="R126" s="12">
        <f>+F142</f>
        <v>0</v>
      </c>
      <c r="S126" s="12">
        <f>+F143</f>
        <v>0</v>
      </c>
    </row>
    <row r="127" spans="1:33" ht="75.75" hidden="1" customHeight="1">
      <c r="A127" s="39" t="s">
        <v>26</v>
      </c>
      <c r="B127" s="39" t="s">
        <v>9</v>
      </c>
      <c r="C127" s="40" t="s">
        <v>25</v>
      </c>
      <c r="D127" s="40" t="s">
        <v>28</v>
      </c>
      <c r="E127" s="39" t="s">
        <v>6</v>
      </c>
      <c r="F127" s="41" t="s">
        <v>7</v>
      </c>
      <c r="G127" s="39" t="s">
        <v>8</v>
      </c>
      <c r="H127" s="19" t="s">
        <v>29</v>
      </c>
      <c r="I127" s="19" t="str">
        <f>+I$13</f>
        <v>SMMLV</v>
      </c>
      <c r="J127" s="166">
        <f>+E13</f>
        <v>0</v>
      </c>
      <c r="K127" s="39" t="s">
        <v>12</v>
      </c>
      <c r="L127" s="44"/>
      <c r="M127" s="3"/>
      <c r="O127" s="45">
        <f>+IF(C128=O126,I128,0)</f>
        <v>0</v>
      </c>
      <c r="P127" s="45">
        <f>+IF(C128=P126,I128,0)</f>
        <v>0</v>
      </c>
      <c r="Q127" s="45">
        <f>+IF(C128=Q126,I128,0)</f>
        <v>0</v>
      </c>
      <c r="R127" s="45">
        <f>+IF(C128=R126,I128,0)</f>
        <v>0</v>
      </c>
      <c r="S127" s="45">
        <f>+IF(C128=S126,I128,0)</f>
        <v>0</v>
      </c>
    </row>
    <row r="128" spans="1:33" hidden="1">
      <c r="A128" s="618">
        <v>1</v>
      </c>
      <c r="B128" s="58"/>
      <c r="C128" s="62"/>
      <c r="D128" s="59"/>
      <c r="E128" s="58"/>
      <c r="F128" s="85"/>
      <c r="G128" s="58"/>
      <c r="H128" s="86"/>
      <c r="I128" s="60">
        <f t="shared" ref="I128:I136" si="9">IF(F128=0,0,IF(F128&lt;$F$13,"FUERA DE TIEMPO",H128*D128/VLOOKUP(YEAR(F128),$U$3:$V$41,2,0)))</f>
        <v>0</v>
      </c>
      <c r="J128" s="167"/>
      <c r="K128" s="87"/>
      <c r="L128" s="44">
        <f>+IF(I128&gt;=$I$14,1,0)</f>
        <v>1</v>
      </c>
      <c r="M128" s="42"/>
      <c r="N128" s="34"/>
      <c r="O128" s="45">
        <f>+IF(C129=O126,I129,0)</f>
        <v>0</v>
      </c>
      <c r="P128" s="45">
        <f>+IF(C129=P126,I129,0)</f>
        <v>0</v>
      </c>
      <c r="Q128" s="45">
        <f>+IF(C129=Q126,I129,0)</f>
        <v>0</v>
      </c>
      <c r="R128" s="45">
        <f>+IF(C129=R126,I129,0)</f>
        <v>0</v>
      </c>
      <c r="S128" s="45">
        <f>+IF(C129=S126,I129,0)</f>
        <v>0</v>
      </c>
    </row>
    <row r="129" spans="1:19" hidden="1">
      <c r="A129" s="618">
        <v>2</v>
      </c>
      <c r="B129" s="58"/>
      <c r="C129" s="62"/>
      <c r="D129" s="59"/>
      <c r="E129" s="58"/>
      <c r="F129" s="85"/>
      <c r="G129" s="58"/>
      <c r="H129" s="86"/>
      <c r="I129" s="60">
        <f t="shared" si="9"/>
        <v>0</v>
      </c>
      <c r="J129" s="167"/>
      <c r="K129" s="43"/>
      <c r="L129" s="44">
        <f t="shared" ref="L129:L136" si="10">+IF(I129&gt;=$I$14,1,0)</f>
        <v>1</v>
      </c>
      <c r="M129" s="44"/>
      <c r="O129" s="45">
        <f>+IF(C130=O126,I130,0)</f>
        <v>0</v>
      </c>
      <c r="P129" s="45">
        <f>+IF(C130=P126,I130,0)</f>
        <v>0</v>
      </c>
      <c r="Q129" s="45">
        <f>+IF(C130=Q126,I130,0)</f>
        <v>0</v>
      </c>
      <c r="R129" s="45">
        <f>+IF(C130=R126,I130,0)</f>
        <v>0</v>
      </c>
      <c r="S129" s="45">
        <f>+IF(C130=S126,I130,0)</f>
        <v>0</v>
      </c>
    </row>
    <row r="130" spans="1:19" hidden="1">
      <c r="A130" s="618">
        <v>3</v>
      </c>
      <c r="B130" s="58"/>
      <c r="C130" s="62"/>
      <c r="D130" s="59"/>
      <c r="E130" s="58"/>
      <c r="F130" s="85"/>
      <c r="G130" s="58"/>
      <c r="H130" s="619"/>
      <c r="I130" s="60">
        <f t="shared" si="9"/>
        <v>0</v>
      </c>
      <c r="J130" s="167"/>
      <c r="K130" s="87"/>
      <c r="L130" s="44">
        <f t="shared" si="10"/>
        <v>1</v>
      </c>
      <c r="M130" s="44"/>
      <c r="O130" s="45">
        <f>+IF(C131=O126,I131,0)</f>
        <v>0</v>
      </c>
      <c r="P130" s="45">
        <f>+IF(C131=P126,I131,0)</f>
        <v>0</v>
      </c>
      <c r="Q130" s="45">
        <f>+IF(C131=Q126,I131,0)</f>
        <v>0</v>
      </c>
      <c r="R130" s="45">
        <f>+IF(C131=R126,I131,0)</f>
        <v>0</v>
      </c>
      <c r="S130" s="45">
        <f>+IF(C131=S126,I131,0)</f>
        <v>0</v>
      </c>
    </row>
    <row r="131" spans="1:19" hidden="1">
      <c r="A131" s="618">
        <v>4</v>
      </c>
      <c r="B131" s="63"/>
      <c r="C131" s="58"/>
      <c r="D131" s="59"/>
      <c r="E131" s="58"/>
      <c r="F131" s="85"/>
      <c r="G131" s="58"/>
      <c r="H131" s="619"/>
      <c r="I131" s="60">
        <f t="shared" si="9"/>
        <v>0</v>
      </c>
      <c r="J131" s="167"/>
      <c r="K131" s="87"/>
      <c r="L131" s="44">
        <f t="shared" si="10"/>
        <v>1</v>
      </c>
      <c r="M131" s="44"/>
      <c r="O131" s="45">
        <f>+IF(C132=O126,I132,0)</f>
        <v>0</v>
      </c>
      <c r="P131" s="45">
        <f>+IF(C132=P126,I132,0)</f>
        <v>0</v>
      </c>
      <c r="Q131" s="45">
        <f>+IF(C132=Q126,I132,0)</f>
        <v>0</v>
      </c>
      <c r="R131" s="45">
        <f>+IF(C132=R126,I132,0)</f>
        <v>0</v>
      </c>
      <c r="S131" s="45">
        <f>+IF(C132=S126,I132,0)</f>
        <v>0</v>
      </c>
    </row>
    <row r="132" spans="1:19" hidden="1">
      <c r="A132" s="618">
        <v>5</v>
      </c>
      <c r="B132" s="58"/>
      <c r="C132" s="58"/>
      <c r="D132" s="59"/>
      <c r="E132" s="58"/>
      <c r="F132" s="85"/>
      <c r="G132" s="65"/>
      <c r="H132" s="86"/>
      <c r="I132" s="60">
        <f t="shared" si="9"/>
        <v>0</v>
      </c>
      <c r="J132" s="167"/>
      <c r="K132" s="43"/>
      <c r="L132" s="44">
        <f t="shared" si="10"/>
        <v>1</v>
      </c>
      <c r="M132" s="44"/>
      <c r="O132" s="45">
        <f>+IF(C133=O126,I133,0)</f>
        <v>0</v>
      </c>
      <c r="P132" s="45">
        <f>+IF(C133=P126,I133,0)</f>
        <v>0</v>
      </c>
      <c r="Q132" s="45">
        <f>+IF(C133=Q126,I133,0)</f>
        <v>0</v>
      </c>
      <c r="R132" s="45">
        <f>+IF(C133=R126,I133,0)</f>
        <v>0</v>
      </c>
      <c r="S132" s="45">
        <f>+IF(C133=S126,I133,0)</f>
        <v>0</v>
      </c>
    </row>
    <row r="133" spans="1:19" hidden="1">
      <c r="A133" s="618">
        <v>6</v>
      </c>
      <c r="B133" s="65"/>
      <c r="C133" s="58"/>
      <c r="D133" s="59"/>
      <c r="E133" s="58"/>
      <c r="F133" s="85"/>
      <c r="G133" s="65"/>
      <c r="H133" s="86"/>
      <c r="I133" s="60">
        <f t="shared" si="9"/>
        <v>0</v>
      </c>
      <c r="J133" s="167"/>
      <c r="K133" s="43"/>
      <c r="L133" s="44">
        <f t="shared" si="10"/>
        <v>1</v>
      </c>
      <c r="M133" s="44"/>
      <c r="O133" s="45">
        <f>+IF(C134=O126,I134,0)</f>
        <v>0</v>
      </c>
      <c r="P133" s="45">
        <f>+IF(C134=P126,I134,0)</f>
        <v>0</v>
      </c>
      <c r="Q133" s="45">
        <f>+IF(C134=Q126,I134,0)</f>
        <v>0</v>
      </c>
      <c r="R133" s="45">
        <f>+IF(C134=R126,I134,0)</f>
        <v>0</v>
      </c>
      <c r="S133" s="45">
        <f>+IF(C134=S126,I134,0)</f>
        <v>0</v>
      </c>
    </row>
    <row r="134" spans="1:19" hidden="1">
      <c r="A134" s="618">
        <v>7</v>
      </c>
      <c r="B134" s="65"/>
      <c r="C134" s="58"/>
      <c r="D134" s="59"/>
      <c r="E134" s="58"/>
      <c r="F134" s="85"/>
      <c r="G134" s="65"/>
      <c r="H134" s="86"/>
      <c r="I134" s="60">
        <f t="shared" si="9"/>
        <v>0</v>
      </c>
      <c r="J134" s="167"/>
      <c r="K134" s="43"/>
      <c r="L134" s="44">
        <f t="shared" si="10"/>
        <v>1</v>
      </c>
      <c r="M134" s="44"/>
      <c r="O134" s="45">
        <f>+IF(C135=O126,I135,0)</f>
        <v>0</v>
      </c>
      <c r="P134" s="45">
        <f>+IF(C135=P126,I135,0)</f>
        <v>0</v>
      </c>
      <c r="Q134" s="45">
        <f>+IF(C135=Q126,I135,0)</f>
        <v>0</v>
      </c>
      <c r="R134" s="45">
        <f>+IF(C135=R126,I135,0)</f>
        <v>0</v>
      </c>
      <c r="S134" s="45">
        <f>+IF(C135=S126,I135,0)</f>
        <v>0</v>
      </c>
    </row>
    <row r="135" spans="1:19" hidden="1">
      <c r="A135" s="618">
        <v>8</v>
      </c>
      <c r="B135" s="58"/>
      <c r="C135" s="62"/>
      <c r="D135" s="59"/>
      <c r="E135" s="58"/>
      <c r="F135" s="85"/>
      <c r="G135" s="58"/>
      <c r="H135" s="61"/>
      <c r="I135" s="60">
        <f t="shared" si="9"/>
        <v>0</v>
      </c>
      <c r="J135" s="167"/>
      <c r="K135" s="43"/>
      <c r="L135" s="44">
        <f t="shared" si="10"/>
        <v>1</v>
      </c>
      <c r="M135" s="44"/>
      <c r="O135" s="45">
        <f>+IF(C136=O126,I136,0)</f>
        <v>0</v>
      </c>
      <c r="P135" s="45">
        <f>+IF(C136=P126,I136,0)</f>
        <v>0</v>
      </c>
      <c r="Q135" s="45">
        <f>+IF(C136=Q126,I136,0)</f>
        <v>0</v>
      </c>
      <c r="R135" s="45">
        <f>+IF(C136=R126,I136,0)</f>
        <v>0</v>
      </c>
      <c r="S135" s="45">
        <f>+IF(C136=S126,I136,0)</f>
        <v>0</v>
      </c>
    </row>
    <row r="136" spans="1:19" ht="12.75" hidden="1" thickBot="1">
      <c r="A136" s="618">
        <v>9</v>
      </c>
      <c r="B136" s="58"/>
      <c r="C136" s="62"/>
      <c r="D136" s="59"/>
      <c r="E136" s="58"/>
      <c r="F136" s="85"/>
      <c r="G136" s="58"/>
      <c r="H136" s="61"/>
      <c r="I136" s="60">
        <f t="shared" si="9"/>
        <v>0</v>
      </c>
      <c r="J136" s="167"/>
      <c r="K136" s="47"/>
      <c r="L136" s="44">
        <f t="shared" si="10"/>
        <v>1</v>
      </c>
      <c r="M136" s="44"/>
      <c r="O136" s="50">
        <f>SUM(O127:O135)</f>
        <v>0</v>
      </c>
      <c r="P136" s="50">
        <f>SUM(P127:P135)</f>
        <v>0</v>
      </c>
      <c r="Q136" s="50">
        <f>SUM(Q127:Q135)</f>
        <v>0</v>
      </c>
      <c r="R136" s="50">
        <f>SUM(R127:R135)</f>
        <v>0</v>
      </c>
      <c r="S136" s="50">
        <f>SUM(S127:S135)</f>
        <v>0</v>
      </c>
    </row>
    <row r="137" spans="1:19" ht="12.75" hidden="1" thickBot="1">
      <c r="A137" s="3"/>
      <c r="B137" s="3"/>
      <c r="C137" s="3"/>
      <c r="D137" s="3"/>
      <c r="E137" s="3"/>
      <c r="F137" s="48"/>
      <c r="G137" s="26"/>
      <c r="H137" s="32" t="s">
        <v>11</v>
      </c>
      <c r="I137" s="32">
        <f>SUM(I128:I136)</f>
        <v>0</v>
      </c>
      <c r="J137" s="32"/>
      <c r="K137" s="49"/>
      <c r="L137" s="26"/>
      <c r="M137" s="44"/>
    </row>
    <row r="138" spans="1:19" ht="28.5" hidden="1" customHeight="1" thickBot="1">
      <c r="A138" s="26"/>
      <c r="B138" s="26"/>
      <c r="C138" s="26"/>
      <c r="D138" s="26"/>
      <c r="E138" s="26"/>
      <c r="F138" s="35"/>
      <c r="G138" s="51"/>
      <c r="H138" s="52"/>
      <c r="I138" s="53" t="str">
        <f>+IF(OR(L112=0,I121&gt;=1),"NO CUMPLE","CUMPLE")</f>
        <v>CUMPLE</v>
      </c>
      <c r="J138" s="170"/>
      <c r="K138" s="96" t="str">
        <f>IF(I138="NO CUMPLE","0",IF(I137&gt;=$I$16,"CUMPLE SUMATORIA DE TODOS 2,0 DEL POE",IF(I137&lt;$I$16,"NO CUMPLE SUMATORIA DE TODOS 2,0 DEL POE")))</f>
        <v>CUMPLE SUMATORIA DE TODOS 2,0 DEL POE</v>
      </c>
      <c r="L138" s="26"/>
      <c r="M138" s="26"/>
    </row>
    <row r="139" spans="1:19" hidden="1">
      <c r="A139" s="26"/>
      <c r="B139" s="26"/>
      <c r="C139" s="26"/>
      <c r="D139" s="26"/>
      <c r="E139" s="26"/>
      <c r="F139" s="54">
        <f>VLOOKUP(C123,Conformación!$A$5:$N$129,5,FALSE)</f>
        <v>0</v>
      </c>
      <c r="G139" s="55">
        <f>VLOOKUP(C123,Conformación!$A$5:$N$129,6,FALSE)</f>
        <v>0</v>
      </c>
      <c r="H139" s="56">
        <f>+O136</f>
        <v>0</v>
      </c>
      <c r="I139" s="26" t="str">
        <f>+IF(H139&lt;MAX(H139:H143),"",IF(H139=MAX(H139:H143)*AND(SUM(H139:H143)&gt;MAX(H139:H143))*AND((G139&gt;0.5)),"V.Bo.",IF(H139=MAX(H139:H143)*AND(H139=SUM(H139:H143))*AND(G139&gt;=0.6),"V.Bo.","NO CUMPLE")))</f>
        <v>V.Bo.</v>
      </c>
      <c r="J139" s="26"/>
      <c r="K139" s="26"/>
      <c r="L139" s="26"/>
      <c r="M139" s="26"/>
      <c r="N139" s="46"/>
      <c r="O139" s="46"/>
      <c r="P139" s="46"/>
      <c r="Q139" s="46"/>
      <c r="R139" s="46"/>
      <c r="S139" s="46"/>
    </row>
    <row r="140" spans="1:19" hidden="1">
      <c r="A140" s="26"/>
      <c r="B140" s="26"/>
      <c r="C140" s="26"/>
      <c r="D140" s="26"/>
      <c r="E140" s="26"/>
      <c r="F140" s="54">
        <f>VLOOKUP(C123,Conformación!$A$5:$N$129,7,FALSE)</f>
        <v>0</v>
      </c>
      <c r="G140" s="55">
        <f>VLOOKUP(C123,Conformación!$A$5:$N$129,8,FALSE)</f>
        <v>0</v>
      </c>
      <c r="H140" s="56">
        <f>+P136</f>
        <v>0</v>
      </c>
      <c r="I140" s="26" t="str">
        <f>+IF(H140&lt;MAX(H139:H143),"",IF(H140=MAX(H139:H143)*AND(SUM(H139:H143)&gt;MAX(H139:H143))*AND((G140&gt;=0.5)),"V.Bo.",IF(H140=MAX(H139:H143)*AND(H140=SUM(H139:H143))*AND(G140&gt;=0.6),"V.Bo.","NO CUMPLE")))</f>
        <v>V.Bo.</v>
      </c>
      <c r="J140" s="26"/>
      <c r="K140" s="26"/>
      <c r="L140" s="26"/>
      <c r="M140" s="26"/>
      <c r="N140" s="46"/>
      <c r="O140" s="46"/>
      <c r="P140" s="46"/>
      <c r="Q140" s="46"/>
      <c r="R140" s="46"/>
      <c r="S140" s="46"/>
    </row>
    <row r="141" spans="1:19" hidden="1">
      <c r="A141" s="26"/>
      <c r="B141" s="26"/>
      <c r="C141" s="26"/>
      <c r="D141" s="26"/>
      <c r="E141" s="26"/>
      <c r="F141" s="54">
        <f>VLOOKUP(C123,Conformación!$A$5:$N$129,9,FALSE)</f>
        <v>0</v>
      </c>
      <c r="G141" s="55">
        <f>VLOOKUP(C123,Conformación!$A$5:$N$129,10,FALSE)</f>
        <v>0</v>
      </c>
      <c r="H141" s="56">
        <f>+Q136</f>
        <v>0</v>
      </c>
      <c r="I141" s="26" t="str">
        <f>+IF(H141&lt;MAX(H139:H143),"",IF(H141=MAX(H139:H143)*AND(SUM(H139:H143)&gt;MAX(H139:H143))*AND((G141&gt;=0.5)),"V.Bo.",IF(H141=MAX(H139:H143)*AND(H141=SUM(H139:H143))*AND(G141&gt;=0.6),"V.Bo.","NO CUMPLE")))</f>
        <v>V.Bo.</v>
      </c>
      <c r="J141" s="26"/>
      <c r="K141" s="26"/>
      <c r="L141" s="26"/>
      <c r="M141" s="26"/>
      <c r="N141" s="46"/>
      <c r="O141" s="46"/>
      <c r="P141" s="46"/>
      <c r="Q141" s="46"/>
      <c r="R141" s="46"/>
      <c r="S141" s="46"/>
    </row>
    <row r="142" spans="1:19" hidden="1">
      <c r="A142" s="26"/>
      <c r="B142" s="26"/>
      <c r="C142" s="26"/>
      <c r="D142" s="26"/>
      <c r="E142" s="26"/>
      <c r="F142" s="54">
        <f>VLOOKUP(C123,Conformación!$A$5:$N$129,11,FALSE)</f>
        <v>0</v>
      </c>
      <c r="G142" s="55">
        <f>VLOOKUP(C123,Conformación!$A$5:$N$129,12,FALSE)</f>
        <v>0</v>
      </c>
      <c r="H142" s="56">
        <f>+R136</f>
        <v>0</v>
      </c>
      <c r="I142" s="26" t="str">
        <f>+IF(H142&lt;MAX(H139:H143),"",IF(H142=MAX(H139:H143)*AND(SUM(H139:H143)&gt;MAX(H139:H143))*AND((G142&gt;=0.5)),"V.Bo.",IF(H142=MAX(H139:H143)*AND(H142=SUM(H139:H143))*AND(G142&gt;=0.6),"V.Bo.","NO CUMPLE")))</f>
        <v>V.Bo.</v>
      </c>
      <c r="J142" s="26"/>
      <c r="K142" s="26"/>
      <c r="L142" s="26"/>
      <c r="M142" s="26"/>
      <c r="N142" s="46"/>
      <c r="O142" s="46"/>
      <c r="P142" s="46"/>
      <c r="Q142" s="46"/>
      <c r="R142" s="46"/>
      <c r="S142" s="46"/>
    </row>
    <row r="143" spans="1:19" hidden="1">
      <c r="A143" s="26"/>
      <c r="B143" s="26"/>
      <c r="C143" s="26"/>
      <c r="D143" s="26"/>
      <c r="E143" s="26"/>
      <c r="F143" s="54">
        <f>VLOOKUP(C123,Conformación!$A$5:$N$129,13,FALSE)</f>
        <v>0</v>
      </c>
      <c r="G143" s="55">
        <f>VLOOKUP(C123,Conformación!$A$5:$N$129,14,FALSE)</f>
        <v>0</v>
      </c>
      <c r="H143" s="56">
        <f>+S136</f>
        <v>0</v>
      </c>
      <c r="I143" s="26" t="str">
        <f>+IF(H143&lt;MAX(H139:H143),"",IF(H143=MAX(H139:H143)*AND(SUM(H139:H143)&gt;MAX(H139:H143))*AND((G143&gt;=0.5)),"V.Bo.",IF(H143=MAX(H139:H143)*AND(H143=SUM(H139:H143))*AND(G143&gt;=0.6),"V.Bo.","NO CUMPLE")))</f>
        <v>V.Bo.</v>
      </c>
      <c r="J143" s="26"/>
      <c r="K143" s="26"/>
      <c r="M143" s="26"/>
      <c r="N143" s="46"/>
      <c r="O143" s="46"/>
      <c r="P143" s="46"/>
      <c r="Q143" s="46"/>
      <c r="R143" s="46"/>
      <c r="S143" s="46"/>
    </row>
    <row r="144" spans="1:19" hidden="1">
      <c r="A144" s="26"/>
      <c r="B144" s="26"/>
      <c r="C144" s="26"/>
      <c r="D144" s="26"/>
      <c r="E144" s="26"/>
      <c r="F144" s="54"/>
      <c r="G144" s="57"/>
      <c r="H144" s="32"/>
      <c r="I144" s="26">
        <f>+COUNTIF(I139:I143,"NO CUMPLE")</f>
        <v>0</v>
      </c>
      <c r="J144" s="26"/>
      <c r="K144" s="26"/>
      <c r="L144" s="26"/>
      <c r="M144" s="26"/>
      <c r="N144" s="46"/>
      <c r="O144" s="46"/>
      <c r="P144" s="46"/>
      <c r="Q144" s="46"/>
      <c r="R144" s="46"/>
      <c r="S144" s="46"/>
    </row>
    <row r="145" spans="4:7" hidden="1"/>
    <row r="146" spans="4:7" hidden="1"/>
    <row r="147" spans="4:7" hidden="1"/>
    <row r="148" spans="4:7" hidden="1"/>
    <row r="160" spans="4:7">
      <c r="D160" s="138"/>
      <c r="E160" s="138">
        <v>96534900</v>
      </c>
      <c r="F160" s="138"/>
      <c r="G160" s="138"/>
    </row>
    <row r="161" spans="4:7">
      <c r="D161" s="138"/>
      <c r="E161" s="138"/>
      <c r="F161" s="138"/>
      <c r="G161" s="138"/>
    </row>
    <row r="162" spans="4:7">
      <c r="D162" s="139">
        <v>0.2228</v>
      </c>
      <c r="E162" s="138">
        <f>+E160*D162</f>
        <v>21507975.719999999</v>
      </c>
      <c r="F162" s="138"/>
      <c r="G162" s="138"/>
    </row>
    <row r="163" spans="4:7">
      <c r="D163" s="140">
        <v>0.03</v>
      </c>
      <c r="E163" s="138">
        <f>+E160*D163</f>
        <v>2896047</v>
      </c>
      <c r="F163" s="138"/>
      <c r="G163" s="138"/>
    </row>
    <row r="164" spans="4:7">
      <c r="D164" s="140">
        <v>0.05</v>
      </c>
      <c r="E164" s="138">
        <f>+E160*D164</f>
        <v>4826745</v>
      </c>
      <c r="F164" s="138"/>
      <c r="G164" s="138"/>
    </row>
    <row r="165" spans="4:7">
      <c r="D165" s="138"/>
      <c r="E165" s="138">
        <f>SUM(E160:E164)</f>
        <v>125765667.72</v>
      </c>
      <c r="F165" s="138"/>
      <c r="G165" s="138"/>
    </row>
    <row r="166" spans="4:7">
      <c r="D166" s="138"/>
      <c r="E166" s="138"/>
      <c r="F166" s="138"/>
      <c r="G166" s="138"/>
    </row>
    <row r="167" spans="4:7">
      <c r="D167" s="138"/>
      <c r="E167" s="138">
        <v>125765667.72</v>
      </c>
      <c r="F167" s="138"/>
      <c r="G167" s="138"/>
    </row>
    <row r="168" spans="4:7">
      <c r="D168" s="138"/>
      <c r="E168" s="138"/>
      <c r="F168" s="138"/>
      <c r="G168" s="138"/>
    </row>
    <row r="169" spans="4:7">
      <c r="D169" s="138"/>
      <c r="E169" s="138"/>
      <c r="F169" s="138"/>
      <c r="G169" s="138"/>
    </row>
    <row r="170" spans="4:7">
      <c r="D170" s="138"/>
      <c r="E170" s="138"/>
      <c r="F170" s="138"/>
      <c r="G170" s="138"/>
    </row>
    <row r="171" spans="4:7">
      <c r="D171" s="138"/>
      <c r="E171" s="138"/>
      <c r="F171" s="138"/>
      <c r="G171" s="138"/>
    </row>
    <row r="172" spans="4:7">
      <c r="D172" s="138"/>
      <c r="E172" s="138"/>
      <c r="F172" s="138"/>
      <c r="G172" s="138"/>
    </row>
  </sheetData>
  <mergeCells count="56">
    <mergeCell ref="D124:H125"/>
    <mergeCell ref="D76:H76"/>
    <mergeCell ref="D77:H78"/>
    <mergeCell ref="D99:H99"/>
    <mergeCell ref="D100:H101"/>
    <mergeCell ref="K110:K111"/>
    <mergeCell ref="D123:H123"/>
    <mergeCell ref="A65:A66"/>
    <mergeCell ref="B65:B66"/>
    <mergeCell ref="E65:E66"/>
    <mergeCell ref="F65:F66"/>
    <mergeCell ref="G65:G66"/>
    <mergeCell ref="H65:H66"/>
    <mergeCell ref="A35:A36"/>
    <mergeCell ref="B35:B36"/>
    <mergeCell ref="E35:E36"/>
    <mergeCell ref="H61:H62"/>
    <mergeCell ref="A59:A60"/>
    <mergeCell ref="B59:B60"/>
    <mergeCell ref="E59:E60"/>
    <mergeCell ref="F59:F60"/>
    <mergeCell ref="G59:G60"/>
    <mergeCell ref="H59:H60"/>
    <mergeCell ref="A61:A62"/>
    <mergeCell ref="B61:B62"/>
    <mergeCell ref="E61:E62"/>
    <mergeCell ref="F61:F62"/>
    <mergeCell ref="G61:G62"/>
    <mergeCell ref="F35:F36"/>
    <mergeCell ref="G35:G36"/>
    <mergeCell ref="D48:H48"/>
    <mergeCell ref="D49:H50"/>
    <mergeCell ref="H35:H36"/>
    <mergeCell ref="H31:H32"/>
    <mergeCell ref="H33:H34"/>
    <mergeCell ref="A33:A34"/>
    <mergeCell ref="B33:B34"/>
    <mergeCell ref="E33:E34"/>
    <mergeCell ref="F33:F34"/>
    <mergeCell ref="G33:G34"/>
    <mergeCell ref="A31:A32"/>
    <mergeCell ref="B31:B32"/>
    <mergeCell ref="E31:E32"/>
    <mergeCell ref="F31:F32"/>
    <mergeCell ref="G31:G32"/>
    <mergeCell ref="A10:K10"/>
    <mergeCell ref="A12:K12"/>
    <mergeCell ref="D19:H19"/>
    <mergeCell ref="D20:H21"/>
    <mergeCell ref="J27:J28"/>
    <mergeCell ref="A9:K9"/>
    <mergeCell ref="A1:K1"/>
    <mergeCell ref="A2:K2"/>
    <mergeCell ref="A3:K3"/>
    <mergeCell ref="A5:K5"/>
    <mergeCell ref="A6:K6"/>
  </mergeCells>
  <conditionalFormatting sqref="H41 H69 H92 H116">
    <cfRule type="expression" dxfId="604" priority="15" stopIfTrue="1">
      <formula>MAX(H41:H45)=H41</formula>
    </cfRule>
  </conditionalFormatting>
  <conditionalFormatting sqref="H42 H70 H93 H117">
    <cfRule type="expression" dxfId="603" priority="16" stopIfTrue="1">
      <formula>MAX(H41:H45)=H42</formula>
    </cfRule>
  </conditionalFormatting>
  <conditionalFormatting sqref="H43 H71 H94 H118">
    <cfRule type="expression" dxfId="602" priority="17" stopIfTrue="1">
      <formula>MAX(H41:H45)=H43</formula>
    </cfRule>
  </conditionalFormatting>
  <conditionalFormatting sqref="H44 H72 H95 H119">
    <cfRule type="expression" dxfId="601" priority="18" stopIfTrue="1">
      <formula>MAX(H41:H45)=H44</formula>
    </cfRule>
  </conditionalFormatting>
  <conditionalFormatting sqref="H45 H73 H96 H120">
    <cfRule type="expression" dxfId="600" priority="19" stopIfTrue="1">
      <formula>MAX(H41:H45)=H45</formula>
    </cfRule>
  </conditionalFormatting>
  <conditionalFormatting sqref="I69:J73 I41:J45 I92:J96 I116:J120 I139:J143">
    <cfRule type="cellIs" dxfId="599" priority="14" operator="equal">
      <formula>"NO CUMPLE"</formula>
    </cfRule>
  </conditionalFormatting>
  <conditionalFormatting sqref="I1:J5 I13:J27 I28 I29:J1048576">
    <cfRule type="containsText" dxfId="598" priority="13" operator="containsText" text="FUERA DE TIEMPO">
      <formula>NOT(ISERROR(SEARCH("FUERA DE TIEMPO",I1)))</formula>
    </cfRule>
  </conditionalFormatting>
  <conditionalFormatting sqref="I7:J8">
    <cfRule type="containsText" dxfId="597" priority="12" operator="containsText" text="FUERA DE TIEMPO">
      <formula>NOT(ISERROR(SEARCH("FUERA DE TIEMPO",I7)))</formula>
    </cfRule>
  </conditionalFormatting>
  <conditionalFormatting sqref="I24:J27 I28 I29:J38">
    <cfRule type="cellIs" dxfId="596" priority="11" operator="greaterThanOrEqual">
      <formula>$F$14</formula>
    </cfRule>
  </conditionalFormatting>
  <conditionalFormatting sqref="F24 F26:F27 F29:F31 F33 F35 F37:F38">
    <cfRule type="cellIs" dxfId="595" priority="10" operator="greaterThanOrEqual">
      <formula>$F$15</formula>
    </cfRule>
  </conditionalFormatting>
  <conditionalFormatting sqref="I53:J66">
    <cfRule type="cellIs" dxfId="594" priority="9" operator="greaterThanOrEqual">
      <formula>$F$14</formula>
    </cfRule>
  </conditionalFormatting>
  <conditionalFormatting sqref="F53:F55 F57:F59 F61 F63:F65">
    <cfRule type="cellIs" dxfId="593" priority="8" operator="greaterThanOrEqual">
      <formula>$F$15</formula>
    </cfRule>
  </conditionalFormatting>
  <conditionalFormatting sqref="I81:J89">
    <cfRule type="cellIs" dxfId="592" priority="7" operator="greaterThanOrEqual">
      <formula>$F$14</formula>
    </cfRule>
  </conditionalFormatting>
  <conditionalFormatting sqref="F81:F89">
    <cfRule type="cellIs" dxfId="591" priority="6" operator="greaterThanOrEqual">
      <formula>$F$15</formula>
    </cfRule>
  </conditionalFormatting>
  <conditionalFormatting sqref="F104:F113">
    <cfRule type="cellIs" dxfId="590" priority="5" operator="greaterThanOrEqual">
      <formula>$F$15</formula>
    </cfRule>
  </conditionalFormatting>
  <conditionalFormatting sqref="I104:J113">
    <cfRule type="cellIs" dxfId="589" priority="4" operator="greaterThanOrEqual">
      <formula>$F$14</formula>
    </cfRule>
  </conditionalFormatting>
  <conditionalFormatting sqref="F128:F136">
    <cfRule type="cellIs" dxfId="588" priority="3" operator="greaterThanOrEqual">
      <formula>$F$15</formula>
    </cfRule>
  </conditionalFormatting>
  <conditionalFormatting sqref="I128:J136">
    <cfRule type="cellIs" dxfId="587" priority="2" operator="greaterThanOrEqual">
      <formula>$F$14</formula>
    </cfRule>
  </conditionalFormatting>
  <conditionalFormatting sqref="I11:J11">
    <cfRule type="containsText" dxfId="586" priority="1" operator="containsText" text="FUERA DE TIEMPO">
      <formula>NOT(ISERROR(SEARCH("FUERA DE TIEMPO",I11)))</formula>
    </cfRule>
  </conditionalFormatting>
  <dataValidations count="11">
    <dataValidation type="list" allowBlank="1" showInputMessage="1" showErrorMessage="1" sqref="C53:C66">
      <formula1>$F$69:$F$73</formula1>
    </dataValidation>
    <dataValidation type="list" allowBlank="1" showInputMessage="1" showErrorMessage="1" sqref="C81:C89">
      <formula1>$F$92:$F$96</formula1>
    </dataValidation>
    <dataValidation type="list" allowBlank="1" showInputMessage="1" showErrorMessage="1" sqref="C24:C38">
      <formula1>$F$41:$F$45</formula1>
    </dataValidation>
    <dataValidation type="list" allowBlank="1" showInputMessage="1" showErrorMessage="1" sqref="C109:C110">
      <formula1>F121:F145</formula1>
    </dataValidation>
    <dataValidation type="list" allowBlank="1" showInputMessage="1" showErrorMessage="1" sqref="C107:C108">
      <formula1>F119:F145</formula1>
    </dataValidation>
    <dataValidation type="list" allowBlank="1" showInputMessage="1" showErrorMessage="1" sqref="C111:C113">
      <formula1>#REF!</formula1>
    </dataValidation>
    <dataValidation type="list" allowBlank="1" showInputMessage="1" showErrorMessage="1" sqref="C131">
      <formula1>F143:F145</formula1>
    </dataValidation>
    <dataValidation type="list" allowBlank="1" showInputMessage="1" showErrorMessage="1" sqref="C132:C134">
      <formula1>F143:F145</formula1>
    </dataValidation>
    <dataValidation type="list" allowBlank="1" showInputMessage="1" showErrorMessage="1" sqref="C104:C106">
      <formula1>F116:F120</formula1>
    </dataValidation>
    <dataValidation type="list" allowBlank="1" showInputMessage="1" showErrorMessage="1" sqref="C135">
      <formula1>F139:F143</formula1>
    </dataValidation>
    <dataValidation type="list" allowBlank="1" showInputMessage="1" showErrorMessage="1" sqref="C128:C130 C136">
      <formula1>F131:F135</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06"/>
  <sheetViews>
    <sheetView topLeftCell="A7" zoomScale="80" zoomScaleNormal="80" workbookViewId="0">
      <selection activeCell="B7" sqref="B7"/>
    </sheetView>
  </sheetViews>
  <sheetFormatPr baseColWidth="10" defaultColWidth="11" defaultRowHeight="12.75"/>
  <cols>
    <col min="1" max="1" width="24" style="178" customWidth="1"/>
    <col min="2" max="2" width="41.42578125" style="178" customWidth="1"/>
    <col min="3" max="3" width="18.140625" style="178" customWidth="1"/>
    <col min="4" max="4" width="17" style="178" customWidth="1"/>
    <col min="5" max="5" width="25" style="178" customWidth="1"/>
    <col min="6" max="7" width="17.42578125" style="178" customWidth="1"/>
    <col min="8" max="8" width="51.42578125" style="178" customWidth="1"/>
    <col min="9" max="9" width="18.42578125" style="178" customWidth="1"/>
    <col min="10" max="10" width="28.85546875" style="178" customWidth="1"/>
    <col min="11" max="11" width="25.140625" style="178" customWidth="1"/>
    <col min="12" max="13" width="25.140625" style="178" hidden="1" customWidth="1"/>
    <col min="14" max="14" width="30.85546875" style="178" customWidth="1"/>
    <col min="15" max="15" width="6" style="175" customWidth="1"/>
    <col min="16" max="16" width="11" style="175" customWidth="1"/>
    <col min="17" max="17" width="5.85546875" style="247" customWidth="1"/>
    <col min="18" max="18" width="14.7109375" style="248" customWidth="1"/>
    <col min="19" max="19" width="11" style="178" customWidth="1"/>
    <col min="20" max="24" width="11.42578125" style="178" customWidth="1"/>
    <col min="25" max="257" width="11" style="178"/>
    <col min="258" max="258" width="24" style="178" customWidth="1"/>
    <col min="259" max="259" width="22.140625" style="178" customWidth="1"/>
    <col min="260" max="261" width="17" style="178" customWidth="1"/>
    <col min="262" max="262" width="25" style="178" customWidth="1"/>
    <col min="263" max="263" width="17.42578125" style="178" customWidth="1"/>
    <col min="264" max="264" width="51.42578125" style="178" customWidth="1"/>
    <col min="265" max="265" width="18.42578125" style="178" customWidth="1"/>
    <col min="266" max="266" width="28.85546875" style="178" customWidth="1"/>
    <col min="267" max="269" width="25.140625" style="178" customWidth="1"/>
    <col min="270" max="270" width="30.85546875" style="178" customWidth="1"/>
    <col min="271" max="271" width="6" style="178" customWidth="1"/>
    <col min="272" max="272" width="11" style="178" customWidth="1"/>
    <col min="273" max="273" width="5.85546875" style="178" customWidth="1"/>
    <col min="274" max="274" width="14.7109375" style="178" customWidth="1"/>
    <col min="275" max="275" width="11" style="178" customWidth="1"/>
    <col min="276" max="280" width="11.42578125" style="178" customWidth="1"/>
    <col min="281" max="513" width="11" style="178"/>
    <col min="514" max="514" width="24" style="178" customWidth="1"/>
    <col min="515" max="515" width="22.140625" style="178" customWidth="1"/>
    <col min="516" max="517" width="17" style="178" customWidth="1"/>
    <col min="518" max="518" width="25" style="178" customWidth="1"/>
    <col min="519" max="519" width="17.42578125" style="178" customWidth="1"/>
    <col min="520" max="520" width="51.42578125" style="178" customWidth="1"/>
    <col min="521" max="521" width="18.42578125" style="178" customWidth="1"/>
    <col min="522" max="522" width="28.85546875" style="178" customWidth="1"/>
    <col min="523" max="525" width="25.140625" style="178" customWidth="1"/>
    <col min="526" max="526" width="30.85546875" style="178" customWidth="1"/>
    <col min="527" max="527" width="6" style="178" customWidth="1"/>
    <col min="528" max="528" width="11" style="178" customWidth="1"/>
    <col min="529" max="529" width="5.85546875" style="178" customWidth="1"/>
    <col min="530" max="530" width="14.7109375" style="178" customWidth="1"/>
    <col min="531" max="531" width="11" style="178" customWidth="1"/>
    <col min="532" max="536" width="11.42578125" style="178" customWidth="1"/>
    <col min="537" max="769" width="11" style="178"/>
    <col min="770" max="770" width="24" style="178" customWidth="1"/>
    <col min="771" max="771" width="22.140625" style="178" customWidth="1"/>
    <col min="772" max="773" width="17" style="178" customWidth="1"/>
    <col min="774" max="774" width="25" style="178" customWidth="1"/>
    <col min="775" max="775" width="17.42578125" style="178" customWidth="1"/>
    <col min="776" max="776" width="51.42578125" style="178" customWidth="1"/>
    <col min="777" max="777" width="18.42578125" style="178" customWidth="1"/>
    <col min="778" max="778" width="28.85546875" style="178" customWidth="1"/>
    <col min="779" max="781" width="25.140625" style="178" customWidth="1"/>
    <col min="782" max="782" width="30.85546875" style="178" customWidth="1"/>
    <col min="783" max="783" width="6" style="178" customWidth="1"/>
    <col min="784" max="784" width="11" style="178" customWidth="1"/>
    <col min="785" max="785" width="5.85546875" style="178" customWidth="1"/>
    <col min="786" max="786" width="14.7109375" style="178" customWidth="1"/>
    <col min="787" max="787" width="11" style="178" customWidth="1"/>
    <col min="788" max="792" width="11.42578125" style="178" customWidth="1"/>
    <col min="793" max="1025" width="11" style="178"/>
    <col min="1026" max="1026" width="24" style="178" customWidth="1"/>
    <col min="1027" max="1027" width="22.140625" style="178" customWidth="1"/>
    <col min="1028" max="1029" width="17" style="178" customWidth="1"/>
    <col min="1030" max="1030" width="25" style="178" customWidth="1"/>
    <col min="1031" max="1031" width="17.42578125" style="178" customWidth="1"/>
    <col min="1032" max="1032" width="51.42578125" style="178" customWidth="1"/>
    <col min="1033" max="1033" width="18.42578125" style="178" customWidth="1"/>
    <col min="1034" max="1034" width="28.85546875" style="178" customWidth="1"/>
    <col min="1035" max="1037" width="25.140625" style="178" customWidth="1"/>
    <col min="1038" max="1038" width="30.85546875" style="178" customWidth="1"/>
    <col min="1039" max="1039" width="6" style="178" customWidth="1"/>
    <col min="1040" max="1040" width="11" style="178" customWidth="1"/>
    <col min="1041" max="1041" width="5.85546875" style="178" customWidth="1"/>
    <col min="1042" max="1042" width="14.7109375" style="178" customWidth="1"/>
    <col min="1043" max="1043" width="11" style="178" customWidth="1"/>
    <col min="1044" max="1048" width="11.42578125" style="178" customWidth="1"/>
    <col min="1049" max="1281" width="11" style="178"/>
    <col min="1282" max="1282" width="24" style="178" customWidth="1"/>
    <col min="1283" max="1283" width="22.140625" style="178" customWidth="1"/>
    <col min="1284" max="1285" width="17" style="178" customWidth="1"/>
    <col min="1286" max="1286" width="25" style="178" customWidth="1"/>
    <col min="1287" max="1287" width="17.42578125" style="178" customWidth="1"/>
    <col min="1288" max="1288" width="51.42578125" style="178" customWidth="1"/>
    <col min="1289" max="1289" width="18.42578125" style="178" customWidth="1"/>
    <col min="1290" max="1290" width="28.85546875" style="178" customWidth="1"/>
    <col min="1291" max="1293" width="25.140625" style="178" customWidth="1"/>
    <col min="1294" max="1294" width="30.85546875" style="178" customWidth="1"/>
    <col min="1295" max="1295" width="6" style="178" customWidth="1"/>
    <col min="1296" max="1296" width="11" style="178" customWidth="1"/>
    <col min="1297" max="1297" width="5.85546875" style="178" customWidth="1"/>
    <col min="1298" max="1298" width="14.7109375" style="178" customWidth="1"/>
    <col min="1299" max="1299" width="11" style="178" customWidth="1"/>
    <col min="1300" max="1304" width="11.42578125" style="178" customWidth="1"/>
    <col min="1305" max="1537" width="11" style="178"/>
    <col min="1538" max="1538" width="24" style="178" customWidth="1"/>
    <col min="1539" max="1539" width="22.140625" style="178" customWidth="1"/>
    <col min="1540" max="1541" width="17" style="178" customWidth="1"/>
    <col min="1542" max="1542" width="25" style="178" customWidth="1"/>
    <col min="1543" max="1543" width="17.42578125" style="178" customWidth="1"/>
    <col min="1544" max="1544" width="51.42578125" style="178" customWidth="1"/>
    <col min="1545" max="1545" width="18.42578125" style="178" customWidth="1"/>
    <col min="1546" max="1546" width="28.85546875" style="178" customWidth="1"/>
    <col min="1547" max="1549" width="25.140625" style="178" customWidth="1"/>
    <col min="1550" max="1550" width="30.85546875" style="178" customWidth="1"/>
    <col min="1551" max="1551" width="6" style="178" customWidth="1"/>
    <col min="1552" max="1552" width="11" style="178" customWidth="1"/>
    <col min="1553" max="1553" width="5.85546875" style="178" customWidth="1"/>
    <col min="1554" max="1554" width="14.7109375" style="178" customWidth="1"/>
    <col min="1555" max="1555" width="11" style="178" customWidth="1"/>
    <col min="1556" max="1560" width="11.42578125" style="178" customWidth="1"/>
    <col min="1561" max="1793" width="11" style="178"/>
    <col min="1794" max="1794" width="24" style="178" customWidth="1"/>
    <col min="1795" max="1795" width="22.140625" style="178" customWidth="1"/>
    <col min="1796" max="1797" width="17" style="178" customWidth="1"/>
    <col min="1798" max="1798" width="25" style="178" customWidth="1"/>
    <col min="1799" max="1799" width="17.42578125" style="178" customWidth="1"/>
    <col min="1800" max="1800" width="51.42578125" style="178" customWidth="1"/>
    <col min="1801" max="1801" width="18.42578125" style="178" customWidth="1"/>
    <col min="1802" max="1802" width="28.85546875" style="178" customWidth="1"/>
    <col min="1803" max="1805" width="25.140625" style="178" customWidth="1"/>
    <col min="1806" max="1806" width="30.85546875" style="178" customWidth="1"/>
    <col min="1807" max="1807" width="6" style="178" customWidth="1"/>
    <col min="1808" max="1808" width="11" style="178" customWidth="1"/>
    <col min="1809" max="1809" width="5.85546875" style="178" customWidth="1"/>
    <col min="1810" max="1810" width="14.7109375" style="178" customWidth="1"/>
    <col min="1811" max="1811" width="11" style="178" customWidth="1"/>
    <col min="1812" max="1816" width="11.42578125" style="178" customWidth="1"/>
    <col min="1817" max="2049" width="11" style="178"/>
    <col min="2050" max="2050" width="24" style="178" customWidth="1"/>
    <col min="2051" max="2051" width="22.140625" style="178" customWidth="1"/>
    <col min="2052" max="2053" width="17" style="178" customWidth="1"/>
    <col min="2054" max="2054" width="25" style="178" customWidth="1"/>
    <col min="2055" max="2055" width="17.42578125" style="178" customWidth="1"/>
    <col min="2056" max="2056" width="51.42578125" style="178" customWidth="1"/>
    <col min="2057" max="2057" width="18.42578125" style="178" customWidth="1"/>
    <col min="2058" max="2058" width="28.85546875" style="178" customWidth="1"/>
    <col min="2059" max="2061" width="25.140625" style="178" customWidth="1"/>
    <col min="2062" max="2062" width="30.85546875" style="178" customWidth="1"/>
    <col min="2063" max="2063" width="6" style="178" customWidth="1"/>
    <col min="2064" max="2064" width="11" style="178" customWidth="1"/>
    <col min="2065" max="2065" width="5.85546875" style="178" customWidth="1"/>
    <col min="2066" max="2066" width="14.7109375" style="178" customWidth="1"/>
    <col min="2067" max="2067" width="11" style="178" customWidth="1"/>
    <col min="2068" max="2072" width="11.42578125" style="178" customWidth="1"/>
    <col min="2073" max="2305" width="11" style="178"/>
    <col min="2306" max="2306" width="24" style="178" customWidth="1"/>
    <col min="2307" max="2307" width="22.140625" style="178" customWidth="1"/>
    <col min="2308" max="2309" width="17" style="178" customWidth="1"/>
    <col min="2310" max="2310" width="25" style="178" customWidth="1"/>
    <col min="2311" max="2311" width="17.42578125" style="178" customWidth="1"/>
    <col min="2312" max="2312" width="51.42578125" style="178" customWidth="1"/>
    <col min="2313" max="2313" width="18.42578125" style="178" customWidth="1"/>
    <col min="2314" max="2314" width="28.85546875" style="178" customWidth="1"/>
    <col min="2315" max="2317" width="25.140625" style="178" customWidth="1"/>
    <col min="2318" max="2318" width="30.85546875" style="178" customWidth="1"/>
    <col min="2319" max="2319" width="6" style="178" customWidth="1"/>
    <col min="2320" max="2320" width="11" style="178" customWidth="1"/>
    <col min="2321" max="2321" width="5.85546875" style="178" customWidth="1"/>
    <col min="2322" max="2322" width="14.7109375" style="178" customWidth="1"/>
    <col min="2323" max="2323" width="11" style="178" customWidth="1"/>
    <col min="2324" max="2328" width="11.42578125" style="178" customWidth="1"/>
    <col min="2329" max="2561" width="11" style="178"/>
    <col min="2562" max="2562" width="24" style="178" customWidth="1"/>
    <col min="2563" max="2563" width="22.140625" style="178" customWidth="1"/>
    <col min="2564" max="2565" width="17" style="178" customWidth="1"/>
    <col min="2566" max="2566" width="25" style="178" customWidth="1"/>
    <col min="2567" max="2567" width="17.42578125" style="178" customWidth="1"/>
    <col min="2568" max="2568" width="51.42578125" style="178" customWidth="1"/>
    <col min="2569" max="2569" width="18.42578125" style="178" customWidth="1"/>
    <col min="2570" max="2570" width="28.85546875" style="178" customWidth="1"/>
    <col min="2571" max="2573" width="25.140625" style="178" customWidth="1"/>
    <col min="2574" max="2574" width="30.85546875" style="178" customWidth="1"/>
    <col min="2575" max="2575" width="6" style="178" customWidth="1"/>
    <col min="2576" max="2576" width="11" style="178" customWidth="1"/>
    <col min="2577" max="2577" width="5.85546875" style="178" customWidth="1"/>
    <col min="2578" max="2578" width="14.7109375" style="178" customWidth="1"/>
    <col min="2579" max="2579" width="11" style="178" customWidth="1"/>
    <col min="2580" max="2584" width="11.42578125" style="178" customWidth="1"/>
    <col min="2585" max="2817" width="11" style="178"/>
    <col min="2818" max="2818" width="24" style="178" customWidth="1"/>
    <col min="2819" max="2819" width="22.140625" style="178" customWidth="1"/>
    <col min="2820" max="2821" width="17" style="178" customWidth="1"/>
    <col min="2822" max="2822" width="25" style="178" customWidth="1"/>
    <col min="2823" max="2823" width="17.42578125" style="178" customWidth="1"/>
    <col min="2824" max="2824" width="51.42578125" style="178" customWidth="1"/>
    <col min="2825" max="2825" width="18.42578125" style="178" customWidth="1"/>
    <col min="2826" max="2826" width="28.85546875" style="178" customWidth="1"/>
    <col min="2827" max="2829" width="25.140625" style="178" customWidth="1"/>
    <col min="2830" max="2830" width="30.85546875" style="178" customWidth="1"/>
    <col min="2831" max="2831" width="6" style="178" customWidth="1"/>
    <col min="2832" max="2832" width="11" style="178" customWidth="1"/>
    <col min="2833" max="2833" width="5.85546875" style="178" customWidth="1"/>
    <col min="2834" max="2834" width="14.7109375" style="178" customWidth="1"/>
    <col min="2835" max="2835" width="11" style="178" customWidth="1"/>
    <col min="2836" max="2840" width="11.42578125" style="178" customWidth="1"/>
    <col min="2841" max="3073" width="11" style="178"/>
    <col min="3074" max="3074" width="24" style="178" customWidth="1"/>
    <col min="3075" max="3075" width="22.140625" style="178" customWidth="1"/>
    <col min="3076" max="3077" width="17" style="178" customWidth="1"/>
    <col min="3078" max="3078" width="25" style="178" customWidth="1"/>
    <col min="3079" max="3079" width="17.42578125" style="178" customWidth="1"/>
    <col min="3080" max="3080" width="51.42578125" style="178" customWidth="1"/>
    <col min="3081" max="3081" width="18.42578125" style="178" customWidth="1"/>
    <col min="3082" max="3082" width="28.85546875" style="178" customWidth="1"/>
    <col min="3083" max="3085" width="25.140625" style="178" customWidth="1"/>
    <col min="3086" max="3086" width="30.85546875" style="178" customWidth="1"/>
    <col min="3087" max="3087" width="6" style="178" customWidth="1"/>
    <col min="3088" max="3088" width="11" style="178" customWidth="1"/>
    <col min="3089" max="3089" width="5.85546875" style="178" customWidth="1"/>
    <col min="3090" max="3090" width="14.7109375" style="178" customWidth="1"/>
    <col min="3091" max="3091" width="11" style="178" customWidth="1"/>
    <col min="3092" max="3096" width="11.42578125" style="178" customWidth="1"/>
    <col min="3097" max="3329" width="11" style="178"/>
    <col min="3330" max="3330" width="24" style="178" customWidth="1"/>
    <col min="3331" max="3331" width="22.140625" style="178" customWidth="1"/>
    <col min="3332" max="3333" width="17" style="178" customWidth="1"/>
    <col min="3334" max="3334" width="25" style="178" customWidth="1"/>
    <col min="3335" max="3335" width="17.42578125" style="178" customWidth="1"/>
    <col min="3336" max="3336" width="51.42578125" style="178" customWidth="1"/>
    <col min="3337" max="3337" width="18.42578125" style="178" customWidth="1"/>
    <col min="3338" max="3338" width="28.85546875" style="178" customWidth="1"/>
    <col min="3339" max="3341" width="25.140625" style="178" customWidth="1"/>
    <col min="3342" max="3342" width="30.85546875" style="178" customWidth="1"/>
    <col min="3343" max="3343" width="6" style="178" customWidth="1"/>
    <col min="3344" max="3344" width="11" style="178" customWidth="1"/>
    <col min="3345" max="3345" width="5.85546875" style="178" customWidth="1"/>
    <col min="3346" max="3346" width="14.7109375" style="178" customWidth="1"/>
    <col min="3347" max="3347" width="11" style="178" customWidth="1"/>
    <col min="3348" max="3352" width="11.42578125" style="178" customWidth="1"/>
    <col min="3353" max="3585" width="11" style="178"/>
    <col min="3586" max="3586" width="24" style="178" customWidth="1"/>
    <col min="3587" max="3587" width="22.140625" style="178" customWidth="1"/>
    <col min="3588" max="3589" width="17" style="178" customWidth="1"/>
    <col min="3590" max="3590" width="25" style="178" customWidth="1"/>
    <col min="3591" max="3591" width="17.42578125" style="178" customWidth="1"/>
    <col min="3592" max="3592" width="51.42578125" style="178" customWidth="1"/>
    <col min="3593" max="3593" width="18.42578125" style="178" customWidth="1"/>
    <col min="3594" max="3594" width="28.85546875" style="178" customWidth="1"/>
    <col min="3595" max="3597" width="25.140625" style="178" customWidth="1"/>
    <col min="3598" max="3598" width="30.85546875" style="178" customWidth="1"/>
    <col min="3599" max="3599" width="6" style="178" customWidth="1"/>
    <col min="3600" max="3600" width="11" style="178" customWidth="1"/>
    <col min="3601" max="3601" width="5.85546875" style="178" customWidth="1"/>
    <col min="3602" max="3602" width="14.7109375" style="178" customWidth="1"/>
    <col min="3603" max="3603" width="11" style="178" customWidth="1"/>
    <col min="3604" max="3608" width="11.42578125" style="178" customWidth="1"/>
    <col min="3609" max="3841" width="11" style="178"/>
    <col min="3842" max="3842" width="24" style="178" customWidth="1"/>
    <col min="3843" max="3843" width="22.140625" style="178" customWidth="1"/>
    <col min="3844" max="3845" width="17" style="178" customWidth="1"/>
    <col min="3846" max="3846" width="25" style="178" customWidth="1"/>
    <col min="3847" max="3847" width="17.42578125" style="178" customWidth="1"/>
    <col min="3848" max="3848" width="51.42578125" style="178" customWidth="1"/>
    <col min="3849" max="3849" width="18.42578125" style="178" customWidth="1"/>
    <col min="3850" max="3850" width="28.85546875" style="178" customWidth="1"/>
    <col min="3851" max="3853" width="25.140625" style="178" customWidth="1"/>
    <col min="3854" max="3854" width="30.85546875" style="178" customWidth="1"/>
    <col min="3855" max="3855" width="6" style="178" customWidth="1"/>
    <col min="3856" max="3856" width="11" style="178" customWidth="1"/>
    <col min="3857" max="3857" width="5.85546875" style="178" customWidth="1"/>
    <col min="3858" max="3858" width="14.7109375" style="178" customWidth="1"/>
    <col min="3859" max="3859" width="11" style="178" customWidth="1"/>
    <col min="3860" max="3864" width="11.42578125" style="178" customWidth="1"/>
    <col min="3865" max="4097" width="11" style="178"/>
    <col min="4098" max="4098" width="24" style="178" customWidth="1"/>
    <col min="4099" max="4099" width="22.140625" style="178" customWidth="1"/>
    <col min="4100" max="4101" width="17" style="178" customWidth="1"/>
    <col min="4102" max="4102" width="25" style="178" customWidth="1"/>
    <col min="4103" max="4103" width="17.42578125" style="178" customWidth="1"/>
    <col min="4104" max="4104" width="51.42578125" style="178" customWidth="1"/>
    <col min="4105" max="4105" width="18.42578125" style="178" customWidth="1"/>
    <col min="4106" max="4106" width="28.85546875" style="178" customWidth="1"/>
    <col min="4107" max="4109" width="25.140625" style="178" customWidth="1"/>
    <col min="4110" max="4110" width="30.85546875" style="178" customWidth="1"/>
    <col min="4111" max="4111" width="6" style="178" customWidth="1"/>
    <col min="4112" max="4112" width="11" style="178" customWidth="1"/>
    <col min="4113" max="4113" width="5.85546875" style="178" customWidth="1"/>
    <col min="4114" max="4114" width="14.7109375" style="178" customWidth="1"/>
    <col min="4115" max="4115" width="11" style="178" customWidth="1"/>
    <col min="4116" max="4120" width="11.42578125" style="178" customWidth="1"/>
    <col min="4121" max="4353" width="11" style="178"/>
    <col min="4354" max="4354" width="24" style="178" customWidth="1"/>
    <col min="4355" max="4355" width="22.140625" style="178" customWidth="1"/>
    <col min="4356" max="4357" width="17" style="178" customWidth="1"/>
    <col min="4358" max="4358" width="25" style="178" customWidth="1"/>
    <col min="4359" max="4359" width="17.42578125" style="178" customWidth="1"/>
    <col min="4360" max="4360" width="51.42578125" style="178" customWidth="1"/>
    <col min="4361" max="4361" width="18.42578125" style="178" customWidth="1"/>
    <col min="4362" max="4362" width="28.85546875" style="178" customWidth="1"/>
    <col min="4363" max="4365" width="25.140625" style="178" customWidth="1"/>
    <col min="4366" max="4366" width="30.85546875" style="178" customWidth="1"/>
    <col min="4367" max="4367" width="6" style="178" customWidth="1"/>
    <col min="4368" max="4368" width="11" style="178" customWidth="1"/>
    <col min="4369" max="4369" width="5.85546875" style="178" customWidth="1"/>
    <col min="4370" max="4370" width="14.7109375" style="178" customWidth="1"/>
    <col min="4371" max="4371" width="11" style="178" customWidth="1"/>
    <col min="4372" max="4376" width="11.42578125" style="178" customWidth="1"/>
    <col min="4377" max="4609" width="11" style="178"/>
    <col min="4610" max="4610" width="24" style="178" customWidth="1"/>
    <col min="4611" max="4611" width="22.140625" style="178" customWidth="1"/>
    <col min="4612" max="4613" width="17" style="178" customWidth="1"/>
    <col min="4614" max="4614" width="25" style="178" customWidth="1"/>
    <col min="4615" max="4615" width="17.42578125" style="178" customWidth="1"/>
    <col min="4616" max="4616" width="51.42578125" style="178" customWidth="1"/>
    <col min="4617" max="4617" width="18.42578125" style="178" customWidth="1"/>
    <col min="4618" max="4618" width="28.85546875" style="178" customWidth="1"/>
    <col min="4619" max="4621" width="25.140625" style="178" customWidth="1"/>
    <col min="4622" max="4622" width="30.85546875" style="178" customWidth="1"/>
    <col min="4623" max="4623" width="6" style="178" customWidth="1"/>
    <col min="4624" max="4624" width="11" style="178" customWidth="1"/>
    <col min="4625" max="4625" width="5.85546875" style="178" customWidth="1"/>
    <col min="4626" max="4626" width="14.7109375" style="178" customWidth="1"/>
    <col min="4627" max="4627" width="11" style="178" customWidth="1"/>
    <col min="4628" max="4632" width="11.42578125" style="178" customWidth="1"/>
    <col min="4633" max="4865" width="11" style="178"/>
    <col min="4866" max="4866" width="24" style="178" customWidth="1"/>
    <col min="4867" max="4867" width="22.140625" style="178" customWidth="1"/>
    <col min="4868" max="4869" width="17" style="178" customWidth="1"/>
    <col min="4870" max="4870" width="25" style="178" customWidth="1"/>
    <col min="4871" max="4871" width="17.42578125" style="178" customWidth="1"/>
    <col min="4872" max="4872" width="51.42578125" style="178" customWidth="1"/>
    <col min="4873" max="4873" width="18.42578125" style="178" customWidth="1"/>
    <col min="4874" max="4874" width="28.85546875" style="178" customWidth="1"/>
    <col min="4875" max="4877" width="25.140625" style="178" customWidth="1"/>
    <col min="4878" max="4878" width="30.85546875" style="178" customWidth="1"/>
    <col min="4879" max="4879" width="6" style="178" customWidth="1"/>
    <col min="4880" max="4880" width="11" style="178" customWidth="1"/>
    <col min="4881" max="4881" width="5.85546875" style="178" customWidth="1"/>
    <col min="4882" max="4882" width="14.7109375" style="178" customWidth="1"/>
    <col min="4883" max="4883" width="11" style="178" customWidth="1"/>
    <col min="4884" max="4888" width="11.42578125" style="178" customWidth="1"/>
    <col min="4889" max="5121" width="11" style="178"/>
    <col min="5122" max="5122" width="24" style="178" customWidth="1"/>
    <col min="5123" max="5123" width="22.140625" style="178" customWidth="1"/>
    <col min="5124" max="5125" width="17" style="178" customWidth="1"/>
    <col min="5126" max="5126" width="25" style="178" customWidth="1"/>
    <col min="5127" max="5127" width="17.42578125" style="178" customWidth="1"/>
    <col min="5128" max="5128" width="51.42578125" style="178" customWidth="1"/>
    <col min="5129" max="5129" width="18.42578125" style="178" customWidth="1"/>
    <col min="5130" max="5130" width="28.85546875" style="178" customWidth="1"/>
    <col min="5131" max="5133" width="25.140625" style="178" customWidth="1"/>
    <col min="5134" max="5134" width="30.85546875" style="178" customWidth="1"/>
    <col min="5135" max="5135" width="6" style="178" customWidth="1"/>
    <col min="5136" max="5136" width="11" style="178" customWidth="1"/>
    <col min="5137" max="5137" width="5.85546875" style="178" customWidth="1"/>
    <col min="5138" max="5138" width="14.7109375" style="178" customWidth="1"/>
    <col min="5139" max="5139" width="11" style="178" customWidth="1"/>
    <col min="5140" max="5144" width="11.42578125" style="178" customWidth="1"/>
    <col min="5145" max="5377" width="11" style="178"/>
    <col min="5378" max="5378" width="24" style="178" customWidth="1"/>
    <col min="5379" max="5379" width="22.140625" style="178" customWidth="1"/>
    <col min="5380" max="5381" width="17" style="178" customWidth="1"/>
    <col min="5382" max="5382" width="25" style="178" customWidth="1"/>
    <col min="5383" max="5383" width="17.42578125" style="178" customWidth="1"/>
    <col min="5384" max="5384" width="51.42578125" style="178" customWidth="1"/>
    <col min="5385" max="5385" width="18.42578125" style="178" customWidth="1"/>
    <col min="5386" max="5386" width="28.85546875" style="178" customWidth="1"/>
    <col min="5387" max="5389" width="25.140625" style="178" customWidth="1"/>
    <col min="5390" max="5390" width="30.85546875" style="178" customWidth="1"/>
    <col min="5391" max="5391" width="6" style="178" customWidth="1"/>
    <col min="5392" max="5392" width="11" style="178" customWidth="1"/>
    <col min="5393" max="5393" width="5.85546875" style="178" customWidth="1"/>
    <col min="5394" max="5394" width="14.7109375" style="178" customWidth="1"/>
    <col min="5395" max="5395" width="11" style="178" customWidth="1"/>
    <col min="5396" max="5400" width="11.42578125" style="178" customWidth="1"/>
    <col min="5401" max="5633" width="11" style="178"/>
    <col min="5634" max="5634" width="24" style="178" customWidth="1"/>
    <col min="5635" max="5635" width="22.140625" style="178" customWidth="1"/>
    <col min="5636" max="5637" width="17" style="178" customWidth="1"/>
    <col min="5638" max="5638" width="25" style="178" customWidth="1"/>
    <col min="5639" max="5639" width="17.42578125" style="178" customWidth="1"/>
    <col min="5640" max="5640" width="51.42578125" style="178" customWidth="1"/>
    <col min="5641" max="5641" width="18.42578125" style="178" customWidth="1"/>
    <col min="5642" max="5642" width="28.85546875" style="178" customWidth="1"/>
    <col min="5643" max="5645" width="25.140625" style="178" customWidth="1"/>
    <col min="5646" max="5646" width="30.85546875" style="178" customWidth="1"/>
    <col min="5647" max="5647" width="6" style="178" customWidth="1"/>
    <col min="5648" max="5648" width="11" style="178" customWidth="1"/>
    <col min="5649" max="5649" width="5.85546875" style="178" customWidth="1"/>
    <col min="5650" max="5650" width="14.7109375" style="178" customWidth="1"/>
    <col min="5651" max="5651" width="11" style="178" customWidth="1"/>
    <col min="5652" max="5656" width="11.42578125" style="178" customWidth="1"/>
    <col min="5657" max="5889" width="11" style="178"/>
    <col min="5890" max="5890" width="24" style="178" customWidth="1"/>
    <col min="5891" max="5891" width="22.140625" style="178" customWidth="1"/>
    <col min="5892" max="5893" width="17" style="178" customWidth="1"/>
    <col min="5894" max="5894" width="25" style="178" customWidth="1"/>
    <col min="5895" max="5895" width="17.42578125" style="178" customWidth="1"/>
    <col min="5896" max="5896" width="51.42578125" style="178" customWidth="1"/>
    <col min="5897" max="5897" width="18.42578125" style="178" customWidth="1"/>
    <col min="5898" max="5898" width="28.85546875" style="178" customWidth="1"/>
    <col min="5899" max="5901" width="25.140625" style="178" customWidth="1"/>
    <col min="5902" max="5902" width="30.85546875" style="178" customWidth="1"/>
    <col min="5903" max="5903" width="6" style="178" customWidth="1"/>
    <col min="5904" max="5904" width="11" style="178" customWidth="1"/>
    <col min="5905" max="5905" width="5.85546875" style="178" customWidth="1"/>
    <col min="5906" max="5906" width="14.7109375" style="178" customWidth="1"/>
    <col min="5907" max="5907" width="11" style="178" customWidth="1"/>
    <col min="5908" max="5912" width="11.42578125" style="178" customWidth="1"/>
    <col min="5913" max="6145" width="11" style="178"/>
    <col min="6146" max="6146" width="24" style="178" customWidth="1"/>
    <col min="6147" max="6147" width="22.140625" style="178" customWidth="1"/>
    <col min="6148" max="6149" width="17" style="178" customWidth="1"/>
    <col min="6150" max="6150" width="25" style="178" customWidth="1"/>
    <col min="6151" max="6151" width="17.42578125" style="178" customWidth="1"/>
    <col min="6152" max="6152" width="51.42578125" style="178" customWidth="1"/>
    <col min="6153" max="6153" width="18.42578125" style="178" customWidth="1"/>
    <col min="6154" max="6154" width="28.85546875" style="178" customWidth="1"/>
    <col min="6155" max="6157" width="25.140625" style="178" customWidth="1"/>
    <col min="6158" max="6158" width="30.85546875" style="178" customWidth="1"/>
    <col min="6159" max="6159" width="6" style="178" customWidth="1"/>
    <col min="6160" max="6160" width="11" style="178" customWidth="1"/>
    <col min="6161" max="6161" width="5.85546875" style="178" customWidth="1"/>
    <col min="6162" max="6162" width="14.7109375" style="178" customWidth="1"/>
    <col min="6163" max="6163" width="11" style="178" customWidth="1"/>
    <col min="6164" max="6168" width="11.42578125" style="178" customWidth="1"/>
    <col min="6169" max="6401" width="11" style="178"/>
    <col min="6402" max="6402" width="24" style="178" customWidth="1"/>
    <col min="6403" max="6403" width="22.140625" style="178" customWidth="1"/>
    <col min="6404" max="6405" width="17" style="178" customWidth="1"/>
    <col min="6406" max="6406" width="25" style="178" customWidth="1"/>
    <col min="6407" max="6407" width="17.42578125" style="178" customWidth="1"/>
    <col min="6408" max="6408" width="51.42578125" style="178" customWidth="1"/>
    <col min="6409" max="6409" width="18.42578125" style="178" customWidth="1"/>
    <col min="6410" max="6410" width="28.85546875" style="178" customWidth="1"/>
    <col min="6411" max="6413" width="25.140625" style="178" customWidth="1"/>
    <col min="6414" max="6414" width="30.85546875" style="178" customWidth="1"/>
    <col min="6415" max="6415" width="6" style="178" customWidth="1"/>
    <col min="6416" max="6416" width="11" style="178" customWidth="1"/>
    <col min="6417" max="6417" width="5.85546875" style="178" customWidth="1"/>
    <col min="6418" max="6418" width="14.7109375" style="178" customWidth="1"/>
    <col min="6419" max="6419" width="11" style="178" customWidth="1"/>
    <col min="6420" max="6424" width="11.42578125" style="178" customWidth="1"/>
    <col min="6425" max="6657" width="11" style="178"/>
    <col min="6658" max="6658" width="24" style="178" customWidth="1"/>
    <col min="6659" max="6659" width="22.140625" style="178" customWidth="1"/>
    <col min="6660" max="6661" width="17" style="178" customWidth="1"/>
    <col min="6662" max="6662" width="25" style="178" customWidth="1"/>
    <col min="6663" max="6663" width="17.42578125" style="178" customWidth="1"/>
    <col min="6664" max="6664" width="51.42578125" style="178" customWidth="1"/>
    <col min="6665" max="6665" width="18.42578125" style="178" customWidth="1"/>
    <col min="6666" max="6666" width="28.85546875" style="178" customWidth="1"/>
    <col min="6667" max="6669" width="25.140625" style="178" customWidth="1"/>
    <col min="6670" max="6670" width="30.85546875" style="178" customWidth="1"/>
    <col min="6671" max="6671" width="6" style="178" customWidth="1"/>
    <col min="6672" max="6672" width="11" style="178" customWidth="1"/>
    <col min="6673" max="6673" width="5.85546875" style="178" customWidth="1"/>
    <col min="6674" max="6674" width="14.7109375" style="178" customWidth="1"/>
    <col min="6675" max="6675" width="11" style="178" customWidth="1"/>
    <col min="6676" max="6680" width="11.42578125" style="178" customWidth="1"/>
    <col min="6681" max="6913" width="11" style="178"/>
    <col min="6914" max="6914" width="24" style="178" customWidth="1"/>
    <col min="6915" max="6915" width="22.140625" style="178" customWidth="1"/>
    <col min="6916" max="6917" width="17" style="178" customWidth="1"/>
    <col min="6918" max="6918" width="25" style="178" customWidth="1"/>
    <col min="6919" max="6919" width="17.42578125" style="178" customWidth="1"/>
    <col min="6920" max="6920" width="51.42578125" style="178" customWidth="1"/>
    <col min="6921" max="6921" width="18.42578125" style="178" customWidth="1"/>
    <col min="6922" max="6922" width="28.85546875" style="178" customWidth="1"/>
    <col min="6923" max="6925" width="25.140625" style="178" customWidth="1"/>
    <col min="6926" max="6926" width="30.85546875" style="178" customWidth="1"/>
    <col min="6927" max="6927" width="6" style="178" customWidth="1"/>
    <col min="6928" max="6928" width="11" style="178" customWidth="1"/>
    <col min="6929" max="6929" width="5.85546875" style="178" customWidth="1"/>
    <col min="6930" max="6930" width="14.7109375" style="178" customWidth="1"/>
    <col min="6931" max="6931" width="11" style="178" customWidth="1"/>
    <col min="6932" max="6936" width="11.42578125" style="178" customWidth="1"/>
    <col min="6937" max="7169" width="11" style="178"/>
    <col min="7170" max="7170" width="24" style="178" customWidth="1"/>
    <col min="7171" max="7171" width="22.140625" style="178" customWidth="1"/>
    <col min="7172" max="7173" width="17" style="178" customWidth="1"/>
    <col min="7174" max="7174" width="25" style="178" customWidth="1"/>
    <col min="7175" max="7175" width="17.42578125" style="178" customWidth="1"/>
    <col min="7176" max="7176" width="51.42578125" style="178" customWidth="1"/>
    <col min="7177" max="7177" width="18.42578125" style="178" customWidth="1"/>
    <col min="7178" max="7178" width="28.85546875" style="178" customWidth="1"/>
    <col min="7179" max="7181" width="25.140625" style="178" customWidth="1"/>
    <col min="7182" max="7182" width="30.85546875" style="178" customWidth="1"/>
    <col min="7183" max="7183" width="6" style="178" customWidth="1"/>
    <col min="7184" max="7184" width="11" style="178" customWidth="1"/>
    <col min="7185" max="7185" width="5.85546875" style="178" customWidth="1"/>
    <col min="7186" max="7186" width="14.7109375" style="178" customWidth="1"/>
    <col min="7187" max="7187" width="11" style="178" customWidth="1"/>
    <col min="7188" max="7192" width="11.42578125" style="178" customWidth="1"/>
    <col min="7193" max="7425" width="11" style="178"/>
    <col min="7426" max="7426" width="24" style="178" customWidth="1"/>
    <col min="7427" max="7427" width="22.140625" style="178" customWidth="1"/>
    <col min="7428" max="7429" width="17" style="178" customWidth="1"/>
    <col min="7430" max="7430" width="25" style="178" customWidth="1"/>
    <col min="7431" max="7431" width="17.42578125" style="178" customWidth="1"/>
    <col min="7432" max="7432" width="51.42578125" style="178" customWidth="1"/>
    <col min="7433" max="7433" width="18.42578125" style="178" customWidth="1"/>
    <col min="7434" max="7434" width="28.85546875" style="178" customWidth="1"/>
    <col min="7435" max="7437" width="25.140625" style="178" customWidth="1"/>
    <col min="7438" max="7438" width="30.85546875" style="178" customWidth="1"/>
    <col min="7439" max="7439" width="6" style="178" customWidth="1"/>
    <col min="7440" max="7440" width="11" style="178" customWidth="1"/>
    <col min="7441" max="7441" width="5.85546875" style="178" customWidth="1"/>
    <col min="7442" max="7442" width="14.7109375" style="178" customWidth="1"/>
    <col min="7443" max="7443" width="11" style="178" customWidth="1"/>
    <col min="7444" max="7448" width="11.42578125" style="178" customWidth="1"/>
    <col min="7449" max="7681" width="11" style="178"/>
    <col min="7682" max="7682" width="24" style="178" customWidth="1"/>
    <col min="7683" max="7683" width="22.140625" style="178" customWidth="1"/>
    <col min="7684" max="7685" width="17" style="178" customWidth="1"/>
    <col min="7686" max="7686" width="25" style="178" customWidth="1"/>
    <col min="7687" max="7687" width="17.42578125" style="178" customWidth="1"/>
    <col min="7688" max="7688" width="51.42578125" style="178" customWidth="1"/>
    <col min="7689" max="7689" width="18.42578125" style="178" customWidth="1"/>
    <col min="7690" max="7690" width="28.85546875" style="178" customWidth="1"/>
    <col min="7691" max="7693" width="25.140625" style="178" customWidth="1"/>
    <col min="7694" max="7694" width="30.85546875" style="178" customWidth="1"/>
    <col min="7695" max="7695" width="6" style="178" customWidth="1"/>
    <col min="7696" max="7696" width="11" style="178" customWidth="1"/>
    <col min="7697" max="7697" width="5.85546875" style="178" customWidth="1"/>
    <col min="7698" max="7698" width="14.7109375" style="178" customWidth="1"/>
    <col min="7699" max="7699" width="11" style="178" customWidth="1"/>
    <col min="7700" max="7704" width="11.42578125" style="178" customWidth="1"/>
    <col min="7705" max="7937" width="11" style="178"/>
    <col min="7938" max="7938" width="24" style="178" customWidth="1"/>
    <col min="7939" max="7939" width="22.140625" style="178" customWidth="1"/>
    <col min="7940" max="7941" width="17" style="178" customWidth="1"/>
    <col min="7942" max="7942" width="25" style="178" customWidth="1"/>
    <col min="7943" max="7943" width="17.42578125" style="178" customWidth="1"/>
    <col min="7944" max="7944" width="51.42578125" style="178" customWidth="1"/>
    <col min="7945" max="7945" width="18.42578125" style="178" customWidth="1"/>
    <col min="7946" max="7946" width="28.85546875" style="178" customWidth="1"/>
    <col min="7947" max="7949" width="25.140625" style="178" customWidth="1"/>
    <col min="7950" max="7950" width="30.85546875" style="178" customWidth="1"/>
    <col min="7951" max="7951" width="6" style="178" customWidth="1"/>
    <col min="7952" max="7952" width="11" style="178" customWidth="1"/>
    <col min="7953" max="7953" width="5.85546875" style="178" customWidth="1"/>
    <col min="7954" max="7954" width="14.7109375" style="178" customWidth="1"/>
    <col min="7955" max="7955" width="11" style="178" customWidth="1"/>
    <col min="7956" max="7960" width="11.42578125" style="178" customWidth="1"/>
    <col min="7961" max="8193" width="11" style="178"/>
    <col min="8194" max="8194" width="24" style="178" customWidth="1"/>
    <col min="8195" max="8195" width="22.140625" style="178" customWidth="1"/>
    <col min="8196" max="8197" width="17" style="178" customWidth="1"/>
    <col min="8198" max="8198" width="25" style="178" customWidth="1"/>
    <col min="8199" max="8199" width="17.42578125" style="178" customWidth="1"/>
    <col min="8200" max="8200" width="51.42578125" style="178" customWidth="1"/>
    <col min="8201" max="8201" width="18.42578125" style="178" customWidth="1"/>
    <col min="8202" max="8202" width="28.85546875" style="178" customWidth="1"/>
    <col min="8203" max="8205" width="25.140625" style="178" customWidth="1"/>
    <col min="8206" max="8206" width="30.85546875" style="178" customWidth="1"/>
    <col min="8207" max="8207" width="6" style="178" customWidth="1"/>
    <col min="8208" max="8208" width="11" style="178" customWidth="1"/>
    <col min="8209" max="8209" width="5.85546875" style="178" customWidth="1"/>
    <col min="8210" max="8210" width="14.7109375" style="178" customWidth="1"/>
    <col min="8211" max="8211" width="11" style="178" customWidth="1"/>
    <col min="8212" max="8216" width="11.42578125" style="178" customWidth="1"/>
    <col min="8217" max="8449" width="11" style="178"/>
    <col min="8450" max="8450" width="24" style="178" customWidth="1"/>
    <col min="8451" max="8451" width="22.140625" style="178" customWidth="1"/>
    <col min="8452" max="8453" width="17" style="178" customWidth="1"/>
    <col min="8454" max="8454" width="25" style="178" customWidth="1"/>
    <col min="8455" max="8455" width="17.42578125" style="178" customWidth="1"/>
    <col min="8456" max="8456" width="51.42578125" style="178" customWidth="1"/>
    <col min="8457" max="8457" width="18.42578125" style="178" customWidth="1"/>
    <col min="8458" max="8458" width="28.85546875" style="178" customWidth="1"/>
    <col min="8459" max="8461" width="25.140625" style="178" customWidth="1"/>
    <col min="8462" max="8462" width="30.85546875" style="178" customWidth="1"/>
    <col min="8463" max="8463" width="6" style="178" customWidth="1"/>
    <col min="8464" max="8464" width="11" style="178" customWidth="1"/>
    <col min="8465" max="8465" width="5.85546875" style="178" customWidth="1"/>
    <col min="8466" max="8466" width="14.7109375" style="178" customWidth="1"/>
    <col min="8467" max="8467" width="11" style="178" customWidth="1"/>
    <col min="8468" max="8472" width="11.42578125" style="178" customWidth="1"/>
    <col min="8473" max="8705" width="11" style="178"/>
    <col min="8706" max="8706" width="24" style="178" customWidth="1"/>
    <col min="8707" max="8707" width="22.140625" style="178" customWidth="1"/>
    <col min="8708" max="8709" width="17" style="178" customWidth="1"/>
    <col min="8710" max="8710" width="25" style="178" customWidth="1"/>
    <col min="8711" max="8711" width="17.42578125" style="178" customWidth="1"/>
    <col min="8712" max="8712" width="51.42578125" style="178" customWidth="1"/>
    <col min="8713" max="8713" width="18.42578125" style="178" customWidth="1"/>
    <col min="8714" max="8714" width="28.85546875" style="178" customWidth="1"/>
    <col min="8715" max="8717" width="25.140625" style="178" customWidth="1"/>
    <col min="8718" max="8718" width="30.85546875" style="178" customWidth="1"/>
    <col min="8719" max="8719" width="6" style="178" customWidth="1"/>
    <col min="8720" max="8720" width="11" style="178" customWidth="1"/>
    <col min="8721" max="8721" width="5.85546875" style="178" customWidth="1"/>
    <col min="8722" max="8722" width="14.7109375" style="178" customWidth="1"/>
    <col min="8723" max="8723" width="11" style="178" customWidth="1"/>
    <col min="8724" max="8728" width="11.42578125" style="178" customWidth="1"/>
    <col min="8729" max="8961" width="11" style="178"/>
    <col min="8962" max="8962" width="24" style="178" customWidth="1"/>
    <col min="8963" max="8963" width="22.140625" style="178" customWidth="1"/>
    <col min="8964" max="8965" width="17" style="178" customWidth="1"/>
    <col min="8966" max="8966" width="25" style="178" customWidth="1"/>
    <col min="8967" max="8967" width="17.42578125" style="178" customWidth="1"/>
    <col min="8968" max="8968" width="51.42578125" style="178" customWidth="1"/>
    <col min="8969" max="8969" width="18.42578125" style="178" customWidth="1"/>
    <col min="8970" max="8970" width="28.85546875" style="178" customWidth="1"/>
    <col min="8971" max="8973" width="25.140625" style="178" customWidth="1"/>
    <col min="8974" max="8974" width="30.85546875" style="178" customWidth="1"/>
    <col min="8975" max="8975" width="6" style="178" customWidth="1"/>
    <col min="8976" max="8976" width="11" style="178" customWidth="1"/>
    <col min="8977" max="8977" width="5.85546875" style="178" customWidth="1"/>
    <col min="8978" max="8978" width="14.7109375" style="178" customWidth="1"/>
    <col min="8979" max="8979" width="11" style="178" customWidth="1"/>
    <col min="8980" max="8984" width="11.42578125" style="178" customWidth="1"/>
    <col min="8985" max="9217" width="11" style="178"/>
    <col min="9218" max="9218" width="24" style="178" customWidth="1"/>
    <col min="9219" max="9219" width="22.140625" style="178" customWidth="1"/>
    <col min="9220" max="9221" width="17" style="178" customWidth="1"/>
    <col min="9222" max="9222" width="25" style="178" customWidth="1"/>
    <col min="9223" max="9223" width="17.42578125" style="178" customWidth="1"/>
    <col min="9224" max="9224" width="51.42578125" style="178" customWidth="1"/>
    <col min="9225" max="9225" width="18.42578125" style="178" customWidth="1"/>
    <col min="9226" max="9226" width="28.85546875" style="178" customWidth="1"/>
    <col min="9227" max="9229" width="25.140625" style="178" customWidth="1"/>
    <col min="9230" max="9230" width="30.85546875" style="178" customWidth="1"/>
    <col min="9231" max="9231" width="6" style="178" customWidth="1"/>
    <col min="9232" max="9232" width="11" style="178" customWidth="1"/>
    <col min="9233" max="9233" width="5.85546875" style="178" customWidth="1"/>
    <col min="9234" max="9234" width="14.7109375" style="178" customWidth="1"/>
    <col min="9235" max="9235" width="11" style="178" customWidth="1"/>
    <col min="9236" max="9240" width="11.42578125" style="178" customWidth="1"/>
    <col min="9241" max="9473" width="11" style="178"/>
    <col min="9474" max="9474" width="24" style="178" customWidth="1"/>
    <col min="9475" max="9475" width="22.140625" style="178" customWidth="1"/>
    <col min="9476" max="9477" width="17" style="178" customWidth="1"/>
    <col min="9478" max="9478" width="25" style="178" customWidth="1"/>
    <col min="9479" max="9479" width="17.42578125" style="178" customWidth="1"/>
    <col min="9480" max="9480" width="51.42578125" style="178" customWidth="1"/>
    <col min="9481" max="9481" width="18.42578125" style="178" customWidth="1"/>
    <col min="9482" max="9482" width="28.85546875" style="178" customWidth="1"/>
    <col min="9483" max="9485" width="25.140625" style="178" customWidth="1"/>
    <col min="9486" max="9486" width="30.85546875" style="178" customWidth="1"/>
    <col min="9487" max="9487" width="6" style="178" customWidth="1"/>
    <col min="9488" max="9488" width="11" style="178" customWidth="1"/>
    <col min="9489" max="9489" width="5.85546875" style="178" customWidth="1"/>
    <col min="9490" max="9490" width="14.7109375" style="178" customWidth="1"/>
    <col min="9491" max="9491" width="11" style="178" customWidth="1"/>
    <col min="9492" max="9496" width="11.42578125" style="178" customWidth="1"/>
    <col min="9497" max="9729" width="11" style="178"/>
    <col min="9730" max="9730" width="24" style="178" customWidth="1"/>
    <col min="9731" max="9731" width="22.140625" style="178" customWidth="1"/>
    <col min="9732" max="9733" width="17" style="178" customWidth="1"/>
    <col min="9734" max="9734" width="25" style="178" customWidth="1"/>
    <col min="9735" max="9735" width="17.42578125" style="178" customWidth="1"/>
    <col min="9736" max="9736" width="51.42578125" style="178" customWidth="1"/>
    <col min="9737" max="9737" width="18.42578125" style="178" customWidth="1"/>
    <col min="9738" max="9738" width="28.85546875" style="178" customWidth="1"/>
    <col min="9739" max="9741" width="25.140625" style="178" customWidth="1"/>
    <col min="9742" max="9742" width="30.85546875" style="178" customWidth="1"/>
    <col min="9743" max="9743" width="6" style="178" customWidth="1"/>
    <col min="9744" max="9744" width="11" style="178" customWidth="1"/>
    <col min="9745" max="9745" width="5.85546875" style="178" customWidth="1"/>
    <col min="9746" max="9746" width="14.7109375" style="178" customWidth="1"/>
    <col min="9747" max="9747" width="11" style="178" customWidth="1"/>
    <col min="9748" max="9752" width="11.42578125" style="178" customWidth="1"/>
    <col min="9753" max="9985" width="11" style="178"/>
    <col min="9986" max="9986" width="24" style="178" customWidth="1"/>
    <col min="9987" max="9987" width="22.140625" style="178" customWidth="1"/>
    <col min="9988" max="9989" width="17" style="178" customWidth="1"/>
    <col min="9990" max="9990" width="25" style="178" customWidth="1"/>
    <col min="9991" max="9991" width="17.42578125" style="178" customWidth="1"/>
    <col min="9992" max="9992" width="51.42578125" style="178" customWidth="1"/>
    <col min="9993" max="9993" width="18.42578125" style="178" customWidth="1"/>
    <col min="9994" max="9994" width="28.85546875" style="178" customWidth="1"/>
    <col min="9995" max="9997" width="25.140625" style="178" customWidth="1"/>
    <col min="9998" max="9998" width="30.85546875" style="178" customWidth="1"/>
    <col min="9999" max="9999" width="6" style="178" customWidth="1"/>
    <col min="10000" max="10000" width="11" style="178" customWidth="1"/>
    <col min="10001" max="10001" width="5.85546875" style="178" customWidth="1"/>
    <col min="10002" max="10002" width="14.7109375" style="178" customWidth="1"/>
    <col min="10003" max="10003" width="11" style="178" customWidth="1"/>
    <col min="10004" max="10008" width="11.42578125" style="178" customWidth="1"/>
    <col min="10009" max="10241" width="11" style="178"/>
    <col min="10242" max="10242" width="24" style="178" customWidth="1"/>
    <col min="10243" max="10243" width="22.140625" style="178" customWidth="1"/>
    <col min="10244" max="10245" width="17" style="178" customWidth="1"/>
    <col min="10246" max="10246" width="25" style="178" customWidth="1"/>
    <col min="10247" max="10247" width="17.42578125" style="178" customWidth="1"/>
    <col min="10248" max="10248" width="51.42578125" style="178" customWidth="1"/>
    <col min="10249" max="10249" width="18.42578125" style="178" customWidth="1"/>
    <col min="10250" max="10250" width="28.85546875" style="178" customWidth="1"/>
    <col min="10251" max="10253" width="25.140625" style="178" customWidth="1"/>
    <col min="10254" max="10254" width="30.85546875" style="178" customWidth="1"/>
    <col min="10255" max="10255" width="6" style="178" customWidth="1"/>
    <col min="10256" max="10256" width="11" style="178" customWidth="1"/>
    <col min="10257" max="10257" width="5.85546875" style="178" customWidth="1"/>
    <col min="10258" max="10258" width="14.7109375" style="178" customWidth="1"/>
    <col min="10259" max="10259" width="11" style="178" customWidth="1"/>
    <col min="10260" max="10264" width="11.42578125" style="178" customWidth="1"/>
    <col min="10265" max="10497" width="11" style="178"/>
    <col min="10498" max="10498" width="24" style="178" customWidth="1"/>
    <col min="10499" max="10499" width="22.140625" style="178" customWidth="1"/>
    <col min="10500" max="10501" width="17" style="178" customWidth="1"/>
    <col min="10502" max="10502" width="25" style="178" customWidth="1"/>
    <col min="10503" max="10503" width="17.42578125" style="178" customWidth="1"/>
    <col min="10504" max="10504" width="51.42578125" style="178" customWidth="1"/>
    <col min="10505" max="10505" width="18.42578125" style="178" customWidth="1"/>
    <col min="10506" max="10506" width="28.85546875" style="178" customWidth="1"/>
    <col min="10507" max="10509" width="25.140625" style="178" customWidth="1"/>
    <col min="10510" max="10510" width="30.85546875" style="178" customWidth="1"/>
    <col min="10511" max="10511" width="6" style="178" customWidth="1"/>
    <col min="10512" max="10512" width="11" style="178" customWidth="1"/>
    <col min="10513" max="10513" width="5.85546875" style="178" customWidth="1"/>
    <col min="10514" max="10514" width="14.7109375" style="178" customWidth="1"/>
    <col min="10515" max="10515" width="11" style="178" customWidth="1"/>
    <col min="10516" max="10520" width="11.42578125" style="178" customWidth="1"/>
    <col min="10521" max="10753" width="11" style="178"/>
    <col min="10754" max="10754" width="24" style="178" customWidth="1"/>
    <col min="10755" max="10755" width="22.140625" style="178" customWidth="1"/>
    <col min="10756" max="10757" width="17" style="178" customWidth="1"/>
    <col min="10758" max="10758" width="25" style="178" customWidth="1"/>
    <col min="10759" max="10759" width="17.42578125" style="178" customWidth="1"/>
    <col min="10760" max="10760" width="51.42578125" style="178" customWidth="1"/>
    <col min="10761" max="10761" width="18.42578125" style="178" customWidth="1"/>
    <col min="10762" max="10762" width="28.85546875" style="178" customWidth="1"/>
    <col min="10763" max="10765" width="25.140625" style="178" customWidth="1"/>
    <col min="10766" max="10766" width="30.85546875" style="178" customWidth="1"/>
    <col min="10767" max="10767" width="6" style="178" customWidth="1"/>
    <col min="10768" max="10768" width="11" style="178" customWidth="1"/>
    <col min="10769" max="10769" width="5.85546875" style="178" customWidth="1"/>
    <col min="10770" max="10770" width="14.7109375" style="178" customWidth="1"/>
    <col min="10771" max="10771" width="11" style="178" customWidth="1"/>
    <col min="10772" max="10776" width="11.42578125" style="178" customWidth="1"/>
    <col min="10777" max="11009" width="11" style="178"/>
    <col min="11010" max="11010" width="24" style="178" customWidth="1"/>
    <col min="11011" max="11011" width="22.140625" style="178" customWidth="1"/>
    <col min="11012" max="11013" width="17" style="178" customWidth="1"/>
    <col min="11014" max="11014" width="25" style="178" customWidth="1"/>
    <col min="11015" max="11015" width="17.42578125" style="178" customWidth="1"/>
    <col min="11016" max="11016" width="51.42578125" style="178" customWidth="1"/>
    <col min="11017" max="11017" width="18.42578125" style="178" customWidth="1"/>
    <col min="11018" max="11018" width="28.85546875" style="178" customWidth="1"/>
    <col min="11019" max="11021" width="25.140625" style="178" customWidth="1"/>
    <col min="11022" max="11022" width="30.85546875" style="178" customWidth="1"/>
    <col min="11023" max="11023" width="6" style="178" customWidth="1"/>
    <col min="11024" max="11024" width="11" style="178" customWidth="1"/>
    <col min="11025" max="11025" width="5.85546875" style="178" customWidth="1"/>
    <col min="11026" max="11026" width="14.7109375" style="178" customWidth="1"/>
    <col min="11027" max="11027" width="11" style="178" customWidth="1"/>
    <col min="11028" max="11032" width="11.42578125" style="178" customWidth="1"/>
    <col min="11033" max="11265" width="11" style="178"/>
    <col min="11266" max="11266" width="24" style="178" customWidth="1"/>
    <col min="11267" max="11267" width="22.140625" style="178" customWidth="1"/>
    <col min="11268" max="11269" width="17" style="178" customWidth="1"/>
    <col min="11270" max="11270" width="25" style="178" customWidth="1"/>
    <col min="11271" max="11271" width="17.42578125" style="178" customWidth="1"/>
    <col min="11272" max="11272" width="51.42578125" style="178" customWidth="1"/>
    <col min="11273" max="11273" width="18.42578125" style="178" customWidth="1"/>
    <col min="11274" max="11274" width="28.85546875" style="178" customWidth="1"/>
    <col min="11275" max="11277" width="25.140625" style="178" customWidth="1"/>
    <col min="11278" max="11278" width="30.85546875" style="178" customWidth="1"/>
    <col min="11279" max="11279" width="6" style="178" customWidth="1"/>
    <col min="11280" max="11280" width="11" style="178" customWidth="1"/>
    <col min="11281" max="11281" width="5.85546875" style="178" customWidth="1"/>
    <col min="11282" max="11282" width="14.7109375" style="178" customWidth="1"/>
    <col min="11283" max="11283" width="11" style="178" customWidth="1"/>
    <col min="11284" max="11288" width="11.42578125" style="178" customWidth="1"/>
    <col min="11289" max="11521" width="11" style="178"/>
    <col min="11522" max="11522" width="24" style="178" customWidth="1"/>
    <col min="11523" max="11523" width="22.140625" style="178" customWidth="1"/>
    <col min="11524" max="11525" width="17" style="178" customWidth="1"/>
    <col min="11526" max="11526" width="25" style="178" customWidth="1"/>
    <col min="11527" max="11527" width="17.42578125" style="178" customWidth="1"/>
    <col min="11528" max="11528" width="51.42578125" style="178" customWidth="1"/>
    <col min="11529" max="11529" width="18.42578125" style="178" customWidth="1"/>
    <col min="11530" max="11530" width="28.85546875" style="178" customWidth="1"/>
    <col min="11531" max="11533" width="25.140625" style="178" customWidth="1"/>
    <col min="11534" max="11534" width="30.85546875" style="178" customWidth="1"/>
    <col min="11535" max="11535" width="6" style="178" customWidth="1"/>
    <col min="11536" max="11536" width="11" style="178" customWidth="1"/>
    <col min="11537" max="11537" width="5.85546875" style="178" customWidth="1"/>
    <col min="11538" max="11538" width="14.7109375" style="178" customWidth="1"/>
    <col min="11539" max="11539" width="11" style="178" customWidth="1"/>
    <col min="11540" max="11544" width="11.42578125" style="178" customWidth="1"/>
    <col min="11545" max="11777" width="11" style="178"/>
    <col min="11778" max="11778" width="24" style="178" customWidth="1"/>
    <col min="11779" max="11779" width="22.140625" style="178" customWidth="1"/>
    <col min="11780" max="11781" width="17" style="178" customWidth="1"/>
    <col min="11782" max="11782" width="25" style="178" customWidth="1"/>
    <col min="11783" max="11783" width="17.42578125" style="178" customWidth="1"/>
    <col min="11784" max="11784" width="51.42578125" style="178" customWidth="1"/>
    <col min="11785" max="11785" width="18.42578125" style="178" customWidth="1"/>
    <col min="11786" max="11786" width="28.85546875" style="178" customWidth="1"/>
    <col min="11787" max="11789" width="25.140625" style="178" customWidth="1"/>
    <col min="11790" max="11790" width="30.85546875" style="178" customWidth="1"/>
    <col min="11791" max="11791" width="6" style="178" customWidth="1"/>
    <col min="11792" max="11792" width="11" style="178" customWidth="1"/>
    <col min="11793" max="11793" width="5.85546875" style="178" customWidth="1"/>
    <col min="11794" max="11794" width="14.7109375" style="178" customWidth="1"/>
    <col min="11795" max="11795" width="11" style="178" customWidth="1"/>
    <col min="11796" max="11800" width="11.42578125" style="178" customWidth="1"/>
    <col min="11801" max="12033" width="11" style="178"/>
    <col min="12034" max="12034" width="24" style="178" customWidth="1"/>
    <col min="12035" max="12035" width="22.140625" style="178" customWidth="1"/>
    <col min="12036" max="12037" width="17" style="178" customWidth="1"/>
    <col min="12038" max="12038" width="25" style="178" customWidth="1"/>
    <col min="12039" max="12039" width="17.42578125" style="178" customWidth="1"/>
    <col min="12040" max="12040" width="51.42578125" style="178" customWidth="1"/>
    <col min="12041" max="12041" width="18.42578125" style="178" customWidth="1"/>
    <col min="12042" max="12042" width="28.85546875" style="178" customWidth="1"/>
    <col min="12043" max="12045" width="25.140625" style="178" customWidth="1"/>
    <col min="12046" max="12046" width="30.85546875" style="178" customWidth="1"/>
    <col min="12047" max="12047" width="6" style="178" customWidth="1"/>
    <col min="12048" max="12048" width="11" style="178" customWidth="1"/>
    <col min="12049" max="12049" width="5.85546875" style="178" customWidth="1"/>
    <col min="12050" max="12050" width="14.7109375" style="178" customWidth="1"/>
    <col min="12051" max="12051" width="11" style="178" customWidth="1"/>
    <col min="12052" max="12056" width="11.42578125" style="178" customWidth="1"/>
    <col min="12057" max="12289" width="11" style="178"/>
    <col min="12290" max="12290" width="24" style="178" customWidth="1"/>
    <col min="12291" max="12291" width="22.140625" style="178" customWidth="1"/>
    <col min="12292" max="12293" width="17" style="178" customWidth="1"/>
    <col min="12294" max="12294" width="25" style="178" customWidth="1"/>
    <col min="12295" max="12295" width="17.42578125" style="178" customWidth="1"/>
    <col min="12296" max="12296" width="51.42578125" style="178" customWidth="1"/>
    <col min="12297" max="12297" width="18.42578125" style="178" customWidth="1"/>
    <col min="12298" max="12298" width="28.85546875" style="178" customWidth="1"/>
    <col min="12299" max="12301" width="25.140625" style="178" customWidth="1"/>
    <col min="12302" max="12302" width="30.85546875" style="178" customWidth="1"/>
    <col min="12303" max="12303" width="6" style="178" customWidth="1"/>
    <col min="12304" max="12304" width="11" style="178" customWidth="1"/>
    <col min="12305" max="12305" width="5.85546875" style="178" customWidth="1"/>
    <col min="12306" max="12306" width="14.7109375" style="178" customWidth="1"/>
    <col min="12307" max="12307" width="11" style="178" customWidth="1"/>
    <col min="12308" max="12312" width="11.42578125" style="178" customWidth="1"/>
    <col min="12313" max="12545" width="11" style="178"/>
    <col min="12546" max="12546" width="24" style="178" customWidth="1"/>
    <col min="12547" max="12547" width="22.140625" style="178" customWidth="1"/>
    <col min="12548" max="12549" width="17" style="178" customWidth="1"/>
    <col min="12550" max="12550" width="25" style="178" customWidth="1"/>
    <col min="12551" max="12551" width="17.42578125" style="178" customWidth="1"/>
    <col min="12552" max="12552" width="51.42578125" style="178" customWidth="1"/>
    <col min="12553" max="12553" width="18.42578125" style="178" customWidth="1"/>
    <col min="12554" max="12554" width="28.85546875" style="178" customWidth="1"/>
    <col min="12555" max="12557" width="25.140625" style="178" customWidth="1"/>
    <col min="12558" max="12558" width="30.85546875" style="178" customWidth="1"/>
    <col min="12559" max="12559" width="6" style="178" customWidth="1"/>
    <col min="12560" max="12560" width="11" style="178" customWidth="1"/>
    <col min="12561" max="12561" width="5.85546875" style="178" customWidth="1"/>
    <col min="12562" max="12562" width="14.7109375" style="178" customWidth="1"/>
    <col min="12563" max="12563" width="11" style="178" customWidth="1"/>
    <col min="12564" max="12568" width="11.42578125" style="178" customWidth="1"/>
    <col min="12569" max="12801" width="11" style="178"/>
    <col min="12802" max="12802" width="24" style="178" customWidth="1"/>
    <col min="12803" max="12803" width="22.140625" style="178" customWidth="1"/>
    <col min="12804" max="12805" width="17" style="178" customWidth="1"/>
    <col min="12806" max="12806" width="25" style="178" customWidth="1"/>
    <col min="12807" max="12807" width="17.42578125" style="178" customWidth="1"/>
    <col min="12808" max="12808" width="51.42578125" style="178" customWidth="1"/>
    <col min="12809" max="12809" width="18.42578125" style="178" customWidth="1"/>
    <col min="12810" max="12810" width="28.85546875" style="178" customWidth="1"/>
    <col min="12811" max="12813" width="25.140625" style="178" customWidth="1"/>
    <col min="12814" max="12814" width="30.85546875" style="178" customWidth="1"/>
    <col min="12815" max="12815" width="6" style="178" customWidth="1"/>
    <col min="12816" max="12816" width="11" style="178" customWidth="1"/>
    <col min="12817" max="12817" width="5.85546875" style="178" customWidth="1"/>
    <col min="12818" max="12818" width="14.7109375" style="178" customWidth="1"/>
    <col min="12819" max="12819" width="11" style="178" customWidth="1"/>
    <col min="12820" max="12824" width="11.42578125" style="178" customWidth="1"/>
    <col min="12825" max="13057" width="11" style="178"/>
    <col min="13058" max="13058" width="24" style="178" customWidth="1"/>
    <col min="13059" max="13059" width="22.140625" style="178" customWidth="1"/>
    <col min="13060" max="13061" width="17" style="178" customWidth="1"/>
    <col min="13062" max="13062" width="25" style="178" customWidth="1"/>
    <col min="13063" max="13063" width="17.42578125" style="178" customWidth="1"/>
    <col min="13064" max="13064" width="51.42578125" style="178" customWidth="1"/>
    <col min="13065" max="13065" width="18.42578125" style="178" customWidth="1"/>
    <col min="13066" max="13066" width="28.85546875" style="178" customWidth="1"/>
    <col min="13067" max="13069" width="25.140625" style="178" customWidth="1"/>
    <col min="13070" max="13070" width="30.85546875" style="178" customWidth="1"/>
    <col min="13071" max="13071" width="6" style="178" customWidth="1"/>
    <col min="13072" max="13072" width="11" style="178" customWidth="1"/>
    <col min="13073" max="13073" width="5.85546875" style="178" customWidth="1"/>
    <col min="13074" max="13074" width="14.7109375" style="178" customWidth="1"/>
    <col min="13075" max="13075" width="11" style="178" customWidth="1"/>
    <col min="13076" max="13080" width="11.42578125" style="178" customWidth="1"/>
    <col min="13081" max="13313" width="11" style="178"/>
    <col min="13314" max="13314" width="24" style="178" customWidth="1"/>
    <col min="13315" max="13315" width="22.140625" style="178" customWidth="1"/>
    <col min="13316" max="13317" width="17" style="178" customWidth="1"/>
    <col min="13318" max="13318" width="25" style="178" customWidth="1"/>
    <col min="13319" max="13319" width="17.42578125" style="178" customWidth="1"/>
    <col min="13320" max="13320" width="51.42578125" style="178" customWidth="1"/>
    <col min="13321" max="13321" width="18.42578125" style="178" customWidth="1"/>
    <col min="13322" max="13322" width="28.85546875" style="178" customWidth="1"/>
    <col min="13323" max="13325" width="25.140625" style="178" customWidth="1"/>
    <col min="13326" max="13326" width="30.85546875" style="178" customWidth="1"/>
    <col min="13327" max="13327" width="6" style="178" customWidth="1"/>
    <col min="13328" max="13328" width="11" style="178" customWidth="1"/>
    <col min="13329" max="13329" width="5.85546875" style="178" customWidth="1"/>
    <col min="13330" max="13330" width="14.7109375" style="178" customWidth="1"/>
    <col min="13331" max="13331" width="11" style="178" customWidth="1"/>
    <col min="13332" max="13336" width="11.42578125" style="178" customWidth="1"/>
    <col min="13337" max="13569" width="11" style="178"/>
    <col min="13570" max="13570" width="24" style="178" customWidth="1"/>
    <col min="13571" max="13571" width="22.140625" style="178" customWidth="1"/>
    <col min="13572" max="13573" width="17" style="178" customWidth="1"/>
    <col min="13574" max="13574" width="25" style="178" customWidth="1"/>
    <col min="13575" max="13575" width="17.42578125" style="178" customWidth="1"/>
    <col min="13576" max="13576" width="51.42578125" style="178" customWidth="1"/>
    <col min="13577" max="13577" width="18.42578125" style="178" customWidth="1"/>
    <col min="13578" max="13578" width="28.85546875" style="178" customWidth="1"/>
    <col min="13579" max="13581" width="25.140625" style="178" customWidth="1"/>
    <col min="13582" max="13582" width="30.85546875" style="178" customWidth="1"/>
    <col min="13583" max="13583" width="6" style="178" customWidth="1"/>
    <col min="13584" max="13584" width="11" style="178" customWidth="1"/>
    <col min="13585" max="13585" width="5.85546875" style="178" customWidth="1"/>
    <col min="13586" max="13586" width="14.7109375" style="178" customWidth="1"/>
    <col min="13587" max="13587" width="11" style="178" customWidth="1"/>
    <col min="13588" max="13592" width="11.42578125" style="178" customWidth="1"/>
    <col min="13593" max="13825" width="11" style="178"/>
    <col min="13826" max="13826" width="24" style="178" customWidth="1"/>
    <col min="13827" max="13827" width="22.140625" style="178" customWidth="1"/>
    <col min="13828" max="13829" width="17" style="178" customWidth="1"/>
    <col min="13830" max="13830" width="25" style="178" customWidth="1"/>
    <col min="13831" max="13831" width="17.42578125" style="178" customWidth="1"/>
    <col min="13832" max="13832" width="51.42578125" style="178" customWidth="1"/>
    <col min="13833" max="13833" width="18.42578125" style="178" customWidth="1"/>
    <col min="13834" max="13834" width="28.85546875" style="178" customWidth="1"/>
    <col min="13835" max="13837" width="25.140625" style="178" customWidth="1"/>
    <col min="13838" max="13838" width="30.85546875" style="178" customWidth="1"/>
    <col min="13839" max="13839" width="6" style="178" customWidth="1"/>
    <col min="13840" max="13840" width="11" style="178" customWidth="1"/>
    <col min="13841" max="13841" width="5.85546875" style="178" customWidth="1"/>
    <col min="13842" max="13842" width="14.7109375" style="178" customWidth="1"/>
    <col min="13843" max="13843" width="11" style="178" customWidth="1"/>
    <col min="13844" max="13848" width="11.42578125" style="178" customWidth="1"/>
    <col min="13849" max="14081" width="11" style="178"/>
    <col min="14082" max="14082" width="24" style="178" customWidth="1"/>
    <col min="14083" max="14083" width="22.140625" style="178" customWidth="1"/>
    <col min="14084" max="14085" width="17" style="178" customWidth="1"/>
    <col min="14086" max="14086" width="25" style="178" customWidth="1"/>
    <col min="14087" max="14087" width="17.42578125" style="178" customWidth="1"/>
    <col min="14088" max="14088" width="51.42578125" style="178" customWidth="1"/>
    <col min="14089" max="14089" width="18.42578125" style="178" customWidth="1"/>
    <col min="14090" max="14090" width="28.85546875" style="178" customWidth="1"/>
    <col min="14091" max="14093" width="25.140625" style="178" customWidth="1"/>
    <col min="14094" max="14094" width="30.85546875" style="178" customWidth="1"/>
    <col min="14095" max="14095" width="6" style="178" customWidth="1"/>
    <col min="14096" max="14096" width="11" style="178" customWidth="1"/>
    <col min="14097" max="14097" width="5.85546875" style="178" customWidth="1"/>
    <col min="14098" max="14098" width="14.7109375" style="178" customWidth="1"/>
    <col min="14099" max="14099" width="11" style="178" customWidth="1"/>
    <col min="14100" max="14104" width="11.42578125" style="178" customWidth="1"/>
    <col min="14105" max="14337" width="11" style="178"/>
    <col min="14338" max="14338" width="24" style="178" customWidth="1"/>
    <col min="14339" max="14339" width="22.140625" style="178" customWidth="1"/>
    <col min="14340" max="14341" width="17" style="178" customWidth="1"/>
    <col min="14342" max="14342" width="25" style="178" customWidth="1"/>
    <col min="14343" max="14343" width="17.42578125" style="178" customWidth="1"/>
    <col min="14344" max="14344" width="51.42578125" style="178" customWidth="1"/>
    <col min="14345" max="14345" width="18.42578125" style="178" customWidth="1"/>
    <col min="14346" max="14346" width="28.85546875" style="178" customWidth="1"/>
    <col min="14347" max="14349" width="25.140625" style="178" customWidth="1"/>
    <col min="14350" max="14350" width="30.85546875" style="178" customWidth="1"/>
    <col min="14351" max="14351" width="6" style="178" customWidth="1"/>
    <col min="14352" max="14352" width="11" style="178" customWidth="1"/>
    <col min="14353" max="14353" width="5.85546875" style="178" customWidth="1"/>
    <col min="14354" max="14354" width="14.7109375" style="178" customWidth="1"/>
    <col min="14355" max="14355" width="11" style="178" customWidth="1"/>
    <col min="14356" max="14360" width="11.42578125" style="178" customWidth="1"/>
    <col min="14361" max="14593" width="11" style="178"/>
    <col min="14594" max="14594" width="24" style="178" customWidth="1"/>
    <col min="14595" max="14595" width="22.140625" style="178" customWidth="1"/>
    <col min="14596" max="14597" width="17" style="178" customWidth="1"/>
    <col min="14598" max="14598" width="25" style="178" customWidth="1"/>
    <col min="14599" max="14599" width="17.42578125" style="178" customWidth="1"/>
    <col min="14600" max="14600" width="51.42578125" style="178" customWidth="1"/>
    <col min="14601" max="14601" width="18.42578125" style="178" customWidth="1"/>
    <col min="14602" max="14602" width="28.85546875" style="178" customWidth="1"/>
    <col min="14603" max="14605" width="25.140625" style="178" customWidth="1"/>
    <col min="14606" max="14606" width="30.85546875" style="178" customWidth="1"/>
    <col min="14607" max="14607" width="6" style="178" customWidth="1"/>
    <col min="14608" max="14608" width="11" style="178" customWidth="1"/>
    <col min="14609" max="14609" width="5.85546875" style="178" customWidth="1"/>
    <col min="14610" max="14610" width="14.7109375" style="178" customWidth="1"/>
    <col min="14611" max="14611" width="11" style="178" customWidth="1"/>
    <col min="14612" max="14616" width="11.42578125" style="178" customWidth="1"/>
    <col min="14617" max="14849" width="11" style="178"/>
    <col min="14850" max="14850" width="24" style="178" customWidth="1"/>
    <col min="14851" max="14851" width="22.140625" style="178" customWidth="1"/>
    <col min="14852" max="14853" width="17" style="178" customWidth="1"/>
    <col min="14854" max="14854" width="25" style="178" customWidth="1"/>
    <col min="14855" max="14855" width="17.42578125" style="178" customWidth="1"/>
    <col min="14856" max="14856" width="51.42578125" style="178" customWidth="1"/>
    <col min="14857" max="14857" width="18.42578125" style="178" customWidth="1"/>
    <col min="14858" max="14858" width="28.85546875" style="178" customWidth="1"/>
    <col min="14859" max="14861" width="25.140625" style="178" customWidth="1"/>
    <col min="14862" max="14862" width="30.85546875" style="178" customWidth="1"/>
    <col min="14863" max="14863" width="6" style="178" customWidth="1"/>
    <col min="14864" max="14864" width="11" style="178" customWidth="1"/>
    <col min="14865" max="14865" width="5.85546875" style="178" customWidth="1"/>
    <col min="14866" max="14866" width="14.7109375" style="178" customWidth="1"/>
    <col min="14867" max="14867" width="11" style="178" customWidth="1"/>
    <col min="14868" max="14872" width="11.42578125" style="178" customWidth="1"/>
    <col min="14873" max="15105" width="11" style="178"/>
    <col min="15106" max="15106" width="24" style="178" customWidth="1"/>
    <col min="15107" max="15107" width="22.140625" style="178" customWidth="1"/>
    <col min="15108" max="15109" width="17" style="178" customWidth="1"/>
    <col min="15110" max="15110" width="25" style="178" customWidth="1"/>
    <col min="15111" max="15111" width="17.42578125" style="178" customWidth="1"/>
    <col min="15112" max="15112" width="51.42578125" style="178" customWidth="1"/>
    <col min="15113" max="15113" width="18.42578125" style="178" customWidth="1"/>
    <col min="15114" max="15114" width="28.85546875" style="178" customWidth="1"/>
    <col min="15115" max="15117" width="25.140625" style="178" customWidth="1"/>
    <col min="15118" max="15118" width="30.85546875" style="178" customWidth="1"/>
    <col min="15119" max="15119" width="6" style="178" customWidth="1"/>
    <col min="15120" max="15120" width="11" style="178" customWidth="1"/>
    <col min="15121" max="15121" width="5.85546875" style="178" customWidth="1"/>
    <col min="15122" max="15122" width="14.7109375" style="178" customWidth="1"/>
    <col min="15123" max="15123" width="11" style="178" customWidth="1"/>
    <col min="15124" max="15128" width="11.42578125" style="178" customWidth="1"/>
    <col min="15129" max="15361" width="11" style="178"/>
    <col min="15362" max="15362" width="24" style="178" customWidth="1"/>
    <col min="15363" max="15363" width="22.140625" style="178" customWidth="1"/>
    <col min="15364" max="15365" width="17" style="178" customWidth="1"/>
    <col min="15366" max="15366" width="25" style="178" customWidth="1"/>
    <col min="15367" max="15367" width="17.42578125" style="178" customWidth="1"/>
    <col min="15368" max="15368" width="51.42578125" style="178" customWidth="1"/>
    <col min="15369" max="15369" width="18.42578125" style="178" customWidth="1"/>
    <col min="15370" max="15370" width="28.85546875" style="178" customWidth="1"/>
    <col min="15371" max="15373" width="25.140625" style="178" customWidth="1"/>
    <col min="15374" max="15374" width="30.85546875" style="178" customWidth="1"/>
    <col min="15375" max="15375" width="6" style="178" customWidth="1"/>
    <col min="15376" max="15376" width="11" style="178" customWidth="1"/>
    <col min="15377" max="15377" width="5.85546875" style="178" customWidth="1"/>
    <col min="15378" max="15378" width="14.7109375" style="178" customWidth="1"/>
    <col min="15379" max="15379" width="11" style="178" customWidth="1"/>
    <col min="15380" max="15384" width="11.42578125" style="178" customWidth="1"/>
    <col min="15385" max="15617" width="11" style="178"/>
    <col min="15618" max="15618" width="24" style="178" customWidth="1"/>
    <col min="15619" max="15619" width="22.140625" style="178" customWidth="1"/>
    <col min="15620" max="15621" width="17" style="178" customWidth="1"/>
    <col min="15622" max="15622" width="25" style="178" customWidth="1"/>
    <col min="15623" max="15623" width="17.42578125" style="178" customWidth="1"/>
    <col min="15624" max="15624" width="51.42578125" style="178" customWidth="1"/>
    <col min="15625" max="15625" width="18.42578125" style="178" customWidth="1"/>
    <col min="15626" max="15626" width="28.85546875" style="178" customWidth="1"/>
    <col min="15627" max="15629" width="25.140625" style="178" customWidth="1"/>
    <col min="15630" max="15630" width="30.85546875" style="178" customWidth="1"/>
    <col min="15631" max="15631" width="6" style="178" customWidth="1"/>
    <col min="15632" max="15632" width="11" style="178" customWidth="1"/>
    <col min="15633" max="15633" width="5.85546875" style="178" customWidth="1"/>
    <col min="15634" max="15634" width="14.7109375" style="178" customWidth="1"/>
    <col min="15635" max="15635" width="11" style="178" customWidth="1"/>
    <col min="15636" max="15640" width="11.42578125" style="178" customWidth="1"/>
    <col min="15641" max="15873" width="11" style="178"/>
    <col min="15874" max="15874" width="24" style="178" customWidth="1"/>
    <col min="15875" max="15875" width="22.140625" style="178" customWidth="1"/>
    <col min="15876" max="15877" width="17" style="178" customWidth="1"/>
    <col min="15878" max="15878" width="25" style="178" customWidth="1"/>
    <col min="15879" max="15879" width="17.42578125" style="178" customWidth="1"/>
    <col min="15880" max="15880" width="51.42578125" style="178" customWidth="1"/>
    <col min="15881" max="15881" width="18.42578125" style="178" customWidth="1"/>
    <col min="15882" max="15882" width="28.85546875" style="178" customWidth="1"/>
    <col min="15883" max="15885" width="25.140625" style="178" customWidth="1"/>
    <col min="15886" max="15886" width="30.85546875" style="178" customWidth="1"/>
    <col min="15887" max="15887" width="6" style="178" customWidth="1"/>
    <col min="15888" max="15888" width="11" style="178" customWidth="1"/>
    <col min="15889" max="15889" width="5.85546875" style="178" customWidth="1"/>
    <col min="15890" max="15890" width="14.7109375" style="178" customWidth="1"/>
    <col min="15891" max="15891" width="11" style="178" customWidth="1"/>
    <col min="15892" max="15896" width="11.42578125" style="178" customWidth="1"/>
    <col min="15897" max="16129" width="11" style="178"/>
    <col min="16130" max="16130" width="24" style="178" customWidth="1"/>
    <col min="16131" max="16131" width="22.140625" style="178" customWidth="1"/>
    <col min="16132" max="16133" width="17" style="178" customWidth="1"/>
    <col min="16134" max="16134" width="25" style="178" customWidth="1"/>
    <col min="16135" max="16135" width="17.42578125" style="178" customWidth="1"/>
    <col min="16136" max="16136" width="51.42578125" style="178" customWidth="1"/>
    <col min="16137" max="16137" width="18.42578125" style="178" customWidth="1"/>
    <col min="16138" max="16138" width="28.85546875" style="178" customWidth="1"/>
    <col min="16139" max="16141" width="25.140625" style="178" customWidth="1"/>
    <col min="16142" max="16142" width="30.85546875" style="178" customWidth="1"/>
    <col min="16143" max="16143" width="6" style="178" customWidth="1"/>
    <col min="16144" max="16144" width="11" style="178" customWidth="1"/>
    <col min="16145" max="16145" width="5.85546875" style="178" customWidth="1"/>
    <col min="16146" max="16146" width="14.7109375" style="178" customWidth="1"/>
    <col min="16147" max="16147" width="11" style="178" customWidth="1"/>
    <col min="16148" max="16152" width="11.42578125" style="178" customWidth="1"/>
    <col min="16153" max="16384" width="11" style="178"/>
  </cols>
  <sheetData>
    <row r="1" spans="1:29" ht="62.25" customHeight="1">
      <c r="A1" s="811" t="str">
        <f>+Conformación!A1</f>
        <v>UNIDAD DE SERVICIOS PENITENCIARIOS Y CARCELARIOS - USPEC 
OBJETO:
“REHABILITACIÓN ESTRUCTURAL DE LA BOCATOMA UBICADA EN LOS LÍMITES DE LA JURISDICCIÓN DE LOS MUNICIPIOS DE CÓMBITA, TUTA Y SOTAQUIRÁ”
INVITACION PUBLICA N° USPEC- IP-MC-60-2019</v>
      </c>
      <c r="B1" s="811"/>
      <c r="C1" s="811"/>
      <c r="D1" s="811"/>
      <c r="E1" s="811"/>
      <c r="F1" s="811"/>
      <c r="G1" s="811"/>
      <c r="H1" s="811"/>
      <c r="I1" s="811"/>
      <c r="J1" s="811"/>
      <c r="K1" s="811"/>
      <c r="L1" s="811"/>
      <c r="M1" s="811"/>
      <c r="N1" s="811"/>
      <c r="Q1" s="176">
        <v>1957</v>
      </c>
      <c r="R1" s="177">
        <v>155.4</v>
      </c>
    </row>
    <row r="2" spans="1:29" ht="132" customHeight="1">
      <c r="A2" s="811"/>
      <c r="B2" s="811"/>
      <c r="C2" s="811"/>
      <c r="D2" s="811"/>
      <c r="E2" s="811"/>
      <c r="F2" s="811"/>
      <c r="G2" s="811"/>
      <c r="H2" s="811"/>
      <c r="I2" s="811"/>
      <c r="J2" s="811"/>
      <c r="K2" s="811"/>
      <c r="L2" s="811"/>
      <c r="M2" s="811"/>
      <c r="N2" s="811"/>
      <c r="Q2" s="176">
        <v>1958</v>
      </c>
      <c r="R2" s="177">
        <v>155.4</v>
      </c>
    </row>
    <row r="3" spans="1:29">
      <c r="A3" s="179"/>
      <c r="B3" s="179"/>
      <c r="C3" s="179"/>
      <c r="D3" s="179"/>
      <c r="E3" s="179"/>
      <c r="F3" s="179"/>
      <c r="G3" s="179"/>
      <c r="H3" s="179"/>
      <c r="I3" s="179"/>
      <c r="J3" s="179"/>
      <c r="K3" s="179"/>
      <c r="L3" s="179"/>
      <c r="M3" s="179"/>
      <c r="N3" s="179"/>
      <c r="Q3" s="176">
        <v>1959</v>
      </c>
      <c r="R3" s="177">
        <v>155.4</v>
      </c>
    </row>
    <row r="4" spans="1:29" ht="21.75" customHeight="1">
      <c r="A4" s="812" t="s">
        <v>106</v>
      </c>
      <c r="B4" s="812"/>
      <c r="C4" s="812"/>
      <c r="D4" s="812"/>
      <c r="E4" s="812"/>
      <c r="F4" s="812"/>
      <c r="G4" s="812"/>
      <c r="H4" s="812"/>
      <c r="I4" s="812"/>
      <c r="J4" s="812"/>
      <c r="K4" s="812"/>
      <c r="L4" s="812"/>
      <c r="M4" s="812"/>
      <c r="N4" s="812"/>
      <c r="Q4" s="176">
        <v>1960</v>
      </c>
      <c r="R4" s="177">
        <v>198</v>
      </c>
    </row>
    <row r="5" spans="1:29" ht="13.5" thickBot="1">
      <c r="Q5" s="176">
        <v>1961</v>
      </c>
      <c r="R5" s="177"/>
    </row>
    <row r="6" spans="1:29" ht="73.5" customHeight="1" thickBot="1">
      <c r="A6" s="180" t="s">
        <v>89</v>
      </c>
      <c r="B6" s="180" t="s">
        <v>90</v>
      </c>
      <c r="C6" s="813" t="s">
        <v>91</v>
      </c>
      <c r="D6" s="814"/>
      <c r="E6" s="625" t="s">
        <v>92</v>
      </c>
      <c r="F6" s="813" t="s">
        <v>34</v>
      </c>
      <c r="G6" s="815"/>
      <c r="H6" s="814"/>
      <c r="I6" s="813" t="s">
        <v>93</v>
      </c>
      <c r="J6" s="816"/>
      <c r="K6" s="182" t="s">
        <v>94</v>
      </c>
      <c r="L6" s="183"/>
      <c r="Q6" s="176">
        <v>1962</v>
      </c>
      <c r="R6" s="177">
        <v>300</v>
      </c>
    </row>
    <row r="7" spans="1:29" ht="108.75" customHeight="1" thickBot="1">
      <c r="A7" s="567" t="s">
        <v>342</v>
      </c>
      <c r="B7" s="567" t="s">
        <v>348</v>
      </c>
      <c r="C7" s="567">
        <v>12</v>
      </c>
      <c r="D7" s="568">
        <v>38477</v>
      </c>
      <c r="E7" s="567">
        <v>6</v>
      </c>
      <c r="F7" s="817" t="s">
        <v>349</v>
      </c>
      <c r="G7" s="818"/>
      <c r="H7" s="819"/>
      <c r="I7" s="817" t="s">
        <v>350</v>
      </c>
      <c r="J7" s="820"/>
      <c r="K7" s="252">
        <v>1296</v>
      </c>
      <c r="L7" s="183"/>
      <c r="Q7" s="184">
        <v>1963</v>
      </c>
      <c r="R7" s="185">
        <v>420</v>
      </c>
    </row>
    <row r="8" spans="1:29" ht="122.25" customHeight="1" thickBot="1">
      <c r="A8" s="567" t="s">
        <v>351</v>
      </c>
      <c r="B8" s="567" t="s">
        <v>352</v>
      </c>
      <c r="C8" s="567">
        <v>6</v>
      </c>
      <c r="D8" s="568">
        <v>38477</v>
      </c>
      <c r="E8" s="567">
        <v>3</v>
      </c>
      <c r="F8" s="807" t="s">
        <v>353</v>
      </c>
      <c r="G8" s="808"/>
      <c r="H8" s="809"/>
      <c r="I8" s="807" t="s">
        <v>354</v>
      </c>
      <c r="J8" s="810"/>
      <c r="K8" s="252">
        <v>663.93</v>
      </c>
      <c r="L8" s="183"/>
      <c r="Q8" s="570"/>
      <c r="R8" s="571"/>
    </row>
    <row r="9" spans="1:29" ht="176.25" hidden="1" customHeight="1">
      <c r="A9" s="567"/>
      <c r="B9" s="567"/>
      <c r="C9" s="567"/>
      <c r="D9" s="568"/>
      <c r="E9" s="567"/>
      <c r="F9" s="807"/>
      <c r="G9" s="808"/>
      <c r="H9" s="809"/>
      <c r="I9" s="807"/>
      <c r="J9" s="810"/>
      <c r="K9" s="569"/>
      <c r="L9" s="183"/>
      <c r="Q9" s="570"/>
      <c r="R9" s="571"/>
    </row>
    <row r="10" spans="1:29" ht="176.25" hidden="1" customHeight="1">
      <c r="A10" s="567"/>
      <c r="B10" s="567"/>
      <c r="C10" s="567"/>
      <c r="D10" s="568"/>
      <c r="E10" s="567"/>
      <c r="F10" s="807"/>
      <c r="G10" s="808"/>
      <c r="H10" s="809"/>
      <c r="I10" s="807"/>
      <c r="J10" s="810"/>
      <c r="K10" s="569"/>
      <c r="L10" s="183"/>
      <c r="Q10" s="570"/>
      <c r="R10" s="571"/>
    </row>
    <row r="11" spans="1:29" ht="176.25" hidden="1" customHeight="1">
      <c r="A11" s="567"/>
      <c r="B11" s="567"/>
      <c r="C11" s="567"/>
      <c r="D11" s="568"/>
      <c r="E11" s="567"/>
      <c r="F11" s="807"/>
      <c r="G11" s="808"/>
      <c r="H11" s="809"/>
      <c r="I11" s="807"/>
      <c r="J11" s="810"/>
      <c r="K11" s="569"/>
      <c r="L11" s="183"/>
      <c r="Q11" s="570"/>
      <c r="R11" s="571"/>
    </row>
    <row r="12" spans="1:29" ht="32.25" hidden="1" customHeight="1">
      <c r="A12" s="250"/>
      <c r="B12" s="250"/>
      <c r="C12" s="250"/>
      <c r="D12" s="506"/>
      <c r="E12" s="250"/>
      <c r="F12" s="841"/>
      <c r="G12" s="842"/>
      <c r="H12" s="843"/>
      <c r="I12" s="841"/>
      <c r="J12" s="843"/>
      <c r="K12" s="252"/>
      <c r="Q12" s="184">
        <v>1965</v>
      </c>
      <c r="R12" s="185">
        <v>420</v>
      </c>
    </row>
    <row r="13" spans="1:29">
      <c r="A13" s="187"/>
      <c r="B13" s="187"/>
      <c r="C13" s="187"/>
      <c r="D13" s="187"/>
      <c r="E13" s="187"/>
      <c r="F13" s="187"/>
      <c r="G13" s="187"/>
      <c r="H13" s="187"/>
      <c r="I13" s="187"/>
      <c r="J13" s="187"/>
      <c r="K13" s="187"/>
      <c r="Q13" s="184">
        <v>1966</v>
      </c>
      <c r="R13" s="185">
        <v>420</v>
      </c>
    </row>
    <row r="14" spans="1:29">
      <c r="A14" s="189"/>
      <c r="B14" s="189"/>
      <c r="C14" s="191"/>
      <c r="D14" s="191"/>
      <c r="E14" s="191"/>
      <c r="F14" s="194"/>
      <c r="G14" s="194"/>
      <c r="H14" s="194"/>
      <c r="Q14" s="184">
        <v>1975</v>
      </c>
      <c r="R14" s="192">
        <v>1200</v>
      </c>
      <c r="S14" s="188"/>
      <c r="Y14" s="188"/>
      <c r="Z14" s="188"/>
      <c r="AA14" s="188"/>
      <c r="AB14" s="188"/>
      <c r="AC14" s="188"/>
    </row>
    <row r="15" spans="1:29">
      <c r="A15" s="191"/>
      <c r="B15" s="191"/>
      <c r="C15" s="191"/>
      <c r="D15" s="191"/>
      <c r="E15" s="195"/>
      <c r="F15" s="194"/>
      <c r="G15" s="194"/>
      <c r="H15" s="194"/>
      <c r="I15" s="191"/>
      <c r="J15" s="191"/>
      <c r="K15" s="191"/>
      <c r="L15" s="191"/>
      <c r="M15" s="191"/>
      <c r="N15" s="191"/>
      <c r="Q15" s="184">
        <v>1976</v>
      </c>
      <c r="R15" s="192">
        <v>1560</v>
      </c>
      <c r="S15" s="188"/>
      <c r="Y15" s="188"/>
      <c r="Z15" s="188"/>
      <c r="AA15" s="188"/>
      <c r="AB15" s="188"/>
      <c r="AC15" s="188"/>
    </row>
    <row r="16" spans="1:29" ht="12.75" customHeight="1">
      <c r="A16" s="196" t="str">
        <f>+[14]RUP!A11</f>
        <v>OFERENTE</v>
      </c>
      <c r="B16" s="197">
        <v>1</v>
      </c>
      <c r="C16" s="844" t="str">
        <f>VLOOKUP(B16,Conformación!$A$5:$N$129,2,FALSE)</f>
        <v>CONSTRUNAL DE AGUAS SAS</v>
      </c>
      <c r="D16" s="844"/>
      <c r="E16" s="844"/>
      <c r="F16" s="844"/>
      <c r="G16" s="844"/>
      <c r="H16" s="844"/>
      <c r="I16" s="844"/>
      <c r="J16" s="844"/>
      <c r="K16" s="623"/>
      <c r="L16" s="623"/>
      <c r="M16" s="623"/>
      <c r="Q16" s="184">
        <v>1977</v>
      </c>
      <c r="R16" s="192">
        <v>1770</v>
      </c>
      <c r="S16" s="188"/>
      <c r="Y16" s="188"/>
      <c r="Z16" s="188"/>
      <c r="AA16" s="188"/>
      <c r="AB16" s="188"/>
      <c r="AC16" s="188"/>
    </row>
    <row r="17" spans="1:30" s="201" customFormat="1" ht="12.75" customHeight="1">
      <c r="A17" s="196"/>
      <c r="B17" s="196"/>
      <c r="C17" s="845" t="str">
        <f>VLOOKUP(B16,Conformación!$A$5:$N$129,4,FALSE)</f>
        <v xml:space="preserve">(CONSTRUNAL DE AGUAS SAS 100% -  0% -  0%- 0%- 0%) </v>
      </c>
      <c r="D17" s="845"/>
      <c r="E17" s="845"/>
      <c r="F17" s="845"/>
      <c r="G17" s="845"/>
      <c r="H17" s="845"/>
      <c r="I17" s="845"/>
      <c r="J17" s="845"/>
      <c r="K17" s="622"/>
      <c r="L17" s="622"/>
      <c r="M17" s="622"/>
      <c r="N17" s="178"/>
      <c r="O17" s="175"/>
      <c r="P17" s="175"/>
      <c r="Q17" s="184">
        <v>1978</v>
      </c>
      <c r="R17" s="192">
        <v>2580</v>
      </c>
      <c r="S17" s="200"/>
      <c r="Y17" s="200"/>
      <c r="Z17" s="200"/>
      <c r="AA17" s="200"/>
      <c r="AB17" s="200"/>
      <c r="AC17" s="200"/>
    </row>
    <row r="18" spans="1:30">
      <c r="A18" s="196"/>
      <c r="B18" s="196"/>
      <c r="C18" s="845"/>
      <c r="D18" s="845"/>
      <c r="E18" s="845"/>
      <c r="F18" s="845"/>
      <c r="G18" s="845"/>
      <c r="H18" s="845"/>
      <c r="I18" s="845"/>
      <c r="J18" s="845"/>
      <c r="K18" s="622"/>
      <c r="L18" s="622"/>
      <c r="M18" s="622"/>
      <c r="P18" s="201"/>
      <c r="Q18" s="184">
        <v>1979</v>
      </c>
      <c r="R18" s="192">
        <v>3450</v>
      </c>
      <c r="S18" s="188"/>
      <c r="Y18" s="188"/>
      <c r="Z18" s="188"/>
      <c r="AA18" s="188"/>
      <c r="AB18" s="188"/>
      <c r="AC18" s="188"/>
    </row>
    <row r="19" spans="1:30" ht="13.5" thickBot="1">
      <c r="A19" s="188"/>
      <c r="B19" s="188"/>
      <c r="C19" s="188"/>
      <c r="D19" s="188"/>
      <c r="E19" s="188"/>
      <c r="F19" s="202"/>
      <c r="G19" s="202"/>
      <c r="H19" s="202"/>
      <c r="I19" s="193"/>
      <c r="J19" s="190"/>
      <c r="K19" s="190"/>
      <c r="L19" s="190"/>
      <c r="M19" s="190"/>
      <c r="Q19" s="184">
        <v>1980</v>
      </c>
      <c r="R19" s="192">
        <v>4500</v>
      </c>
      <c r="S19" s="188"/>
      <c r="Y19" s="188"/>
      <c r="Z19" s="188"/>
      <c r="AA19" s="188"/>
      <c r="AB19" s="188"/>
      <c r="AC19" s="188"/>
    </row>
    <row r="20" spans="1:30" ht="48" thickBot="1">
      <c r="A20" s="203" t="s">
        <v>95</v>
      </c>
      <c r="B20" s="204" t="s">
        <v>96</v>
      </c>
      <c r="C20" s="204" t="s">
        <v>97</v>
      </c>
      <c r="D20" s="821" t="s">
        <v>98</v>
      </c>
      <c r="E20" s="822"/>
      <c r="F20" s="204" t="s">
        <v>99</v>
      </c>
      <c r="G20" s="204" t="s">
        <v>115</v>
      </c>
      <c r="H20" s="204" t="s">
        <v>6</v>
      </c>
      <c r="I20" s="204" t="s">
        <v>100</v>
      </c>
      <c r="J20" s="204" t="s">
        <v>29</v>
      </c>
      <c r="K20" s="204" t="s">
        <v>14</v>
      </c>
      <c r="L20" s="204" t="s">
        <v>101</v>
      </c>
      <c r="M20" s="621">
        <f>+L6</f>
        <v>0</v>
      </c>
      <c r="N20" s="206" t="s">
        <v>12</v>
      </c>
      <c r="O20" s="178"/>
      <c r="P20" s="201"/>
      <c r="Q20" s="184">
        <v>1981</v>
      </c>
      <c r="R20" s="192">
        <v>5700</v>
      </c>
      <c r="T20" s="188"/>
      <c r="Z20" s="188"/>
      <c r="AA20" s="188"/>
      <c r="AB20" s="188"/>
      <c r="AC20" s="188"/>
      <c r="AD20" s="188"/>
    </row>
    <row r="21" spans="1:30" ht="66" customHeight="1" thickBot="1">
      <c r="A21" s="823" t="str">
        <f>A7</f>
        <v>Director de Interventoría</v>
      </c>
      <c r="B21" s="826" t="s">
        <v>356</v>
      </c>
      <c r="C21" s="830" t="s">
        <v>357</v>
      </c>
      <c r="D21" s="833">
        <v>36734</v>
      </c>
      <c r="E21" s="837" t="str">
        <f>IF(D21=0,0,IF(D21&lt;D$7,"CUMPLE EL TIEMPO MÍNIMO REQUERIDO DE HABER TERMINADO Y APROBADO ESTUDIOS","NO CUMPLE EL TIEMPO MÍNIMO REQUERIDO DE HABER TERMINADO Y APROBADO ESTUDIOS"))</f>
        <v>CUMPLE EL TIEMPO MÍNIMO REQUERIDO DE HABER TERMINADO Y APROBADO ESTUDIOS</v>
      </c>
      <c r="F21" s="846" t="s">
        <v>327</v>
      </c>
      <c r="G21" s="846" t="s">
        <v>358</v>
      </c>
      <c r="H21" s="509" t="s">
        <v>362</v>
      </c>
      <c r="I21" s="510">
        <v>41736</v>
      </c>
      <c r="J21" s="511">
        <v>869657354</v>
      </c>
      <c r="K21" s="508">
        <f t="shared" ref="K21:K27" si="0">IF(J21=0,0,IF(I21&lt;D$21,"EXPERIENCIA ADQUIRIDA ANTES DEL GRADO",J21/VLOOKUP(YEAR(I21),$Q$19:$R$104,2,0)))</f>
        <v>1411.7814188311688</v>
      </c>
      <c r="L21" s="209"/>
      <c r="M21" s="210"/>
      <c r="N21" s="634" t="s">
        <v>363</v>
      </c>
      <c r="O21" s="178"/>
      <c r="Q21" s="184">
        <v>1982</v>
      </c>
      <c r="R21" s="192">
        <v>7410</v>
      </c>
      <c r="T21" s="188"/>
      <c r="Z21" s="188"/>
      <c r="AA21" s="188"/>
      <c r="AB21" s="188"/>
      <c r="AC21" s="188"/>
      <c r="AD21" s="188"/>
    </row>
    <row r="22" spans="1:30" ht="132.75" hidden="1" customHeight="1">
      <c r="A22" s="824"/>
      <c r="B22" s="827"/>
      <c r="C22" s="831"/>
      <c r="D22" s="834"/>
      <c r="E22" s="838"/>
      <c r="F22" s="847"/>
      <c r="G22" s="847"/>
      <c r="H22" s="512"/>
      <c r="I22" s="513"/>
      <c r="J22" s="514"/>
      <c r="K22" s="208">
        <f t="shared" si="0"/>
        <v>0</v>
      </c>
      <c r="L22" s="209"/>
      <c r="M22" s="210"/>
      <c r="N22" s="555"/>
      <c r="O22" s="178"/>
      <c r="Q22" s="184">
        <v>1983</v>
      </c>
      <c r="R22" s="192">
        <v>9261</v>
      </c>
      <c r="T22" s="188"/>
      <c r="Z22" s="188"/>
      <c r="AA22" s="188"/>
      <c r="AB22" s="188"/>
      <c r="AC22" s="188"/>
      <c r="AD22" s="188"/>
    </row>
    <row r="23" spans="1:30" ht="57" hidden="1" customHeight="1">
      <c r="A23" s="824"/>
      <c r="B23" s="827"/>
      <c r="C23" s="831"/>
      <c r="D23" s="834"/>
      <c r="E23" s="838"/>
      <c r="F23" s="847"/>
      <c r="G23" s="847"/>
      <c r="H23" s="512"/>
      <c r="I23" s="513"/>
      <c r="J23" s="514"/>
      <c r="K23" s="208">
        <f t="shared" si="0"/>
        <v>0</v>
      </c>
      <c r="L23" s="209">
        <f t="shared" ref="L23:L27" si="1">IF(K23&gt;=K$7,"Mínimo uno de los contratos debe ser ≥ a una (1) vez el POE, a la fecha de su terminación, expresado en SMMLV.",0)</f>
        <v>0</v>
      </c>
      <c r="M23" s="210"/>
      <c r="N23" s="555"/>
      <c r="O23" s="178"/>
      <c r="Q23" s="184">
        <v>1984</v>
      </c>
      <c r="R23" s="192">
        <v>11298</v>
      </c>
      <c r="T23" s="188"/>
      <c r="Z23" s="188"/>
      <c r="AA23" s="188"/>
      <c r="AB23" s="188"/>
      <c r="AC23" s="188"/>
      <c r="AD23" s="188"/>
    </row>
    <row r="24" spans="1:30" ht="117.75" hidden="1" customHeight="1">
      <c r="A24" s="824"/>
      <c r="B24" s="828"/>
      <c r="C24" s="831"/>
      <c r="D24" s="835"/>
      <c r="E24" s="839"/>
      <c r="F24" s="847"/>
      <c r="G24" s="847"/>
      <c r="H24" s="538"/>
      <c r="I24" s="539"/>
      <c r="J24" s="548"/>
      <c r="K24" s="208">
        <f t="shared" si="0"/>
        <v>0</v>
      </c>
      <c r="L24" s="209"/>
      <c r="M24" s="210"/>
      <c r="N24" s="555"/>
      <c r="O24" s="178"/>
      <c r="Q24" s="549"/>
      <c r="R24" s="480"/>
      <c r="T24" s="188"/>
      <c r="Z24" s="188"/>
      <c r="AA24" s="188"/>
      <c r="AB24" s="188"/>
      <c r="AC24" s="188"/>
      <c r="AD24" s="188"/>
    </row>
    <row r="25" spans="1:30" ht="39.75" hidden="1" customHeight="1">
      <c r="A25" s="824"/>
      <c r="B25" s="827"/>
      <c r="C25" s="831"/>
      <c r="D25" s="834"/>
      <c r="E25" s="838"/>
      <c r="F25" s="847"/>
      <c r="G25" s="847"/>
      <c r="H25" s="512"/>
      <c r="I25" s="513"/>
      <c r="J25" s="514"/>
      <c r="K25" s="208">
        <f t="shared" si="0"/>
        <v>0</v>
      </c>
      <c r="L25" s="209">
        <f t="shared" si="1"/>
        <v>0</v>
      </c>
      <c r="M25" s="210"/>
      <c r="N25" s="556"/>
      <c r="O25" s="178"/>
      <c r="Q25" s="184">
        <v>1980</v>
      </c>
      <c r="R25" s="192">
        <v>4500</v>
      </c>
      <c r="T25" s="188"/>
      <c r="Z25" s="188"/>
      <c r="AA25" s="188"/>
      <c r="AB25" s="188"/>
      <c r="AC25" s="188"/>
      <c r="AD25" s="188"/>
    </row>
    <row r="26" spans="1:30" ht="55.5" hidden="1" customHeight="1">
      <c r="A26" s="824"/>
      <c r="B26" s="828"/>
      <c r="C26" s="831"/>
      <c r="D26" s="835"/>
      <c r="E26" s="839"/>
      <c r="F26" s="847"/>
      <c r="G26" s="847"/>
      <c r="H26" s="538"/>
      <c r="I26" s="539"/>
      <c r="J26" s="548"/>
      <c r="K26" s="208">
        <f t="shared" si="0"/>
        <v>0</v>
      </c>
      <c r="L26" s="209"/>
      <c r="M26" s="210"/>
      <c r="N26" s="555"/>
      <c r="O26" s="178"/>
      <c r="Q26" s="549"/>
      <c r="R26" s="480"/>
      <c r="T26" s="188"/>
      <c r="Z26" s="188"/>
      <c r="AA26" s="188"/>
      <c r="AB26" s="188"/>
      <c r="AC26" s="188"/>
      <c r="AD26" s="188"/>
    </row>
    <row r="27" spans="1:30" ht="52.5" hidden="1" customHeight="1" thickBot="1">
      <c r="A27" s="824"/>
      <c r="B27" s="827"/>
      <c r="C27" s="831"/>
      <c r="D27" s="834"/>
      <c r="E27" s="838"/>
      <c r="F27" s="847"/>
      <c r="G27" s="847"/>
      <c r="H27" s="512"/>
      <c r="I27" s="513"/>
      <c r="J27" s="514"/>
      <c r="K27" s="208">
        <f t="shared" si="0"/>
        <v>0</v>
      </c>
      <c r="L27" s="209">
        <f t="shared" si="1"/>
        <v>0</v>
      </c>
      <c r="M27" s="210"/>
      <c r="N27" s="555"/>
      <c r="O27" s="178"/>
      <c r="Q27" s="184">
        <v>1981</v>
      </c>
      <c r="R27" s="192">
        <v>5700</v>
      </c>
      <c r="T27" s="188"/>
      <c r="Z27" s="188"/>
      <c r="AA27" s="188"/>
      <c r="AB27" s="188"/>
      <c r="AC27" s="188"/>
      <c r="AD27" s="188"/>
    </row>
    <row r="28" spans="1:30" ht="16.5" customHeight="1" thickBot="1">
      <c r="A28" s="825"/>
      <c r="B28" s="829"/>
      <c r="C28" s="832"/>
      <c r="D28" s="836"/>
      <c r="E28" s="840"/>
      <c r="F28" s="848"/>
      <c r="G28" s="848"/>
      <c r="H28" s="849"/>
      <c r="I28" s="850"/>
      <c r="J28" s="850"/>
      <c r="K28" s="215">
        <f>SUM(K21:K27)</f>
        <v>1411.7814188311688</v>
      </c>
      <c r="L28" s="216"/>
      <c r="M28" s="217">
        <f>SUM(M21:M27)</f>
        <v>0</v>
      </c>
      <c r="N28" s="218"/>
      <c r="O28" s="178"/>
      <c r="Q28" s="184">
        <v>1987</v>
      </c>
      <c r="R28" s="192">
        <v>20510</v>
      </c>
      <c r="T28" s="188"/>
      <c r="Z28" s="188"/>
      <c r="AA28" s="188"/>
      <c r="AB28" s="188"/>
      <c r="AC28" s="188"/>
      <c r="AD28" s="188"/>
    </row>
    <row r="29" spans="1:30" ht="16.5" thickBot="1">
      <c r="A29" s="572"/>
      <c r="B29" s="516"/>
      <c r="C29" s="517"/>
      <c r="D29" s="518"/>
      <c r="E29" s="519"/>
      <c r="F29" s="515"/>
      <c r="G29" s="515"/>
      <c r="H29" s="573"/>
      <c r="I29" s="573"/>
      <c r="J29" s="573"/>
      <c r="K29" s="574"/>
      <c r="L29" s="575"/>
      <c r="M29" s="576"/>
      <c r="N29" s="577"/>
      <c r="O29" s="178"/>
      <c r="Q29" s="570"/>
      <c r="R29" s="578"/>
      <c r="T29" s="188"/>
      <c r="Z29" s="188"/>
      <c r="AA29" s="188"/>
      <c r="AB29" s="188"/>
      <c r="AC29" s="188"/>
      <c r="AD29" s="188"/>
    </row>
    <row r="30" spans="1:30" ht="48" thickBot="1">
      <c r="A30" s="203" t="s">
        <v>95</v>
      </c>
      <c r="B30" s="204" t="s">
        <v>96</v>
      </c>
      <c r="C30" s="204" t="s">
        <v>97</v>
      </c>
      <c r="D30" s="821" t="s">
        <v>98</v>
      </c>
      <c r="E30" s="822"/>
      <c r="F30" s="204" t="s">
        <v>99</v>
      </c>
      <c r="G30" s="204" t="s">
        <v>115</v>
      </c>
      <c r="H30" s="204" t="s">
        <v>6</v>
      </c>
      <c r="I30" s="204" t="s">
        <v>100</v>
      </c>
      <c r="J30" s="204" t="s">
        <v>29</v>
      </c>
      <c r="K30" s="204" t="s">
        <v>14</v>
      </c>
      <c r="L30" s="204" t="s">
        <v>101</v>
      </c>
      <c r="M30" s="621">
        <f>+L16</f>
        <v>0</v>
      </c>
      <c r="N30" s="206" t="s">
        <v>12</v>
      </c>
      <c r="O30" s="178"/>
      <c r="Q30" s="570"/>
      <c r="R30" s="578"/>
      <c r="T30" s="188"/>
      <c r="Z30" s="188"/>
      <c r="AA30" s="188"/>
      <c r="AB30" s="188"/>
      <c r="AC30" s="188"/>
      <c r="AD30" s="188"/>
    </row>
    <row r="31" spans="1:30" ht="63.75">
      <c r="A31" s="823" t="str">
        <f>A8</f>
        <v>Especialista en Geotecnia y Vías</v>
      </c>
      <c r="B31" s="826" t="s">
        <v>359</v>
      </c>
      <c r="C31" s="830" t="s">
        <v>360</v>
      </c>
      <c r="D31" s="833">
        <v>33073</v>
      </c>
      <c r="E31" s="837" t="str">
        <f>IF(D31=0,0,IF(D31&lt;D$7,"CUMPLE EL TIEMPO MÍNIMO REQUERIDO DE HABER TERMINADO Y APROBADO ESTUDIOS","NO CUMPLE EL TIEMPO MÍNIMO REQUERIDO DE HABER TERMINADO Y APROBADO ESTUDIOS"))</f>
        <v>CUMPLE EL TIEMPO MÍNIMO REQUERIDO DE HABER TERMINADO Y APROBADO ESTUDIOS</v>
      </c>
      <c r="F31" s="846" t="s">
        <v>327</v>
      </c>
      <c r="G31" s="846" t="s">
        <v>361</v>
      </c>
      <c r="H31" s="509" t="s">
        <v>364</v>
      </c>
      <c r="I31" s="510">
        <v>41901</v>
      </c>
      <c r="J31" s="511">
        <v>559047558</v>
      </c>
      <c r="K31" s="592">
        <f t="shared" ref="K31:K37" si="2">IF(J31=0,0,IF(I31&lt;D$21,"EXPERIENCIA ADQUIRIDA ANTES DEL GRADO",J31/VLOOKUP(YEAR(I31),$Q$19:$R$104,2,0)))</f>
        <v>907.54473701298696</v>
      </c>
      <c r="L31" s="593"/>
      <c r="M31" s="594"/>
      <c r="N31" s="555" t="s">
        <v>365</v>
      </c>
      <c r="O31" s="178"/>
      <c r="Q31" s="570"/>
      <c r="R31" s="578"/>
      <c r="T31" s="188"/>
      <c r="Z31" s="188"/>
      <c r="AA31" s="188"/>
      <c r="AB31" s="188"/>
      <c r="AC31" s="188"/>
      <c r="AD31" s="188"/>
    </row>
    <row r="32" spans="1:30" hidden="1">
      <c r="A32" s="824"/>
      <c r="B32" s="827"/>
      <c r="C32" s="831"/>
      <c r="D32" s="834"/>
      <c r="E32" s="838"/>
      <c r="F32" s="847"/>
      <c r="G32" s="847"/>
      <c r="H32" s="512"/>
      <c r="I32" s="513"/>
      <c r="J32" s="514"/>
      <c r="K32" s="592"/>
      <c r="L32" s="593"/>
      <c r="M32" s="594"/>
      <c r="N32" s="555"/>
      <c r="O32" s="178"/>
      <c r="Q32" s="570"/>
      <c r="R32" s="578"/>
      <c r="T32" s="188"/>
      <c r="Z32" s="188"/>
      <c r="AA32" s="188"/>
      <c r="AB32" s="188"/>
      <c r="AC32" s="188"/>
      <c r="AD32" s="188"/>
    </row>
    <row r="33" spans="1:30" hidden="1">
      <c r="A33" s="824"/>
      <c r="B33" s="827"/>
      <c r="C33" s="831"/>
      <c r="D33" s="834"/>
      <c r="E33" s="838"/>
      <c r="F33" s="847"/>
      <c r="G33" s="847"/>
      <c r="H33" s="512"/>
      <c r="I33" s="513"/>
      <c r="J33" s="514"/>
      <c r="K33" s="592"/>
      <c r="L33" s="593">
        <f t="shared" ref="L33" si="3">IF(K33&gt;=K$7,"Mínimo uno de los contratos debe ser ≥ a una (1) vez el POE, a la fecha de su terminación, expresado en SMMLV.",0)</f>
        <v>0</v>
      </c>
      <c r="M33" s="594"/>
      <c r="N33" s="555"/>
      <c r="O33" s="178"/>
      <c r="Q33" s="570"/>
      <c r="R33" s="578"/>
      <c r="T33" s="188"/>
      <c r="Z33" s="188"/>
      <c r="AA33" s="188"/>
      <c r="AB33" s="188"/>
      <c r="AC33" s="188"/>
      <c r="AD33" s="188"/>
    </row>
    <row r="34" spans="1:30" hidden="1">
      <c r="A34" s="824"/>
      <c r="B34" s="828"/>
      <c r="C34" s="831"/>
      <c r="D34" s="835"/>
      <c r="E34" s="839"/>
      <c r="F34" s="847"/>
      <c r="G34" s="847"/>
      <c r="H34" s="538"/>
      <c r="I34" s="539"/>
      <c r="J34" s="548"/>
      <c r="K34" s="592">
        <f t="shared" si="2"/>
        <v>0</v>
      </c>
      <c r="L34" s="593"/>
      <c r="M34" s="594"/>
      <c r="N34" s="555"/>
      <c r="O34" s="178"/>
      <c r="Q34" s="570"/>
      <c r="R34" s="578"/>
      <c r="T34" s="188"/>
      <c r="Z34" s="188"/>
      <c r="AA34" s="188"/>
      <c r="AB34" s="188"/>
      <c r="AC34" s="188"/>
      <c r="AD34" s="188"/>
    </row>
    <row r="35" spans="1:30" hidden="1">
      <c r="A35" s="824"/>
      <c r="B35" s="827"/>
      <c r="C35" s="831"/>
      <c r="D35" s="834"/>
      <c r="E35" s="838"/>
      <c r="F35" s="847"/>
      <c r="G35" s="847"/>
      <c r="H35" s="512"/>
      <c r="I35" s="513"/>
      <c r="J35" s="514"/>
      <c r="K35" s="592">
        <f t="shared" si="2"/>
        <v>0</v>
      </c>
      <c r="L35" s="593">
        <f t="shared" ref="L35" si="4">IF(K35&gt;=K$7,"Mínimo uno de los contratos debe ser ≥ a una (1) vez el POE, a la fecha de su terminación, expresado en SMMLV.",0)</f>
        <v>0</v>
      </c>
      <c r="M35" s="594"/>
      <c r="N35" s="555"/>
      <c r="O35" s="178"/>
      <c r="Q35" s="570"/>
      <c r="R35" s="578"/>
      <c r="T35" s="188"/>
      <c r="Z35" s="188"/>
      <c r="AA35" s="188"/>
      <c r="AB35" s="188"/>
      <c r="AC35" s="188"/>
      <c r="AD35" s="188"/>
    </row>
    <row r="36" spans="1:30" hidden="1">
      <c r="A36" s="824"/>
      <c r="B36" s="828"/>
      <c r="C36" s="831"/>
      <c r="D36" s="835"/>
      <c r="E36" s="839"/>
      <c r="F36" s="847"/>
      <c r="G36" s="847"/>
      <c r="H36" s="538"/>
      <c r="I36" s="539"/>
      <c r="J36" s="548"/>
      <c r="K36" s="592">
        <f t="shared" si="2"/>
        <v>0</v>
      </c>
      <c r="L36" s="593"/>
      <c r="M36" s="594"/>
      <c r="N36" s="555"/>
      <c r="O36" s="178"/>
      <c r="Q36" s="570"/>
      <c r="R36" s="578"/>
      <c r="T36" s="188"/>
      <c r="Z36" s="188"/>
      <c r="AA36" s="188"/>
      <c r="AB36" s="188"/>
      <c r="AC36" s="188"/>
      <c r="AD36" s="188"/>
    </row>
    <row r="37" spans="1:30" hidden="1">
      <c r="A37" s="824"/>
      <c r="B37" s="827"/>
      <c r="C37" s="831"/>
      <c r="D37" s="834"/>
      <c r="E37" s="838"/>
      <c r="F37" s="847"/>
      <c r="G37" s="847"/>
      <c r="H37" s="512"/>
      <c r="I37" s="513"/>
      <c r="J37" s="514"/>
      <c r="K37" s="592">
        <f t="shared" si="2"/>
        <v>0</v>
      </c>
      <c r="L37" s="593">
        <f t="shared" ref="L37" si="5">IF(K37&gt;=K$7,"Mínimo uno de los contratos debe ser ≥ a una (1) vez el POE, a la fecha de su terminación, expresado en SMMLV.",0)</f>
        <v>0</v>
      </c>
      <c r="M37" s="594"/>
      <c r="N37" s="555"/>
      <c r="O37" s="178"/>
      <c r="Q37" s="570"/>
      <c r="R37" s="578"/>
      <c r="T37" s="188"/>
      <c r="Z37" s="188"/>
      <c r="AA37" s="188"/>
      <c r="AB37" s="188"/>
      <c r="AC37" s="188"/>
      <c r="AD37" s="188"/>
    </row>
    <row r="38" spans="1:30" ht="16.5" hidden="1" thickBot="1">
      <c r="A38" s="825"/>
      <c r="B38" s="829"/>
      <c r="C38" s="832"/>
      <c r="D38" s="836"/>
      <c r="E38" s="840"/>
      <c r="F38" s="848"/>
      <c r="G38" s="848"/>
      <c r="H38" s="851"/>
      <c r="I38" s="852"/>
      <c r="J38" s="852"/>
      <c r="K38" s="595">
        <f>SUM(K31:K37)</f>
        <v>907.54473701298696</v>
      </c>
      <c r="L38" s="596"/>
      <c r="M38" s="597">
        <f>SUM(M31:M37)</f>
        <v>0</v>
      </c>
      <c r="N38" s="598"/>
      <c r="O38" s="178"/>
      <c r="Q38" s="570"/>
      <c r="R38" s="578"/>
      <c r="T38" s="188"/>
      <c r="Z38" s="188"/>
      <c r="AA38" s="188"/>
      <c r="AB38" s="188"/>
      <c r="AC38" s="188"/>
      <c r="AD38" s="188"/>
    </row>
    <row r="39" spans="1:30" ht="15.75">
      <c r="A39" s="572"/>
      <c r="B39" s="516"/>
      <c r="C39" s="517"/>
      <c r="D39" s="518"/>
      <c r="E39" s="519"/>
      <c r="F39" s="515"/>
      <c r="G39" s="515"/>
      <c r="H39" s="573"/>
      <c r="I39" s="573"/>
      <c r="J39" s="573"/>
      <c r="K39" s="633">
        <f>SUM(K31:K33)</f>
        <v>907.54473701298696</v>
      </c>
      <c r="L39" s="575"/>
      <c r="M39" s="576"/>
      <c r="N39" s="577"/>
      <c r="O39" s="178"/>
      <c r="Q39" s="570"/>
      <c r="R39" s="578"/>
      <c r="T39" s="188"/>
      <c r="Z39" s="188"/>
      <c r="AA39" s="188"/>
      <c r="AB39" s="188"/>
      <c r="AC39" s="188"/>
      <c r="AD39" s="188"/>
    </row>
    <row r="40" spans="1:30" ht="48" hidden="1" thickBot="1">
      <c r="A40" s="203" t="s">
        <v>95</v>
      </c>
      <c r="B40" s="204" t="s">
        <v>96</v>
      </c>
      <c r="C40" s="204" t="s">
        <v>97</v>
      </c>
      <c r="D40" s="821" t="s">
        <v>98</v>
      </c>
      <c r="E40" s="822"/>
      <c r="F40" s="204" t="s">
        <v>99</v>
      </c>
      <c r="G40" s="204" t="s">
        <v>115</v>
      </c>
      <c r="H40" s="204" t="s">
        <v>6</v>
      </c>
      <c r="I40" s="204" t="s">
        <v>100</v>
      </c>
      <c r="J40" s="204" t="s">
        <v>29</v>
      </c>
      <c r="K40" s="204" t="s">
        <v>14</v>
      </c>
      <c r="L40" s="204" t="s">
        <v>101</v>
      </c>
      <c r="M40" s="621">
        <f>+L26</f>
        <v>0</v>
      </c>
      <c r="N40" s="206" t="s">
        <v>12</v>
      </c>
      <c r="O40" s="178"/>
      <c r="Q40" s="570"/>
      <c r="R40" s="578"/>
      <c r="T40" s="188"/>
      <c r="Z40" s="188"/>
      <c r="AA40" s="188"/>
      <c r="AB40" s="188"/>
      <c r="AC40" s="188"/>
      <c r="AD40" s="188"/>
    </row>
    <row r="41" spans="1:30" hidden="1">
      <c r="A41" s="823">
        <f>A9</f>
        <v>0</v>
      </c>
      <c r="B41" s="826"/>
      <c r="C41" s="853"/>
      <c r="D41" s="833"/>
      <c r="E41" s="837">
        <f>IF(D41=0,0,IF(D41&lt;D$7,"CUMPLE EL TIEMPO MÍNIMO REQUERIDO DE HABER TERMINADO Y APROBADO ESTUDIOS","NO CUMPLE EL TIEMPO MÍNIMO REQUERIDO DE HABER TERMINADO Y APROBADO ESTUDIOS"))</f>
        <v>0</v>
      </c>
      <c r="F41" s="830"/>
      <c r="G41" s="846"/>
      <c r="H41" s="509"/>
      <c r="I41" s="510"/>
      <c r="J41" s="511"/>
      <c r="K41" s="508">
        <f t="shared" ref="K41:K47" si="6">IF(J41=0,0,IF(I41&lt;D$21,"EXPERIENCIA ADQUIRIDA ANTES DEL GRADO",J41/VLOOKUP(YEAR(I41),$Q$19:$R$104,2,0)))</f>
        <v>0</v>
      </c>
      <c r="L41" s="209"/>
      <c r="M41" s="210"/>
      <c r="N41" s="591"/>
      <c r="O41" s="178"/>
      <c r="Q41" s="570"/>
      <c r="R41" s="578"/>
      <c r="T41" s="188"/>
      <c r="Z41" s="188"/>
      <c r="AA41" s="188"/>
      <c r="AB41" s="188"/>
      <c r="AC41" s="188"/>
      <c r="AD41" s="188"/>
    </row>
    <row r="42" spans="1:30" hidden="1">
      <c r="A42" s="824"/>
      <c r="B42" s="827"/>
      <c r="C42" s="854"/>
      <c r="D42" s="834"/>
      <c r="E42" s="838"/>
      <c r="F42" s="831"/>
      <c r="G42" s="847"/>
      <c r="H42" s="512"/>
      <c r="I42" s="513"/>
      <c r="J42" s="514"/>
      <c r="K42" s="208">
        <f t="shared" si="6"/>
        <v>0</v>
      </c>
      <c r="L42" s="209"/>
      <c r="M42" s="210"/>
      <c r="N42" s="556"/>
      <c r="O42" s="178"/>
      <c r="Q42" s="570"/>
      <c r="R42" s="578"/>
      <c r="T42" s="188"/>
      <c r="Z42" s="188"/>
      <c r="AA42" s="188"/>
      <c r="AB42" s="188"/>
      <c r="AC42" s="188"/>
      <c r="AD42" s="188"/>
    </row>
    <row r="43" spans="1:30" hidden="1">
      <c r="A43" s="824"/>
      <c r="B43" s="827"/>
      <c r="C43" s="854"/>
      <c r="D43" s="834"/>
      <c r="E43" s="838"/>
      <c r="F43" s="831"/>
      <c r="G43" s="847"/>
      <c r="H43" s="512"/>
      <c r="I43" s="513"/>
      <c r="J43" s="514"/>
      <c r="K43" s="208">
        <f t="shared" si="6"/>
        <v>0</v>
      </c>
      <c r="L43" s="209">
        <f t="shared" ref="L43" si="7">IF(K43&gt;=K$7,"Mínimo uno de los contratos debe ser ≥ a una (1) vez el POE, a la fecha de su terminación, expresado en SMMLV.",0)</f>
        <v>0</v>
      </c>
      <c r="M43" s="210"/>
      <c r="N43" s="556"/>
      <c r="O43" s="178"/>
      <c r="Q43" s="570"/>
      <c r="R43" s="578"/>
      <c r="T43" s="188"/>
      <c r="Z43" s="188"/>
      <c r="AA43" s="188"/>
      <c r="AB43" s="188"/>
      <c r="AC43" s="188"/>
      <c r="AD43" s="188"/>
    </row>
    <row r="44" spans="1:30" hidden="1">
      <c r="A44" s="824"/>
      <c r="B44" s="828"/>
      <c r="C44" s="854"/>
      <c r="D44" s="835"/>
      <c r="E44" s="839"/>
      <c r="F44" s="831"/>
      <c r="G44" s="847"/>
      <c r="H44" s="538"/>
      <c r="I44" s="539"/>
      <c r="J44" s="548"/>
      <c r="K44" s="208">
        <f t="shared" si="6"/>
        <v>0</v>
      </c>
      <c r="L44" s="209"/>
      <c r="M44" s="210"/>
      <c r="N44" s="555"/>
      <c r="O44" s="178"/>
      <c r="Q44" s="570"/>
      <c r="R44" s="578"/>
      <c r="T44" s="188"/>
      <c r="Z44" s="188"/>
      <c r="AA44" s="188"/>
      <c r="AB44" s="188"/>
      <c r="AC44" s="188"/>
      <c r="AD44" s="188"/>
    </row>
    <row r="45" spans="1:30" hidden="1">
      <c r="A45" s="824"/>
      <c r="B45" s="827"/>
      <c r="C45" s="854"/>
      <c r="D45" s="834"/>
      <c r="E45" s="838"/>
      <c r="F45" s="831"/>
      <c r="G45" s="847"/>
      <c r="H45" s="512"/>
      <c r="I45" s="513"/>
      <c r="J45" s="514"/>
      <c r="K45" s="208">
        <f t="shared" si="6"/>
        <v>0</v>
      </c>
      <c r="L45" s="209">
        <f t="shared" ref="L45" si="8">IF(K45&gt;=K$7,"Mínimo uno de los contratos debe ser ≥ a una (1) vez el POE, a la fecha de su terminación, expresado en SMMLV.",0)</f>
        <v>0</v>
      </c>
      <c r="M45" s="210"/>
      <c r="N45" s="555"/>
      <c r="O45" s="178"/>
      <c r="Q45" s="570"/>
      <c r="R45" s="578"/>
      <c r="T45" s="188"/>
      <c r="Z45" s="188"/>
      <c r="AA45" s="188"/>
      <c r="AB45" s="188"/>
      <c r="AC45" s="188"/>
      <c r="AD45" s="188"/>
    </row>
    <row r="46" spans="1:30" hidden="1">
      <c r="A46" s="824"/>
      <c r="B46" s="828"/>
      <c r="C46" s="854"/>
      <c r="D46" s="835"/>
      <c r="E46" s="839"/>
      <c r="F46" s="831"/>
      <c r="G46" s="847"/>
      <c r="H46" s="538"/>
      <c r="I46" s="539"/>
      <c r="J46" s="548"/>
      <c r="K46" s="208">
        <f t="shared" si="6"/>
        <v>0</v>
      </c>
      <c r="L46" s="209"/>
      <c r="M46" s="210"/>
      <c r="N46" s="555"/>
      <c r="O46" s="178"/>
      <c r="Q46" s="570"/>
      <c r="R46" s="578"/>
      <c r="T46" s="188"/>
      <c r="Z46" s="188"/>
      <c r="AA46" s="188"/>
      <c r="AB46" s="188"/>
      <c r="AC46" s="188"/>
      <c r="AD46" s="188"/>
    </row>
    <row r="47" spans="1:30" hidden="1">
      <c r="A47" s="824"/>
      <c r="B47" s="827"/>
      <c r="C47" s="854"/>
      <c r="D47" s="834"/>
      <c r="E47" s="838"/>
      <c r="F47" s="831"/>
      <c r="G47" s="847"/>
      <c r="H47" s="512"/>
      <c r="I47" s="513"/>
      <c r="J47" s="514"/>
      <c r="K47" s="208">
        <f t="shared" si="6"/>
        <v>0</v>
      </c>
      <c r="L47" s="209">
        <f t="shared" ref="L47" si="9">IF(K47&gt;=K$7,"Mínimo uno de los contratos debe ser ≥ a una (1) vez el POE, a la fecha de su terminación, expresado en SMMLV.",0)</f>
        <v>0</v>
      </c>
      <c r="M47" s="210"/>
      <c r="N47" s="555"/>
      <c r="O47" s="178"/>
      <c r="Q47" s="570"/>
      <c r="R47" s="578"/>
      <c r="T47" s="188"/>
      <c r="Z47" s="188"/>
      <c r="AA47" s="188"/>
      <c r="AB47" s="188"/>
      <c r="AC47" s="188"/>
      <c r="AD47" s="188"/>
    </row>
    <row r="48" spans="1:30" ht="16.5" hidden="1" thickBot="1">
      <c r="A48" s="825"/>
      <c r="B48" s="829"/>
      <c r="C48" s="855"/>
      <c r="D48" s="836"/>
      <c r="E48" s="840"/>
      <c r="F48" s="832"/>
      <c r="G48" s="848"/>
      <c r="H48" s="849"/>
      <c r="I48" s="850"/>
      <c r="J48" s="850"/>
      <c r="K48" s="215">
        <f>SUM(K41:K47)</f>
        <v>0</v>
      </c>
      <c r="L48" s="216"/>
      <c r="M48" s="217">
        <f>SUM(M41:M47)</f>
        <v>0</v>
      </c>
      <c r="N48" s="218"/>
      <c r="O48" s="178"/>
      <c r="Q48" s="570"/>
      <c r="R48" s="578"/>
      <c r="T48" s="188"/>
      <c r="Z48" s="188"/>
      <c r="AA48" s="188"/>
      <c r="AB48" s="188"/>
      <c r="AC48" s="188"/>
      <c r="AD48" s="188"/>
    </row>
    <row r="49" spans="1:30" ht="15.75" hidden="1">
      <c r="A49" s="572"/>
      <c r="B49" s="516"/>
      <c r="C49" s="517"/>
      <c r="D49" s="518"/>
      <c r="E49" s="519"/>
      <c r="F49" s="515"/>
      <c r="G49" s="515"/>
      <c r="H49" s="573"/>
      <c r="I49" s="573"/>
      <c r="J49" s="573"/>
      <c r="K49" s="574"/>
      <c r="L49" s="575"/>
      <c r="M49" s="576"/>
      <c r="N49" s="577"/>
      <c r="O49" s="178"/>
      <c r="Q49" s="570"/>
      <c r="R49" s="578"/>
      <c r="T49" s="188"/>
      <c r="Z49" s="188"/>
      <c r="AA49" s="188"/>
      <c r="AB49" s="188"/>
      <c r="AC49" s="188"/>
      <c r="AD49" s="188"/>
    </row>
    <row r="50" spans="1:30" ht="48" hidden="1" thickBot="1">
      <c r="A50" s="203" t="s">
        <v>95</v>
      </c>
      <c r="B50" s="204" t="s">
        <v>96</v>
      </c>
      <c r="C50" s="204" t="s">
        <v>97</v>
      </c>
      <c r="D50" s="821" t="s">
        <v>98</v>
      </c>
      <c r="E50" s="822"/>
      <c r="F50" s="204" t="s">
        <v>99</v>
      </c>
      <c r="G50" s="204" t="s">
        <v>115</v>
      </c>
      <c r="H50" s="204" t="s">
        <v>6</v>
      </c>
      <c r="I50" s="204" t="s">
        <v>100</v>
      </c>
      <c r="J50" s="204" t="s">
        <v>29</v>
      </c>
      <c r="K50" s="204" t="s">
        <v>14</v>
      </c>
      <c r="L50" s="204" t="s">
        <v>101</v>
      </c>
      <c r="M50" s="621">
        <f>+L36</f>
        <v>0</v>
      </c>
      <c r="N50" s="206" t="s">
        <v>12</v>
      </c>
      <c r="O50" s="178"/>
      <c r="Q50" s="570"/>
      <c r="R50" s="578"/>
      <c r="T50" s="188"/>
      <c r="Z50" s="188"/>
      <c r="AA50" s="188"/>
      <c r="AB50" s="188"/>
      <c r="AC50" s="188"/>
      <c r="AD50" s="188"/>
    </row>
    <row r="51" spans="1:30" ht="63.75" hidden="1">
      <c r="A51" s="823">
        <f>A10</f>
        <v>0</v>
      </c>
      <c r="B51" s="826" t="s">
        <v>326</v>
      </c>
      <c r="C51" s="853"/>
      <c r="D51" s="856"/>
      <c r="E51" s="837">
        <f>IF(D51=0,0,IF(D51&lt;D$7,"CUMPLE EL TIEMPO MÍNIMO REQUERIDO DE HABER TERMINADO Y APROBADO ESTUDIOS","NO CUMPLE EL TIEMPO MÍNIMO REQUERIDO DE HABER TERMINADO Y APROBADO ESTUDIOS"))</f>
        <v>0</v>
      </c>
      <c r="F51" s="846" t="s">
        <v>327</v>
      </c>
      <c r="G51" s="846" t="s">
        <v>328</v>
      </c>
      <c r="H51" s="509" t="s">
        <v>330</v>
      </c>
      <c r="I51" s="510">
        <v>41793</v>
      </c>
      <c r="J51" s="511" t="s">
        <v>36</v>
      </c>
      <c r="K51" s="508" t="e">
        <f t="shared" ref="K51:K57" si="10">IF(J51=0,0,IF(I51&lt;D$21,"EXPERIENCIA ADQUIRIDA ANTES DEL GRADO",J51/VLOOKUP(YEAR(I51),$Q$19:$R$104,2,0)))</f>
        <v>#VALUE!</v>
      </c>
      <c r="L51" s="209"/>
      <c r="M51" s="210"/>
      <c r="N51" s="529"/>
      <c r="O51" s="178"/>
      <c r="Q51" s="570"/>
      <c r="R51" s="578"/>
      <c r="T51" s="188"/>
      <c r="Z51" s="188"/>
      <c r="AA51" s="188"/>
      <c r="AB51" s="188"/>
      <c r="AC51" s="188"/>
      <c r="AD51" s="188"/>
    </row>
    <row r="52" spans="1:30" ht="51" hidden="1">
      <c r="A52" s="824"/>
      <c r="B52" s="827"/>
      <c r="C52" s="854"/>
      <c r="D52" s="857"/>
      <c r="E52" s="838"/>
      <c r="F52" s="847"/>
      <c r="G52" s="847"/>
      <c r="H52" s="512" t="s">
        <v>331</v>
      </c>
      <c r="I52" s="513">
        <v>41866</v>
      </c>
      <c r="J52" s="514"/>
      <c r="K52" s="208">
        <f t="shared" si="10"/>
        <v>0</v>
      </c>
      <c r="L52" s="209"/>
      <c r="M52" s="210"/>
      <c r="N52" s="555"/>
      <c r="O52" s="178"/>
      <c r="Q52" s="570"/>
      <c r="R52" s="578"/>
      <c r="T52" s="188"/>
      <c r="Z52" s="188"/>
      <c r="AA52" s="188"/>
      <c r="AB52" s="188"/>
      <c r="AC52" s="188"/>
      <c r="AD52" s="188"/>
    </row>
    <row r="53" spans="1:30" ht="25.5" hidden="1">
      <c r="A53" s="824"/>
      <c r="B53" s="827"/>
      <c r="C53" s="854"/>
      <c r="D53" s="857"/>
      <c r="E53" s="838"/>
      <c r="F53" s="847"/>
      <c r="G53" s="847"/>
      <c r="H53" s="512"/>
      <c r="I53" s="513"/>
      <c r="J53" s="514"/>
      <c r="K53" s="208">
        <f t="shared" si="10"/>
        <v>0</v>
      </c>
      <c r="L53" s="209">
        <f t="shared" ref="L53" si="11">IF(K53&gt;=K$7,"Mínimo uno de los contratos debe ser ≥ a una (1) vez el POE, a la fecha de su terminación, expresado en SMMLV.",0)</f>
        <v>0</v>
      </c>
      <c r="M53" s="210"/>
      <c r="N53" s="556" t="s">
        <v>329</v>
      </c>
      <c r="O53" s="178"/>
      <c r="Q53" s="570"/>
      <c r="R53" s="578"/>
      <c r="T53" s="188"/>
      <c r="Z53" s="188"/>
      <c r="AA53" s="188"/>
      <c r="AB53" s="188"/>
      <c r="AC53" s="188"/>
      <c r="AD53" s="188"/>
    </row>
    <row r="54" spans="1:30" hidden="1">
      <c r="A54" s="824"/>
      <c r="B54" s="828"/>
      <c r="C54" s="854"/>
      <c r="D54" s="858"/>
      <c r="E54" s="839"/>
      <c r="F54" s="847"/>
      <c r="G54" s="847"/>
      <c r="H54" s="538"/>
      <c r="I54" s="539"/>
      <c r="J54" s="548"/>
      <c r="K54" s="208">
        <f t="shared" si="10"/>
        <v>0</v>
      </c>
      <c r="L54" s="209"/>
      <c r="M54" s="210"/>
      <c r="N54" s="555"/>
      <c r="O54" s="178"/>
      <c r="Q54" s="570"/>
      <c r="R54" s="578"/>
      <c r="T54" s="188"/>
      <c r="Z54" s="188"/>
      <c r="AA54" s="188"/>
      <c r="AB54" s="188"/>
      <c r="AC54" s="188"/>
      <c r="AD54" s="188"/>
    </row>
    <row r="55" spans="1:30" hidden="1">
      <c r="A55" s="824"/>
      <c r="B55" s="827"/>
      <c r="C55" s="854"/>
      <c r="D55" s="857"/>
      <c r="E55" s="838"/>
      <c r="F55" s="847"/>
      <c r="G55" s="847"/>
      <c r="H55" s="512"/>
      <c r="I55" s="513"/>
      <c r="J55" s="514"/>
      <c r="K55" s="208">
        <f t="shared" si="10"/>
        <v>0</v>
      </c>
      <c r="L55" s="209">
        <f t="shared" ref="L55" si="12">IF(K55&gt;=K$7,"Mínimo uno de los contratos debe ser ≥ a una (1) vez el POE, a la fecha de su terminación, expresado en SMMLV.",0)</f>
        <v>0</v>
      </c>
      <c r="M55" s="210"/>
      <c r="N55" s="556"/>
      <c r="O55" s="178"/>
      <c r="Q55" s="570"/>
      <c r="R55" s="578"/>
      <c r="T55" s="188"/>
      <c r="Z55" s="188"/>
      <c r="AA55" s="188"/>
      <c r="AB55" s="188"/>
      <c r="AC55" s="188"/>
      <c r="AD55" s="188"/>
    </row>
    <row r="56" spans="1:30" hidden="1">
      <c r="A56" s="824"/>
      <c r="B56" s="828"/>
      <c r="C56" s="854"/>
      <c r="D56" s="858"/>
      <c r="E56" s="839"/>
      <c r="F56" s="847"/>
      <c r="G56" s="847"/>
      <c r="H56" s="538"/>
      <c r="I56" s="539"/>
      <c r="J56" s="548"/>
      <c r="K56" s="208">
        <f t="shared" si="10"/>
        <v>0</v>
      </c>
      <c r="L56" s="209"/>
      <c r="M56" s="210"/>
      <c r="N56" s="555"/>
      <c r="O56" s="178"/>
      <c r="Q56" s="570"/>
      <c r="R56" s="578"/>
      <c r="T56" s="188"/>
      <c r="Z56" s="188"/>
      <c r="AA56" s="188"/>
      <c r="AB56" s="188"/>
      <c r="AC56" s="188"/>
      <c r="AD56" s="188"/>
    </row>
    <row r="57" spans="1:30" hidden="1">
      <c r="A57" s="824"/>
      <c r="B57" s="827"/>
      <c r="C57" s="854"/>
      <c r="D57" s="857"/>
      <c r="E57" s="838"/>
      <c r="F57" s="847"/>
      <c r="G57" s="847"/>
      <c r="H57" s="512"/>
      <c r="I57" s="513"/>
      <c r="J57" s="514"/>
      <c r="K57" s="208">
        <f t="shared" si="10"/>
        <v>0</v>
      </c>
      <c r="L57" s="209">
        <f t="shared" ref="L57" si="13">IF(K57&gt;=K$7,"Mínimo uno de los contratos debe ser ≥ a una (1) vez el POE, a la fecha de su terminación, expresado en SMMLV.",0)</f>
        <v>0</v>
      </c>
      <c r="M57" s="210"/>
      <c r="N57" s="555"/>
      <c r="O57" s="178"/>
      <c r="Q57" s="570"/>
      <c r="R57" s="578"/>
      <c r="T57" s="188"/>
      <c r="Z57" s="188"/>
      <c r="AA57" s="188"/>
      <c r="AB57" s="188"/>
      <c r="AC57" s="188"/>
      <c r="AD57" s="188"/>
    </row>
    <row r="58" spans="1:30" ht="16.5" hidden="1" thickBot="1">
      <c r="A58" s="825"/>
      <c r="B58" s="829"/>
      <c r="C58" s="855"/>
      <c r="D58" s="859"/>
      <c r="E58" s="840"/>
      <c r="F58" s="848"/>
      <c r="G58" s="848"/>
      <c r="H58" s="849"/>
      <c r="I58" s="850"/>
      <c r="J58" s="850"/>
      <c r="K58" s="215" t="e">
        <f>SUM(K51:K57)</f>
        <v>#VALUE!</v>
      </c>
      <c r="L58" s="216"/>
      <c r="M58" s="217">
        <f>SUM(M51:M57)</f>
        <v>0</v>
      </c>
      <c r="N58" s="218"/>
      <c r="O58" s="178"/>
      <c r="Q58" s="570"/>
      <c r="R58" s="578"/>
      <c r="T58" s="188"/>
      <c r="Z58" s="188"/>
      <c r="AA58" s="188"/>
      <c r="AB58" s="188"/>
      <c r="AC58" s="188"/>
      <c r="AD58" s="188"/>
    </row>
    <row r="59" spans="1:30" ht="15.75" hidden="1">
      <c r="A59" s="572"/>
      <c r="B59" s="516"/>
      <c r="C59" s="517"/>
      <c r="D59" s="518"/>
      <c r="E59" s="519"/>
      <c r="F59" s="515"/>
      <c r="G59" s="515"/>
      <c r="H59" s="573"/>
      <c r="I59" s="573"/>
      <c r="J59" s="573"/>
      <c r="K59" s="574"/>
      <c r="L59" s="575"/>
      <c r="M59" s="576"/>
      <c r="N59" s="577"/>
      <c r="O59" s="178"/>
      <c r="Q59" s="570"/>
      <c r="R59" s="578"/>
      <c r="T59" s="188"/>
      <c r="Z59" s="188"/>
      <c r="AA59" s="188"/>
      <c r="AB59" s="188"/>
      <c r="AC59" s="188"/>
      <c r="AD59" s="188"/>
    </row>
    <row r="60" spans="1:30" ht="48" hidden="1" thickBot="1">
      <c r="A60" s="203" t="s">
        <v>95</v>
      </c>
      <c r="B60" s="204" t="s">
        <v>96</v>
      </c>
      <c r="C60" s="204" t="s">
        <v>97</v>
      </c>
      <c r="D60" s="821" t="s">
        <v>98</v>
      </c>
      <c r="E60" s="822"/>
      <c r="F60" s="204" t="s">
        <v>99</v>
      </c>
      <c r="G60" s="204" t="s">
        <v>115</v>
      </c>
      <c r="H60" s="204" t="s">
        <v>6</v>
      </c>
      <c r="I60" s="204" t="s">
        <v>100</v>
      </c>
      <c r="J60" s="204" t="s">
        <v>29</v>
      </c>
      <c r="K60" s="204" t="s">
        <v>14</v>
      </c>
      <c r="L60" s="204" t="s">
        <v>101</v>
      </c>
      <c r="M60" s="621">
        <f>+L46</f>
        <v>0</v>
      </c>
      <c r="N60" s="206" t="s">
        <v>12</v>
      </c>
      <c r="O60" s="178"/>
      <c r="Q60" s="570"/>
      <c r="R60" s="578"/>
      <c r="T60" s="188"/>
      <c r="Z60" s="188"/>
      <c r="AA60" s="188"/>
      <c r="AB60" s="188"/>
      <c r="AC60" s="188"/>
      <c r="AD60" s="188"/>
    </row>
    <row r="61" spans="1:30" ht="38.25" hidden="1">
      <c r="A61" s="823">
        <f>A11</f>
        <v>0</v>
      </c>
      <c r="B61" s="826" t="s">
        <v>337</v>
      </c>
      <c r="C61" s="830">
        <v>35529</v>
      </c>
      <c r="D61" s="833">
        <v>34079</v>
      </c>
      <c r="E61" s="837" t="str">
        <f>IF(D61=0,0,IF(D61&lt;D$7,"CUMPLE EL TIEMPO MÍNIMO REQUERIDO DE HABER TERMINADO Y APROBADO ESTUDIOS","NO CUMPLE EL TIEMPO MÍNIMO REQUERIDO DE HABER TERMINADO Y APROBADO ESTUDIOS"))</f>
        <v>CUMPLE EL TIEMPO MÍNIMO REQUERIDO DE HABER TERMINADO Y APROBADO ESTUDIOS</v>
      </c>
      <c r="F61" s="830" t="s">
        <v>338</v>
      </c>
      <c r="G61" s="846" t="s">
        <v>325</v>
      </c>
      <c r="H61" s="509" t="s">
        <v>339</v>
      </c>
      <c r="I61" s="510">
        <v>37127</v>
      </c>
      <c r="J61" s="511"/>
      <c r="K61" s="508">
        <f t="shared" ref="K61:K67" si="14">IF(J61=0,0,IF(I61&lt;D$21,"EXPERIENCIA ADQUIRIDA ANTES DEL GRADO",J61/VLOOKUP(YEAR(I61),$Q$19:$R$104,2,0)))</f>
        <v>0</v>
      </c>
      <c r="L61" s="209"/>
      <c r="M61" s="210"/>
      <c r="N61" s="529"/>
      <c r="O61" s="178"/>
      <c r="Q61" s="570"/>
      <c r="R61" s="578"/>
      <c r="T61" s="188"/>
      <c r="Z61" s="188"/>
      <c r="AA61" s="188"/>
      <c r="AB61" s="188"/>
      <c r="AC61" s="188"/>
      <c r="AD61" s="188"/>
    </row>
    <row r="62" spans="1:30" ht="25.5" hidden="1">
      <c r="A62" s="824"/>
      <c r="B62" s="827"/>
      <c r="C62" s="831"/>
      <c r="D62" s="834"/>
      <c r="E62" s="838"/>
      <c r="F62" s="831"/>
      <c r="G62" s="847"/>
      <c r="H62" s="512" t="s">
        <v>336</v>
      </c>
      <c r="I62" s="513"/>
      <c r="J62" s="514"/>
      <c r="K62" s="208">
        <f t="shared" si="14"/>
        <v>0</v>
      </c>
      <c r="L62" s="209"/>
      <c r="M62" s="210"/>
      <c r="N62" s="556" t="s">
        <v>340</v>
      </c>
      <c r="O62" s="178"/>
      <c r="Q62" s="570"/>
      <c r="R62" s="578"/>
      <c r="T62" s="188"/>
      <c r="Z62" s="188"/>
      <c r="AA62" s="188"/>
      <c r="AB62" s="188"/>
      <c r="AC62" s="188"/>
      <c r="AD62" s="188"/>
    </row>
    <row r="63" spans="1:30" hidden="1">
      <c r="A63" s="824"/>
      <c r="B63" s="827"/>
      <c r="C63" s="831"/>
      <c r="D63" s="834"/>
      <c r="E63" s="838"/>
      <c r="F63" s="831"/>
      <c r="G63" s="847"/>
      <c r="H63" s="512"/>
      <c r="I63" s="513"/>
      <c r="J63" s="514"/>
      <c r="K63" s="208">
        <f t="shared" si="14"/>
        <v>0</v>
      </c>
      <c r="L63" s="209">
        <f t="shared" ref="L63" si="15">IF(K63&gt;=K$7,"Mínimo uno de los contratos debe ser ≥ a una (1) vez el POE, a la fecha de su terminación, expresado en SMMLV.",0)</f>
        <v>0</v>
      </c>
      <c r="M63" s="210"/>
      <c r="N63" s="556" t="s">
        <v>341</v>
      </c>
      <c r="O63" s="178"/>
      <c r="Q63" s="570"/>
      <c r="R63" s="578"/>
      <c r="T63" s="188"/>
      <c r="Z63" s="188"/>
      <c r="AA63" s="188"/>
      <c r="AB63" s="188"/>
      <c r="AC63" s="188"/>
      <c r="AD63" s="188"/>
    </row>
    <row r="64" spans="1:30" hidden="1">
      <c r="A64" s="824"/>
      <c r="B64" s="828"/>
      <c r="C64" s="831"/>
      <c r="D64" s="835"/>
      <c r="E64" s="839"/>
      <c r="F64" s="831"/>
      <c r="G64" s="847"/>
      <c r="H64" s="538"/>
      <c r="I64" s="539"/>
      <c r="J64" s="548"/>
      <c r="K64" s="208">
        <f t="shared" si="14"/>
        <v>0</v>
      </c>
      <c r="L64" s="209"/>
      <c r="M64" s="210"/>
      <c r="N64" s="555"/>
      <c r="O64" s="178"/>
      <c r="Q64" s="570"/>
      <c r="R64" s="578"/>
      <c r="T64" s="188"/>
      <c r="Z64" s="188"/>
      <c r="AA64" s="188"/>
      <c r="AB64" s="188"/>
      <c r="AC64" s="188"/>
      <c r="AD64" s="188"/>
    </row>
    <row r="65" spans="1:30" hidden="1">
      <c r="A65" s="824"/>
      <c r="B65" s="827"/>
      <c r="C65" s="831"/>
      <c r="D65" s="834"/>
      <c r="E65" s="838"/>
      <c r="F65" s="831"/>
      <c r="G65" s="847"/>
      <c r="H65" s="512"/>
      <c r="I65" s="513"/>
      <c r="J65" s="514"/>
      <c r="K65" s="208">
        <f t="shared" si="14"/>
        <v>0</v>
      </c>
      <c r="L65" s="209">
        <f t="shared" ref="L65" si="16">IF(K65&gt;=K$7,"Mínimo uno de los contratos debe ser ≥ a una (1) vez el POE, a la fecha de su terminación, expresado en SMMLV.",0)</f>
        <v>0</v>
      </c>
      <c r="M65" s="210"/>
      <c r="N65" s="555"/>
      <c r="O65" s="178"/>
      <c r="Q65" s="570"/>
      <c r="R65" s="578"/>
      <c r="T65" s="188"/>
      <c r="Z65" s="188"/>
      <c r="AA65" s="188"/>
      <c r="AB65" s="188"/>
      <c r="AC65" s="188"/>
      <c r="AD65" s="188"/>
    </row>
    <row r="66" spans="1:30" hidden="1">
      <c r="A66" s="824"/>
      <c r="B66" s="828"/>
      <c r="C66" s="831"/>
      <c r="D66" s="835"/>
      <c r="E66" s="839"/>
      <c r="F66" s="831"/>
      <c r="G66" s="847"/>
      <c r="H66" s="538"/>
      <c r="I66" s="539"/>
      <c r="J66" s="548"/>
      <c r="K66" s="208">
        <f t="shared" si="14"/>
        <v>0</v>
      </c>
      <c r="L66" s="209"/>
      <c r="M66" s="210"/>
      <c r="N66" s="556"/>
      <c r="O66" s="178"/>
      <c r="Q66" s="570"/>
      <c r="R66" s="578"/>
      <c r="T66" s="188"/>
      <c r="Z66" s="188"/>
      <c r="AA66" s="188"/>
      <c r="AB66" s="188"/>
      <c r="AC66" s="188"/>
      <c r="AD66" s="188"/>
    </row>
    <row r="67" spans="1:30" hidden="1">
      <c r="A67" s="824"/>
      <c r="B67" s="827"/>
      <c r="C67" s="831"/>
      <c r="D67" s="834"/>
      <c r="E67" s="838"/>
      <c r="F67" s="831"/>
      <c r="G67" s="847"/>
      <c r="H67" s="512"/>
      <c r="I67" s="513"/>
      <c r="J67" s="514"/>
      <c r="K67" s="208">
        <f t="shared" si="14"/>
        <v>0</v>
      </c>
      <c r="L67" s="209">
        <f t="shared" ref="L67" si="17">IF(K67&gt;=K$7,"Mínimo uno de los contratos debe ser ≥ a una (1) vez el POE, a la fecha de su terminación, expresado en SMMLV.",0)</f>
        <v>0</v>
      </c>
      <c r="M67" s="210"/>
      <c r="N67" s="555"/>
      <c r="O67" s="178"/>
      <c r="Q67" s="570"/>
      <c r="R67" s="578"/>
      <c r="T67" s="188"/>
      <c r="Z67" s="188"/>
      <c r="AA67" s="188"/>
      <c r="AB67" s="188"/>
      <c r="AC67" s="188"/>
      <c r="AD67" s="188"/>
    </row>
    <row r="68" spans="1:30" ht="16.5" hidden="1" thickBot="1">
      <c r="A68" s="825"/>
      <c r="B68" s="829"/>
      <c r="C68" s="832"/>
      <c r="D68" s="836"/>
      <c r="E68" s="840"/>
      <c r="F68" s="832"/>
      <c r="G68" s="848"/>
      <c r="H68" s="849"/>
      <c r="I68" s="850"/>
      <c r="J68" s="850"/>
      <c r="K68" s="215">
        <f>SUM(K61:K67)</f>
        <v>0</v>
      </c>
      <c r="L68" s="216"/>
      <c r="M68" s="217">
        <f>SUM(M61:M67)</f>
        <v>0</v>
      </c>
      <c r="N68" s="218"/>
      <c r="O68" s="178"/>
      <c r="Q68" s="570"/>
      <c r="R68" s="578"/>
      <c r="T68" s="188"/>
      <c r="Z68" s="188"/>
      <c r="AA68" s="188"/>
      <c r="AB68" s="188"/>
      <c r="AC68" s="188"/>
      <c r="AD68" s="188"/>
    </row>
    <row r="69" spans="1:30" hidden="1">
      <c r="A69" s="234"/>
      <c r="B69" s="235"/>
      <c r="C69" s="236"/>
      <c r="D69" s="236"/>
      <c r="E69" s="237"/>
      <c r="F69" s="238"/>
      <c r="G69" s="238"/>
      <c r="H69" s="239"/>
      <c r="I69" s="240"/>
      <c r="J69" s="241"/>
      <c r="K69" s="241"/>
      <c r="L69" s="241"/>
      <c r="M69" s="241"/>
      <c r="N69" s="242"/>
      <c r="Q69" s="243">
        <v>1993</v>
      </c>
      <c r="R69" s="192">
        <v>81510</v>
      </c>
      <c r="S69" s="188"/>
      <c r="Y69" s="188"/>
      <c r="Z69" s="188"/>
      <c r="AA69" s="188"/>
      <c r="AB69" s="188"/>
      <c r="AC69" s="188"/>
    </row>
    <row r="70" spans="1:30" ht="48" hidden="1" thickBot="1">
      <c r="A70" s="203" t="s">
        <v>95</v>
      </c>
      <c r="B70" s="204" t="s">
        <v>96</v>
      </c>
      <c r="C70" s="204" t="s">
        <v>97</v>
      </c>
      <c r="D70" s="821" t="s">
        <v>98</v>
      </c>
      <c r="E70" s="822"/>
      <c r="F70" s="204" t="s">
        <v>99</v>
      </c>
      <c r="G70" s="204" t="s">
        <v>115</v>
      </c>
      <c r="H70" s="204" t="s">
        <v>6</v>
      </c>
      <c r="I70" s="204" t="s">
        <v>100</v>
      </c>
      <c r="J70" s="204" t="s">
        <v>29</v>
      </c>
      <c r="K70" s="204" t="s">
        <v>14</v>
      </c>
      <c r="L70" s="204" t="s">
        <v>101</v>
      </c>
      <c r="M70" s="621">
        <f>+L18</f>
        <v>0</v>
      </c>
      <c r="N70" s="206" t="s">
        <v>12</v>
      </c>
      <c r="Q70" s="481"/>
      <c r="R70" s="480"/>
      <c r="S70" s="188"/>
      <c r="Y70" s="188"/>
      <c r="Z70" s="188"/>
      <c r="AA70" s="188"/>
      <c r="AB70" s="188"/>
      <c r="AC70" s="188"/>
    </row>
    <row r="71" spans="1:30" ht="38.25" hidden="1">
      <c r="A71" s="823">
        <f>A12</f>
        <v>0</v>
      </c>
      <c r="B71" s="826" t="s">
        <v>333</v>
      </c>
      <c r="C71" s="830"/>
      <c r="D71" s="833">
        <v>34537</v>
      </c>
      <c r="E71" s="837" t="str">
        <f>IF(D71=0,0,IF(D71&lt;D$7,"CUMPLE EL TIEMPO MÍNIMO REQUERIDO DE HABER TERMINADO Y APROBADO ESTUDIOS","NO CUMPLE EL TIEMPO MÍNIMO REQUERIDO DE HABER TERMINADO Y APROBADO ESTUDIOS"))</f>
        <v>CUMPLE EL TIEMPO MÍNIMO REQUERIDO DE HABER TERMINADO Y APROBADO ESTUDIOS</v>
      </c>
      <c r="F71" s="846" t="s">
        <v>332</v>
      </c>
      <c r="G71" s="846" t="s">
        <v>325</v>
      </c>
      <c r="H71" s="509" t="s">
        <v>334</v>
      </c>
      <c r="I71" s="510">
        <v>37127</v>
      </c>
      <c r="J71" s="511"/>
      <c r="K71" s="507">
        <f>IF(J71=0,0,IF(I71&lt;D$21,"EXPERIENCIA ADQUIRIDA ANTES DEL GRADO",J71/VLOOKUP(YEAR(I71),$Q$19:$R$104,2,0)))</f>
        <v>0</v>
      </c>
      <c r="L71" s="209"/>
      <c r="M71" s="210"/>
      <c r="N71" s="529"/>
      <c r="Q71" s="481"/>
      <c r="R71" s="480"/>
      <c r="S71" s="188"/>
      <c r="Y71" s="188"/>
      <c r="Z71" s="188"/>
      <c r="AA71" s="188"/>
      <c r="AB71" s="188"/>
      <c r="AC71" s="188"/>
    </row>
    <row r="72" spans="1:30" ht="25.5" hidden="1">
      <c r="A72" s="824"/>
      <c r="B72" s="827"/>
      <c r="C72" s="831"/>
      <c r="D72" s="834"/>
      <c r="E72" s="838"/>
      <c r="F72" s="847"/>
      <c r="G72" s="847"/>
      <c r="H72" s="512" t="s">
        <v>335</v>
      </c>
      <c r="I72" s="513">
        <v>37877</v>
      </c>
      <c r="J72" s="514"/>
      <c r="K72" s="208">
        <f>IF(J72=0,0,IF(I72&lt;D$21,"EXPERIENCIA ADQUIRIDA ANTES DEL GRADO",J72/VLOOKUP(YEAR(I72),$Q$19:$R$104,2,0)))</f>
        <v>0</v>
      </c>
      <c r="L72" s="209"/>
      <c r="M72" s="210"/>
      <c r="N72" s="555"/>
      <c r="Q72" s="481"/>
      <c r="R72" s="480"/>
      <c r="S72" s="188"/>
      <c r="Y72" s="188"/>
      <c r="Z72" s="188"/>
      <c r="AA72" s="188"/>
      <c r="AB72" s="188"/>
      <c r="AC72" s="188"/>
    </row>
    <row r="73" spans="1:30" hidden="1">
      <c r="A73" s="824"/>
      <c r="B73" s="828"/>
      <c r="C73" s="831"/>
      <c r="D73" s="835"/>
      <c r="E73" s="839"/>
      <c r="F73" s="847"/>
      <c r="G73" s="847"/>
      <c r="H73" s="538"/>
      <c r="I73" s="539"/>
      <c r="J73" s="548"/>
      <c r="K73" s="208"/>
      <c r="L73" s="209"/>
      <c r="M73" s="210"/>
      <c r="N73" s="556" t="s">
        <v>341</v>
      </c>
      <c r="Q73" s="481"/>
      <c r="R73" s="480"/>
      <c r="S73" s="188"/>
      <c r="Y73" s="188"/>
      <c r="Z73" s="188"/>
      <c r="AA73" s="188"/>
      <c r="AB73" s="188"/>
      <c r="AC73" s="188"/>
    </row>
    <row r="74" spans="1:30" hidden="1">
      <c r="A74" s="824"/>
      <c r="B74" s="827"/>
      <c r="C74" s="831"/>
      <c r="D74" s="834"/>
      <c r="E74" s="838"/>
      <c r="F74" s="847"/>
      <c r="G74" s="847"/>
      <c r="H74" s="512"/>
      <c r="I74" s="513"/>
      <c r="J74" s="514"/>
      <c r="K74" s="208">
        <f>IF(J74=0,0,IF(I74&lt;D$21,"EXPERIENCIA ADQUIRIDA ANTES DEL GRADO",J74/VLOOKUP(YEAR(I74),$Q$19:$R$104,2,0)))</f>
        <v>0</v>
      </c>
      <c r="L74" s="209">
        <f t="shared" ref="L74:L76" si="18">IF(K74&gt;=K$7,"Mínimo uno de los contratos debe ser ≥ a una (1) vez el POE, a la fecha de su terminación, expresado en SMMLV.",0)</f>
        <v>0</v>
      </c>
      <c r="M74" s="210"/>
      <c r="N74" s="555"/>
      <c r="Q74" s="481"/>
      <c r="R74" s="480"/>
      <c r="S74" s="188"/>
      <c r="Y74" s="188"/>
      <c r="Z74" s="188"/>
      <c r="AA74" s="188"/>
      <c r="AB74" s="188"/>
      <c r="AC74" s="188"/>
    </row>
    <row r="75" spans="1:30" hidden="1">
      <c r="A75" s="824"/>
      <c r="B75" s="827"/>
      <c r="C75" s="831"/>
      <c r="D75" s="834"/>
      <c r="E75" s="838"/>
      <c r="F75" s="847"/>
      <c r="G75" s="847"/>
      <c r="H75" s="512"/>
      <c r="I75" s="513"/>
      <c r="J75" s="514"/>
      <c r="K75" s="208">
        <f>IF(J75=0,0,IF(I75&lt;D$21,"EXPERIENCIA ADQUIRIDA ANTES DEL GRADO",J75/VLOOKUP(YEAR(I75),$Q$19:$R$104,2,0)))</f>
        <v>0</v>
      </c>
      <c r="L75" s="209">
        <f t="shared" si="18"/>
        <v>0</v>
      </c>
      <c r="M75" s="210"/>
      <c r="N75" s="579"/>
      <c r="Q75" s="481"/>
      <c r="R75" s="480"/>
      <c r="S75" s="188"/>
      <c r="Y75" s="188"/>
      <c r="Z75" s="188"/>
      <c r="AA75" s="188"/>
      <c r="AB75" s="188"/>
      <c r="AC75" s="188"/>
    </row>
    <row r="76" spans="1:30" hidden="1">
      <c r="A76" s="824"/>
      <c r="B76" s="827"/>
      <c r="C76" s="831"/>
      <c r="D76" s="834"/>
      <c r="E76" s="838"/>
      <c r="F76" s="847"/>
      <c r="G76" s="847"/>
      <c r="H76" s="512"/>
      <c r="I76" s="513"/>
      <c r="J76" s="514"/>
      <c r="K76" s="208">
        <f>IF(J76=0,0,IF(I76&lt;D$21,"EXPERIENCIA ADQUIRIDA ANTES DEL GRADO",J76/VLOOKUP(YEAR(I76),$Q$19:$R$104,2,0)))</f>
        <v>0</v>
      </c>
      <c r="L76" s="209">
        <f t="shared" si="18"/>
        <v>0</v>
      </c>
      <c r="M76" s="210"/>
      <c r="N76" s="590"/>
      <c r="Q76" s="481"/>
      <c r="R76" s="480"/>
      <c r="S76" s="188"/>
      <c r="Y76" s="188"/>
      <c r="Z76" s="188"/>
      <c r="AA76" s="188"/>
      <c r="AB76" s="188"/>
      <c r="AC76" s="188"/>
    </row>
    <row r="77" spans="1:30" ht="16.5" hidden="1" thickBot="1">
      <c r="A77" s="825"/>
      <c r="B77" s="829"/>
      <c r="C77" s="832"/>
      <c r="D77" s="836"/>
      <c r="E77" s="840"/>
      <c r="F77" s="848"/>
      <c r="G77" s="848"/>
      <c r="H77" s="849" t="s">
        <v>102</v>
      </c>
      <c r="I77" s="850"/>
      <c r="J77" s="850"/>
      <c r="K77" s="215">
        <f>SUM(K71:K76)</f>
        <v>0</v>
      </c>
      <c r="L77" s="216"/>
      <c r="M77" s="217">
        <f>SUM(M71:M76)</f>
        <v>0</v>
      </c>
      <c r="N77" s="218"/>
      <c r="Q77" s="481"/>
      <c r="R77" s="480"/>
      <c r="S77" s="188"/>
      <c r="Y77" s="188"/>
      <c r="Z77" s="188"/>
      <c r="AA77" s="188"/>
      <c r="AB77" s="188"/>
      <c r="AC77" s="188"/>
    </row>
    <row r="78" spans="1:30">
      <c r="A78" s="234"/>
      <c r="B78" s="235"/>
      <c r="C78" s="236"/>
      <c r="D78" s="236"/>
      <c r="E78" s="237"/>
      <c r="F78" s="238"/>
      <c r="G78" s="238"/>
      <c r="H78" s="239"/>
      <c r="I78" s="240"/>
      <c r="J78" s="241"/>
      <c r="K78" s="241"/>
      <c r="L78" s="241"/>
      <c r="M78" s="241"/>
      <c r="N78" s="242"/>
      <c r="Q78" s="481"/>
      <c r="R78" s="480"/>
      <c r="S78" s="188"/>
      <c r="Y78" s="188"/>
      <c r="Z78" s="188"/>
      <c r="AA78" s="188"/>
      <c r="AB78" s="188"/>
      <c r="AC78" s="188"/>
    </row>
    <row r="79" spans="1:30" ht="12.75" customHeight="1">
      <c r="A79" s="196" t="e">
        <f>+[14]RUP!A74</f>
        <v>#REF!</v>
      </c>
      <c r="B79" s="197">
        <v>2</v>
      </c>
      <c r="C79" s="844">
        <f>VLOOKUP(B79,Conformación!$A$5:$N$129,2,FALSE)</f>
        <v>0</v>
      </c>
      <c r="D79" s="844"/>
      <c r="E79" s="844"/>
      <c r="F79" s="844"/>
      <c r="G79" s="844"/>
      <c r="H79" s="844"/>
      <c r="I79" s="844"/>
      <c r="J79" s="844"/>
      <c r="K79" s="623"/>
      <c r="L79" s="623"/>
      <c r="M79" s="623"/>
      <c r="Q79" s="243">
        <v>1994</v>
      </c>
      <c r="R79" s="192">
        <v>98700</v>
      </c>
      <c r="S79" s="188"/>
      <c r="Y79" s="188"/>
      <c r="Z79" s="188"/>
      <c r="AA79" s="188"/>
      <c r="AB79" s="188"/>
      <c r="AC79" s="188"/>
    </row>
    <row r="80" spans="1:30" ht="12.75" customHeight="1">
      <c r="A80" s="196"/>
      <c r="B80" s="196"/>
      <c r="C80" s="845" t="str">
        <f>VLOOKUP(B79,Conformación!$A$5:$N$129,4,FALSE)</f>
        <v xml:space="preserve">( 0% -  0% -  0%- 0%- 0%) </v>
      </c>
      <c r="D80" s="845"/>
      <c r="E80" s="845"/>
      <c r="F80" s="845"/>
      <c r="G80" s="845"/>
      <c r="H80" s="845"/>
      <c r="I80" s="845"/>
      <c r="J80" s="845"/>
      <c r="K80" s="622"/>
      <c r="L80" s="622"/>
      <c r="M80" s="622"/>
      <c r="Q80" s="243">
        <v>1995</v>
      </c>
      <c r="R80" s="192">
        <v>118933.5</v>
      </c>
      <c r="S80" s="188"/>
      <c r="Y80" s="188"/>
      <c r="Z80" s="188"/>
      <c r="AA80" s="188"/>
      <c r="AB80" s="188"/>
      <c r="AC80" s="188"/>
    </row>
    <row r="81" spans="1:29">
      <c r="A81" s="196"/>
      <c r="B81" s="196"/>
      <c r="C81" s="845"/>
      <c r="D81" s="845"/>
      <c r="E81" s="845"/>
      <c r="F81" s="845"/>
      <c r="G81" s="845"/>
      <c r="H81" s="845"/>
      <c r="I81" s="845"/>
      <c r="J81" s="845"/>
      <c r="K81" s="622"/>
      <c r="L81" s="622"/>
      <c r="M81" s="622"/>
      <c r="Q81" s="243">
        <v>1996</v>
      </c>
      <c r="R81" s="192">
        <v>142125</v>
      </c>
    </row>
    <row r="82" spans="1:29" ht="13.5" thickBot="1">
      <c r="A82" s="188"/>
      <c r="B82" s="188"/>
      <c r="C82" s="188"/>
      <c r="D82" s="188"/>
      <c r="E82" s="188"/>
      <c r="F82" s="202"/>
      <c r="G82" s="202"/>
      <c r="H82" s="202"/>
      <c r="I82" s="193"/>
      <c r="J82" s="190"/>
      <c r="K82" s="190"/>
      <c r="L82" s="190"/>
      <c r="M82" s="190"/>
      <c r="Q82" s="243">
        <v>1997</v>
      </c>
      <c r="R82" s="192">
        <v>172005</v>
      </c>
    </row>
    <row r="83" spans="1:29" ht="48" thickBot="1">
      <c r="A83" s="203" t="s">
        <v>95</v>
      </c>
      <c r="B83" s="204" t="s">
        <v>96</v>
      </c>
      <c r="C83" s="204" t="s">
        <v>97</v>
      </c>
      <c r="D83" s="821" t="s">
        <v>98</v>
      </c>
      <c r="E83" s="822"/>
      <c r="F83" s="204" t="s">
        <v>99</v>
      </c>
      <c r="G83" s="204" t="s">
        <v>115</v>
      </c>
      <c r="H83" s="204" t="s">
        <v>6</v>
      </c>
      <c r="I83" s="204" t="s">
        <v>100</v>
      </c>
      <c r="J83" s="204" t="s">
        <v>29</v>
      </c>
      <c r="K83" s="204" t="s">
        <v>14</v>
      </c>
      <c r="L83" s="204" t="s">
        <v>101</v>
      </c>
      <c r="M83" s="621">
        <f>+L69</f>
        <v>0</v>
      </c>
      <c r="N83" s="206" t="s">
        <v>12</v>
      </c>
      <c r="Q83" s="243">
        <v>1998</v>
      </c>
      <c r="R83" s="192">
        <v>203826</v>
      </c>
    </row>
    <row r="84" spans="1:29" ht="24.75" customHeight="1" thickBot="1">
      <c r="A84" s="823" t="str">
        <f>A7</f>
        <v>Director de Interventoría</v>
      </c>
      <c r="B84" s="826"/>
      <c r="C84" s="830"/>
      <c r="D84" s="833"/>
      <c r="E84" s="837">
        <f>IF(D84=0,0,IF(D84&lt;D$7,"CUMPLE EL TIEMPO MÍNIMO REQUERIDO DE HABER TERMINADO Y APROBADO ESTUDIOS","NO CUMPLE EL TIEMPO MÍNIMO REQUERIDO DE HABER TERMINADO Y APROBADO ESTUDIOS"))</f>
        <v>0</v>
      </c>
      <c r="F84" s="846"/>
      <c r="G84" s="846"/>
      <c r="H84" s="509"/>
      <c r="I84" s="510"/>
      <c r="J84" s="511"/>
      <c r="K84" s="508">
        <f t="shared" ref="K84:K90" si="19">IF(J84=0,0,IF(I84&lt;D$21,"EXPERIENCIA ADQUIRIDA ANTES DEL GRADO",J84/VLOOKUP(YEAR(I84),$Q$19:$R$104,2,0)))</f>
        <v>0</v>
      </c>
      <c r="L84" s="209"/>
      <c r="M84" s="210"/>
      <c r="N84" s="529"/>
      <c r="Q84" s="243">
        <v>1999</v>
      </c>
      <c r="R84" s="192">
        <v>236460</v>
      </c>
    </row>
    <row r="85" spans="1:29" ht="40.5" hidden="1" customHeight="1">
      <c r="A85" s="824"/>
      <c r="B85" s="827"/>
      <c r="C85" s="831"/>
      <c r="D85" s="834"/>
      <c r="E85" s="838"/>
      <c r="F85" s="847"/>
      <c r="G85" s="847"/>
      <c r="H85" s="512"/>
      <c r="I85" s="513"/>
      <c r="J85" s="514"/>
      <c r="K85" s="208">
        <f t="shared" si="19"/>
        <v>0</v>
      </c>
      <c r="L85" s="209"/>
      <c r="M85" s="210"/>
      <c r="N85" s="555"/>
      <c r="Q85" s="559"/>
      <c r="R85" s="560"/>
    </row>
    <row r="86" spans="1:29" ht="66.75" hidden="1" customHeight="1">
      <c r="A86" s="824"/>
      <c r="B86" s="827"/>
      <c r="C86" s="831"/>
      <c r="D86" s="834"/>
      <c r="E86" s="838"/>
      <c r="F86" s="847"/>
      <c r="G86" s="847"/>
      <c r="H86" s="512"/>
      <c r="I86" s="513"/>
      <c r="J86" s="514"/>
      <c r="K86" s="208">
        <f t="shared" si="19"/>
        <v>0</v>
      </c>
      <c r="L86" s="209">
        <f t="shared" ref="L86" si="20">IF(K86&gt;=K$7,"Mínimo uno de los contratos debe ser ≥ a una (1) vez el POE, a la fecha de su terminación, expresado en SMMLV.",0)</f>
        <v>0</v>
      </c>
      <c r="M86" s="210"/>
      <c r="N86" s="555"/>
      <c r="Q86" s="5">
        <v>2000</v>
      </c>
      <c r="R86" s="6">
        <v>260100</v>
      </c>
    </row>
    <row r="87" spans="1:29" ht="69" hidden="1" customHeight="1">
      <c r="A87" s="824"/>
      <c r="B87" s="828"/>
      <c r="C87" s="831"/>
      <c r="D87" s="835"/>
      <c r="E87" s="839"/>
      <c r="F87" s="847"/>
      <c r="G87" s="847"/>
      <c r="H87" s="538"/>
      <c r="I87" s="539"/>
      <c r="J87" s="548"/>
      <c r="K87" s="208">
        <f t="shared" si="19"/>
        <v>0</v>
      </c>
      <c r="L87" s="209"/>
      <c r="M87" s="210"/>
      <c r="N87" s="555"/>
      <c r="Q87" s="5">
        <v>2001</v>
      </c>
      <c r="R87" s="6">
        <v>286000</v>
      </c>
    </row>
    <row r="88" spans="1:29" ht="12.75" hidden="1" customHeight="1">
      <c r="A88" s="824"/>
      <c r="B88" s="827"/>
      <c r="C88" s="831"/>
      <c r="D88" s="834"/>
      <c r="E88" s="838"/>
      <c r="F88" s="847"/>
      <c r="G88" s="847"/>
      <c r="H88" s="512"/>
      <c r="I88" s="513"/>
      <c r="J88" s="514"/>
      <c r="K88" s="208">
        <f t="shared" si="19"/>
        <v>0</v>
      </c>
      <c r="L88" s="209">
        <f t="shared" ref="L88" si="21">IF(K88&gt;=K$7,"Mínimo uno de los contratos debe ser ≥ a una (1) vez el POE, a la fecha de su terminación, expresado en SMMLV.",0)</f>
        <v>0</v>
      </c>
      <c r="M88" s="210"/>
      <c r="N88" s="556"/>
      <c r="Q88" s="520"/>
      <c r="R88" s="521"/>
    </row>
    <row r="89" spans="1:29" ht="13.5" hidden="1" customHeight="1">
      <c r="A89" s="824"/>
      <c r="B89" s="828"/>
      <c r="C89" s="831"/>
      <c r="D89" s="835"/>
      <c r="E89" s="839"/>
      <c r="F89" s="847"/>
      <c r="G89" s="847"/>
      <c r="H89" s="538"/>
      <c r="I89" s="539"/>
      <c r="J89" s="548"/>
      <c r="K89" s="208">
        <f t="shared" si="19"/>
        <v>0</v>
      </c>
      <c r="L89" s="209"/>
      <c r="M89" s="210"/>
      <c r="N89" s="555"/>
      <c r="Q89" s="5">
        <v>2002</v>
      </c>
      <c r="R89" s="6">
        <v>309000</v>
      </c>
    </row>
    <row r="90" spans="1:29" ht="13.5" hidden="1" thickBot="1">
      <c r="A90" s="824"/>
      <c r="B90" s="827"/>
      <c r="C90" s="831"/>
      <c r="D90" s="834"/>
      <c r="E90" s="838"/>
      <c r="F90" s="847"/>
      <c r="G90" s="847"/>
      <c r="H90" s="512"/>
      <c r="I90" s="513"/>
      <c r="J90" s="514"/>
      <c r="K90" s="208">
        <f t="shared" si="19"/>
        <v>0</v>
      </c>
      <c r="L90" s="209">
        <f t="shared" ref="L90" si="22">IF(K90&gt;=K$7,"Mínimo uno de los contratos debe ser ≥ a una (1) vez el POE, a la fecha de su terminación, expresado en SMMLV.",0)</f>
        <v>0</v>
      </c>
      <c r="M90" s="210"/>
      <c r="N90" s="555"/>
      <c r="Q90" s="5">
        <v>2003</v>
      </c>
      <c r="R90" s="6">
        <v>332000</v>
      </c>
    </row>
    <row r="91" spans="1:29" s="220" customFormat="1" ht="12.75" customHeight="1" thickBot="1">
      <c r="A91" s="825"/>
      <c r="B91" s="829"/>
      <c r="C91" s="832"/>
      <c r="D91" s="836"/>
      <c r="E91" s="840"/>
      <c r="F91" s="848"/>
      <c r="G91" s="848"/>
      <c r="H91" s="849"/>
      <c r="I91" s="850"/>
      <c r="J91" s="850"/>
      <c r="K91" s="215">
        <f>SUM(K84:K90)</f>
        <v>0</v>
      </c>
      <c r="L91" s="216"/>
      <c r="M91" s="217">
        <f>SUM(M84:M90)</f>
        <v>0</v>
      </c>
      <c r="N91" s="218"/>
      <c r="O91" s="219"/>
      <c r="P91" s="219"/>
      <c r="Q91" s="5">
        <v>2004</v>
      </c>
      <c r="R91" s="6">
        <v>358000</v>
      </c>
    </row>
    <row r="92" spans="1:29" ht="13.5" customHeight="1" thickBot="1">
      <c r="A92" s="572"/>
      <c r="B92" s="516"/>
      <c r="C92" s="517"/>
      <c r="D92" s="518"/>
      <c r="E92" s="519"/>
      <c r="F92" s="515"/>
      <c r="G92" s="515"/>
      <c r="H92" s="573"/>
      <c r="I92" s="573"/>
      <c r="J92" s="573"/>
      <c r="K92" s="574"/>
      <c r="L92" s="575"/>
      <c r="M92" s="576"/>
      <c r="N92" s="577"/>
      <c r="Q92" s="5">
        <v>2005</v>
      </c>
      <c r="R92" s="6">
        <v>381500</v>
      </c>
      <c r="S92" s="188"/>
      <c r="Y92" s="188"/>
      <c r="Z92" s="188"/>
      <c r="AA92" s="188"/>
      <c r="AB92" s="188"/>
      <c r="AC92" s="188"/>
    </row>
    <row r="93" spans="1:29" ht="46.5" customHeight="1" thickBot="1">
      <c r="A93" s="203" t="s">
        <v>95</v>
      </c>
      <c r="B93" s="204" t="s">
        <v>96</v>
      </c>
      <c r="C93" s="204" t="s">
        <v>97</v>
      </c>
      <c r="D93" s="821" t="s">
        <v>98</v>
      </c>
      <c r="E93" s="822"/>
      <c r="F93" s="204" t="s">
        <v>99</v>
      </c>
      <c r="G93" s="204" t="s">
        <v>115</v>
      </c>
      <c r="H93" s="204" t="s">
        <v>6</v>
      </c>
      <c r="I93" s="204" t="s">
        <v>100</v>
      </c>
      <c r="J93" s="204" t="s">
        <v>29</v>
      </c>
      <c r="K93" s="204" t="s">
        <v>14</v>
      </c>
      <c r="L93" s="204" t="s">
        <v>101</v>
      </c>
      <c r="M93" s="621">
        <f>+L79</f>
        <v>0</v>
      </c>
      <c r="N93" s="206" t="s">
        <v>12</v>
      </c>
      <c r="Q93" s="5">
        <v>2006</v>
      </c>
      <c r="R93" s="6">
        <v>408000</v>
      </c>
      <c r="S93" s="188"/>
      <c r="Y93" s="188"/>
      <c r="Z93" s="188"/>
      <c r="AA93" s="188"/>
      <c r="AB93" s="188"/>
      <c r="AC93" s="188"/>
    </row>
    <row r="94" spans="1:29" ht="34.5" customHeight="1" thickBot="1">
      <c r="A94" s="823" t="str">
        <f>A8</f>
        <v>Especialista en Geotecnia y Vías</v>
      </c>
      <c r="B94" s="826"/>
      <c r="C94" s="830"/>
      <c r="D94" s="833"/>
      <c r="E94" s="837">
        <f>IF(D94=0,0,IF(D94&lt;D$7,"CUMPLE EL TIEMPO MÍNIMO REQUERIDO DE HABER TERMINADO Y APROBADO ESTUDIOS","NO CUMPLE EL TIEMPO MÍNIMO REQUERIDO DE HABER TERMINADO Y APROBADO ESTUDIOS"))</f>
        <v>0</v>
      </c>
      <c r="F94" s="846"/>
      <c r="G94" s="846"/>
      <c r="H94" s="509"/>
      <c r="I94" s="510"/>
      <c r="J94" s="511"/>
      <c r="K94" s="508">
        <f t="shared" ref="K94:K100" si="23">IF(J94=0,0,IF(I94&lt;D$21,"EXPERIENCIA ADQUIRIDA ANTES DEL GRADO",J94/VLOOKUP(YEAR(I94),$Q$19:$R$104,2,0)))</f>
        <v>0</v>
      </c>
      <c r="L94" s="209"/>
      <c r="M94" s="210"/>
      <c r="N94" s="529"/>
      <c r="Q94" s="5">
        <v>2007</v>
      </c>
      <c r="R94" s="6">
        <v>433700</v>
      </c>
      <c r="S94" s="188"/>
      <c r="Y94" s="188"/>
      <c r="Z94" s="188"/>
      <c r="AA94" s="188"/>
      <c r="AB94" s="188"/>
      <c r="AC94" s="188"/>
    </row>
    <row r="95" spans="1:29" ht="112.5" hidden="1" customHeight="1">
      <c r="A95" s="824"/>
      <c r="B95" s="827"/>
      <c r="C95" s="831"/>
      <c r="D95" s="834"/>
      <c r="E95" s="838"/>
      <c r="F95" s="847"/>
      <c r="G95" s="847"/>
      <c r="H95" s="512"/>
      <c r="I95" s="513"/>
      <c r="J95" s="514"/>
      <c r="K95" s="208">
        <f t="shared" si="23"/>
        <v>0</v>
      </c>
      <c r="L95" s="209"/>
      <c r="M95" s="210"/>
      <c r="N95" s="555"/>
      <c r="Q95" s="2">
        <v>2008</v>
      </c>
      <c r="R95" s="6">
        <v>461500</v>
      </c>
      <c r="S95" s="188"/>
      <c r="Y95" s="188"/>
      <c r="Z95" s="188"/>
      <c r="AA95" s="188"/>
      <c r="AB95" s="188"/>
      <c r="AC95" s="188"/>
    </row>
    <row r="96" spans="1:29" ht="112.5" hidden="1" customHeight="1" thickBot="1">
      <c r="A96" s="824"/>
      <c r="B96" s="827"/>
      <c r="C96" s="831"/>
      <c r="D96" s="834"/>
      <c r="E96" s="838"/>
      <c r="F96" s="847"/>
      <c r="G96" s="847"/>
      <c r="H96" s="512"/>
      <c r="I96" s="513"/>
      <c r="J96" s="514"/>
      <c r="K96" s="208">
        <f t="shared" si="23"/>
        <v>0</v>
      </c>
      <c r="L96" s="209">
        <f t="shared" ref="L96" si="24">IF(K96&gt;=K$7,"Mínimo uno de los contratos debe ser ≥ a una (1) vez el POE, a la fecha de su terminación, expresado en SMMLV.",0)</f>
        <v>0</v>
      </c>
      <c r="M96" s="210"/>
      <c r="N96" s="555"/>
      <c r="Q96" s="561"/>
      <c r="R96" s="562"/>
      <c r="S96" s="188"/>
      <c r="Y96" s="188"/>
      <c r="Z96" s="188"/>
      <c r="AA96" s="188"/>
      <c r="AB96" s="188"/>
      <c r="AC96" s="188"/>
    </row>
    <row r="97" spans="1:29" ht="73.5" hidden="1" customHeight="1">
      <c r="A97" s="824"/>
      <c r="B97" s="828"/>
      <c r="C97" s="831"/>
      <c r="D97" s="835"/>
      <c r="E97" s="839"/>
      <c r="F97" s="847"/>
      <c r="G97" s="847"/>
      <c r="H97" s="538"/>
      <c r="I97" s="539"/>
      <c r="J97" s="548"/>
      <c r="K97" s="208">
        <f t="shared" si="23"/>
        <v>0</v>
      </c>
      <c r="L97" s="209"/>
      <c r="M97" s="210"/>
      <c r="N97" s="555"/>
      <c r="Q97" s="2">
        <v>2009</v>
      </c>
      <c r="R97" s="6">
        <v>496900</v>
      </c>
      <c r="S97" s="188"/>
      <c r="Y97" s="188"/>
      <c r="Z97" s="188"/>
      <c r="AA97" s="188"/>
      <c r="AB97" s="188"/>
      <c r="AC97" s="188"/>
    </row>
    <row r="98" spans="1:29" ht="14.25" hidden="1" customHeight="1">
      <c r="A98" s="824"/>
      <c r="B98" s="827"/>
      <c r="C98" s="831"/>
      <c r="D98" s="834"/>
      <c r="E98" s="838"/>
      <c r="F98" s="847"/>
      <c r="G98" s="847"/>
      <c r="H98" s="512"/>
      <c r="I98" s="513"/>
      <c r="J98" s="514"/>
      <c r="K98" s="208">
        <f t="shared" si="23"/>
        <v>0</v>
      </c>
      <c r="L98" s="209">
        <f t="shared" ref="L98" si="25">IF(K98&gt;=K$7,"Mínimo uno de los contratos debe ser ≥ a una (1) vez el POE, a la fecha de su terminación, expresado en SMMLV.",0)</f>
        <v>0</v>
      </c>
      <c r="M98" s="210"/>
      <c r="N98" s="555"/>
      <c r="Q98" s="2">
        <v>2010</v>
      </c>
      <c r="R98" s="6">
        <v>515000</v>
      </c>
      <c r="S98" s="188"/>
      <c r="Y98" s="188"/>
      <c r="Z98" s="188"/>
      <c r="AA98" s="188"/>
      <c r="AB98" s="188"/>
      <c r="AC98" s="188"/>
    </row>
    <row r="99" spans="1:29" ht="13.5" hidden="1" customHeight="1">
      <c r="A99" s="824"/>
      <c r="B99" s="828"/>
      <c r="C99" s="831"/>
      <c r="D99" s="835"/>
      <c r="E99" s="839"/>
      <c r="F99" s="847"/>
      <c r="G99" s="847"/>
      <c r="H99" s="538"/>
      <c r="I99" s="539"/>
      <c r="J99" s="548"/>
      <c r="K99" s="208">
        <f t="shared" si="23"/>
        <v>0</v>
      </c>
      <c r="L99" s="209"/>
      <c r="M99" s="210"/>
      <c r="N99" s="555"/>
      <c r="Q99" s="2">
        <v>2011</v>
      </c>
      <c r="R99" s="6">
        <v>535600</v>
      </c>
      <c r="S99" s="188"/>
      <c r="Y99" s="188"/>
      <c r="Z99" s="188"/>
      <c r="AA99" s="188"/>
      <c r="AB99" s="188"/>
      <c r="AC99" s="188"/>
    </row>
    <row r="100" spans="1:29" ht="13.5" hidden="1" customHeight="1">
      <c r="A100" s="824"/>
      <c r="B100" s="827"/>
      <c r="C100" s="831"/>
      <c r="D100" s="834"/>
      <c r="E100" s="838"/>
      <c r="F100" s="847"/>
      <c r="G100" s="847"/>
      <c r="H100" s="512"/>
      <c r="I100" s="513"/>
      <c r="J100" s="514"/>
      <c r="K100" s="208">
        <f t="shared" si="23"/>
        <v>0</v>
      </c>
      <c r="L100" s="209">
        <f t="shared" ref="L100" si="26">IF(K100&gt;=K$7,"Mínimo uno de los contratos debe ser ≥ a una (1) vez el POE, a la fecha de su terminación, expresado en SMMLV.",0)</f>
        <v>0</v>
      </c>
      <c r="M100" s="210"/>
      <c r="N100" s="555"/>
      <c r="Q100" s="2">
        <v>2012</v>
      </c>
      <c r="R100" s="6">
        <v>566700</v>
      </c>
      <c r="S100" s="188"/>
      <c r="Y100" s="188"/>
      <c r="Z100" s="188"/>
      <c r="AA100" s="188"/>
      <c r="AB100" s="188"/>
      <c r="AC100" s="188"/>
    </row>
    <row r="101" spans="1:29" ht="12.75" customHeight="1" thickBot="1">
      <c r="A101" s="825"/>
      <c r="B101" s="829"/>
      <c r="C101" s="832"/>
      <c r="D101" s="836"/>
      <c r="E101" s="840"/>
      <c r="F101" s="848"/>
      <c r="G101" s="848"/>
      <c r="H101" s="849"/>
      <c r="I101" s="850"/>
      <c r="J101" s="850"/>
      <c r="K101" s="215">
        <f>SUM(K94:K100)</f>
        <v>0</v>
      </c>
      <c r="L101" s="216"/>
      <c r="M101" s="217">
        <f>SUM(M94:M100)</f>
        <v>0</v>
      </c>
      <c r="N101" s="218"/>
      <c r="Q101" s="2">
        <v>2013</v>
      </c>
      <c r="R101" s="6">
        <v>589500</v>
      </c>
      <c r="S101" s="188"/>
      <c r="Y101" s="188"/>
      <c r="Z101" s="188"/>
      <c r="AA101" s="188"/>
      <c r="AB101" s="188"/>
      <c r="AC101" s="188"/>
    </row>
    <row r="102" spans="1:29" ht="12.75" customHeight="1">
      <c r="A102" s="572"/>
      <c r="B102" s="516"/>
      <c r="C102" s="517"/>
      <c r="D102" s="518"/>
      <c r="E102" s="519"/>
      <c r="F102" s="515"/>
      <c r="G102" s="515"/>
      <c r="H102" s="573"/>
      <c r="I102" s="573"/>
      <c r="J102" s="573"/>
      <c r="K102" s="574"/>
      <c r="L102" s="575"/>
      <c r="M102" s="576"/>
      <c r="N102" s="577"/>
      <c r="Q102" s="2">
        <v>2014</v>
      </c>
      <c r="R102" s="6">
        <v>616000</v>
      </c>
    </row>
    <row r="103" spans="1:29" ht="12.75" hidden="1" customHeight="1">
      <c r="A103" s="203" t="s">
        <v>95</v>
      </c>
      <c r="B103" s="204" t="s">
        <v>96</v>
      </c>
      <c r="C103" s="204" t="s">
        <v>97</v>
      </c>
      <c r="D103" s="821" t="s">
        <v>98</v>
      </c>
      <c r="E103" s="822"/>
      <c r="F103" s="204" t="s">
        <v>99</v>
      </c>
      <c r="G103" s="204" t="s">
        <v>115</v>
      </c>
      <c r="H103" s="204" t="s">
        <v>6</v>
      </c>
      <c r="I103" s="204" t="s">
        <v>100</v>
      </c>
      <c r="J103" s="204" t="s">
        <v>29</v>
      </c>
      <c r="K103" s="204" t="s">
        <v>14</v>
      </c>
      <c r="L103" s="204" t="s">
        <v>101</v>
      </c>
      <c r="M103" s="621">
        <f>+L89</f>
        <v>0</v>
      </c>
      <c r="N103" s="206" t="s">
        <v>12</v>
      </c>
      <c r="Q103" s="2">
        <v>2015</v>
      </c>
      <c r="R103" s="6">
        <v>644350</v>
      </c>
    </row>
    <row r="104" spans="1:29" ht="13.5" hidden="1" customHeight="1">
      <c r="A104" s="823">
        <f>A72</f>
        <v>0</v>
      </c>
      <c r="B104" s="826"/>
      <c r="C104" s="830"/>
      <c r="D104" s="833"/>
      <c r="E104" s="837">
        <f>IF(D104=0,0,IF(D104&lt;D$7,"CUMPLE EL TIEMPO MÍNIMO REQUERIDO DE HABER TERMINADO Y APROBADO ESTUDIOS","NO CUMPLE EL TIEMPO MÍNIMO REQUERIDO DE HABER TERMINADO Y APROBADO ESTUDIOS"))</f>
        <v>0</v>
      </c>
      <c r="F104" s="846"/>
      <c r="G104" s="846"/>
      <c r="H104" s="509"/>
      <c r="I104" s="510"/>
      <c r="J104" s="511"/>
      <c r="K104" s="508">
        <f t="shared" ref="K104:K110" si="27">IF(J104=0,0,IF(I104&lt;D$21,"EXPERIENCIA ADQUIRIDA ANTES DEL GRADO",J104/VLOOKUP(YEAR(I104),$Q$19:$R$104,2,0)))</f>
        <v>0</v>
      </c>
      <c r="L104" s="209"/>
      <c r="M104" s="210"/>
      <c r="N104" s="529"/>
      <c r="Q104" s="5">
        <v>2016</v>
      </c>
      <c r="R104" s="6">
        <v>689454</v>
      </c>
    </row>
    <row r="105" spans="1:29" ht="48" hidden="1" customHeight="1">
      <c r="A105" s="824"/>
      <c r="B105" s="827"/>
      <c r="C105" s="831"/>
      <c r="D105" s="834"/>
      <c r="E105" s="838"/>
      <c r="F105" s="847"/>
      <c r="G105" s="847"/>
      <c r="H105" s="512"/>
      <c r="I105" s="513"/>
      <c r="J105" s="514"/>
      <c r="K105" s="208">
        <f t="shared" si="27"/>
        <v>0</v>
      </c>
      <c r="L105" s="209"/>
      <c r="M105" s="210"/>
      <c r="N105" s="555"/>
      <c r="P105" s="247"/>
      <c r="Q105" s="247">
        <v>2016</v>
      </c>
      <c r="R105" s="248">
        <v>689454</v>
      </c>
    </row>
    <row r="106" spans="1:29" ht="38.25" hidden="1" customHeight="1">
      <c r="A106" s="824"/>
      <c r="B106" s="827"/>
      <c r="C106" s="831"/>
      <c r="D106" s="834"/>
      <c r="E106" s="838"/>
      <c r="F106" s="847"/>
      <c r="G106" s="847"/>
      <c r="H106" s="512"/>
      <c r="I106" s="513"/>
      <c r="J106" s="514"/>
      <c r="K106" s="208">
        <f t="shared" si="27"/>
        <v>0</v>
      </c>
      <c r="L106" s="209">
        <f t="shared" ref="L106" si="28">IF(K106&gt;=K$7,"Mínimo uno de los contratos debe ser ≥ a una (1) vez el POE, a la fecha de su terminación, expresado en SMMLV.",0)</f>
        <v>0</v>
      </c>
      <c r="M106" s="210"/>
      <c r="N106" s="555"/>
      <c r="Q106" s="243"/>
      <c r="R106" s="192"/>
    </row>
    <row r="107" spans="1:29" ht="38.25" hidden="1" customHeight="1">
      <c r="A107" s="824"/>
      <c r="B107" s="828"/>
      <c r="C107" s="831"/>
      <c r="D107" s="835"/>
      <c r="E107" s="839"/>
      <c r="F107" s="847"/>
      <c r="G107" s="847"/>
      <c r="H107" s="538"/>
      <c r="I107" s="539"/>
      <c r="J107" s="548"/>
      <c r="K107" s="208">
        <f t="shared" si="27"/>
        <v>0</v>
      </c>
      <c r="L107" s="209"/>
      <c r="M107" s="210"/>
      <c r="N107" s="555"/>
      <c r="Q107" s="243"/>
      <c r="R107" s="192"/>
    </row>
    <row r="108" spans="1:29" ht="127.5" hidden="1" customHeight="1">
      <c r="A108" s="824"/>
      <c r="B108" s="827"/>
      <c r="C108" s="831"/>
      <c r="D108" s="834"/>
      <c r="E108" s="838"/>
      <c r="F108" s="847"/>
      <c r="G108" s="847"/>
      <c r="H108" s="512"/>
      <c r="I108" s="513"/>
      <c r="J108" s="514"/>
      <c r="K108" s="208">
        <f t="shared" si="27"/>
        <v>0</v>
      </c>
      <c r="L108" s="209">
        <f t="shared" ref="L108" si="29">IF(K108&gt;=K$7,"Mínimo uno de los contratos debe ser ≥ a una (1) vez el POE, a la fecha de su terminación, expresado en SMMLV.",0)</f>
        <v>0</v>
      </c>
      <c r="M108" s="210"/>
      <c r="N108" s="555"/>
      <c r="Q108" s="243"/>
      <c r="R108" s="192"/>
    </row>
    <row r="109" spans="1:29" ht="51" hidden="1" customHeight="1">
      <c r="A109" s="824"/>
      <c r="B109" s="828"/>
      <c r="C109" s="831"/>
      <c r="D109" s="835"/>
      <c r="E109" s="839"/>
      <c r="F109" s="847"/>
      <c r="G109" s="847"/>
      <c r="H109" s="538"/>
      <c r="I109" s="539"/>
      <c r="J109" s="548"/>
      <c r="K109" s="208">
        <f t="shared" si="27"/>
        <v>0</v>
      </c>
      <c r="L109" s="209"/>
      <c r="M109" s="210"/>
      <c r="N109" s="555"/>
      <c r="Q109" s="243"/>
      <c r="R109" s="192"/>
    </row>
    <row r="110" spans="1:29" ht="13.5" hidden="1" customHeight="1">
      <c r="A110" s="824"/>
      <c r="B110" s="827"/>
      <c r="C110" s="831"/>
      <c r="D110" s="834"/>
      <c r="E110" s="838"/>
      <c r="F110" s="847"/>
      <c r="G110" s="847"/>
      <c r="H110" s="512"/>
      <c r="I110" s="513"/>
      <c r="J110" s="514"/>
      <c r="K110" s="208">
        <f t="shared" si="27"/>
        <v>0</v>
      </c>
      <c r="L110" s="209">
        <f t="shared" ref="L110" si="30">IF(K110&gt;=K$7,"Mínimo uno de los contratos debe ser ≥ a una (1) vez el POE, a la fecha de su terminación, expresado en SMMLV.",0)</f>
        <v>0</v>
      </c>
      <c r="M110" s="210"/>
      <c r="N110" s="555"/>
      <c r="Q110" s="224"/>
      <c r="R110" s="225"/>
    </row>
    <row r="111" spans="1:29" ht="16.5" hidden="1" customHeight="1">
      <c r="A111" s="825"/>
      <c r="B111" s="829"/>
      <c r="C111" s="832"/>
      <c r="D111" s="836"/>
      <c r="E111" s="840"/>
      <c r="F111" s="848"/>
      <c r="G111" s="848"/>
      <c r="H111" s="849"/>
      <c r="I111" s="850"/>
      <c r="J111" s="850"/>
      <c r="K111" s="215">
        <f>SUM(K104:K110)</f>
        <v>0</v>
      </c>
      <c r="L111" s="216"/>
      <c r="M111" s="217">
        <f>SUM(M104:M110)</f>
        <v>0</v>
      </c>
      <c r="N111" s="218"/>
      <c r="Q111" s="224"/>
      <c r="R111" s="225"/>
    </row>
    <row r="112" spans="1:29" ht="15" hidden="1" customHeight="1">
      <c r="A112" s="572"/>
      <c r="B112" s="516"/>
      <c r="C112" s="517"/>
      <c r="D112" s="518"/>
      <c r="E112" s="519"/>
      <c r="F112" s="515"/>
      <c r="G112" s="515"/>
      <c r="H112" s="573"/>
      <c r="I112" s="573"/>
      <c r="J112" s="573"/>
      <c r="K112" s="574"/>
      <c r="L112" s="575"/>
      <c r="M112" s="576"/>
      <c r="N112" s="577"/>
      <c r="Q112" s="504"/>
      <c r="R112" s="505"/>
    </row>
    <row r="113" spans="1:18" ht="50.25" hidden="1" customHeight="1">
      <c r="A113" s="203" t="s">
        <v>95</v>
      </c>
      <c r="B113" s="204" t="s">
        <v>96</v>
      </c>
      <c r="C113" s="204" t="s">
        <v>97</v>
      </c>
      <c r="D113" s="821" t="s">
        <v>98</v>
      </c>
      <c r="E113" s="822"/>
      <c r="F113" s="204" t="s">
        <v>99</v>
      </c>
      <c r="G113" s="204" t="s">
        <v>115</v>
      </c>
      <c r="H113" s="204" t="s">
        <v>6</v>
      </c>
      <c r="I113" s="204" t="s">
        <v>100</v>
      </c>
      <c r="J113" s="204" t="s">
        <v>29</v>
      </c>
      <c r="K113" s="204" t="s">
        <v>14</v>
      </c>
      <c r="L113" s="204" t="s">
        <v>101</v>
      </c>
      <c r="M113" s="621">
        <f>+L99</f>
        <v>0</v>
      </c>
      <c r="N113" s="206" t="s">
        <v>12</v>
      </c>
      <c r="Q113" s="504"/>
      <c r="R113" s="505"/>
    </row>
    <row r="114" spans="1:18" ht="15" hidden="1" customHeight="1">
      <c r="A114" s="823">
        <f>A73</f>
        <v>0</v>
      </c>
      <c r="B114" s="826"/>
      <c r="C114" s="830"/>
      <c r="D114" s="833"/>
      <c r="E114" s="837">
        <f>IF(D114=0,0,IF(D114&lt;D$7,"CUMPLE EL TIEMPO MÍNIMO REQUERIDO DE HABER TERMINADO Y APROBADO ESTUDIOS","NO CUMPLE EL TIEMPO MÍNIMO REQUERIDO DE HABER TERMINADO Y APROBADO ESTUDIOS"))</f>
        <v>0</v>
      </c>
      <c r="F114" s="846"/>
      <c r="G114" s="846"/>
      <c r="H114" s="509"/>
      <c r="I114" s="510"/>
      <c r="J114" s="511"/>
      <c r="K114" s="508">
        <f t="shared" ref="K114:K120" si="31">IF(J114=0,0,IF(I114&lt;D$21,"EXPERIENCIA ADQUIRIDA ANTES DEL GRADO",J114/VLOOKUP(YEAR(I114),$Q$19:$R$104,2,0)))</f>
        <v>0</v>
      </c>
      <c r="L114" s="209"/>
      <c r="M114" s="210"/>
      <c r="N114" s="529"/>
      <c r="Q114" s="504"/>
      <c r="R114" s="505"/>
    </row>
    <row r="115" spans="1:18" ht="15" hidden="1" customHeight="1">
      <c r="A115" s="824"/>
      <c r="B115" s="827"/>
      <c r="C115" s="831"/>
      <c r="D115" s="834"/>
      <c r="E115" s="838"/>
      <c r="F115" s="847"/>
      <c r="G115" s="847"/>
      <c r="H115" s="512"/>
      <c r="I115" s="513"/>
      <c r="J115" s="514"/>
      <c r="K115" s="208">
        <f t="shared" si="31"/>
        <v>0</v>
      </c>
      <c r="L115" s="209"/>
      <c r="M115" s="210"/>
      <c r="N115" s="555"/>
      <c r="Q115" s="504"/>
      <c r="R115" s="505"/>
    </row>
    <row r="116" spans="1:18" ht="39" hidden="1" customHeight="1">
      <c r="A116" s="824"/>
      <c r="B116" s="827"/>
      <c r="C116" s="831"/>
      <c r="D116" s="834"/>
      <c r="E116" s="838"/>
      <c r="F116" s="847"/>
      <c r="G116" s="847"/>
      <c r="H116" s="512"/>
      <c r="I116" s="513"/>
      <c r="J116" s="514"/>
      <c r="K116" s="208">
        <f t="shared" si="31"/>
        <v>0</v>
      </c>
      <c r="L116" s="209">
        <f t="shared" ref="L116" si="32">IF(K116&gt;=K$7,"Mínimo uno de los contratos debe ser ≥ a una (1) vez el POE, a la fecha de su terminación, expresado en SMMLV.",0)</f>
        <v>0</v>
      </c>
      <c r="M116" s="210"/>
      <c r="N116" s="555"/>
      <c r="Q116" s="504"/>
      <c r="R116" s="505"/>
    </row>
    <row r="117" spans="1:18" ht="15" hidden="1" customHeight="1">
      <c r="A117" s="824"/>
      <c r="B117" s="828"/>
      <c r="C117" s="831"/>
      <c r="D117" s="835"/>
      <c r="E117" s="839"/>
      <c r="F117" s="847"/>
      <c r="G117" s="847"/>
      <c r="H117" s="538"/>
      <c r="I117" s="539"/>
      <c r="J117" s="548"/>
      <c r="K117" s="208">
        <f t="shared" si="31"/>
        <v>0</v>
      </c>
      <c r="L117" s="209"/>
      <c r="M117" s="210"/>
      <c r="N117" s="555"/>
      <c r="Q117" s="504"/>
      <c r="R117" s="505"/>
    </row>
    <row r="118" spans="1:18" ht="15" hidden="1" customHeight="1">
      <c r="A118" s="824"/>
      <c r="B118" s="827"/>
      <c r="C118" s="831"/>
      <c r="D118" s="834"/>
      <c r="E118" s="838"/>
      <c r="F118" s="847"/>
      <c r="G118" s="847"/>
      <c r="H118" s="512"/>
      <c r="I118" s="513"/>
      <c r="J118" s="514"/>
      <c r="K118" s="208">
        <f t="shared" si="31"/>
        <v>0</v>
      </c>
      <c r="L118" s="209">
        <f t="shared" ref="L118" si="33">IF(K118&gt;=K$7,"Mínimo uno de los contratos debe ser ≥ a una (1) vez el POE, a la fecha de su terminación, expresado en SMMLV.",0)</f>
        <v>0</v>
      </c>
      <c r="M118" s="210"/>
      <c r="N118" s="555"/>
      <c r="Q118" s="504"/>
      <c r="R118" s="505"/>
    </row>
    <row r="119" spans="1:18" ht="14.25" hidden="1" customHeight="1">
      <c r="A119" s="824"/>
      <c r="B119" s="828"/>
      <c r="C119" s="831"/>
      <c r="D119" s="835"/>
      <c r="E119" s="839"/>
      <c r="F119" s="847"/>
      <c r="G119" s="847"/>
      <c r="H119" s="538"/>
      <c r="I119" s="539"/>
      <c r="J119" s="548"/>
      <c r="K119" s="208">
        <f t="shared" si="31"/>
        <v>0</v>
      </c>
      <c r="L119" s="209"/>
      <c r="M119" s="210"/>
      <c r="N119" s="555"/>
      <c r="Q119" s="504"/>
      <c r="R119" s="505"/>
    </row>
    <row r="120" spans="1:18" ht="15" hidden="1" customHeight="1">
      <c r="A120" s="824"/>
      <c r="B120" s="827"/>
      <c r="C120" s="831"/>
      <c r="D120" s="834"/>
      <c r="E120" s="838"/>
      <c r="F120" s="847"/>
      <c r="G120" s="847"/>
      <c r="H120" s="512"/>
      <c r="I120" s="513"/>
      <c r="J120" s="514"/>
      <c r="K120" s="208">
        <f t="shared" si="31"/>
        <v>0</v>
      </c>
      <c r="L120" s="209">
        <f t="shared" ref="L120" si="34">IF(K120&gt;=K$7,"Mínimo uno de los contratos debe ser ≥ a una (1) vez el POE, a la fecha de su terminación, expresado en SMMLV.",0)</f>
        <v>0</v>
      </c>
      <c r="M120" s="210"/>
      <c r="N120" s="555"/>
      <c r="Q120" s="504"/>
      <c r="R120" s="505"/>
    </row>
    <row r="121" spans="1:18" ht="12.75" hidden="1" customHeight="1">
      <c r="A121" s="825"/>
      <c r="B121" s="829"/>
      <c r="C121" s="832"/>
      <c r="D121" s="836"/>
      <c r="E121" s="840"/>
      <c r="F121" s="848"/>
      <c r="G121" s="848"/>
      <c r="H121" s="849"/>
      <c r="I121" s="850"/>
      <c r="J121" s="850"/>
      <c r="K121" s="215">
        <f>SUM(K114:K120)</f>
        <v>0</v>
      </c>
      <c r="L121" s="216"/>
      <c r="M121" s="217">
        <f>SUM(M114:M120)</f>
        <v>0</v>
      </c>
      <c r="N121" s="218"/>
    </row>
    <row r="122" spans="1:18" ht="12.75" hidden="1" customHeight="1">
      <c r="A122" s="572"/>
      <c r="B122" s="516"/>
      <c r="C122" s="517"/>
      <c r="D122" s="518"/>
      <c r="E122" s="519"/>
      <c r="F122" s="515"/>
      <c r="G122" s="515"/>
      <c r="H122" s="573"/>
      <c r="I122" s="573"/>
      <c r="J122" s="573"/>
      <c r="K122" s="574"/>
      <c r="L122" s="575"/>
      <c r="M122" s="576"/>
      <c r="N122" s="577"/>
    </row>
    <row r="123" spans="1:18" ht="13.5" hidden="1" customHeight="1">
      <c r="A123" s="203" t="s">
        <v>95</v>
      </c>
      <c r="B123" s="204" t="s">
        <v>96</v>
      </c>
      <c r="C123" s="204" t="s">
        <v>97</v>
      </c>
      <c r="D123" s="821" t="s">
        <v>98</v>
      </c>
      <c r="E123" s="822"/>
      <c r="F123" s="204" t="s">
        <v>99</v>
      </c>
      <c r="G123" s="204" t="s">
        <v>115</v>
      </c>
      <c r="H123" s="204" t="s">
        <v>6</v>
      </c>
      <c r="I123" s="204" t="s">
        <v>100</v>
      </c>
      <c r="J123" s="204" t="s">
        <v>29</v>
      </c>
      <c r="K123" s="204" t="s">
        <v>14</v>
      </c>
      <c r="L123" s="204" t="s">
        <v>101</v>
      </c>
      <c r="M123" s="621">
        <f>+L109</f>
        <v>0</v>
      </c>
      <c r="N123" s="206" t="s">
        <v>12</v>
      </c>
    </row>
    <row r="124" spans="1:18" ht="48" hidden="1" customHeight="1">
      <c r="A124" s="823">
        <f>A74</f>
        <v>0</v>
      </c>
      <c r="B124" s="826"/>
      <c r="C124" s="830"/>
      <c r="D124" s="833"/>
      <c r="E124" s="837">
        <f>IF(D124=0,0,IF(D124&lt;D$7,"CUMPLE EL TIEMPO MÍNIMO REQUERIDO DE HABER TERMINADO Y APROBADO ESTUDIOS","NO CUMPLE EL TIEMPO MÍNIMO REQUERIDO DE HABER TERMINADO Y APROBADO ESTUDIOS"))</f>
        <v>0</v>
      </c>
      <c r="F124" s="846"/>
      <c r="G124" s="846"/>
      <c r="H124" s="509"/>
      <c r="I124" s="510"/>
      <c r="J124" s="511"/>
      <c r="K124" s="508">
        <f t="shared" ref="K124:K130" si="35">IF(J124=0,0,IF(I124&lt;D$21,"EXPERIENCIA ADQUIRIDA ANTES DEL GRADO",J124/VLOOKUP(YEAR(I124),$Q$19:$R$104,2,0)))</f>
        <v>0</v>
      </c>
      <c r="L124" s="209"/>
      <c r="M124" s="210"/>
      <c r="N124" s="529"/>
      <c r="P124" s="247"/>
    </row>
    <row r="125" spans="1:18" ht="12.75" hidden="1" customHeight="1">
      <c r="A125" s="824"/>
      <c r="B125" s="827"/>
      <c r="C125" s="831"/>
      <c r="D125" s="834"/>
      <c r="E125" s="838"/>
      <c r="F125" s="847"/>
      <c r="G125" s="847"/>
      <c r="H125" s="512"/>
      <c r="I125" s="513"/>
      <c r="J125" s="514"/>
      <c r="K125" s="208">
        <f t="shared" si="35"/>
        <v>0</v>
      </c>
      <c r="L125" s="209"/>
      <c r="M125" s="210"/>
      <c r="N125" s="555"/>
      <c r="Q125" s="243"/>
      <c r="R125" s="192"/>
    </row>
    <row r="126" spans="1:18" ht="12.75" hidden="1" customHeight="1">
      <c r="A126" s="824"/>
      <c r="B126" s="827"/>
      <c r="C126" s="831"/>
      <c r="D126" s="834"/>
      <c r="E126" s="838"/>
      <c r="F126" s="847"/>
      <c r="G126" s="847"/>
      <c r="H126" s="512"/>
      <c r="I126" s="513"/>
      <c r="J126" s="514"/>
      <c r="K126" s="208">
        <f t="shared" si="35"/>
        <v>0</v>
      </c>
      <c r="L126" s="209">
        <f t="shared" ref="L126" si="36">IF(K126&gt;=K$7,"Mínimo uno de los contratos debe ser ≥ a una (1) vez el POE, a la fecha de su terminación, expresado en SMMLV.",0)</f>
        <v>0</v>
      </c>
      <c r="M126" s="210"/>
      <c r="N126" s="555"/>
      <c r="Q126" s="243"/>
      <c r="R126" s="192"/>
    </row>
    <row r="127" spans="1:18" ht="12.75" hidden="1" customHeight="1">
      <c r="A127" s="824"/>
      <c r="B127" s="828"/>
      <c r="C127" s="831"/>
      <c r="D127" s="835"/>
      <c r="E127" s="839"/>
      <c r="F127" s="847"/>
      <c r="G127" s="847"/>
      <c r="H127" s="538"/>
      <c r="I127" s="539"/>
      <c r="J127" s="548"/>
      <c r="K127" s="208">
        <f t="shared" si="35"/>
        <v>0</v>
      </c>
      <c r="L127" s="209"/>
      <c r="M127" s="210"/>
      <c r="N127" s="555"/>
      <c r="Q127" s="243"/>
      <c r="R127" s="192"/>
    </row>
    <row r="128" spans="1:18" ht="12.75" hidden="1" customHeight="1">
      <c r="A128" s="824"/>
      <c r="B128" s="827"/>
      <c r="C128" s="831"/>
      <c r="D128" s="834"/>
      <c r="E128" s="838"/>
      <c r="F128" s="847"/>
      <c r="G128" s="847"/>
      <c r="H128" s="512"/>
      <c r="I128" s="513"/>
      <c r="J128" s="514"/>
      <c r="K128" s="208">
        <f t="shared" si="35"/>
        <v>0</v>
      </c>
      <c r="L128" s="209">
        <f t="shared" ref="L128" si="37">IF(K128&gt;=K$7,"Mínimo uno de los contratos debe ser ≥ a una (1) vez el POE, a la fecha de su terminación, expresado en SMMLV.",0)</f>
        <v>0</v>
      </c>
      <c r="M128" s="210"/>
      <c r="N128" s="555"/>
      <c r="Q128" s="243"/>
      <c r="R128" s="192"/>
    </row>
    <row r="129" spans="1:18" ht="13.5" hidden="1" customHeight="1">
      <c r="A129" s="824"/>
      <c r="B129" s="828"/>
      <c r="C129" s="831"/>
      <c r="D129" s="835"/>
      <c r="E129" s="839"/>
      <c r="F129" s="847"/>
      <c r="G129" s="847"/>
      <c r="H129" s="538"/>
      <c r="I129" s="539"/>
      <c r="J129" s="548"/>
      <c r="K129" s="208">
        <f t="shared" si="35"/>
        <v>0</v>
      </c>
      <c r="L129" s="209"/>
      <c r="M129" s="210"/>
      <c r="N129" s="555"/>
      <c r="Q129" s="224"/>
      <c r="R129" s="225"/>
    </row>
    <row r="130" spans="1:18" ht="16.5" hidden="1" customHeight="1">
      <c r="A130" s="824"/>
      <c r="B130" s="827"/>
      <c r="C130" s="831"/>
      <c r="D130" s="834"/>
      <c r="E130" s="838"/>
      <c r="F130" s="847"/>
      <c r="G130" s="847"/>
      <c r="H130" s="512"/>
      <c r="I130" s="513"/>
      <c r="J130" s="514"/>
      <c r="K130" s="208">
        <f t="shared" si="35"/>
        <v>0</v>
      </c>
      <c r="L130" s="209">
        <f t="shared" ref="L130" si="38">IF(K130&gt;=K$7,"Mínimo uno de los contratos debe ser ≥ a una (1) vez el POE, a la fecha de su terminación, expresado en SMMLV.",0)</f>
        <v>0</v>
      </c>
      <c r="M130" s="210"/>
      <c r="N130" s="555"/>
      <c r="Q130" s="224"/>
      <c r="R130" s="225"/>
    </row>
    <row r="131" spans="1:18" ht="13.5" hidden="1" customHeight="1">
      <c r="A131" s="825"/>
      <c r="B131" s="829"/>
      <c r="C131" s="832"/>
      <c r="D131" s="836"/>
      <c r="E131" s="840"/>
      <c r="F131" s="848"/>
      <c r="G131" s="848"/>
      <c r="H131" s="849"/>
      <c r="I131" s="850"/>
      <c r="J131" s="850"/>
      <c r="K131" s="215">
        <f>SUM(K124:K130)</f>
        <v>0</v>
      </c>
      <c r="L131" s="216"/>
      <c r="M131" s="217">
        <f>SUM(M124:M130)</f>
        <v>0</v>
      </c>
      <c r="N131" s="218"/>
    </row>
    <row r="132" spans="1:18" ht="48" hidden="1" customHeight="1">
      <c r="A132" s="234"/>
      <c r="B132" s="235"/>
      <c r="C132" s="236"/>
      <c r="D132" s="236"/>
      <c r="E132" s="237"/>
      <c r="F132" s="238"/>
      <c r="G132" s="238"/>
      <c r="H132" s="239"/>
      <c r="I132" s="240"/>
      <c r="J132" s="241"/>
      <c r="K132" s="241"/>
      <c r="L132" s="241"/>
      <c r="M132" s="241"/>
      <c r="N132" s="242"/>
    </row>
    <row r="133" spans="1:18" ht="12.75" hidden="1" customHeight="1">
      <c r="A133" s="203" t="s">
        <v>95</v>
      </c>
      <c r="B133" s="204" t="s">
        <v>96</v>
      </c>
      <c r="C133" s="204" t="s">
        <v>97</v>
      </c>
      <c r="D133" s="821" t="s">
        <v>98</v>
      </c>
      <c r="E133" s="822"/>
      <c r="F133" s="204" t="s">
        <v>99</v>
      </c>
      <c r="G133" s="204" t="s">
        <v>115</v>
      </c>
      <c r="H133" s="204" t="s">
        <v>6</v>
      </c>
      <c r="I133" s="204" t="s">
        <v>100</v>
      </c>
      <c r="J133" s="204" t="s">
        <v>29</v>
      </c>
      <c r="K133" s="204" t="s">
        <v>14</v>
      </c>
      <c r="L133" s="204" t="s">
        <v>101</v>
      </c>
      <c r="M133" s="621">
        <f>+L81</f>
        <v>0</v>
      </c>
      <c r="N133" s="206" t="s">
        <v>12</v>
      </c>
    </row>
    <row r="134" spans="1:18" ht="12.75" hidden="1" customHeight="1">
      <c r="A134" s="823">
        <f>A75</f>
        <v>0</v>
      </c>
      <c r="B134" s="826"/>
      <c r="C134" s="830"/>
      <c r="D134" s="833"/>
      <c r="E134" s="837">
        <f>IF(D134=0,0,IF(D134&lt;D$7,"CUMPLE EL TIEMPO MÍNIMO REQUERIDO DE HABER TERMINADO Y APROBADO ESTUDIOS","NO CUMPLE EL TIEMPO MÍNIMO REQUERIDO DE HABER TERMINADO Y APROBADO ESTUDIOS"))</f>
        <v>0</v>
      </c>
      <c r="F134" s="846"/>
      <c r="G134" s="846"/>
      <c r="H134" s="509"/>
      <c r="I134" s="510"/>
      <c r="J134" s="511"/>
      <c r="K134" s="507">
        <f>IF(J134=0,0,IF(I134&lt;D$21,"EXPERIENCIA ADQUIRIDA ANTES DEL GRADO",J134/VLOOKUP(YEAR(I134),$Q$19:$R$104,2,0)))</f>
        <v>0</v>
      </c>
      <c r="L134" s="209"/>
      <c r="M134" s="210"/>
      <c r="N134" s="529"/>
    </row>
    <row r="135" spans="1:18" ht="12.75" hidden="1" customHeight="1">
      <c r="A135" s="824"/>
      <c r="B135" s="827"/>
      <c r="C135" s="831"/>
      <c r="D135" s="834"/>
      <c r="E135" s="838"/>
      <c r="F135" s="847"/>
      <c r="G135" s="847"/>
      <c r="H135" s="512"/>
      <c r="I135" s="513"/>
      <c r="J135" s="514"/>
      <c r="K135" s="208">
        <f>IF(J135=0,0,IF(I135&lt;D$21,"EXPERIENCIA ADQUIRIDA ANTES DEL GRADO",J135/VLOOKUP(YEAR(I135),$Q$19:$R$104,2,0)))</f>
        <v>0</v>
      </c>
      <c r="L135" s="209"/>
      <c r="M135" s="210"/>
      <c r="N135" s="555"/>
    </row>
    <row r="136" spans="1:18" ht="12.75" hidden="1" customHeight="1">
      <c r="A136" s="824"/>
      <c r="B136" s="828"/>
      <c r="C136" s="831"/>
      <c r="D136" s="835"/>
      <c r="E136" s="839"/>
      <c r="F136" s="847"/>
      <c r="G136" s="847"/>
      <c r="H136" s="538"/>
      <c r="I136" s="539"/>
      <c r="J136" s="548"/>
      <c r="K136" s="208"/>
      <c r="L136" s="209"/>
      <c r="M136" s="210"/>
      <c r="N136" s="555"/>
    </row>
    <row r="137" spans="1:18" ht="13.5" hidden="1" customHeight="1">
      <c r="A137" s="824"/>
      <c r="B137" s="827"/>
      <c r="C137" s="831"/>
      <c r="D137" s="834"/>
      <c r="E137" s="838"/>
      <c r="F137" s="847"/>
      <c r="G137" s="847"/>
      <c r="H137" s="512"/>
      <c r="I137" s="513"/>
      <c r="J137" s="514"/>
      <c r="K137" s="208">
        <f>IF(J137=0,0,IF(I137&lt;D$21,"EXPERIENCIA ADQUIRIDA ANTES DEL GRADO",J137/VLOOKUP(YEAR(I137),$Q$19:$R$104,2,0)))</f>
        <v>0</v>
      </c>
      <c r="L137" s="209">
        <f t="shared" ref="L137:L139" si="39">IF(K137&gt;=K$7,"Mínimo uno de los contratos debe ser ≥ a una (1) vez el POE, a la fecha de su terminación, expresado en SMMLV.",0)</f>
        <v>0</v>
      </c>
      <c r="M137" s="210"/>
      <c r="N137" s="555"/>
    </row>
    <row r="138" spans="1:18" ht="16.5" hidden="1" customHeight="1">
      <c r="A138" s="824"/>
      <c r="B138" s="827"/>
      <c r="C138" s="831"/>
      <c r="D138" s="834"/>
      <c r="E138" s="838"/>
      <c r="F138" s="847"/>
      <c r="G138" s="847"/>
      <c r="H138" s="512"/>
      <c r="I138" s="513">
        <v>40351</v>
      </c>
      <c r="J138" s="514"/>
      <c r="K138" s="208">
        <f>IF(J138=0,0,IF(I138&lt;D$21,"EXPERIENCIA ADQUIRIDA ANTES DEL GRADO",J138/VLOOKUP(YEAR(I138),$Q$19:$R$104,2,0)))</f>
        <v>0</v>
      </c>
      <c r="L138" s="209">
        <f t="shared" si="39"/>
        <v>0</v>
      </c>
      <c r="M138" s="210"/>
      <c r="N138" s="579"/>
    </row>
    <row r="139" spans="1:18" ht="12.75" hidden="1" customHeight="1">
      <c r="A139" s="824"/>
      <c r="B139" s="827"/>
      <c r="C139" s="831"/>
      <c r="D139" s="834"/>
      <c r="E139" s="838"/>
      <c r="F139" s="847"/>
      <c r="G139" s="847"/>
      <c r="H139" s="512"/>
      <c r="I139" s="513">
        <v>38672</v>
      </c>
      <c r="J139" s="514">
        <v>43210560</v>
      </c>
      <c r="K139" s="208">
        <f>IF(J139=0,0,IF(I139&lt;D$21,"EXPERIENCIA ADQUIRIDA ANTES DEL GRADO",J139/VLOOKUP(YEAR(I139),$Q$19:$R$104,2,0)))</f>
        <v>113.26490170380079</v>
      </c>
      <c r="L139" s="209">
        <f t="shared" si="39"/>
        <v>0</v>
      </c>
      <c r="M139" s="210"/>
      <c r="N139" s="397"/>
    </row>
    <row r="140" spans="1:18" ht="12.75" hidden="1" customHeight="1">
      <c r="A140" s="825"/>
      <c r="B140" s="829"/>
      <c r="C140" s="832"/>
      <c r="D140" s="836"/>
      <c r="E140" s="840"/>
      <c r="F140" s="848"/>
      <c r="G140" s="848"/>
      <c r="H140" s="849" t="s">
        <v>102</v>
      </c>
      <c r="I140" s="850"/>
      <c r="J140" s="850"/>
      <c r="K140" s="215">
        <f>SUM(K134:K139)</f>
        <v>113.26490170380079</v>
      </c>
      <c r="L140" s="216"/>
      <c r="M140" s="217">
        <f>SUM(M134:M139)</f>
        <v>0</v>
      </c>
      <c r="N140" s="218"/>
    </row>
    <row r="141" spans="1:18" ht="12.75" customHeight="1">
      <c r="A141" s="580"/>
      <c r="B141" s="580"/>
      <c r="C141" s="860"/>
      <c r="D141" s="860"/>
      <c r="E141" s="860"/>
      <c r="F141" s="860"/>
      <c r="G141" s="860"/>
      <c r="H141" s="860"/>
      <c r="I141" s="860"/>
      <c r="J141" s="860"/>
      <c r="K141" s="624"/>
      <c r="L141" s="624"/>
      <c r="M141" s="624"/>
      <c r="N141" s="581"/>
      <c r="Q141" s="2">
        <v>2015</v>
      </c>
    </row>
    <row r="142" spans="1:18" hidden="1">
      <c r="A142" s="582"/>
      <c r="B142" s="582"/>
      <c r="C142" s="860"/>
      <c r="D142" s="860"/>
      <c r="E142" s="860"/>
      <c r="F142" s="860"/>
      <c r="G142" s="860"/>
      <c r="H142" s="860"/>
      <c r="I142" s="860"/>
      <c r="J142" s="860"/>
      <c r="K142" s="582"/>
      <c r="L142" s="582"/>
      <c r="M142" s="582"/>
      <c r="N142" s="582"/>
    </row>
    <row r="143" spans="1:18" hidden="1">
      <c r="A143" s="196" t="s">
        <v>347</v>
      </c>
      <c r="B143" s="197">
        <v>3</v>
      </c>
      <c r="C143" s="844">
        <f>VLOOKUP(B143,Conformación!$A$5:$N$129,2,FALSE)</f>
        <v>0</v>
      </c>
      <c r="D143" s="844"/>
      <c r="E143" s="844"/>
      <c r="F143" s="844"/>
      <c r="G143" s="844"/>
      <c r="H143" s="844"/>
      <c r="I143" s="844"/>
      <c r="J143" s="844"/>
      <c r="K143" s="623"/>
      <c r="L143" s="623"/>
      <c r="M143" s="623"/>
      <c r="P143" s="247"/>
    </row>
    <row r="144" spans="1:18" ht="12.75" hidden="1" customHeight="1">
      <c r="A144" s="196"/>
      <c r="B144" s="196"/>
      <c r="C144" s="845" t="str">
        <f>VLOOKUP(B143,Conformación!$A$5:$N$129,4,FALSE)</f>
        <v xml:space="preserve">( 0% -  0% -  0%- 0%- 0%) </v>
      </c>
      <c r="D144" s="845"/>
      <c r="E144" s="845"/>
      <c r="F144" s="845"/>
      <c r="G144" s="845"/>
      <c r="H144" s="845"/>
      <c r="I144" s="845"/>
      <c r="J144" s="845"/>
      <c r="K144" s="622"/>
      <c r="L144" s="622"/>
      <c r="M144" s="622"/>
      <c r="Q144" s="243"/>
      <c r="R144" s="192"/>
    </row>
    <row r="145" spans="1:18" hidden="1">
      <c r="A145" s="196"/>
      <c r="B145" s="196"/>
      <c r="C145" s="845"/>
      <c r="D145" s="845"/>
      <c r="E145" s="845"/>
      <c r="F145" s="845"/>
      <c r="G145" s="845"/>
      <c r="H145" s="845"/>
      <c r="I145" s="845"/>
      <c r="J145" s="845"/>
      <c r="K145" s="622"/>
      <c r="L145" s="622"/>
      <c r="M145" s="622"/>
      <c r="Q145" s="243"/>
      <c r="R145" s="192"/>
    </row>
    <row r="146" spans="1:18" hidden="1">
      <c r="A146" s="188"/>
      <c r="B146" s="188"/>
      <c r="C146" s="188"/>
      <c r="D146" s="188"/>
      <c r="E146" s="188"/>
      <c r="F146" s="202"/>
      <c r="G146" s="202"/>
      <c r="H146" s="202"/>
      <c r="I146" s="193"/>
      <c r="J146" s="190"/>
      <c r="K146" s="190"/>
      <c r="L146" s="190"/>
      <c r="M146" s="190"/>
      <c r="Q146" s="243"/>
      <c r="R146" s="192"/>
    </row>
    <row r="147" spans="1:18" ht="48" hidden="1" thickBot="1">
      <c r="A147" s="203" t="s">
        <v>95</v>
      </c>
      <c r="B147" s="204" t="s">
        <v>96</v>
      </c>
      <c r="C147" s="204" t="s">
        <v>97</v>
      </c>
      <c r="D147" s="821" t="s">
        <v>98</v>
      </c>
      <c r="E147" s="822"/>
      <c r="F147" s="204" t="s">
        <v>99</v>
      </c>
      <c r="G147" s="204" t="s">
        <v>115</v>
      </c>
      <c r="H147" s="204" t="s">
        <v>6</v>
      </c>
      <c r="I147" s="204" t="s">
        <v>100</v>
      </c>
      <c r="J147" s="204" t="s">
        <v>29</v>
      </c>
      <c r="K147" s="204" t="s">
        <v>14</v>
      </c>
      <c r="L147" s="204" t="s">
        <v>101</v>
      </c>
      <c r="M147" s="621" t="str">
        <f>+L133</f>
        <v>REQUERIMIENTO PARTICULAR QUE ACREDITA</v>
      </c>
      <c r="N147" s="206" t="s">
        <v>12</v>
      </c>
      <c r="Q147" s="243"/>
      <c r="R147" s="192"/>
    </row>
    <row r="148" spans="1:18" hidden="1">
      <c r="A148" s="823" t="str">
        <f>A21</f>
        <v>Director de Interventoría</v>
      </c>
      <c r="B148" s="826"/>
      <c r="C148" s="830"/>
      <c r="D148" s="833"/>
      <c r="E148" s="837">
        <f>IF(D148=0,0,IF(D148&lt;D$7,"CUMPLE EL TIEMPO MÍNIMO REQUERIDO DE HABER TERMINADO Y APROBADO ESTUDIOS","NO CUMPLE EL TIEMPO MÍNIMO REQUERIDO DE HABER TERMINADO Y APROBADO ESTUDIOS"))</f>
        <v>0</v>
      </c>
      <c r="F148" s="846"/>
      <c r="G148" s="846"/>
      <c r="H148" s="509"/>
      <c r="I148" s="510"/>
      <c r="J148" s="511"/>
      <c r="K148" s="508">
        <f t="shared" ref="K148:K154" si="40">IF(J148=0,0,IF(I148&lt;D$21,"EXPERIENCIA ADQUIRIDA ANTES DEL GRADO",J148/VLOOKUP(YEAR(I148),$Q$19:$R$104,2,0)))</f>
        <v>0</v>
      </c>
      <c r="L148" s="209"/>
      <c r="M148" s="210"/>
      <c r="N148" s="529"/>
      <c r="Q148" s="224"/>
      <c r="R148" s="225"/>
    </row>
    <row r="149" spans="1:18" hidden="1">
      <c r="A149" s="824"/>
      <c r="B149" s="827"/>
      <c r="C149" s="831"/>
      <c r="D149" s="834"/>
      <c r="E149" s="838"/>
      <c r="F149" s="847"/>
      <c r="G149" s="847"/>
      <c r="H149" s="512"/>
      <c r="I149" s="513"/>
      <c r="J149" s="514"/>
      <c r="K149" s="208">
        <f t="shared" si="40"/>
        <v>0</v>
      </c>
      <c r="L149" s="209"/>
      <c r="M149" s="210"/>
      <c r="N149" s="555"/>
      <c r="Q149" s="224"/>
      <c r="R149" s="225"/>
    </row>
    <row r="150" spans="1:18" hidden="1">
      <c r="A150" s="824"/>
      <c r="B150" s="827"/>
      <c r="C150" s="831"/>
      <c r="D150" s="834"/>
      <c r="E150" s="838"/>
      <c r="F150" s="847"/>
      <c r="G150" s="847"/>
      <c r="H150" s="512"/>
      <c r="I150" s="513"/>
      <c r="J150" s="514"/>
      <c r="K150" s="208">
        <f t="shared" si="40"/>
        <v>0</v>
      </c>
      <c r="L150" s="209">
        <f t="shared" ref="L150" si="41">IF(K150&gt;=K$7,"Mínimo uno de los contratos debe ser ≥ a una (1) vez el POE, a la fecha de su terminación, expresado en SMMLV.",0)</f>
        <v>0</v>
      </c>
      <c r="M150" s="210"/>
      <c r="N150" s="555"/>
    </row>
    <row r="151" spans="1:18" ht="25.5" hidden="1">
      <c r="A151" s="824"/>
      <c r="B151" s="828"/>
      <c r="C151" s="831"/>
      <c r="D151" s="835"/>
      <c r="E151" s="839"/>
      <c r="F151" s="847"/>
      <c r="G151" s="847"/>
      <c r="H151" s="538"/>
      <c r="I151" s="539"/>
      <c r="J151" s="548"/>
      <c r="K151" s="208">
        <f t="shared" si="40"/>
        <v>0</v>
      </c>
      <c r="L151" s="209"/>
      <c r="M151" s="210"/>
      <c r="N151" s="556" t="s">
        <v>343</v>
      </c>
    </row>
    <row r="152" spans="1:18" ht="12.75" hidden="1" customHeight="1">
      <c r="A152" s="824"/>
      <c r="B152" s="827"/>
      <c r="C152" s="831"/>
      <c r="D152" s="834"/>
      <c r="E152" s="838"/>
      <c r="F152" s="847"/>
      <c r="G152" s="847"/>
      <c r="H152" s="512"/>
      <c r="I152" s="513"/>
      <c r="J152" s="514"/>
      <c r="K152" s="208">
        <f t="shared" si="40"/>
        <v>0</v>
      </c>
      <c r="L152" s="209">
        <f t="shared" ref="L152" si="42">IF(K152&gt;=K$7,"Mínimo uno de los contratos debe ser ≥ a una (1) vez el POE, a la fecha de su terminación, expresado en SMMLV.",0)</f>
        <v>0</v>
      </c>
      <c r="M152" s="210"/>
      <c r="N152" s="556"/>
    </row>
    <row r="153" spans="1:18" hidden="1">
      <c r="A153" s="824"/>
      <c r="B153" s="828"/>
      <c r="C153" s="831"/>
      <c r="D153" s="835"/>
      <c r="E153" s="839"/>
      <c r="F153" s="847"/>
      <c r="G153" s="847"/>
      <c r="H153" s="538"/>
      <c r="I153" s="539"/>
      <c r="J153" s="548"/>
      <c r="K153" s="208">
        <f t="shared" si="40"/>
        <v>0</v>
      </c>
      <c r="L153" s="209"/>
      <c r="M153" s="210"/>
      <c r="N153" s="555"/>
    </row>
    <row r="154" spans="1:18" hidden="1">
      <c r="A154" s="824"/>
      <c r="B154" s="827"/>
      <c r="C154" s="831"/>
      <c r="D154" s="834"/>
      <c r="E154" s="838"/>
      <c r="F154" s="847"/>
      <c r="G154" s="847"/>
      <c r="H154" s="512"/>
      <c r="I154" s="513"/>
      <c r="J154" s="514"/>
      <c r="K154" s="208">
        <f t="shared" si="40"/>
        <v>0</v>
      </c>
      <c r="L154" s="209">
        <f t="shared" ref="L154" si="43">IF(K154&gt;=K$7,"Mínimo uno de los contratos debe ser ≥ a una (1) vez el POE, a la fecha de su terminación, expresado en SMMLV.",0)</f>
        <v>0</v>
      </c>
      <c r="M154" s="210"/>
      <c r="N154" s="555"/>
    </row>
    <row r="155" spans="1:18" ht="16.5" hidden="1" thickBot="1">
      <c r="A155" s="825"/>
      <c r="B155" s="829"/>
      <c r="C155" s="832"/>
      <c r="D155" s="836"/>
      <c r="E155" s="840"/>
      <c r="F155" s="848"/>
      <c r="G155" s="848"/>
      <c r="H155" s="849"/>
      <c r="I155" s="850"/>
      <c r="J155" s="850"/>
      <c r="K155" s="215">
        <f>SUM(K148:K154)</f>
        <v>0</v>
      </c>
      <c r="L155" s="216"/>
      <c r="M155" s="217">
        <f>SUM(M148:M154)</f>
        <v>0</v>
      </c>
      <c r="N155" s="218"/>
    </row>
    <row r="156" spans="1:18" ht="15.75" hidden="1">
      <c r="A156" s="572"/>
      <c r="B156" s="516"/>
      <c r="C156" s="517"/>
      <c r="D156" s="518"/>
      <c r="E156" s="519"/>
      <c r="F156" s="515"/>
      <c r="G156" s="515"/>
      <c r="H156" s="573"/>
      <c r="I156" s="573"/>
      <c r="J156" s="573"/>
      <c r="K156" s="574"/>
      <c r="L156" s="575"/>
      <c r="M156" s="576"/>
      <c r="N156" s="577"/>
    </row>
    <row r="157" spans="1:18" ht="48" hidden="1" thickBot="1">
      <c r="A157" s="203" t="s">
        <v>95</v>
      </c>
      <c r="B157" s="204" t="s">
        <v>96</v>
      </c>
      <c r="C157" s="204" t="s">
        <v>97</v>
      </c>
      <c r="D157" s="821" t="s">
        <v>98</v>
      </c>
      <c r="E157" s="822"/>
      <c r="F157" s="204" t="s">
        <v>99</v>
      </c>
      <c r="G157" s="204" t="s">
        <v>115</v>
      </c>
      <c r="H157" s="204" t="s">
        <v>6</v>
      </c>
      <c r="I157" s="204" t="s">
        <v>100</v>
      </c>
      <c r="J157" s="204" t="s">
        <v>29</v>
      </c>
      <c r="K157" s="204" t="s">
        <v>14</v>
      </c>
      <c r="L157" s="204" t="s">
        <v>101</v>
      </c>
      <c r="M157" s="621">
        <f>+L143</f>
        <v>0</v>
      </c>
      <c r="N157" s="206" t="s">
        <v>12</v>
      </c>
    </row>
    <row r="158" spans="1:18" hidden="1">
      <c r="A158" s="823" t="str">
        <f>A8</f>
        <v>Especialista en Geotecnia y Vías</v>
      </c>
      <c r="B158" s="826"/>
      <c r="C158" s="830"/>
      <c r="D158" s="833"/>
      <c r="E158" s="837">
        <f>IF(D158=0,0,IF(D158&lt;D$7,"CUMPLE EL TIEMPO MÍNIMO REQUERIDO DE HABER TERMINADO Y APROBADO ESTUDIOS","NO CUMPLE EL TIEMPO MÍNIMO REQUERIDO DE HABER TERMINADO Y APROBADO ESTUDIOS"))</f>
        <v>0</v>
      </c>
      <c r="F158" s="846"/>
      <c r="G158" s="846"/>
      <c r="H158" s="509"/>
      <c r="I158" s="510"/>
      <c r="J158" s="511"/>
      <c r="K158" s="508">
        <f t="shared" ref="K158:K164" si="44">IF(J158=0,0,IF(I158&lt;D$21,"EXPERIENCIA ADQUIRIDA ANTES DEL GRADO",J158/VLOOKUP(YEAR(I158),$Q$19:$R$104,2,0)))</f>
        <v>0</v>
      </c>
      <c r="L158" s="209"/>
      <c r="M158" s="210"/>
      <c r="N158" s="529"/>
    </row>
    <row r="159" spans="1:18" hidden="1">
      <c r="A159" s="824"/>
      <c r="B159" s="827"/>
      <c r="C159" s="831"/>
      <c r="D159" s="834"/>
      <c r="E159" s="838"/>
      <c r="F159" s="847"/>
      <c r="G159" s="847"/>
      <c r="H159" s="512"/>
      <c r="I159" s="513"/>
      <c r="J159" s="514"/>
      <c r="K159" s="208">
        <f t="shared" si="44"/>
        <v>0</v>
      </c>
      <c r="L159" s="209"/>
      <c r="M159" s="210"/>
      <c r="N159" s="555"/>
    </row>
    <row r="160" spans="1:18" ht="25.5" hidden="1">
      <c r="A160" s="824"/>
      <c r="B160" s="827"/>
      <c r="C160" s="831"/>
      <c r="D160" s="834"/>
      <c r="E160" s="838"/>
      <c r="F160" s="847"/>
      <c r="G160" s="847"/>
      <c r="H160" s="512"/>
      <c r="I160" s="513"/>
      <c r="J160" s="514"/>
      <c r="K160" s="208">
        <f t="shared" si="44"/>
        <v>0</v>
      </c>
      <c r="L160" s="209">
        <f t="shared" ref="L160" si="45">IF(K160&gt;=K$7,"Mínimo uno de los contratos debe ser ≥ a una (1) vez el POE, a la fecha de su terminación, expresado en SMMLV.",0)</f>
        <v>0</v>
      </c>
      <c r="M160" s="210"/>
      <c r="N160" s="556" t="s">
        <v>344</v>
      </c>
    </row>
    <row r="161" spans="1:14" hidden="1">
      <c r="A161" s="824"/>
      <c r="B161" s="828"/>
      <c r="C161" s="831"/>
      <c r="D161" s="835"/>
      <c r="E161" s="839"/>
      <c r="F161" s="847"/>
      <c r="G161" s="847"/>
      <c r="H161" s="538"/>
      <c r="I161" s="539"/>
      <c r="J161" s="548"/>
      <c r="K161" s="208">
        <f t="shared" si="44"/>
        <v>0</v>
      </c>
      <c r="L161" s="209"/>
      <c r="M161" s="210"/>
      <c r="N161" s="555"/>
    </row>
    <row r="162" spans="1:14" hidden="1">
      <c r="A162" s="824"/>
      <c r="B162" s="827"/>
      <c r="C162" s="831"/>
      <c r="D162" s="834"/>
      <c r="E162" s="838"/>
      <c r="F162" s="847"/>
      <c r="G162" s="847"/>
      <c r="H162" s="512"/>
      <c r="I162" s="513"/>
      <c r="J162" s="514"/>
      <c r="K162" s="208">
        <f t="shared" si="44"/>
        <v>0</v>
      </c>
      <c r="L162" s="209">
        <f t="shared" ref="L162" si="46">IF(K162&gt;=K$7,"Mínimo uno de los contratos debe ser ≥ a una (1) vez el POE, a la fecha de su terminación, expresado en SMMLV.",0)</f>
        <v>0</v>
      </c>
      <c r="M162" s="210"/>
      <c r="N162" s="555"/>
    </row>
    <row r="163" spans="1:14" hidden="1">
      <c r="A163" s="824"/>
      <c r="B163" s="828"/>
      <c r="C163" s="831"/>
      <c r="D163" s="835"/>
      <c r="E163" s="839"/>
      <c r="F163" s="847"/>
      <c r="G163" s="847"/>
      <c r="H163" s="538"/>
      <c r="I163" s="539"/>
      <c r="J163" s="548"/>
      <c r="K163" s="208">
        <f t="shared" si="44"/>
        <v>0</v>
      </c>
      <c r="L163" s="209"/>
      <c r="M163" s="210"/>
      <c r="N163" s="555"/>
    </row>
    <row r="164" spans="1:14" hidden="1">
      <c r="A164" s="824"/>
      <c r="B164" s="827"/>
      <c r="C164" s="831"/>
      <c r="D164" s="834"/>
      <c r="E164" s="838"/>
      <c r="F164" s="847"/>
      <c r="G164" s="847"/>
      <c r="H164" s="512"/>
      <c r="I164" s="513"/>
      <c r="J164" s="514"/>
      <c r="K164" s="208">
        <f t="shared" si="44"/>
        <v>0</v>
      </c>
      <c r="L164" s="209">
        <f t="shared" ref="L164" si="47">IF(K164&gt;=K$7,"Mínimo uno de los contratos debe ser ≥ a una (1) vez el POE, a la fecha de su terminación, expresado en SMMLV.",0)</f>
        <v>0</v>
      </c>
      <c r="M164" s="210"/>
      <c r="N164" s="555"/>
    </row>
    <row r="165" spans="1:14" ht="16.5" hidden="1" thickBot="1">
      <c r="A165" s="825"/>
      <c r="B165" s="829"/>
      <c r="C165" s="832"/>
      <c r="D165" s="836"/>
      <c r="E165" s="840"/>
      <c r="F165" s="848"/>
      <c r="G165" s="848"/>
      <c r="H165" s="849"/>
      <c r="I165" s="850"/>
      <c r="J165" s="850"/>
      <c r="K165" s="215">
        <f>SUM(K158:K164)</f>
        <v>0</v>
      </c>
      <c r="L165" s="216"/>
      <c r="M165" s="217">
        <f>SUM(M158:M164)</f>
        <v>0</v>
      </c>
      <c r="N165" s="218"/>
    </row>
    <row r="166" spans="1:14" ht="15.75" hidden="1">
      <c r="A166" s="572"/>
      <c r="B166" s="516"/>
      <c r="C166" s="517"/>
      <c r="D166" s="518"/>
      <c r="E166" s="519"/>
      <c r="F166" s="515"/>
      <c r="G166" s="515"/>
      <c r="H166" s="573"/>
      <c r="I166" s="573"/>
      <c r="J166" s="573"/>
      <c r="K166" s="574"/>
      <c r="L166" s="575"/>
      <c r="M166" s="576"/>
      <c r="N166" s="577"/>
    </row>
    <row r="167" spans="1:14" ht="48" hidden="1" thickBot="1">
      <c r="A167" s="203" t="s">
        <v>95</v>
      </c>
      <c r="B167" s="204" t="s">
        <v>96</v>
      </c>
      <c r="C167" s="204" t="s">
        <v>97</v>
      </c>
      <c r="D167" s="821" t="s">
        <v>98</v>
      </c>
      <c r="E167" s="822"/>
      <c r="F167" s="204" t="s">
        <v>99</v>
      </c>
      <c r="G167" s="204" t="s">
        <v>115</v>
      </c>
      <c r="H167" s="204" t="s">
        <v>6</v>
      </c>
      <c r="I167" s="204" t="s">
        <v>100</v>
      </c>
      <c r="J167" s="204" t="s">
        <v>29</v>
      </c>
      <c r="K167" s="204" t="s">
        <v>14</v>
      </c>
      <c r="L167" s="204" t="s">
        <v>101</v>
      </c>
      <c r="M167" s="621">
        <f>+L153</f>
        <v>0</v>
      </c>
      <c r="N167" s="206" t="s">
        <v>12</v>
      </c>
    </row>
    <row r="168" spans="1:14" hidden="1">
      <c r="A168" s="823">
        <f>A136</f>
        <v>0</v>
      </c>
      <c r="B168" s="826"/>
      <c r="C168" s="830"/>
      <c r="D168" s="833"/>
      <c r="E168" s="837">
        <f>IF(D168=0,0,IF(D168&lt;D$7,"CUMPLE EL TIEMPO MÍNIMO REQUERIDO DE HABER TERMINADO Y APROBADO ESTUDIOS","NO CUMPLE EL TIEMPO MÍNIMO REQUERIDO DE HABER TERMINADO Y APROBADO ESTUDIOS"))</f>
        <v>0</v>
      </c>
      <c r="F168" s="846"/>
      <c r="G168" s="846"/>
      <c r="H168" s="509"/>
      <c r="I168" s="510"/>
      <c r="J168" s="511"/>
      <c r="K168" s="508">
        <f t="shared" ref="K168:K174" si="48">IF(J168=0,0,IF(I168&lt;D$21,"EXPERIENCIA ADQUIRIDA ANTES DEL GRADO",J168/VLOOKUP(YEAR(I168),$Q$19:$R$104,2,0)))</f>
        <v>0</v>
      </c>
      <c r="L168" s="209"/>
      <c r="M168" s="210"/>
      <c r="N168" s="529"/>
    </row>
    <row r="169" spans="1:14" hidden="1">
      <c r="A169" s="824"/>
      <c r="B169" s="827"/>
      <c r="C169" s="831"/>
      <c r="D169" s="834"/>
      <c r="E169" s="838"/>
      <c r="F169" s="847"/>
      <c r="G169" s="847"/>
      <c r="H169" s="512"/>
      <c r="I169" s="513"/>
      <c r="J169" s="514"/>
      <c r="K169" s="208">
        <f t="shared" si="48"/>
        <v>0</v>
      </c>
      <c r="L169" s="209"/>
      <c r="M169" s="210"/>
      <c r="N169" s="555"/>
    </row>
    <row r="170" spans="1:14" hidden="1">
      <c r="A170" s="824"/>
      <c r="B170" s="827"/>
      <c r="C170" s="831"/>
      <c r="D170" s="834"/>
      <c r="E170" s="838"/>
      <c r="F170" s="847"/>
      <c r="G170" s="847"/>
      <c r="H170" s="512"/>
      <c r="I170" s="513"/>
      <c r="J170" s="514"/>
      <c r="K170" s="208">
        <f t="shared" si="48"/>
        <v>0</v>
      </c>
      <c r="L170" s="209">
        <f t="shared" ref="L170" si="49">IF(K170&gt;=K$7,"Mínimo uno de los contratos debe ser ≥ a una (1) vez el POE, a la fecha de su terminación, expresado en SMMLV.",0)</f>
        <v>0</v>
      </c>
      <c r="M170" s="210"/>
      <c r="N170" s="555"/>
    </row>
    <row r="171" spans="1:14" hidden="1">
      <c r="A171" s="824"/>
      <c r="B171" s="828"/>
      <c r="C171" s="831"/>
      <c r="D171" s="835"/>
      <c r="E171" s="839"/>
      <c r="F171" s="847"/>
      <c r="G171" s="847"/>
      <c r="H171" s="538"/>
      <c r="I171" s="539"/>
      <c r="J171" s="548"/>
      <c r="K171" s="208">
        <f t="shared" si="48"/>
        <v>0</v>
      </c>
      <c r="L171" s="209"/>
      <c r="M171" s="210"/>
      <c r="N171" s="555"/>
    </row>
    <row r="172" spans="1:14" hidden="1">
      <c r="A172" s="824"/>
      <c r="B172" s="827"/>
      <c r="C172" s="831"/>
      <c r="D172" s="834"/>
      <c r="E172" s="838"/>
      <c r="F172" s="847"/>
      <c r="G172" s="847"/>
      <c r="H172" s="512"/>
      <c r="I172" s="513"/>
      <c r="J172" s="514"/>
      <c r="K172" s="208">
        <f t="shared" si="48"/>
        <v>0</v>
      </c>
      <c r="L172" s="209">
        <f t="shared" ref="L172" si="50">IF(K172&gt;=K$7,"Mínimo uno de los contratos debe ser ≥ a una (1) vez el POE, a la fecha de su terminación, expresado en SMMLV.",0)</f>
        <v>0</v>
      </c>
      <c r="M172" s="210"/>
      <c r="N172" s="555"/>
    </row>
    <row r="173" spans="1:14" hidden="1">
      <c r="A173" s="824"/>
      <c r="B173" s="828"/>
      <c r="C173" s="831"/>
      <c r="D173" s="835"/>
      <c r="E173" s="839"/>
      <c r="F173" s="847"/>
      <c r="G173" s="847"/>
      <c r="H173" s="538"/>
      <c r="I173" s="539"/>
      <c r="J173" s="548"/>
      <c r="K173" s="208">
        <f t="shared" si="48"/>
        <v>0</v>
      </c>
      <c r="L173" s="209"/>
      <c r="M173" s="210"/>
      <c r="N173" s="555"/>
    </row>
    <row r="174" spans="1:14" hidden="1">
      <c r="A174" s="824"/>
      <c r="B174" s="827"/>
      <c r="C174" s="831"/>
      <c r="D174" s="834"/>
      <c r="E174" s="838"/>
      <c r="F174" s="847"/>
      <c r="G174" s="847"/>
      <c r="H174" s="512"/>
      <c r="I174" s="513"/>
      <c r="J174" s="514"/>
      <c r="K174" s="208">
        <f t="shared" si="48"/>
        <v>0</v>
      </c>
      <c r="L174" s="209">
        <f t="shared" ref="L174" si="51">IF(K174&gt;=K$7,"Mínimo uno de los contratos debe ser ≥ a una (1) vez el POE, a la fecha de su terminación, expresado en SMMLV.",0)</f>
        <v>0</v>
      </c>
      <c r="M174" s="210"/>
      <c r="N174" s="555"/>
    </row>
    <row r="175" spans="1:14" ht="16.5" hidden="1" thickBot="1">
      <c r="A175" s="825"/>
      <c r="B175" s="829"/>
      <c r="C175" s="832"/>
      <c r="D175" s="836"/>
      <c r="E175" s="840"/>
      <c r="F175" s="848"/>
      <c r="G175" s="848"/>
      <c r="H175" s="849"/>
      <c r="I175" s="850"/>
      <c r="J175" s="850"/>
      <c r="K175" s="215">
        <f>SUM(K168:K174)</f>
        <v>0</v>
      </c>
      <c r="L175" s="216"/>
      <c r="M175" s="217">
        <f>SUM(M168:M174)</f>
        <v>0</v>
      </c>
      <c r="N175" s="218"/>
    </row>
    <row r="176" spans="1:14" ht="15.75" hidden="1">
      <c r="A176" s="572"/>
      <c r="B176" s="516"/>
      <c r="C176" s="517"/>
      <c r="D176" s="518"/>
      <c r="E176" s="519"/>
      <c r="F176" s="515"/>
      <c r="G176" s="515"/>
      <c r="H176" s="573"/>
      <c r="I176" s="573"/>
      <c r="J176" s="573"/>
      <c r="K176" s="574"/>
      <c r="L176" s="575"/>
      <c r="M176" s="576"/>
      <c r="N176" s="577"/>
    </row>
    <row r="177" spans="1:14" ht="48" hidden="1" thickBot="1">
      <c r="A177" s="203" t="s">
        <v>95</v>
      </c>
      <c r="B177" s="204" t="s">
        <v>96</v>
      </c>
      <c r="C177" s="204" t="s">
        <v>97</v>
      </c>
      <c r="D177" s="821" t="s">
        <v>98</v>
      </c>
      <c r="E177" s="822"/>
      <c r="F177" s="204" t="s">
        <v>99</v>
      </c>
      <c r="G177" s="204" t="s">
        <v>115</v>
      </c>
      <c r="H177" s="204" t="s">
        <v>6</v>
      </c>
      <c r="I177" s="204" t="s">
        <v>100</v>
      </c>
      <c r="J177" s="204" t="s">
        <v>29</v>
      </c>
      <c r="K177" s="204" t="s">
        <v>14</v>
      </c>
      <c r="L177" s="204" t="s">
        <v>101</v>
      </c>
      <c r="M177" s="621">
        <f>+L163</f>
        <v>0</v>
      </c>
      <c r="N177" s="206" t="s">
        <v>12</v>
      </c>
    </row>
    <row r="178" spans="1:14" hidden="1">
      <c r="A178" s="823">
        <f>A137</f>
        <v>0</v>
      </c>
      <c r="B178" s="826"/>
      <c r="C178" s="830"/>
      <c r="D178" s="833"/>
      <c r="E178" s="837">
        <f>IF(D178=0,0,IF(D178&lt;D$7,"CUMPLE EL TIEMPO MÍNIMO REQUERIDO DE HABER TERMINADO Y APROBADO ESTUDIOS","NO CUMPLE EL TIEMPO MÍNIMO REQUERIDO DE HABER TERMINADO Y APROBADO ESTUDIOS"))</f>
        <v>0</v>
      </c>
      <c r="F178" s="846"/>
      <c r="G178" s="846"/>
      <c r="H178" s="509"/>
      <c r="I178" s="510"/>
      <c r="J178" s="511"/>
      <c r="K178" s="508">
        <f t="shared" ref="K178:K184" si="52">IF(J178=0,0,IF(I178&lt;D$21,"EXPERIENCIA ADQUIRIDA ANTES DEL GRADO",J178/VLOOKUP(YEAR(I178),$Q$19:$R$104,2,0)))</f>
        <v>0</v>
      </c>
      <c r="L178" s="209"/>
      <c r="M178" s="210"/>
      <c r="N178" s="529"/>
    </row>
    <row r="179" spans="1:14" hidden="1">
      <c r="A179" s="824"/>
      <c r="B179" s="827"/>
      <c r="C179" s="831"/>
      <c r="D179" s="834"/>
      <c r="E179" s="838"/>
      <c r="F179" s="847"/>
      <c r="G179" s="847"/>
      <c r="H179" s="512"/>
      <c r="I179" s="513"/>
      <c r="J179" s="514"/>
      <c r="K179" s="208">
        <f t="shared" si="52"/>
        <v>0</v>
      </c>
      <c r="L179" s="209"/>
      <c r="M179" s="210"/>
      <c r="N179" s="555"/>
    </row>
    <row r="180" spans="1:14" hidden="1">
      <c r="A180" s="824"/>
      <c r="B180" s="827"/>
      <c r="C180" s="831"/>
      <c r="D180" s="834"/>
      <c r="E180" s="838"/>
      <c r="F180" s="847"/>
      <c r="G180" s="847"/>
      <c r="H180" s="512"/>
      <c r="I180" s="513"/>
      <c r="J180" s="514"/>
      <c r="K180" s="208">
        <f t="shared" si="52"/>
        <v>0</v>
      </c>
      <c r="L180" s="209">
        <f t="shared" ref="L180" si="53">IF(K180&gt;=K$7,"Mínimo uno de los contratos debe ser ≥ a una (1) vez el POE, a la fecha de su terminación, expresado en SMMLV.",0)</f>
        <v>0</v>
      </c>
      <c r="M180" s="210"/>
      <c r="N180" s="555"/>
    </row>
    <row r="181" spans="1:14" hidden="1">
      <c r="A181" s="824"/>
      <c r="B181" s="828"/>
      <c r="C181" s="831"/>
      <c r="D181" s="835"/>
      <c r="E181" s="839"/>
      <c r="F181" s="847"/>
      <c r="G181" s="847"/>
      <c r="H181" s="538"/>
      <c r="I181" s="539"/>
      <c r="J181" s="548"/>
      <c r="K181" s="208">
        <f t="shared" si="52"/>
        <v>0</v>
      </c>
      <c r="L181" s="209"/>
      <c r="M181" s="210"/>
      <c r="N181" s="555"/>
    </row>
    <row r="182" spans="1:14" hidden="1">
      <c r="A182" s="824"/>
      <c r="B182" s="827"/>
      <c r="C182" s="831"/>
      <c r="D182" s="834"/>
      <c r="E182" s="838"/>
      <c r="F182" s="847"/>
      <c r="G182" s="847"/>
      <c r="H182" s="512"/>
      <c r="I182" s="513"/>
      <c r="J182" s="514"/>
      <c r="K182" s="208">
        <f t="shared" si="52"/>
        <v>0</v>
      </c>
      <c r="L182" s="209">
        <f t="shared" ref="L182" si="54">IF(K182&gt;=K$7,"Mínimo uno de los contratos debe ser ≥ a una (1) vez el POE, a la fecha de su terminación, expresado en SMMLV.",0)</f>
        <v>0</v>
      </c>
      <c r="M182" s="210"/>
      <c r="N182" s="555"/>
    </row>
    <row r="183" spans="1:14" hidden="1">
      <c r="A183" s="824"/>
      <c r="B183" s="828"/>
      <c r="C183" s="831"/>
      <c r="D183" s="835"/>
      <c r="E183" s="839"/>
      <c r="F183" s="847"/>
      <c r="G183" s="847"/>
      <c r="H183" s="538"/>
      <c r="I183" s="539"/>
      <c r="J183" s="548"/>
      <c r="K183" s="208">
        <f t="shared" si="52"/>
        <v>0</v>
      </c>
      <c r="L183" s="209"/>
      <c r="M183" s="210"/>
      <c r="N183" s="555"/>
    </row>
    <row r="184" spans="1:14" hidden="1">
      <c r="A184" s="824"/>
      <c r="B184" s="827"/>
      <c r="C184" s="831"/>
      <c r="D184" s="834"/>
      <c r="E184" s="838"/>
      <c r="F184" s="847"/>
      <c r="G184" s="847"/>
      <c r="H184" s="512"/>
      <c r="I184" s="513"/>
      <c r="J184" s="514"/>
      <c r="K184" s="208">
        <f t="shared" si="52"/>
        <v>0</v>
      </c>
      <c r="L184" s="209">
        <f t="shared" ref="L184" si="55">IF(K184&gt;=K$7,"Mínimo uno de los contratos debe ser ≥ a una (1) vez el POE, a la fecha de su terminación, expresado en SMMLV.",0)</f>
        <v>0</v>
      </c>
      <c r="M184" s="210"/>
      <c r="N184" s="555"/>
    </row>
    <row r="185" spans="1:14" ht="16.5" hidden="1" thickBot="1">
      <c r="A185" s="825"/>
      <c r="B185" s="829"/>
      <c r="C185" s="832"/>
      <c r="D185" s="836"/>
      <c r="E185" s="840"/>
      <c r="F185" s="848"/>
      <c r="G185" s="848"/>
      <c r="H185" s="849"/>
      <c r="I185" s="850"/>
      <c r="J185" s="850"/>
      <c r="K185" s="215">
        <f>SUM(K178:K184)</f>
        <v>0</v>
      </c>
      <c r="L185" s="216"/>
      <c r="M185" s="217">
        <f>SUM(M178:M184)</f>
        <v>0</v>
      </c>
      <c r="N185" s="218"/>
    </row>
    <row r="186" spans="1:14" ht="15.75" hidden="1">
      <c r="A186" s="572"/>
      <c r="B186" s="516"/>
      <c r="C186" s="517"/>
      <c r="D186" s="518"/>
      <c r="E186" s="519"/>
      <c r="F186" s="515"/>
      <c r="G186" s="515"/>
      <c r="H186" s="573"/>
      <c r="I186" s="573"/>
      <c r="J186" s="573"/>
      <c r="K186" s="574"/>
      <c r="L186" s="575"/>
      <c r="M186" s="576"/>
      <c r="N186" s="577"/>
    </row>
    <row r="187" spans="1:14" ht="48" hidden="1" thickBot="1">
      <c r="A187" s="203" t="s">
        <v>95</v>
      </c>
      <c r="B187" s="204" t="s">
        <v>96</v>
      </c>
      <c r="C187" s="204" t="s">
        <v>97</v>
      </c>
      <c r="D187" s="821" t="s">
        <v>98</v>
      </c>
      <c r="E187" s="822"/>
      <c r="F187" s="204" t="s">
        <v>99</v>
      </c>
      <c r="G187" s="204" t="s">
        <v>115</v>
      </c>
      <c r="H187" s="204" t="s">
        <v>6</v>
      </c>
      <c r="I187" s="204" t="s">
        <v>100</v>
      </c>
      <c r="J187" s="204" t="s">
        <v>29</v>
      </c>
      <c r="K187" s="204" t="s">
        <v>14</v>
      </c>
      <c r="L187" s="204" t="s">
        <v>101</v>
      </c>
      <c r="M187" s="621">
        <f>+L173</f>
        <v>0</v>
      </c>
      <c r="N187" s="206" t="s">
        <v>12</v>
      </c>
    </row>
    <row r="188" spans="1:14" hidden="1">
      <c r="A188" s="823">
        <f>A138</f>
        <v>0</v>
      </c>
      <c r="B188" s="826"/>
      <c r="C188" s="830"/>
      <c r="D188" s="833"/>
      <c r="E188" s="837">
        <f>IF(D188=0,0,IF(D188&lt;D$7,"CUMPLE EL TIEMPO MÍNIMO REQUERIDO DE HABER TERMINADO Y APROBADO ESTUDIOS","NO CUMPLE EL TIEMPO MÍNIMO REQUERIDO DE HABER TERMINADO Y APROBADO ESTUDIOS"))</f>
        <v>0</v>
      </c>
      <c r="F188" s="846"/>
      <c r="G188" s="846"/>
      <c r="H188" s="509"/>
      <c r="I188" s="510"/>
      <c r="J188" s="511"/>
      <c r="K188" s="508">
        <f t="shared" ref="K188:K194" si="56">IF(J188=0,0,IF(I188&lt;D$21,"EXPERIENCIA ADQUIRIDA ANTES DEL GRADO",J188/VLOOKUP(YEAR(I188),$Q$19:$R$104,2,0)))</f>
        <v>0</v>
      </c>
      <c r="L188" s="209"/>
      <c r="M188" s="210"/>
      <c r="N188" s="529"/>
    </row>
    <row r="189" spans="1:14" hidden="1">
      <c r="A189" s="824"/>
      <c r="B189" s="827"/>
      <c r="C189" s="831"/>
      <c r="D189" s="834"/>
      <c r="E189" s="838"/>
      <c r="F189" s="847"/>
      <c r="G189" s="847"/>
      <c r="H189" s="512"/>
      <c r="I189" s="513"/>
      <c r="J189" s="514"/>
      <c r="K189" s="208">
        <f t="shared" si="56"/>
        <v>0</v>
      </c>
      <c r="L189" s="209"/>
      <c r="M189" s="210"/>
      <c r="N189" s="555"/>
    </row>
    <row r="190" spans="1:14" hidden="1">
      <c r="A190" s="824"/>
      <c r="B190" s="827"/>
      <c r="C190" s="831"/>
      <c r="D190" s="834"/>
      <c r="E190" s="838"/>
      <c r="F190" s="847"/>
      <c r="G190" s="847"/>
      <c r="H190" s="512"/>
      <c r="I190" s="513"/>
      <c r="J190" s="514"/>
      <c r="K190" s="208">
        <f t="shared" si="56"/>
        <v>0</v>
      </c>
      <c r="L190" s="209">
        <f t="shared" ref="L190" si="57">IF(K190&gt;=K$7,"Mínimo uno de los contratos debe ser ≥ a una (1) vez el POE, a la fecha de su terminación, expresado en SMMLV.",0)</f>
        <v>0</v>
      </c>
      <c r="M190" s="210"/>
      <c r="N190" s="555"/>
    </row>
    <row r="191" spans="1:14" hidden="1">
      <c r="A191" s="824"/>
      <c r="B191" s="828"/>
      <c r="C191" s="831"/>
      <c r="D191" s="835"/>
      <c r="E191" s="839"/>
      <c r="F191" s="847"/>
      <c r="G191" s="847"/>
      <c r="H191" s="538"/>
      <c r="I191" s="539"/>
      <c r="J191" s="548"/>
      <c r="K191" s="208">
        <f t="shared" si="56"/>
        <v>0</v>
      </c>
      <c r="L191" s="209"/>
      <c r="M191" s="210"/>
      <c r="N191" s="555"/>
    </row>
    <row r="192" spans="1:14" hidden="1">
      <c r="A192" s="824"/>
      <c r="B192" s="827"/>
      <c r="C192" s="831"/>
      <c r="D192" s="834"/>
      <c r="E192" s="838"/>
      <c r="F192" s="847"/>
      <c r="G192" s="847"/>
      <c r="H192" s="512"/>
      <c r="I192" s="513"/>
      <c r="J192" s="514"/>
      <c r="K192" s="208">
        <f t="shared" si="56"/>
        <v>0</v>
      </c>
      <c r="L192" s="209">
        <f t="shared" ref="L192" si="58">IF(K192&gt;=K$7,"Mínimo uno de los contratos debe ser ≥ a una (1) vez el POE, a la fecha de su terminación, expresado en SMMLV.",0)</f>
        <v>0</v>
      </c>
      <c r="M192" s="210"/>
      <c r="N192" s="555"/>
    </row>
    <row r="193" spans="1:18" hidden="1">
      <c r="A193" s="824"/>
      <c r="B193" s="828"/>
      <c r="C193" s="831"/>
      <c r="D193" s="835"/>
      <c r="E193" s="839"/>
      <c r="F193" s="847"/>
      <c r="G193" s="847"/>
      <c r="H193" s="538"/>
      <c r="I193" s="539"/>
      <c r="J193" s="548"/>
      <c r="K193" s="208">
        <f t="shared" si="56"/>
        <v>0</v>
      </c>
      <c r="L193" s="209"/>
      <c r="M193" s="210"/>
      <c r="N193" s="555"/>
    </row>
    <row r="194" spans="1:18" hidden="1">
      <c r="A194" s="824"/>
      <c r="B194" s="827"/>
      <c r="C194" s="831"/>
      <c r="D194" s="834"/>
      <c r="E194" s="838"/>
      <c r="F194" s="847"/>
      <c r="G194" s="847"/>
      <c r="H194" s="512"/>
      <c r="I194" s="513"/>
      <c r="J194" s="514"/>
      <c r="K194" s="208">
        <f t="shared" si="56"/>
        <v>0</v>
      </c>
      <c r="L194" s="209">
        <f t="shared" ref="L194" si="59">IF(K194&gt;=K$7,"Mínimo uno de los contratos debe ser ≥ a una (1) vez el POE, a la fecha de su terminación, expresado en SMMLV.",0)</f>
        <v>0</v>
      </c>
      <c r="M194" s="210"/>
      <c r="N194" s="555"/>
    </row>
    <row r="195" spans="1:18" ht="16.5" hidden="1" thickBot="1">
      <c r="A195" s="825"/>
      <c r="B195" s="829"/>
      <c r="C195" s="832"/>
      <c r="D195" s="836"/>
      <c r="E195" s="840"/>
      <c r="F195" s="848"/>
      <c r="G195" s="848"/>
      <c r="H195" s="849"/>
      <c r="I195" s="850"/>
      <c r="J195" s="850"/>
      <c r="K195" s="215">
        <f>SUM(K188:K194)</f>
        <v>0</v>
      </c>
      <c r="L195" s="216"/>
      <c r="M195" s="217">
        <f>SUM(M188:M194)</f>
        <v>0</v>
      </c>
      <c r="N195" s="218"/>
    </row>
    <row r="196" spans="1:18" hidden="1">
      <c r="A196" s="234"/>
      <c r="B196" s="235"/>
      <c r="C196" s="236"/>
      <c r="D196" s="236"/>
      <c r="E196" s="237"/>
      <c r="F196" s="238"/>
      <c r="G196" s="238"/>
      <c r="H196" s="239"/>
      <c r="I196" s="240"/>
      <c r="J196" s="241"/>
      <c r="K196" s="241"/>
      <c r="L196" s="241"/>
      <c r="M196" s="241"/>
      <c r="N196" s="242"/>
    </row>
    <row r="197" spans="1:18" ht="48" hidden="1" thickBot="1">
      <c r="A197" s="203" t="s">
        <v>95</v>
      </c>
      <c r="B197" s="204" t="s">
        <v>96</v>
      </c>
      <c r="C197" s="204" t="s">
        <v>97</v>
      </c>
      <c r="D197" s="821" t="s">
        <v>98</v>
      </c>
      <c r="E197" s="822"/>
      <c r="F197" s="204" t="s">
        <v>99</v>
      </c>
      <c r="G197" s="204" t="s">
        <v>115</v>
      </c>
      <c r="H197" s="204" t="s">
        <v>6</v>
      </c>
      <c r="I197" s="204" t="s">
        <v>100</v>
      </c>
      <c r="J197" s="204" t="s">
        <v>29</v>
      </c>
      <c r="K197" s="204" t="s">
        <v>14</v>
      </c>
      <c r="L197" s="204" t="s">
        <v>101</v>
      </c>
      <c r="M197" s="621">
        <f>+L145</f>
        <v>0</v>
      </c>
      <c r="N197" s="206" t="s">
        <v>12</v>
      </c>
    </row>
    <row r="198" spans="1:18" hidden="1">
      <c r="A198" s="823">
        <f>A139</f>
        <v>0</v>
      </c>
      <c r="B198" s="826"/>
      <c r="C198" s="830"/>
      <c r="D198" s="833"/>
      <c r="E198" s="837">
        <f>IF(D198=0,0,IF(D198&lt;D$7,"CUMPLE EL TIEMPO MÍNIMO REQUERIDO DE HABER TERMINADO Y APROBADO ESTUDIOS","NO CUMPLE EL TIEMPO MÍNIMO REQUERIDO DE HABER TERMINADO Y APROBADO ESTUDIOS"))</f>
        <v>0</v>
      </c>
      <c r="F198" s="846"/>
      <c r="G198" s="846"/>
      <c r="H198" s="509"/>
      <c r="I198" s="510"/>
      <c r="J198" s="511"/>
      <c r="K198" s="507">
        <f>IF(J198=0,0,IF(I198&lt;D$21,"EXPERIENCIA ADQUIRIDA ANTES DEL GRADO",J198/VLOOKUP(YEAR(I198),$Q$19:$R$104,2,0)))</f>
        <v>0</v>
      </c>
      <c r="L198" s="209"/>
      <c r="M198" s="210"/>
      <c r="N198" s="529"/>
    </row>
    <row r="199" spans="1:18" hidden="1">
      <c r="A199" s="824"/>
      <c r="B199" s="827"/>
      <c r="C199" s="831"/>
      <c r="D199" s="834"/>
      <c r="E199" s="838"/>
      <c r="F199" s="847"/>
      <c r="G199" s="847"/>
      <c r="H199" s="512"/>
      <c r="I199" s="513"/>
      <c r="J199" s="514"/>
      <c r="K199" s="208">
        <f>IF(J199=0,0,IF(I199&lt;D$21,"EXPERIENCIA ADQUIRIDA ANTES DEL GRADO",J199/VLOOKUP(YEAR(I199),$Q$19:$R$104,2,0)))</f>
        <v>0</v>
      </c>
      <c r="L199" s="209"/>
      <c r="M199" s="210"/>
      <c r="N199" s="555"/>
    </row>
    <row r="200" spans="1:18" hidden="1">
      <c r="A200" s="824"/>
      <c r="B200" s="828"/>
      <c r="C200" s="831"/>
      <c r="D200" s="835"/>
      <c r="E200" s="839"/>
      <c r="F200" s="847"/>
      <c r="G200" s="847"/>
      <c r="H200" s="538"/>
      <c r="I200" s="539"/>
      <c r="J200" s="548"/>
      <c r="K200" s="208"/>
      <c r="L200" s="209"/>
      <c r="M200" s="210"/>
      <c r="N200" s="555"/>
    </row>
    <row r="201" spans="1:18" hidden="1">
      <c r="A201" s="824"/>
      <c r="B201" s="827"/>
      <c r="C201" s="831"/>
      <c r="D201" s="834"/>
      <c r="E201" s="838"/>
      <c r="F201" s="847"/>
      <c r="G201" s="847"/>
      <c r="H201" s="512"/>
      <c r="I201" s="513"/>
      <c r="J201" s="514"/>
      <c r="K201" s="208">
        <f>IF(J201=0,0,IF(I201&lt;D$21,"EXPERIENCIA ADQUIRIDA ANTES DEL GRADO",J201/VLOOKUP(YEAR(I201),$Q$19:$R$104,2,0)))</f>
        <v>0</v>
      </c>
      <c r="L201" s="209">
        <f t="shared" ref="L201:L203" si="60">IF(K201&gt;=K$7,"Mínimo uno de los contratos debe ser ≥ a una (1) vez el POE, a la fecha de su terminación, expresado en SMMLV.",0)</f>
        <v>0</v>
      </c>
      <c r="M201" s="210"/>
      <c r="N201" s="555"/>
    </row>
    <row r="202" spans="1:18" hidden="1">
      <c r="A202" s="824"/>
      <c r="B202" s="827"/>
      <c r="C202" s="831"/>
      <c r="D202" s="834"/>
      <c r="E202" s="838"/>
      <c r="F202" s="847"/>
      <c r="G202" s="847"/>
      <c r="H202" s="512"/>
      <c r="I202" s="513">
        <v>40351</v>
      </c>
      <c r="J202" s="514"/>
      <c r="K202" s="208">
        <f>IF(J202=0,0,IF(I202&lt;D$21,"EXPERIENCIA ADQUIRIDA ANTES DEL GRADO",J202/VLOOKUP(YEAR(I202),$Q$19:$R$104,2,0)))</f>
        <v>0</v>
      </c>
      <c r="L202" s="209">
        <f t="shared" si="60"/>
        <v>0</v>
      </c>
      <c r="M202" s="210"/>
      <c r="N202" s="579"/>
    </row>
    <row r="203" spans="1:18" hidden="1">
      <c r="A203" s="824"/>
      <c r="B203" s="827"/>
      <c r="C203" s="831"/>
      <c r="D203" s="834"/>
      <c r="E203" s="838"/>
      <c r="F203" s="847"/>
      <c r="G203" s="847"/>
      <c r="H203" s="512"/>
      <c r="I203" s="513">
        <v>38672</v>
      </c>
      <c r="J203" s="514">
        <v>43210560</v>
      </c>
      <c r="K203" s="208">
        <f>IF(J203=0,0,IF(I203&lt;D$21,"EXPERIENCIA ADQUIRIDA ANTES DEL GRADO",J203/VLOOKUP(YEAR(I203),$Q$19:$R$104,2,0)))</f>
        <v>113.26490170380079</v>
      </c>
      <c r="L203" s="209">
        <f t="shared" si="60"/>
        <v>0</v>
      </c>
      <c r="M203" s="210"/>
      <c r="N203" s="397"/>
    </row>
    <row r="204" spans="1:18" ht="16.5" hidden="1" thickBot="1">
      <c r="A204" s="825"/>
      <c r="B204" s="829"/>
      <c r="C204" s="832"/>
      <c r="D204" s="836"/>
      <c r="E204" s="840"/>
      <c r="F204" s="848"/>
      <c r="G204" s="848"/>
      <c r="H204" s="849" t="s">
        <v>102</v>
      </c>
      <c r="I204" s="850"/>
      <c r="J204" s="850"/>
      <c r="K204" s="215">
        <f>SUM(K198:K203)</f>
        <v>113.26490170380079</v>
      </c>
      <c r="L204" s="216"/>
      <c r="M204" s="217">
        <f>SUM(M198:M203)</f>
        <v>0</v>
      </c>
      <c r="N204" s="218"/>
    </row>
    <row r="205" spans="1:18">
      <c r="Q205" s="2">
        <v>2016</v>
      </c>
      <c r="R205" s="6">
        <v>689454</v>
      </c>
    </row>
    <row r="206" spans="1:18">
      <c r="Q206" s="247">
        <v>2017</v>
      </c>
      <c r="R206" s="248">
        <v>737717</v>
      </c>
    </row>
  </sheetData>
  <mergeCells count="186">
    <mergeCell ref="D187:E187"/>
    <mergeCell ref="A188:A195"/>
    <mergeCell ref="B188:B195"/>
    <mergeCell ref="C188:C195"/>
    <mergeCell ref="D188:D195"/>
    <mergeCell ref="E188:E195"/>
    <mergeCell ref="F188:F195"/>
    <mergeCell ref="H204:J204"/>
    <mergeCell ref="G188:G195"/>
    <mergeCell ref="H195:J195"/>
    <mergeCell ref="D197:E197"/>
    <mergeCell ref="A198:A204"/>
    <mergeCell ref="B198:B204"/>
    <mergeCell ref="C198:C204"/>
    <mergeCell ref="D198:D204"/>
    <mergeCell ref="E198:E204"/>
    <mergeCell ref="F198:F204"/>
    <mergeCell ref="G198:G204"/>
    <mergeCell ref="D177:E177"/>
    <mergeCell ref="A178:A185"/>
    <mergeCell ref="B178:B185"/>
    <mergeCell ref="C178:C185"/>
    <mergeCell ref="D178:D185"/>
    <mergeCell ref="E178:E185"/>
    <mergeCell ref="H165:J165"/>
    <mergeCell ref="D167:E167"/>
    <mergeCell ref="A168:A175"/>
    <mergeCell ref="B168:B175"/>
    <mergeCell ref="C168:C175"/>
    <mergeCell ref="D168:D175"/>
    <mergeCell ref="E168:E175"/>
    <mergeCell ref="F168:F175"/>
    <mergeCell ref="G168:G175"/>
    <mergeCell ref="H175:J175"/>
    <mergeCell ref="F178:F185"/>
    <mergeCell ref="G178:G185"/>
    <mergeCell ref="H185:J185"/>
    <mergeCell ref="G148:G155"/>
    <mergeCell ref="H155:J155"/>
    <mergeCell ref="D157:E157"/>
    <mergeCell ref="A158:A165"/>
    <mergeCell ref="B158:B165"/>
    <mergeCell ref="C158:C165"/>
    <mergeCell ref="D158:D165"/>
    <mergeCell ref="E158:E165"/>
    <mergeCell ref="F158:F165"/>
    <mergeCell ref="G158:G165"/>
    <mergeCell ref="A148:A155"/>
    <mergeCell ref="B148:B155"/>
    <mergeCell ref="C148:C155"/>
    <mergeCell ref="D148:D155"/>
    <mergeCell ref="E148:E155"/>
    <mergeCell ref="F148:F155"/>
    <mergeCell ref="G134:G140"/>
    <mergeCell ref="H140:J140"/>
    <mergeCell ref="C141:J142"/>
    <mergeCell ref="C143:J143"/>
    <mergeCell ref="C144:J145"/>
    <mergeCell ref="D147:E147"/>
    <mergeCell ref="F124:F131"/>
    <mergeCell ref="G124:G131"/>
    <mergeCell ref="H131:J131"/>
    <mergeCell ref="D133:E133"/>
    <mergeCell ref="A134:A140"/>
    <mergeCell ref="B134:B140"/>
    <mergeCell ref="C134:C140"/>
    <mergeCell ref="D134:D140"/>
    <mergeCell ref="E134:E140"/>
    <mergeCell ref="F134:F140"/>
    <mergeCell ref="D123:E123"/>
    <mergeCell ref="A124:A131"/>
    <mergeCell ref="B124:B131"/>
    <mergeCell ref="C124:C131"/>
    <mergeCell ref="D124:D131"/>
    <mergeCell ref="E124:E131"/>
    <mergeCell ref="D113:E113"/>
    <mergeCell ref="A114:A121"/>
    <mergeCell ref="B114:B121"/>
    <mergeCell ref="C114:C121"/>
    <mergeCell ref="D114:D121"/>
    <mergeCell ref="E114:E121"/>
    <mergeCell ref="F114:F121"/>
    <mergeCell ref="G114:G121"/>
    <mergeCell ref="H121:J121"/>
    <mergeCell ref="D103:E103"/>
    <mergeCell ref="A104:A111"/>
    <mergeCell ref="B104:B111"/>
    <mergeCell ref="C104:C111"/>
    <mergeCell ref="D104:D111"/>
    <mergeCell ref="E104:E111"/>
    <mergeCell ref="F104:F111"/>
    <mergeCell ref="G104:G111"/>
    <mergeCell ref="H111:J111"/>
    <mergeCell ref="D93:E93"/>
    <mergeCell ref="A94:A101"/>
    <mergeCell ref="B94:B101"/>
    <mergeCell ref="C94:C101"/>
    <mergeCell ref="D94:D101"/>
    <mergeCell ref="E94:E101"/>
    <mergeCell ref="F94:F101"/>
    <mergeCell ref="G94:G101"/>
    <mergeCell ref="H101:J101"/>
    <mergeCell ref="C79:J79"/>
    <mergeCell ref="C80:J81"/>
    <mergeCell ref="D83:E83"/>
    <mergeCell ref="A84:A91"/>
    <mergeCell ref="B84:B91"/>
    <mergeCell ref="C84:C91"/>
    <mergeCell ref="D84:D91"/>
    <mergeCell ref="E84:E91"/>
    <mergeCell ref="F84:F91"/>
    <mergeCell ref="G84:G91"/>
    <mergeCell ref="H91:J91"/>
    <mergeCell ref="D70:E70"/>
    <mergeCell ref="A71:A77"/>
    <mergeCell ref="B71:B77"/>
    <mergeCell ref="C71:C77"/>
    <mergeCell ref="D71:D77"/>
    <mergeCell ref="E71:E77"/>
    <mergeCell ref="F71:F77"/>
    <mergeCell ref="G71:G77"/>
    <mergeCell ref="H77:J77"/>
    <mergeCell ref="A61:A68"/>
    <mergeCell ref="B61:B68"/>
    <mergeCell ref="C61:C68"/>
    <mergeCell ref="D61:D68"/>
    <mergeCell ref="E61:E68"/>
    <mergeCell ref="H48:J48"/>
    <mergeCell ref="D50:E50"/>
    <mergeCell ref="A51:A58"/>
    <mergeCell ref="B51:B58"/>
    <mergeCell ref="C51:C58"/>
    <mergeCell ref="D51:D58"/>
    <mergeCell ref="E51:E58"/>
    <mergeCell ref="F51:F58"/>
    <mergeCell ref="G51:G58"/>
    <mergeCell ref="H58:J58"/>
    <mergeCell ref="F61:F68"/>
    <mergeCell ref="G61:G68"/>
    <mergeCell ref="H68:J68"/>
    <mergeCell ref="D40:E40"/>
    <mergeCell ref="A41:A48"/>
    <mergeCell ref="B41:B48"/>
    <mergeCell ref="C41:C48"/>
    <mergeCell ref="D41:D48"/>
    <mergeCell ref="E41:E48"/>
    <mergeCell ref="F41:F48"/>
    <mergeCell ref="G41:G48"/>
    <mergeCell ref="D60:E60"/>
    <mergeCell ref="D30:E30"/>
    <mergeCell ref="A31:A38"/>
    <mergeCell ref="B31:B38"/>
    <mergeCell ref="C31:C38"/>
    <mergeCell ref="D31:D38"/>
    <mergeCell ref="E31:E38"/>
    <mergeCell ref="F31:F38"/>
    <mergeCell ref="G31:G38"/>
    <mergeCell ref="H38:J38"/>
    <mergeCell ref="D20:E20"/>
    <mergeCell ref="A21:A28"/>
    <mergeCell ref="B21:B28"/>
    <mergeCell ref="C21:C28"/>
    <mergeCell ref="D21:D28"/>
    <mergeCell ref="E21:E28"/>
    <mergeCell ref="F11:H11"/>
    <mergeCell ref="I11:J11"/>
    <mergeCell ref="F12:H12"/>
    <mergeCell ref="I12:J12"/>
    <mergeCell ref="C16:J16"/>
    <mergeCell ref="C17:J18"/>
    <mergeCell ref="F21:F28"/>
    <mergeCell ref="G21:G28"/>
    <mergeCell ref="H28:J28"/>
    <mergeCell ref="F8:H8"/>
    <mergeCell ref="I8:J8"/>
    <mergeCell ref="F9:H9"/>
    <mergeCell ref="I9:J9"/>
    <mergeCell ref="F10:H10"/>
    <mergeCell ref="I10:J10"/>
    <mergeCell ref="A1:N2"/>
    <mergeCell ref="A4:N4"/>
    <mergeCell ref="C6:D6"/>
    <mergeCell ref="F6:H6"/>
    <mergeCell ref="I6:J6"/>
    <mergeCell ref="F7:H7"/>
    <mergeCell ref="I7:J7"/>
  </mergeCells>
  <conditionalFormatting sqref="N16:N19 I14:N14 O20:O68">
    <cfRule type="containsText" dxfId="585" priority="95" operator="containsText" text="TIEMPO">
      <formula>NOT(ISERROR(SEARCH("TIEMPO",I14)))</formula>
    </cfRule>
    <cfRule type="cellIs" dxfId="584" priority="96" operator="equal">
      <formula>30</formula>
    </cfRule>
  </conditionalFormatting>
  <conditionalFormatting sqref="E21:E29 E39 E49 E59">
    <cfRule type="containsText" dxfId="583" priority="94" stopIfTrue="1" operator="containsText" text="NO CUMPLE">
      <formula>NOT(ISERROR(SEARCH("NO CUMPLE",E21)))</formula>
    </cfRule>
  </conditionalFormatting>
  <conditionalFormatting sqref="K21:K26">
    <cfRule type="containsText" dxfId="582" priority="93" stopIfTrue="1" operator="containsText" text="EXPERIENCIA">
      <formula>NOT(ISERROR(SEARCH("EXPERIENCIA",K21)))</formula>
    </cfRule>
  </conditionalFormatting>
  <conditionalFormatting sqref="K27">
    <cfRule type="containsText" dxfId="581" priority="92" stopIfTrue="1" operator="containsText" text="EXPERIENCIA">
      <formula>NOT(ISERROR(SEARCH("EXPERIENCIA",K27)))</formula>
    </cfRule>
  </conditionalFormatting>
  <conditionalFormatting sqref="N28:N29 N39 N49 N59">
    <cfRule type="cellIs" dxfId="580" priority="90" operator="lessThan">
      <formula>$L$7</formula>
    </cfRule>
    <cfRule type="cellIs" dxfId="579" priority="91" operator="greaterThanOrEqual">
      <formula>$L$7</formula>
    </cfRule>
  </conditionalFormatting>
  <conditionalFormatting sqref="E71:E77">
    <cfRule type="containsText" dxfId="578" priority="89" stopIfTrue="1" operator="containsText" text="NO CUMPLE">
      <formula>NOT(ISERROR(SEARCH("NO CUMPLE",E71)))</formula>
    </cfRule>
  </conditionalFormatting>
  <conditionalFormatting sqref="K71:K75">
    <cfRule type="containsText" dxfId="577" priority="88" stopIfTrue="1" operator="containsText" text="EXPERIENCIA">
      <formula>NOT(ISERROR(SEARCH("EXPERIENCIA",K71)))</formula>
    </cfRule>
  </conditionalFormatting>
  <conditionalFormatting sqref="K76">
    <cfRule type="containsText" dxfId="576" priority="87" stopIfTrue="1" operator="containsText" text="EXPERIENCIA">
      <formula>NOT(ISERROR(SEARCH("EXPERIENCIA",K76)))</formula>
    </cfRule>
  </conditionalFormatting>
  <conditionalFormatting sqref="N77">
    <cfRule type="cellIs" dxfId="575" priority="85" operator="lessThan">
      <formula>$L$7</formula>
    </cfRule>
    <cfRule type="cellIs" dxfId="574" priority="86" operator="greaterThanOrEqual">
      <formula>$L$7</formula>
    </cfRule>
  </conditionalFormatting>
  <conditionalFormatting sqref="E31:E38">
    <cfRule type="containsText" dxfId="573" priority="84" stopIfTrue="1" operator="containsText" text="NO CUMPLE">
      <formula>NOT(ISERROR(SEARCH("NO CUMPLE",E31)))</formula>
    </cfRule>
  </conditionalFormatting>
  <conditionalFormatting sqref="K31:K36">
    <cfRule type="containsText" dxfId="572" priority="83" stopIfTrue="1" operator="containsText" text="EXPERIENCIA">
      <formula>NOT(ISERROR(SEARCH("EXPERIENCIA",K31)))</formula>
    </cfRule>
  </conditionalFormatting>
  <conditionalFormatting sqref="K37">
    <cfRule type="containsText" dxfId="571" priority="82" stopIfTrue="1" operator="containsText" text="EXPERIENCIA">
      <formula>NOT(ISERROR(SEARCH("EXPERIENCIA",K37)))</formula>
    </cfRule>
  </conditionalFormatting>
  <conditionalFormatting sqref="N38">
    <cfRule type="cellIs" dxfId="570" priority="80" operator="lessThan">
      <formula>$L$7</formula>
    </cfRule>
    <cfRule type="cellIs" dxfId="569" priority="81" operator="greaterThanOrEqual">
      <formula>$L$7</formula>
    </cfRule>
  </conditionalFormatting>
  <conditionalFormatting sqref="E41:E48">
    <cfRule type="containsText" dxfId="568" priority="79" stopIfTrue="1" operator="containsText" text="NO CUMPLE">
      <formula>NOT(ISERROR(SEARCH("NO CUMPLE",E41)))</formula>
    </cfRule>
  </conditionalFormatting>
  <conditionalFormatting sqref="K41:K46">
    <cfRule type="containsText" dxfId="567" priority="78" stopIfTrue="1" operator="containsText" text="EXPERIENCIA">
      <formula>NOT(ISERROR(SEARCH("EXPERIENCIA",K41)))</formula>
    </cfRule>
  </conditionalFormatting>
  <conditionalFormatting sqref="K47">
    <cfRule type="containsText" dxfId="566" priority="77" stopIfTrue="1" operator="containsText" text="EXPERIENCIA">
      <formula>NOT(ISERROR(SEARCH("EXPERIENCIA",K47)))</formula>
    </cfRule>
  </conditionalFormatting>
  <conditionalFormatting sqref="N48">
    <cfRule type="cellIs" dxfId="565" priority="75" operator="lessThan">
      <formula>$L$7</formula>
    </cfRule>
    <cfRule type="cellIs" dxfId="564" priority="76" operator="greaterThanOrEqual">
      <formula>$L$7</formula>
    </cfRule>
  </conditionalFormatting>
  <conditionalFormatting sqref="E51:E58">
    <cfRule type="containsText" dxfId="563" priority="74" stopIfTrue="1" operator="containsText" text="NO CUMPLE">
      <formula>NOT(ISERROR(SEARCH("NO CUMPLE",E51)))</formula>
    </cfRule>
  </conditionalFormatting>
  <conditionalFormatting sqref="K51:K56">
    <cfRule type="containsText" dxfId="562" priority="73" stopIfTrue="1" operator="containsText" text="EXPERIENCIA">
      <formula>NOT(ISERROR(SEARCH("EXPERIENCIA",K51)))</formula>
    </cfRule>
  </conditionalFormatting>
  <conditionalFormatting sqref="K57">
    <cfRule type="containsText" dxfId="561" priority="72" stopIfTrue="1" operator="containsText" text="EXPERIENCIA">
      <formula>NOT(ISERROR(SEARCH("EXPERIENCIA",K57)))</formula>
    </cfRule>
  </conditionalFormatting>
  <conditionalFormatting sqref="N58">
    <cfRule type="cellIs" dxfId="560" priority="70" operator="lessThan">
      <formula>$L$7</formula>
    </cfRule>
    <cfRule type="cellIs" dxfId="559" priority="71" operator="greaterThanOrEqual">
      <formula>$L$7</formula>
    </cfRule>
  </conditionalFormatting>
  <conditionalFormatting sqref="E61:E68">
    <cfRule type="containsText" dxfId="558" priority="69" stopIfTrue="1" operator="containsText" text="NO CUMPLE">
      <formula>NOT(ISERROR(SEARCH("NO CUMPLE",E61)))</formula>
    </cfRule>
  </conditionalFormatting>
  <conditionalFormatting sqref="K61:K66">
    <cfRule type="containsText" dxfId="557" priority="68" stopIfTrue="1" operator="containsText" text="EXPERIENCIA">
      <formula>NOT(ISERROR(SEARCH("EXPERIENCIA",K61)))</formula>
    </cfRule>
  </conditionalFormatting>
  <conditionalFormatting sqref="K67">
    <cfRule type="containsText" dxfId="556" priority="67" stopIfTrue="1" operator="containsText" text="EXPERIENCIA">
      <formula>NOT(ISERROR(SEARCH("EXPERIENCIA",K67)))</formula>
    </cfRule>
  </conditionalFormatting>
  <conditionalFormatting sqref="N68">
    <cfRule type="cellIs" dxfId="555" priority="65" operator="lessThan">
      <formula>$L$7</formula>
    </cfRule>
    <cfRule type="cellIs" dxfId="554" priority="66" operator="greaterThanOrEqual">
      <formula>$L$7</formula>
    </cfRule>
  </conditionalFormatting>
  <conditionalFormatting sqref="N79:N82">
    <cfRule type="containsText" dxfId="553" priority="63" operator="containsText" text="TIEMPO">
      <formula>NOT(ISERROR(SEARCH("TIEMPO",N79)))</formula>
    </cfRule>
    <cfRule type="cellIs" dxfId="552" priority="64" operator="equal">
      <formula>30</formula>
    </cfRule>
  </conditionalFormatting>
  <conditionalFormatting sqref="E84:E92 E102 E112 E122">
    <cfRule type="containsText" dxfId="551" priority="62" stopIfTrue="1" operator="containsText" text="NO CUMPLE">
      <formula>NOT(ISERROR(SEARCH("NO CUMPLE",E84)))</formula>
    </cfRule>
  </conditionalFormatting>
  <conditionalFormatting sqref="K84:K89">
    <cfRule type="containsText" dxfId="550" priority="61" stopIfTrue="1" operator="containsText" text="EXPERIENCIA">
      <formula>NOT(ISERROR(SEARCH("EXPERIENCIA",K84)))</formula>
    </cfRule>
  </conditionalFormatting>
  <conditionalFormatting sqref="K90">
    <cfRule type="containsText" dxfId="549" priority="60" stopIfTrue="1" operator="containsText" text="EXPERIENCIA">
      <formula>NOT(ISERROR(SEARCH("EXPERIENCIA",K90)))</formula>
    </cfRule>
  </conditionalFormatting>
  <conditionalFormatting sqref="N91:N92 N102 N112 N122">
    <cfRule type="cellIs" dxfId="548" priority="58" operator="lessThan">
      <formula>$L$7</formula>
    </cfRule>
    <cfRule type="cellIs" dxfId="547" priority="59" operator="greaterThanOrEqual">
      <formula>$L$7</formula>
    </cfRule>
  </conditionalFormatting>
  <conditionalFormatting sqref="E134:E140">
    <cfRule type="containsText" dxfId="546" priority="57" stopIfTrue="1" operator="containsText" text="NO CUMPLE">
      <formula>NOT(ISERROR(SEARCH("NO CUMPLE",E134)))</formula>
    </cfRule>
  </conditionalFormatting>
  <conditionalFormatting sqref="K134:K138">
    <cfRule type="containsText" dxfId="545" priority="56" stopIfTrue="1" operator="containsText" text="EXPERIENCIA">
      <formula>NOT(ISERROR(SEARCH("EXPERIENCIA",K134)))</formula>
    </cfRule>
  </conditionalFormatting>
  <conditionalFormatting sqref="K139">
    <cfRule type="containsText" dxfId="544" priority="55" stopIfTrue="1" operator="containsText" text="EXPERIENCIA">
      <formula>NOT(ISERROR(SEARCH("EXPERIENCIA",K139)))</formula>
    </cfRule>
  </conditionalFormatting>
  <conditionalFormatting sqref="N140">
    <cfRule type="cellIs" dxfId="543" priority="53" operator="lessThan">
      <formula>$L$7</formula>
    </cfRule>
    <cfRule type="cellIs" dxfId="542" priority="54" operator="greaterThanOrEqual">
      <formula>$L$7</formula>
    </cfRule>
  </conditionalFormatting>
  <conditionalFormatting sqref="E94:E101">
    <cfRule type="containsText" dxfId="541" priority="52" stopIfTrue="1" operator="containsText" text="NO CUMPLE">
      <formula>NOT(ISERROR(SEARCH("NO CUMPLE",E94)))</formula>
    </cfRule>
  </conditionalFormatting>
  <conditionalFormatting sqref="K94:K99">
    <cfRule type="containsText" dxfId="540" priority="51" stopIfTrue="1" operator="containsText" text="EXPERIENCIA">
      <formula>NOT(ISERROR(SEARCH("EXPERIENCIA",K94)))</formula>
    </cfRule>
  </conditionalFormatting>
  <conditionalFormatting sqref="K100">
    <cfRule type="containsText" dxfId="539" priority="50" stopIfTrue="1" operator="containsText" text="EXPERIENCIA">
      <formula>NOT(ISERROR(SEARCH("EXPERIENCIA",K100)))</formula>
    </cfRule>
  </conditionalFormatting>
  <conditionalFormatting sqref="N101">
    <cfRule type="cellIs" dxfId="538" priority="48" operator="lessThan">
      <formula>$L$7</formula>
    </cfRule>
    <cfRule type="cellIs" dxfId="537" priority="49" operator="greaterThanOrEqual">
      <formula>$L$7</formula>
    </cfRule>
  </conditionalFormatting>
  <conditionalFormatting sqref="E104:E111">
    <cfRule type="containsText" dxfId="536" priority="47" stopIfTrue="1" operator="containsText" text="NO CUMPLE">
      <formula>NOT(ISERROR(SEARCH("NO CUMPLE",E104)))</formula>
    </cfRule>
  </conditionalFormatting>
  <conditionalFormatting sqref="K104:K109">
    <cfRule type="containsText" dxfId="535" priority="46" stopIfTrue="1" operator="containsText" text="EXPERIENCIA">
      <formula>NOT(ISERROR(SEARCH("EXPERIENCIA",K104)))</formula>
    </cfRule>
  </conditionalFormatting>
  <conditionalFormatting sqref="K110">
    <cfRule type="containsText" dxfId="534" priority="45" stopIfTrue="1" operator="containsText" text="EXPERIENCIA">
      <formula>NOT(ISERROR(SEARCH("EXPERIENCIA",K110)))</formula>
    </cfRule>
  </conditionalFormatting>
  <conditionalFormatting sqref="N111">
    <cfRule type="cellIs" dxfId="533" priority="43" operator="lessThan">
      <formula>$L$7</formula>
    </cfRule>
    <cfRule type="cellIs" dxfId="532" priority="44" operator="greaterThanOrEqual">
      <formula>$L$7</formula>
    </cfRule>
  </conditionalFormatting>
  <conditionalFormatting sqref="E114:E121">
    <cfRule type="containsText" dxfId="531" priority="42" stopIfTrue="1" operator="containsText" text="NO CUMPLE">
      <formula>NOT(ISERROR(SEARCH("NO CUMPLE",E114)))</formula>
    </cfRule>
  </conditionalFormatting>
  <conditionalFormatting sqref="K114:K119">
    <cfRule type="containsText" dxfId="530" priority="41" stopIfTrue="1" operator="containsText" text="EXPERIENCIA">
      <formula>NOT(ISERROR(SEARCH("EXPERIENCIA",K114)))</formula>
    </cfRule>
  </conditionalFormatting>
  <conditionalFormatting sqref="K120">
    <cfRule type="containsText" dxfId="529" priority="40" stopIfTrue="1" operator="containsText" text="EXPERIENCIA">
      <formula>NOT(ISERROR(SEARCH("EXPERIENCIA",K120)))</formula>
    </cfRule>
  </conditionalFormatting>
  <conditionalFormatting sqref="N121">
    <cfRule type="cellIs" dxfId="528" priority="38" operator="lessThan">
      <formula>$L$7</formula>
    </cfRule>
    <cfRule type="cellIs" dxfId="527" priority="39" operator="greaterThanOrEqual">
      <formula>$L$7</formula>
    </cfRule>
  </conditionalFormatting>
  <conditionalFormatting sqref="E124:E131">
    <cfRule type="containsText" dxfId="526" priority="37" stopIfTrue="1" operator="containsText" text="NO CUMPLE">
      <formula>NOT(ISERROR(SEARCH("NO CUMPLE",E124)))</formula>
    </cfRule>
  </conditionalFormatting>
  <conditionalFormatting sqref="K124:K129">
    <cfRule type="containsText" dxfId="525" priority="36" stopIfTrue="1" operator="containsText" text="EXPERIENCIA">
      <formula>NOT(ISERROR(SEARCH("EXPERIENCIA",K124)))</formula>
    </cfRule>
  </conditionalFormatting>
  <conditionalFormatting sqref="K130">
    <cfRule type="containsText" dxfId="524" priority="35" stopIfTrue="1" operator="containsText" text="EXPERIENCIA">
      <formula>NOT(ISERROR(SEARCH("EXPERIENCIA",K130)))</formula>
    </cfRule>
  </conditionalFormatting>
  <conditionalFormatting sqref="N131">
    <cfRule type="cellIs" dxfId="523" priority="33" operator="lessThan">
      <formula>$L$7</formula>
    </cfRule>
    <cfRule type="cellIs" dxfId="522" priority="34" operator="greaterThanOrEqual">
      <formula>$L$7</formula>
    </cfRule>
  </conditionalFormatting>
  <conditionalFormatting sqref="N143:N146">
    <cfRule type="containsText" dxfId="521" priority="31" operator="containsText" text="TIEMPO">
      <formula>NOT(ISERROR(SEARCH("TIEMPO",N143)))</formula>
    </cfRule>
    <cfRule type="cellIs" dxfId="520" priority="32" operator="equal">
      <formula>30</formula>
    </cfRule>
  </conditionalFormatting>
  <conditionalFormatting sqref="E148:E156 E166 E176 E186">
    <cfRule type="containsText" dxfId="519" priority="30" stopIfTrue="1" operator="containsText" text="NO CUMPLE">
      <formula>NOT(ISERROR(SEARCH("NO CUMPLE",E148)))</formula>
    </cfRule>
  </conditionalFormatting>
  <conditionalFormatting sqref="K148:K153">
    <cfRule type="containsText" dxfId="518" priority="29" stopIfTrue="1" operator="containsText" text="EXPERIENCIA">
      <formula>NOT(ISERROR(SEARCH("EXPERIENCIA",K148)))</formula>
    </cfRule>
  </conditionalFormatting>
  <conditionalFormatting sqref="K154">
    <cfRule type="containsText" dxfId="517" priority="28" stopIfTrue="1" operator="containsText" text="EXPERIENCIA">
      <formula>NOT(ISERROR(SEARCH("EXPERIENCIA",K154)))</formula>
    </cfRule>
  </conditionalFormatting>
  <conditionalFormatting sqref="N155:N156 N166 N176 N186">
    <cfRule type="cellIs" dxfId="516" priority="26" operator="lessThan">
      <formula>$L$7</formula>
    </cfRule>
    <cfRule type="cellIs" dxfId="515" priority="27" operator="greaterThanOrEqual">
      <formula>$L$7</formula>
    </cfRule>
  </conditionalFormatting>
  <conditionalFormatting sqref="E198:E204">
    <cfRule type="containsText" dxfId="514" priority="25" stopIfTrue="1" operator="containsText" text="NO CUMPLE">
      <formula>NOT(ISERROR(SEARCH("NO CUMPLE",E198)))</formula>
    </cfRule>
  </conditionalFormatting>
  <conditionalFormatting sqref="K198:K202">
    <cfRule type="containsText" dxfId="513" priority="24" stopIfTrue="1" operator="containsText" text="EXPERIENCIA">
      <formula>NOT(ISERROR(SEARCH("EXPERIENCIA",K198)))</formula>
    </cfRule>
  </conditionalFormatting>
  <conditionalFormatting sqref="K203">
    <cfRule type="containsText" dxfId="512" priority="23" stopIfTrue="1" operator="containsText" text="EXPERIENCIA">
      <formula>NOT(ISERROR(SEARCH("EXPERIENCIA",K203)))</formula>
    </cfRule>
  </conditionalFormatting>
  <conditionalFormatting sqref="N204">
    <cfRule type="cellIs" dxfId="511" priority="21" operator="lessThan">
      <formula>$L$7</formula>
    </cfRule>
    <cfRule type="cellIs" dxfId="510" priority="22" operator="greaterThanOrEqual">
      <formula>$L$7</formula>
    </cfRule>
  </conditionalFormatting>
  <conditionalFormatting sqref="E158:E165">
    <cfRule type="containsText" dxfId="509" priority="20" stopIfTrue="1" operator="containsText" text="NO CUMPLE">
      <formula>NOT(ISERROR(SEARCH("NO CUMPLE",E158)))</formula>
    </cfRule>
  </conditionalFormatting>
  <conditionalFormatting sqref="K158:K163">
    <cfRule type="containsText" dxfId="508" priority="19" stopIfTrue="1" operator="containsText" text="EXPERIENCIA">
      <formula>NOT(ISERROR(SEARCH("EXPERIENCIA",K158)))</formula>
    </cfRule>
  </conditionalFormatting>
  <conditionalFormatting sqref="K164">
    <cfRule type="containsText" dxfId="507" priority="18" stopIfTrue="1" operator="containsText" text="EXPERIENCIA">
      <formula>NOT(ISERROR(SEARCH("EXPERIENCIA",K164)))</formula>
    </cfRule>
  </conditionalFormatting>
  <conditionalFormatting sqref="N165">
    <cfRule type="cellIs" dxfId="506" priority="16" operator="lessThan">
      <formula>$L$7</formula>
    </cfRule>
    <cfRule type="cellIs" dxfId="505" priority="17" operator="greaterThanOrEqual">
      <formula>$L$7</formula>
    </cfRule>
  </conditionalFormatting>
  <conditionalFormatting sqref="E168:E175">
    <cfRule type="containsText" dxfId="504" priority="15" stopIfTrue="1" operator="containsText" text="NO CUMPLE">
      <formula>NOT(ISERROR(SEARCH("NO CUMPLE",E168)))</formula>
    </cfRule>
  </conditionalFormatting>
  <conditionalFormatting sqref="K168:K173">
    <cfRule type="containsText" dxfId="503" priority="14" stopIfTrue="1" operator="containsText" text="EXPERIENCIA">
      <formula>NOT(ISERROR(SEARCH("EXPERIENCIA",K168)))</formula>
    </cfRule>
  </conditionalFormatting>
  <conditionalFormatting sqref="K174">
    <cfRule type="containsText" dxfId="502" priority="13" stopIfTrue="1" operator="containsText" text="EXPERIENCIA">
      <formula>NOT(ISERROR(SEARCH("EXPERIENCIA",K174)))</formula>
    </cfRule>
  </conditionalFormatting>
  <conditionalFormatting sqref="N175">
    <cfRule type="cellIs" dxfId="501" priority="11" operator="lessThan">
      <formula>$L$7</formula>
    </cfRule>
    <cfRule type="cellIs" dxfId="500" priority="12" operator="greaterThanOrEqual">
      <formula>$L$7</formula>
    </cfRule>
  </conditionalFormatting>
  <conditionalFormatting sqref="E178:E185">
    <cfRule type="containsText" dxfId="499" priority="10" stopIfTrue="1" operator="containsText" text="NO CUMPLE">
      <formula>NOT(ISERROR(SEARCH("NO CUMPLE",E178)))</formula>
    </cfRule>
  </conditionalFormatting>
  <conditionalFormatting sqref="K178:K183">
    <cfRule type="containsText" dxfId="498" priority="9" stopIfTrue="1" operator="containsText" text="EXPERIENCIA">
      <formula>NOT(ISERROR(SEARCH("EXPERIENCIA",K178)))</formula>
    </cfRule>
  </conditionalFormatting>
  <conditionalFormatting sqref="K184">
    <cfRule type="containsText" dxfId="497" priority="8" stopIfTrue="1" operator="containsText" text="EXPERIENCIA">
      <formula>NOT(ISERROR(SEARCH("EXPERIENCIA",K184)))</formula>
    </cfRule>
  </conditionalFormatting>
  <conditionalFormatting sqref="N185">
    <cfRule type="cellIs" dxfId="496" priority="6" operator="lessThan">
      <formula>$L$7</formula>
    </cfRule>
    <cfRule type="cellIs" dxfId="495" priority="7" operator="greaterThanOrEqual">
      <formula>$L$7</formula>
    </cfRule>
  </conditionalFormatting>
  <conditionalFormatting sqref="E188:E195">
    <cfRule type="containsText" dxfId="494" priority="5" stopIfTrue="1" operator="containsText" text="NO CUMPLE">
      <formula>NOT(ISERROR(SEARCH("NO CUMPLE",E188)))</formula>
    </cfRule>
  </conditionalFormatting>
  <conditionalFormatting sqref="K188:K193">
    <cfRule type="containsText" dxfId="493" priority="4" stopIfTrue="1" operator="containsText" text="EXPERIENCIA">
      <formula>NOT(ISERROR(SEARCH("EXPERIENCIA",K188)))</formula>
    </cfRule>
  </conditionalFormatting>
  <conditionalFormatting sqref="K194">
    <cfRule type="containsText" dxfId="492" priority="3" stopIfTrue="1" operator="containsText" text="EXPERIENCIA">
      <formula>NOT(ISERROR(SEARCH("EXPERIENCIA",K194)))</formula>
    </cfRule>
  </conditionalFormatting>
  <conditionalFormatting sqref="N195">
    <cfRule type="cellIs" dxfId="491" priority="1" operator="lessThan">
      <formula>$L$7</formula>
    </cfRule>
    <cfRule type="cellIs" dxfId="490" priority="2" operator="greaterThanOrEqual">
      <formula>$L$7</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69"/>
  <sheetViews>
    <sheetView view="pageBreakPreview" zoomScale="70" zoomScaleNormal="90" zoomScaleSheetLayoutView="70" zoomScalePageLayoutView="90" workbookViewId="0">
      <selection activeCell="E72" sqref="E72"/>
    </sheetView>
  </sheetViews>
  <sheetFormatPr baseColWidth="10" defaultColWidth="11" defaultRowHeight="12.75"/>
  <cols>
    <col min="1" max="1" width="24" style="178" customWidth="1"/>
    <col min="2" max="2" width="41.42578125" style="178" customWidth="1"/>
    <col min="3" max="4" width="17" style="178" customWidth="1"/>
    <col min="5" max="5" width="25" style="178" customWidth="1"/>
    <col min="6" max="7" width="17.42578125" style="178" customWidth="1"/>
    <col min="8" max="8" width="51.42578125" style="178" customWidth="1"/>
    <col min="9" max="10" width="18.42578125" style="178" customWidth="1"/>
    <col min="11" max="11" width="28.85546875" style="178" customWidth="1"/>
    <col min="12" max="14" width="25.140625" style="178" customWidth="1"/>
    <col min="15" max="15" width="30.85546875" style="178" customWidth="1"/>
    <col min="16" max="16" width="6" style="175" customWidth="1"/>
    <col min="17" max="17" width="11" style="175" customWidth="1"/>
    <col min="18" max="18" width="5.85546875" style="247" customWidth="1"/>
    <col min="19" max="19" width="14.7109375" style="248" customWidth="1"/>
    <col min="20" max="20" width="11" style="178" customWidth="1"/>
    <col min="21" max="25" width="11.42578125" style="178" customWidth="1"/>
    <col min="26" max="258" width="11" style="178"/>
    <col min="259" max="259" width="24" style="178" customWidth="1"/>
    <col min="260" max="260" width="22.140625" style="178" customWidth="1"/>
    <col min="261" max="262" width="17" style="178" customWidth="1"/>
    <col min="263" max="263" width="25" style="178" customWidth="1"/>
    <col min="264" max="264" width="17.42578125" style="178" customWidth="1"/>
    <col min="265" max="265" width="51.42578125" style="178" customWidth="1"/>
    <col min="266" max="266" width="18.42578125" style="178" customWidth="1"/>
    <col min="267" max="267" width="28.85546875" style="178" customWidth="1"/>
    <col min="268" max="270" width="25.140625" style="178" customWidth="1"/>
    <col min="271" max="271" width="30.85546875" style="178" customWidth="1"/>
    <col min="272" max="272" width="6" style="178" customWidth="1"/>
    <col min="273" max="273" width="11" style="178" customWidth="1"/>
    <col min="274" max="274" width="5.85546875" style="178" customWidth="1"/>
    <col min="275" max="275" width="14.7109375" style="178" customWidth="1"/>
    <col min="276" max="276" width="11" style="178" customWidth="1"/>
    <col min="277" max="281" width="11.42578125" style="178" customWidth="1"/>
    <col min="282" max="514" width="11" style="178"/>
    <col min="515" max="515" width="24" style="178" customWidth="1"/>
    <col min="516" max="516" width="22.140625" style="178" customWidth="1"/>
    <col min="517" max="518" width="17" style="178" customWidth="1"/>
    <col min="519" max="519" width="25" style="178" customWidth="1"/>
    <col min="520" max="520" width="17.42578125" style="178" customWidth="1"/>
    <col min="521" max="521" width="51.42578125" style="178" customWidth="1"/>
    <col min="522" max="522" width="18.42578125" style="178" customWidth="1"/>
    <col min="523" max="523" width="28.85546875" style="178" customWidth="1"/>
    <col min="524" max="526" width="25.140625" style="178" customWidth="1"/>
    <col min="527" max="527" width="30.85546875" style="178" customWidth="1"/>
    <col min="528" max="528" width="6" style="178" customWidth="1"/>
    <col min="529" max="529" width="11" style="178" customWidth="1"/>
    <col min="530" max="530" width="5.85546875" style="178" customWidth="1"/>
    <col min="531" max="531" width="14.7109375" style="178" customWidth="1"/>
    <col min="532" max="532" width="11" style="178" customWidth="1"/>
    <col min="533" max="537" width="11.42578125" style="178" customWidth="1"/>
    <col min="538" max="770" width="11" style="178"/>
    <col min="771" max="771" width="24" style="178" customWidth="1"/>
    <col min="772" max="772" width="22.140625" style="178" customWidth="1"/>
    <col min="773" max="774" width="17" style="178" customWidth="1"/>
    <col min="775" max="775" width="25" style="178" customWidth="1"/>
    <col min="776" max="776" width="17.42578125" style="178" customWidth="1"/>
    <col min="777" max="777" width="51.42578125" style="178" customWidth="1"/>
    <col min="778" max="778" width="18.42578125" style="178" customWidth="1"/>
    <col min="779" max="779" width="28.85546875" style="178" customWidth="1"/>
    <col min="780" max="782" width="25.140625" style="178" customWidth="1"/>
    <col min="783" max="783" width="30.85546875" style="178" customWidth="1"/>
    <col min="784" max="784" width="6" style="178" customWidth="1"/>
    <col min="785" max="785" width="11" style="178" customWidth="1"/>
    <col min="786" max="786" width="5.85546875" style="178" customWidth="1"/>
    <col min="787" max="787" width="14.7109375" style="178" customWidth="1"/>
    <col min="788" max="788" width="11" style="178" customWidth="1"/>
    <col min="789" max="793" width="11.42578125" style="178" customWidth="1"/>
    <col min="794" max="1026" width="11" style="178"/>
    <col min="1027" max="1027" width="24" style="178" customWidth="1"/>
    <col min="1028" max="1028" width="22.140625" style="178" customWidth="1"/>
    <col min="1029" max="1030" width="17" style="178" customWidth="1"/>
    <col min="1031" max="1031" width="25" style="178" customWidth="1"/>
    <col min="1032" max="1032" width="17.42578125" style="178" customWidth="1"/>
    <col min="1033" max="1033" width="51.42578125" style="178" customWidth="1"/>
    <col min="1034" max="1034" width="18.42578125" style="178" customWidth="1"/>
    <col min="1035" max="1035" width="28.85546875" style="178" customWidth="1"/>
    <col min="1036" max="1038" width="25.140625" style="178" customWidth="1"/>
    <col min="1039" max="1039" width="30.85546875" style="178" customWidth="1"/>
    <col min="1040" max="1040" width="6" style="178" customWidth="1"/>
    <col min="1041" max="1041" width="11" style="178" customWidth="1"/>
    <col min="1042" max="1042" width="5.85546875" style="178" customWidth="1"/>
    <col min="1043" max="1043" width="14.7109375" style="178" customWidth="1"/>
    <col min="1044" max="1044" width="11" style="178" customWidth="1"/>
    <col min="1045" max="1049" width="11.42578125" style="178" customWidth="1"/>
    <col min="1050" max="1282" width="11" style="178"/>
    <col min="1283" max="1283" width="24" style="178" customWidth="1"/>
    <col min="1284" max="1284" width="22.140625" style="178" customWidth="1"/>
    <col min="1285" max="1286" width="17" style="178" customWidth="1"/>
    <col min="1287" max="1287" width="25" style="178" customWidth="1"/>
    <col min="1288" max="1288" width="17.42578125" style="178" customWidth="1"/>
    <col min="1289" max="1289" width="51.42578125" style="178" customWidth="1"/>
    <col min="1290" max="1290" width="18.42578125" style="178" customWidth="1"/>
    <col min="1291" max="1291" width="28.85546875" style="178" customWidth="1"/>
    <col min="1292" max="1294" width="25.140625" style="178" customWidth="1"/>
    <col min="1295" max="1295" width="30.85546875" style="178" customWidth="1"/>
    <col min="1296" max="1296" width="6" style="178" customWidth="1"/>
    <col min="1297" max="1297" width="11" style="178" customWidth="1"/>
    <col min="1298" max="1298" width="5.85546875" style="178" customWidth="1"/>
    <col min="1299" max="1299" width="14.7109375" style="178" customWidth="1"/>
    <col min="1300" max="1300" width="11" style="178" customWidth="1"/>
    <col min="1301" max="1305" width="11.42578125" style="178" customWidth="1"/>
    <col min="1306" max="1538" width="11" style="178"/>
    <col min="1539" max="1539" width="24" style="178" customWidth="1"/>
    <col min="1540" max="1540" width="22.140625" style="178" customWidth="1"/>
    <col min="1541" max="1542" width="17" style="178" customWidth="1"/>
    <col min="1543" max="1543" width="25" style="178" customWidth="1"/>
    <col min="1544" max="1544" width="17.42578125" style="178" customWidth="1"/>
    <col min="1545" max="1545" width="51.42578125" style="178" customWidth="1"/>
    <col min="1546" max="1546" width="18.42578125" style="178" customWidth="1"/>
    <col min="1547" max="1547" width="28.85546875" style="178" customWidth="1"/>
    <col min="1548" max="1550" width="25.140625" style="178" customWidth="1"/>
    <col min="1551" max="1551" width="30.85546875" style="178" customWidth="1"/>
    <col min="1552" max="1552" width="6" style="178" customWidth="1"/>
    <col min="1553" max="1553" width="11" style="178" customWidth="1"/>
    <col min="1554" max="1554" width="5.85546875" style="178" customWidth="1"/>
    <col min="1555" max="1555" width="14.7109375" style="178" customWidth="1"/>
    <col min="1556" max="1556" width="11" style="178" customWidth="1"/>
    <col min="1557" max="1561" width="11.42578125" style="178" customWidth="1"/>
    <col min="1562" max="1794" width="11" style="178"/>
    <col min="1795" max="1795" width="24" style="178" customWidth="1"/>
    <col min="1796" max="1796" width="22.140625" style="178" customWidth="1"/>
    <col min="1797" max="1798" width="17" style="178" customWidth="1"/>
    <col min="1799" max="1799" width="25" style="178" customWidth="1"/>
    <col min="1800" max="1800" width="17.42578125" style="178" customWidth="1"/>
    <col min="1801" max="1801" width="51.42578125" style="178" customWidth="1"/>
    <col min="1802" max="1802" width="18.42578125" style="178" customWidth="1"/>
    <col min="1803" max="1803" width="28.85546875" style="178" customWidth="1"/>
    <col min="1804" max="1806" width="25.140625" style="178" customWidth="1"/>
    <col min="1807" max="1807" width="30.85546875" style="178" customWidth="1"/>
    <col min="1808" max="1808" width="6" style="178" customWidth="1"/>
    <col min="1809" max="1809" width="11" style="178" customWidth="1"/>
    <col min="1810" max="1810" width="5.85546875" style="178" customWidth="1"/>
    <col min="1811" max="1811" width="14.7109375" style="178" customWidth="1"/>
    <col min="1812" max="1812" width="11" style="178" customWidth="1"/>
    <col min="1813" max="1817" width="11.42578125" style="178" customWidth="1"/>
    <col min="1818" max="2050" width="11" style="178"/>
    <col min="2051" max="2051" width="24" style="178" customWidth="1"/>
    <col min="2052" max="2052" width="22.140625" style="178" customWidth="1"/>
    <col min="2053" max="2054" width="17" style="178" customWidth="1"/>
    <col min="2055" max="2055" width="25" style="178" customWidth="1"/>
    <col min="2056" max="2056" width="17.42578125" style="178" customWidth="1"/>
    <col min="2057" max="2057" width="51.42578125" style="178" customWidth="1"/>
    <col min="2058" max="2058" width="18.42578125" style="178" customWidth="1"/>
    <col min="2059" max="2059" width="28.85546875" style="178" customWidth="1"/>
    <col min="2060" max="2062" width="25.140625" style="178" customWidth="1"/>
    <col min="2063" max="2063" width="30.85546875" style="178" customWidth="1"/>
    <col min="2064" max="2064" width="6" style="178" customWidth="1"/>
    <col min="2065" max="2065" width="11" style="178" customWidth="1"/>
    <col min="2066" max="2066" width="5.85546875" style="178" customWidth="1"/>
    <col min="2067" max="2067" width="14.7109375" style="178" customWidth="1"/>
    <col min="2068" max="2068" width="11" style="178" customWidth="1"/>
    <col min="2069" max="2073" width="11.42578125" style="178" customWidth="1"/>
    <col min="2074" max="2306" width="11" style="178"/>
    <col min="2307" max="2307" width="24" style="178" customWidth="1"/>
    <col min="2308" max="2308" width="22.140625" style="178" customWidth="1"/>
    <col min="2309" max="2310" width="17" style="178" customWidth="1"/>
    <col min="2311" max="2311" width="25" style="178" customWidth="1"/>
    <col min="2312" max="2312" width="17.42578125" style="178" customWidth="1"/>
    <col min="2313" max="2313" width="51.42578125" style="178" customWidth="1"/>
    <col min="2314" max="2314" width="18.42578125" style="178" customWidth="1"/>
    <col min="2315" max="2315" width="28.85546875" style="178" customWidth="1"/>
    <col min="2316" max="2318" width="25.140625" style="178" customWidth="1"/>
    <col min="2319" max="2319" width="30.85546875" style="178" customWidth="1"/>
    <col min="2320" max="2320" width="6" style="178" customWidth="1"/>
    <col min="2321" max="2321" width="11" style="178" customWidth="1"/>
    <col min="2322" max="2322" width="5.85546875" style="178" customWidth="1"/>
    <col min="2323" max="2323" width="14.7109375" style="178" customWidth="1"/>
    <col min="2324" max="2324" width="11" style="178" customWidth="1"/>
    <col min="2325" max="2329" width="11.42578125" style="178" customWidth="1"/>
    <col min="2330" max="2562" width="11" style="178"/>
    <col min="2563" max="2563" width="24" style="178" customWidth="1"/>
    <col min="2564" max="2564" width="22.140625" style="178" customWidth="1"/>
    <col min="2565" max="2566" width="17" style="178" customWidth="1"/>
    <col min="2567" max="2567" width="25" style="178" customWidth="1"/>
    <col min="2568" max="2568" width="17.42578125" style="178" customWidth="1"/>
    <col min="2569" max="2569" width="51.42578125" style="178" customWidth="1"/>
    <col min="2570" max="2570" width="18.42578125" style="178" customWidth="1"/>
    <col min="2571" max="2571" width="28.85546875" style="178" customWidth="1"/>
    <col min="2572" max="2574" width="25.140625" style="178" customWidth="1"/>
    <col min="2575" max="2575" width="30.85546875" style="178" customWidth="1"/>
    <col min="2576" max="2576" width="6" style="178" customWidth="1"/>
    <col min="2577" max="2577" width="11" style="178" customWidth="1"/>
    <col min="2578" max="2578" width="5.85546875" style="178" customWidth="1"/>
    <col min="2579" max="2579" width="14.7109375" style="178" customWidth="1"/>
    <col min="2580" max="2580" width="11" style="178" customWidth="1"/>
    <col min="2581" max="2585" width="11.42578125" style="178" customWidth="1"/>
    <col min="2586" max="2818" width="11" style="178"/>
    <col min="2819" max="2819" width="24" style="178" customWidth="1"/>
    <col min="2820" max="2820" width="22.140625" style="178" customWidth="1"/>
    <col min="2821" max="2822" width="17" style="178" customWidth="1"/>
    <col min="2823" max="2823" width="25" style="178" customWidth="1"/>
    <col min="2824" max="2824" width="17.42578125" style="178" customWidth="1"/>
    <col min="2825" max="2825" width="51.42578125" style="178" customWidth="1"/>
    <col min="2826" max="2826" width="18.42578125" style="178" customWidth="1"/>
    <col min="2827" max="2827" width="28.85546875" style="178" customWidth="1"/>
    <col min="2828" max="2830" width="25.140625" style="178" customWidth="1"/>
    <col min="2831" max="2831" width="30.85546875" style="178" customWidth="1"/>
    <col min="2832" max="2832" width="6" style="178" customWidth="1"/>
    <col min="2833" max="2833" width="11" style="178" customWidth="1"/>
    <col min="2834" max="2834" width="5.85546875" style="178" customWidth="1"/>
    <col min="2835" max="2835" width="14.7109375" style="178" customWidth="1"/>
    <col min="2836" max="2836" width="11" style="178" customWidth="1"/>
    <col min="2837" max="2841" width="11.42578125" style="178" customWidth="1"/>
    <col min="2842" max="3074" width="11" style="178"/>
    <col min="3075" max="3075" width="24" style="178" customWidth="1"/>
    <col min="3076" max="3076" width="22.140625" style="178" customWidth="1"/>
    <col min="3077" max="3078" width="17" style="178" customWidth="1"/>
    <col min="3079" max="3079" width="25" style="178" customWidth="1"/>
    <col min="3080" max="3080" width="17.42578125" style="178" customWidth="1"/>
    <col min="3081" max="3081" width="51.42578125" style="178" customWidth="1"/>
    <col min="3082" max="3082" width="18.42578125" style="178" customWidth="1"/>
    <col min="3083" max="3083" width="28.85546875" style="178" customWidth="1"/>
    <col min="3084" max="3086" width="25.140625" style="178" customWidth="1"/>
    <col min="3087" max="3087" width="30.85546875" style="178" customWidth="1"/>
    <col min="3088" max="3088" width="6" style="178" customWidth="1"/>
    <col min="3089" max="3089" width="11" style="178" customWidth="1"/>
    <col min="3090" max="3090" width="5.85546875" style="178" customWidth="1"/>
    <col min="3091" max="3091" width="14.7109375" style="178" customWidth="1"/>
    <col min="3092" max="3092" width="11" style="178" customWidth="1"/>
    <col min="3093" max="3097" width="11.42578125" style="178" customWidth="1"/>
    <col min="3098" max="3330" width="11" style="178"/>
    <col min="3331" max="3331" width="24" style="178" customWidth="1"/>
    <col min="3332" max="3332" width="22.140625" style="178" customWidth="1"/>
    <col min="3333" max="3334" width="17" style="178" customWidth="1"/>
    <col min="3335" max="3335" width="25" style="178" customWidth="1"/>
    <col min="3336" max="3336" width="17.42578125" style="178" customWidth="1"/>
    <col min="3337" max="3337" width="51.42578125" style="178" customWidth="1"/>
    <col min="3338" max="3338" width="18.42578125" style="178" customWidth="1"/>
    <col min="3339" max="3339" width="28.85546875" style="178" customWidth="1"/>
    <col min="3340" max="3342" width="25.140625" style="178" customWidth="1"/>
    <col min="3343" max="3343" width="30.85546875" style="178" customWidth="1"/>
    <col min="3344" max="3344" width="6" style="178" customWidth="1"/>
    <col min="3345" max="3345" width="11" style="178" customWidth="1"/>
    <col min="3346" max="3346" width="5.85546875" style="178" customWidth="1"/>
    <col min="3347" max="3347" width="14.7109375" style="178" customWidth="1"/>
    <col min="3348" max="3348" width="11" style="178" customWidth="1"/>
    <col min="3349" max="3353" width="11.42578125" style="178" customWidth="1"/>
    <col min="3354" max="3586" width="11" style="178"/>
    <col min="3587" max="3587" width="24" style="178" customWidth="1"/>
    <col min="3588" max="3588" width="22.140625" style="178" customWidth="1"/>
    <col min="3589" max="3590" width="17" style="178" customWidth="1"/>
    <col min="3591" max="3591" width="25" style="178" customWidth="1"/>
    <col min="3592" max="3592" width="17.42578125" style="178" customWidth="1"/>
    <col min="3593" max="3593" width="51.42578125" style="178" customWidth="1"/>
    <col min="3594" max="3594" width="18.42578125" style="178" customWidth="1"/>
    <col min="3595" max="3595" width="28.85546875" style="178" customWidth="1"/>
    <col min="3596" max="3598" width="25.140625" style="178" customWidth="1"/>
    <col min="3599" max="3599" width="30.85546875" style="178" customWidth="1"/>
    <col min="3600" max="3600" width="6" style="178" customWidth="1"/>
    <col min="3601" max="3601" width="11" style="178" customWidth="1"/>
    <col min="3602" max="3602" width="5.85546875" style="178" customWidth="1"/>
    <col min="3603" max="3603" width="14.7109375" style="178" customWidth="1"/>
    <col min="3604" max="3604" width="11" style="178" customWidth="1"/>
    <col min="3605" max="3609" width="11.42578125" style="178" customWidth="1"/>
    <col min="3610" max="3842" width="11" style="178"/>
    <col min="3843" max="3843" width="24" style="178" customWidth="1"/>
    <col min="3844" max="3844" width="22.140625" style="178" customWidth="1"/>
    <col min="3845" max="3846" width="17" style="178" customWidth="1"/>
    <col min="3847" max="3847" width="25" style="178" customWidth="1"/>
    <col min="3848" max="3848" width="17.42578125" style="178" customWidth="1"/>
    <col min="3849" max="3849" width="51.42578125" style="178" customWidth="1"/>
    <col min="3850" max="3850" width="18.42578125" style="178" customWidth="1"/>
    <col min="3851" max="3851" width="28.85546875" style="178" customWidth="1"/>
    <col min="3852" max="3854" width="25.140625" style="178" customWidth="1"/>
    <col min="3855" max="3855" width="30.85546875" style="178" customWidth="1"/>
    <col min="3856" max="3856" width="6" style="178" customWidth="1"/>
    <col min="3857" max="3857" width="11" style="178" customWidth="1"/>
    <col min="3858" max="3858" width="5.85546875" style="178" customWidth="1"/>
    <col min="3859" max="3859" width="14.7109375" style="178" customWidth="1"/>
    <col min="3860" max="3860" width="11" style="178" customWidth="1"/>
    <col min="3861" max="3865" width="11.42578125" style="178" customWidth="1"/>
    <col min="3866" max="4098" width="11" style="178"/>
    <col min="4099" max="4099" width="24" style="178" customWidth="1"/>
    <col min="4100" max="4100" width="22.140625" style="178" customWidth="1"/>
    <col min="4101" max="4102" width="17" style="178" customWidth="1"/>
    <col min="4103" max="4103" width="25" style="178" customWidth="1"/>
    <col min="4104" max="4104" width="17.42578125" style="178" customWidth="1"/>
    <col min="4105" max="4105" width="51.42578125" style="178" customWidth="1"/>
    <col min="4106" max="4106" width="18.42578125" style="178" customWidth="1"/>
    <col min="4107" max="4107" width="28.85546875" style="178" customWidth="1"/>
    <col min="4108" max="4110" width="25.140625" style="178" customWidth="1"/>
    <col min="4111" max="4111" width="30.85546875" style="178" customWidth="1"/>
    <col min="4112" max="4112" width="6" style="178" customWidth="1"/>
    <col min="4113" max="4113" width="11" style="178" customWidth="1"/>
    <col min="4114" max="4114" width="5.85546875" style="178" customWidth="1"/>
    <col min="4115" max="4115" width="14.7109375" style="178" customWidth="1"/>
    <col min="4116" max="4116" width="11" style="178" customWidth="1"/>
    <col min="4117" max="4121" width="11.42578125" style="178" customWidth="1"/>
    <col min="4122" max="4354" width="11" style="178"/>
    <col min="4355" max="4355" width="24" style="178" customWidth="1"/>
    <col min="4356" max="4356" width="22.140625" style="178" customWidth="1"/>
    <col min="4357" max="4358" width="17" style="178" customWidth="1"/>
    <col min="4359" max="4359" width="25" style="178" customWidth="1"/>
    <col min="4360" max="4360" width="17.42578125" style="178" customWidth="1"/>
    <col min="4361" max="4361" width="51.42578125" style="178" customWidth="1"/>
    <col min="4362" max="4362" width="18.42578125" style="178" customWidth="1"/>
    <col min="4363" max="4363" width="28.85546875" style="178" customWidth="1"/>
    <col min="4364" max="4366" width="25.140625" style="178" customWidth="1"/>
    <col min="4367" max="4367" width="30.85546875" style="178" customWidth="1"/>
    <col min="4368" max="4368" width="6" style="178" customWidth="1"/>
    <col min="4369" max="4369" width="11" style="178" customWidth="1"/>
    <col min="4370" max="4370" width="5.85546875" style="178" customWidth="1"/>
    <col min="4371" max="4371" width="14.7109375" style="178" customWidth="1"/>
    <col min="4372" max="4372" width="11" style="178" customWidth="1"/>
    <col min="4373" max="4377" width="11.42578125" style="178" customWidth="1"/>
    <col min="4378" max="4610" width="11" style="178"/>
    <col min="4611" max="4611" width="24" style="178" customWidth="1"/>
    <col min="4612" max="4612" width="22.140625" style="178" customWidth="1"/>
    <col min="4613" max="4614" width="17" style="178" customWidth="1"/>
    <col min="4615" max="4615" width="25" style="178" customWidth="1"/>
    <col min="4616" max="4616" width="17.42578125" style="178" customWidth="1"/>
    <col min="4617" max="4617" width="51.42578125" style="178" customWidth="1"/>
    <col min="4618" max="4618" width="18.42578125" style="178" customWidth="1"/>
    <col min="4619" max="4619" width="28.85546875" style="178" customWidth="1"/>
    <col min="4620" max="4622" width="25.140625" style="178" customWidth="1"/>
    <col min="4623" max="4623" width="30.85546875" style="178" customWidth="1"/>
    <col min="4624" max="4624" width="6" style="178" customWidth="1"/>
    <col min="4625" max="4625" width="11" style="178" customWidth="1"/>
    <col min="4626" max="4626" width="5.85546875" style="178" customWidth="1"/>
    <col min="4627" max="4627" width="14.7109375" style="178" customWidth="1"/>
    <col min="4628" max="4628" width="11" style="178" customWidth="1"/>
    <col min="4629" max="4633" width="11.42578125" style="178" customWidth="1"/>
    <col min="4634" max="4866" width="11" style="178"/>
    <col min="4867" max="4867" width="24" style="178" customWidth="1"/>
    <col min="4868" max="4868" width="22.140625" style="178" customWidth="1"/>
    <col min="4869" max="4870" width="17" style="178" customWidth="1"/>
    <col min="4871" max="4871" width="25" style="178" customWidth="1"/>
    <col min="4872" max="4872" width="17.42578125" style="178" customWidth="1"/>
    <col min="4873" max="4873" width="51.42578125" style="178" customWidth="1"/>
    <col min="4874" max="4874" width="18.42578125" style="178" customWidth="1"/>
    <col min="4875" max="4875" width="28.85546875" style="178" customWidth="1"/>
    <col min="4876" max="4878" width="25.140625" style="178" customWidth="1"/>
    <col min="4879" max="4879" width="30.85546875" style="178" customWidth="1"/>
    <col min="4880" max="4880" width="6" style="178" customWidth="1"/>
    <col min="4881" max="4881" width="11" style="178" customWidth="1"/>
    <col min="4882" max="4882" width="5.85546875" style="178" customWidth="1"/>
    <col min="4883" max="4883" width="14.7109375" style="178" customWidth="1"/>
    <col min="4884" max="4884" width="11" style="178" customWidth="1"/>
    <col min="4885" max="4889" width="11.42578125" style="178" customWidth="1"/>
    <col min="4890" max="5122" width="11" style="178"/>
    <col min="5123" max="5123" width="24" style="178" customWidth="1"/>
    <col min="5124" max="5124" width="22.140625" style="178" customWidth="1"/>
    <col min="5125" max="5126" width="17" style="178" customWidth="1"/>
    <col min="5127" max="5127" width="25" style="178" customWidth="1"/>
    <col min="5128" max="5128" width="17.42578125" style="178" customWidth="1"/>
    <col min="5129" max="5129" width="51.42578125" style="178" customWidth="1"/>
    <col min="5130" max="5130" width="18.42578125" style="178" customWidth="1"/>
    <col min="5131" max="5131" width="28.85546875" style="178" customWidth="1"/>
    <col min="5132" max="5134" width="25.140625" style="178" customWidth="1"/>
    <col min="5135" max="5135" width="30.85546875" style="178" customWidth="1"/>
    <col min="5136" max="5136" width="6" style="178" customWidth="1"/>
    <col min="5137" max="5137" width="11" style="178" customWidth="1"/>
    <col min="5138" max="5138" width="5.85546875" style="178" customWidth="1"/>
    <col min="5139" max="5139" width="14.7109375" style="178" customWidth="1"/>
    <col min="5140" max="5140" width="11" style="178" customWidth="1"/>
    <col min="5141" max="5145" width="11.42578125" style="178" customWidth="1"/>
    <col min="5146" max="5378" width="11" style="178"/>
    <col min="5379" max="5379" width="24" style="178" customWidth="1"/>
    <col min="5380" max="5380" width="22.140625" style="178" customWidth="1"/>
    <col min="5381" max="5382" width="17" style="178" customWidth="1"/>
    <col min="5383" max="5383" width="25" style="178" customWidth="1"/>
    <col min="5384" max="5384" width="17.42578125" style="178" customWidth="1"/>
    <col min="5385" max="5385" width="51.42578125" style="178" customWidth="1"/>
    <col min="5386" max="5386" width="18.42578125" style="178" customWidth="1"/>
    <col min="5387" max="5387" width="28.85546875" style="178" customWidth="1"/>
    <col min="5388" max="5390" width="25.140625" style="178" customWidth="1"/>
    <col min="5391" max="5391" width="30.85546875" style="178" customWidth="1"/>
    <col min="5392" max="5392" width="6" style="178" customWidth="1"/>
    <col min="5393" max="5393" width="11" style="178" customWidth="1"/>
    <col min="5394" max="5394" width="5.85546875" style="178" customWidth="1"/>
    <col min="5395" max="5395" width="14.7109375" style="178" customWidth="1"/>
    <col min="5396" max="5396" width="11" style="178" customWidth="1"/>
    <col min="5397" max="5401" width="11.42578125" style="178" customWidth="1"/>
    <col min="5402" max="5634" width="11" style="178"/>
    <col min="5635" max="5635" width="24" style="178" customWidth="1"/>
    <col min="5636" max="5636" width="22.140625" style="178" customWidth="1"/>
    <col min="5637" max="5638" width="17" style="178" customWidth="1"/>
    <col min="5639" max="5639" width="25" style="178" customWidth="1"/>
    <col min="5640" max="5640" width="17.42578125" style="178" customWidth="1"/>
    <col min="5641" max="5641" width="51.42578125" style="178" customWidth="1"/>
    <col min="5642" max="5642" width="18.42578125" style="178" customWidth="1"/>
    <col min="5643" max="5643" width="28.85546875" style="178" customWidth="1"/>
    <col min="5644" max="5646" width="25.140625" style="178" customWidth="1"/>
    <col min="5647" max="5647" width="30.85546875" style="178" customWidth="1"/>
    <col min="5648" max="5648" width="6" style="178" customWidth="1"/>
    <col min="5649" max="5649" width="11" style="178" customWidth="1"/>
    <col min="5650" max="5650" width="5.85546875" style="178" customWidth="1"/>
    <col min="5651" max="5651" width="14.7109375" style="178" customWidth="1"/>
    <col min="5652" max="5652" width="11" style="178" customWidth="1"/>
    <col min="5653" max="5657" width="11.42578125" style="178" customWidth="1"/>
    <col min="5658" max="5890" width="11" style="178"/>
    <col min="5891" max="5891" width="24" style="178" customWidth="1"/>
    <col min="5892" max="5892" width="22.140625" style="178" customWidth="1"/>
    <col min="5893" max="5894" width="17" style="178" customWidth="1"/>
    <col min="5895" max="5895" width="25" style="178" customWidth="1"/>
    <col min="5896" max="5896" width="17.42578125" style="178" customWidth="1"/>
    <col min="5897" max="5897" width="51.42578125" style="178" customWidth="1"/>
    <col min="5898" max="5898" width="18.42578125" style="178" customWidth="1"/>
    <col min="5899" max="5899" width="28.85546875" style="178" customWidth="1"/>
    <col min="5900" max="5902" width="25.140625" style="178" customWidth="1"/>
    <col min="5903" max="5903" width="30.85546875" style="178" customWidth="1"/>
    <col min="5904" max="5904" width="6" style="178" customWidth="1"/>
    <col min="5905" max="5905" width="11" style="178" customWidth="1"/>
    <col min="5906" max="5906" width="5.85546875" style="178" customWidth="1"/>
    <col min="5907" max="5907" width="14.7109375" style="178" customWidth="1"/>
    <col min="5908" max="5908" width="11" style="178" customWidth="1"/>
    <col min="5909" max="5913" width="11.42578125" style="178" customWidth="1"/>
    <col min="5914" max="6146" width="11" style="178"/>
    <col min="6147" max="6147" width="24" style="178" customWidth="1"/>
    <col min="6148" max="6148" width="22.140625" style="178" customWidth="1"/>
    <col min="6149" max="6150" width="17" style="178" customWidth="1"/>
    <col min="6151" max="6151" width="25" style="178" customWidth="1"/>
    <col min="6152" max="6152" width="17.42578125" style="178" customWidth="1"/>
    <col min="6153" max="6153" width="51.42578125" style="178" customWidth="1"/>
    <col min="6154" max="6154" width="18.42578125" style="178" customWidth="1"/>
    <col min="6155" max="6155" width="28.85546875" style="178" customWidth="1"/>
    <col min="6156" max="6158" width="25.140625" style="178" customWidth="1"/>
    <col min="6159" max="6159" width="30.85546875" style="178" customWidth="1"/>
    <col min="6160" max="6160" width="6" style="178" customWidth="1"/>
    <col min="6161" max="6161" width="11" style="178" customWidth="1"/>
    <col min="6162" max="6162" width="5.85546875" style="178" customWidth="1"/>
    <col min="6163" max="6163" width="14.7109375" style="178" customWidth="1"/>
    <col min="6164" max="6164" width="11" style="178" customWidth="1"/>
    <col min="6165" max="6169" width="11.42578125" style="178" customWidth="1"/>
    <col min="6170" max="6402" width="11" style="178"/>
    <col min="6403" max="6403" width="24" style="178" customWidth="1"/>
    <col min="6404" max="6404" width="22.140625" style="178" customWidth="1"/>
    <col min="6405" max="6406" width="17" style="178" customWidth="1"/>
    <col min="6407" max="6407" width="25" style="178" customWidth="1"/>
    <col min="6408" max="6408" width="17.42578125" style="178" customWidth="1"/>
    <col min="6409" max="6409" width="51.42578125" style="178" customWidth="1"/>
    <col min="6410" max="6410" width="18.42578125" style="178" customWidth="1"/>
    <col min="6411" max="6411" width="28.85546875" style="178" customWidth="1"/>
    <col min="6412" max="6414" width="25.140625" style="178" customWidth="1"/>
    <col min="6415" max="6415" width="30.85546875" style="178" customWidth="1"/>
    <col min="6416" max="6416" width="6" style="178" customWidth="1"/>
    <col min="6417" max="6417" width="11" style="178" customWidth="1"/>
    <col min="6418" max="6418" width="5.85546875" style="178" customWidth="1"/>
    <col min="6419" max="6419" width="14.7109375" style="178" customWidth="1"/>
    <col min="6420" max="6420" width="11" style="178" customWidth="1"/>
    <col min="6421" max="6425" width="11.42578125" style="178" customWidth="1"/>
    <col min="6426" max="6658" width="11" style="178"/>
    <col min="6659" max="6659" width="24" style="178" customWidth="1"/>
    <col min="6660" max="6660" width="22.140625" style="178" customWidth="1"/>
    <col min="6661" max="6662" width="17" style="178" customWidth="1"/>
    <col min="6663" max="6663" width="25" style="178" customWidth="1"/>
    <col min="6664" max="6664" width="17.42578125" style="178" customWidth="1"/>
    <col min="6665" max="6665" width="51.42578125" style="178" customWidth="1"/>
    <col min="6666" max="6666" width="18.42578125" style="178" customWidth="1"/>
    <col min="6667" max="6667" width="28.85546875" style="178" customWidth="1"/>
    <col min="6668" max="6670" width="25.140625" style="178" customWidth="1"/>
    <col min="6671" max="6671" width="30.85546875" style="178" customWidth="1"/>
    <col min="6672" max="6672" width="6" style="178" customWidth="1"/>
    <col min="6673" max="6673" width="11" style="178" customWidth="1"/>
    <col min="6674" max="6674" width="5.85546875" style="178" customWidth="1"/>
    <col min="6675" max="6675" width="14.7109375" style="178" customWidth="1"/>
    <col min="6676" max="6676" width="11" style="178" customWidth="1"/>
    <col min="6677" max="6681" width="11.42578125" style="178" customWidth="1"/>
    <col min="6682" max="6914" width="11" style="178"/>
    <col min="6915" max="6915" width="24" style="178" customWidth="1"/>
    <col min="6916" max="6916" width="22.140625" style="178" customWidth="1"/>
    <col min="6917" max="6918" width="17" style="178" customWidth="1"/>
    <col min="6919" max="6919" width="25" style="178" customWidth="1"/>
    <col min="6920" max="6920" width="17.42578125" style="178" customWidth="1"/>
    <col min="6921" max="6921" width="51.42578125" style="178" customWidth="1"/>
    <col min="6922" max="6922" width="18.42578125" style="178" customWidth="1"/>
    <col min="6923" max="6923" width="28.85546875" style="178" customWidth="1"/>
    <col min="6924" max="6926" width="25.140625" style="178" customWidth="1"/>
    <col min="6927" max="6927" width="30.85546875" style="178" customWidth="1"/>
    <col min="6928" max="6928" width="6" style="178" customWidth="1"/>
    <col min="6929" max="6929" width="11" style="178" customWidth="1"/>
    <col min="6930" max="6930" width="5.85546875" style="178" customWidth="1"/>
    <col min="6931" max="6931" width="14.7109375" style="178" customWidth="1"/>
    <col min="6932" max="6932" width="11" style="178" customWidth="1"/>
    <col min="6933" max="6937" width="11.42578125" style="178" customWidth="1"/>
    <col min="6938" max="7170" width="11" style="178"/>
    <col min="7171" max="7171" width="24" style="178" customWidth="1"/>
    <col min="7172" max="7172" width="22.140625" style="178" customWidth="1"/>
    <col min="7173" max="7174" width="17" style="178" customWidth="1"/>
    <col min="7175" max="7175" width="25" style="178" customWidth="1"/>
    <col min="7176" max="7176" width="17.42578125" style="178" customWidth="1"/>
    <col min="7177" max="7177" width="51.42578125" style="178" customWidth="1"/>
    <col min="7178" max="7178" width="18.42578125" style="178" customWidth="1"/>
    <col min="7179" max="7179" width="28.85546875" style="178" customWidth="1"/>
    <col min="7180" max="7182" width="25.140625" style="178" customWidth="1"/>
    <col min="7183" max="7183" width="30.85546875" style="178" customWidth="1"/>
    <col min="7184" max="7184" width="6" style="178" customWidth="1"/>
    <col min="7185" max="7185" width="11" style="178" customWidth="1"/>
    <col min="7186" max="7186" width="5.85546875" style="178" customWidth="1"/>
    <col min="7187" max="7187" width="14.7109375" style="178" customWidth="1"/>
    <col min="7188" max="7188" width="11" style="178" customWidth="1"/>
    <col min="7189" max="7193" width="11.42578125" style="178" customWidth="1"/>
    <col min="7194" max="7426" width="11" style="178"/>
    <col min="7427" max="7427" width="24" style="178" customWidth="1"/>
    <col min="7428" max="7428" width="22.140625" style="178" customWidth="1"/>
    <col min="7429" max="7430" width="17" style="178" customWidth="1"/>
    <col min="7431" max="7431" width="25" style="178" customWidth="1"/>
    <col min="7432" max="7432" width="17.42578125" style="178" customWidth="1"/>
    <col min="7433" max="7433" width="51.42578125" style="178" customWidth="1"/>
    <col min="7434" max="7434" width="18.42578125" style="178" customWidth="1"/>
    <col min="7435" max="7435" width="28.85546875" style="178" customWidth="1"/>
    <col min="7436" max="7438" width="25.140625" style="178" customWidth="1"/>
    <col min="7439" max="7439" width="30.85546875" style="178" customWidth="1"/>
    <col min="7440" max="7440" width="6" style="178" customWidth="1"/>
    <col min="7441" max="7441" width="11" style="178" customWidth="1"/>
    <col min="7442" max="7442" width="5.85546875" style="178" customWidth="1"/>
    <col min="7443" max="7443" width="14.7109375" style="178" customWidth="1"/>
    <col min="7444" max="7444" width="11" style="178" customWidth="1"/>
    <col min="7445" max="7449" width="11.42578125" style="178" customWidth="1"/>
    <col min="7450" max="7682" width="11" style="178"/>
    <col min="7683" max="7683" width="24" style="178" customWidth="1"/>
    <col min="7684" max="7684" width="22.140625" style="178" customWidth="1"/>
    <col min="7685" max="7686" width="17" style="178" customWidth="1"/>
    <col min="7687" max="7687" width="25" style="178" customWidth="1"/>
    <col min="7688" max="7688" width="17.42578125" style="178" customWidth="1"/>
    <col min="7689" max="7689" width="51.42578125" style="178" customWidth="1"/>
    <col min="7690" max="7690" width="18.42578125" style="178" customWidth="1"/>
    <col min="7691" max="7691" width="28.85546875" style="178" customWidth="1"/>
    <col min="7692" max="7694" width="25.140625" style="178" customWidth="1"/>
    <col min="7695" max="7695" width="30.85546875" style="178" customWidth="1"/>
    <col min="7696" max="7696" width="6" style="178" customWidth="1"/>
    <col min="7697" max="7697" width="11" style="178" customWidth="1"/>
    <col min="7698" max="7698" width="5.85546875" style="178" customWidth="1"/>
    <col min="7699" max="7699" width="14.7109375" style="178" customWidth="1"/>
    <col min="7700" max="7700" width="11" style="178" customWidth="1"/>
    <col min="7701" max="7705" width="11.42578125" style="178" customWidth="1"/>
    <col min="7706" max="7938" width="11" style="178"/>
    <col min="7939" max="7939" width="24" style="178" customWidth="1"/>
    <col min="7940" max="7940" width="22.140625" style="178" customWidth="1"/>
    <col min="7941" max="7942" width="17" style="178" customWidth="1"/>
    <col min="7943" max="7943" width="25" style="178" customWidth="1"/>
    <col min="7944" max="7944" width="17.42578125" style="178" customWidth="1"/>
    <col min="7945" max="7945" width="51.42578125" style="178" customWidth="1"/>
    <col min="7946" max="7946" width="18.42578125" style="178" customWidth="1"/>
    <col min="7947" max="7947" width="28.85546875" style="178" customWidth="1"/>
    <col min="7948" max="7950" width="25.140625" style="178" customWidth="1"/>
    <col min="7951" max="7951" width="30.85546875" style="178" customWidth="1"/>
    <col min="7952" max="7952" width="6" style="178" customWidth="1"/>
    <col min="7953" max="7953" width="11" style="178" customWidth="1"/>
    <col min="7954" max="7954" width="5.85546875" style="178" customWidth="1"/>
    <col min="7955" max="7955" width="14.7109375" style="178" customWidth="1"/>
    <col min="7956" max="7956" width="11" style="178" customWidth="1"/>
    <col min="7957" max="7961" width="11.42578125" style="178" customWidth="1"/>
    <col min="7962" max="8194" width="11" style="178"/>
    <col min="8195" max="8195" width="24" style="178" customWidth="1"/>
    <col min="8196" max="8196" width="22.140625" style="178" customWidth="1"/>
    <col min="8197" max="8198" width="17" style="178" customWidth="1"/>
    <col min="8199" max="8199" width="25" style="178" customWidth="1"/>
    <col min="8200" max="8200" width="17.42578125" style="178" customWidth="1"/>
    <col min="8201" max="8201" width="51.42578125" style="178" customWidth="1"/>
    <col min="8202" max="8202" width="18.42578125" style="178" customWidth="1"/>
    <col min="8203" max="8203" width="28.85546875" style="178" customWidth="1"/>
    <col min="8204" max="8206" width="25.140625" style="178" customWidth="1"/>
    <col min="8207" max="8207" width="30.85546875" style="178" customWidth="1"/>
    <col min="8208" max="8208" width="6" style="178" customWidth="1"/>
    <col min="8209" max="8209" width="11" style="178" customWidth="1"/>
    <col min="8210" max="8210" width="5.85546875" style="178" customWidth="1"/>
    <col min="8211" max="8211" width="14.7109375" style="178" customWidth="1"/>
    <col min="8212" max="8212" width="11" style="178" customWidth="1"/>
    <col min="8213" max="8217" width="11.42578125" style="178" customWidth="1"/>
    <col min="8218" max="8450" width="11" style="178"/>
    <col min="8451" max="8451" width="24" style="178" customWidth="1"/>
    <col min="8452" max="8452" width="22.140625" style="178" customWidth="1"/>
    <col min="8453" max="8454" width="17" style="178" customWidth="1"/>
    <col min="8455" max="8455" width="25" style="178" customWidth="1"/>
    <col min="8456" max="8456" width="17.42578125" style="178" customWidth="1"/>
    <col min="8457" max="8457" width="51.42578125" style="178" customWidth="1"/>
    <col min="8458" max="8458" width="18.42578125" style="178" customWidth="1"/>
    <col min="8459" max="8459" width="28.85546875" style="178" customWidth="1"/>
    <col min="8460" max="8462" width="25.140625" style="178" customWidth="1"/>
    <col min="8463" max="8463" width="30.85546875" style="178" customWidth="1"/>
    <col min="8464" max="8464" width="6" style="178" customWidth="1"/>
    <col min="8465" max="8465" width="11" style="178" customWidth="1"/>
    <col min="8466" max="8466" width="5.85546875" style="178" customWidth="1"/>
    <col min="8467" max="8467" width="14.7109375" style="178" customWidth="1"/>
    <col min="8468" max="8468" width="11" style="178" customWidth="1"/>
    <col min="8469" max="8473" width="11.42578125" style="178" customWidth="1"/>
    <col min="8474" max="8706" width="11" style="178"/>
    <col min="8707" max="8707" width="24" style="178" customWidth="1"/>
    <col min="8708" max="8708" width="22.140625" style="178" customWidth="1"/>
    <col min="8709" max="8710" width="17" style="178" customWidth="1"/>
    <col min="8711" max="8711" width="25" style="178" customWidth="1"/>
    <col min="8712" max="8712" width="17.42578125" style="178" customWidth="1"/>
    <col min="8713" max="8713" width="51.42578125" style="178" customWidth="1"/>
    <col min="8714" max="8714" width="18.42578125" style="178" customWidth="1"/>
    <col min="8715" max="8715" width="28.85546875" style="178" customWidth="1"/>
    <col min="8716" max="8718" width="25.140625" style="178" customWidth="1"/>
    <col min="8719" max="8719" width="30.85546875" style="178" customWidth="1"/>
    <col min="8720" max="8720" width="6" style="178" customWidth="1"/>
    <col min="8721" max="8721" width="11" style="178" customWidth="1"/>
    <col min="8722" max="8722" width="5.85546875" style="178" customWidth="1"/>
    <col min="8723" max="8723" width="14.7109375" style="178" customWidth="1"/>
    <col min="8724" max="8724" width="11" style="178" customWidth="1"/>
    <col min="8725" max="8729" width="11.42578125" style="178" customWidth="1"/>
    <col min="8730" max="8962" width="11" style="178"/>
    <col min="8963" max="8963" width="24" style="178" customWidth="1"/>
    <col min="8964" max="8964" width="22.140625" style="178" customWidth="1"/>
    <col min="8965" max="8966" width="17" style="178" customWidth="1"/>
    <col min="8967" max="8967" width="25" style="178" customWidth="1"/>
    <col min="8968" max="8968" width="17.42578125" style="178" customWidth="1"/>
    <col min="8969" max="8969" width="51.42578125" style="178" customWidth="1"/>
    <col min="8970" max="8970" width="18.42578125" style="178" customWidth="1"/>
    <col min="8971" max="8971" width="28.85546875" style="178" customWidth="1"/>
    <col min="8972" max="8974" width="25.140625" style="178" customWidth="1"/>
    <col min="8975" max="8975" width="30.85546875" style="178" customWidth="1"/>
    <col min="8976" max="8976" width="6" style="178" customWidth="1"/>
    <col min="8977" max="8977" width="11" style="178" customWidth="1"/>
    <col min="8978" max="8978" width="5.85546875" style="178" customWidth="1"/>
    <col min="8979" max="8979" width="14.7109375" style="178" customWidth="1"/>
    <col min="8980" max="8980" width="11" style="178" customWidth="1"/>
    <col min="8981" max="8985" width="11.42578125" style="178" customWidth="1"/>
    <col min="8986" max="9218" width="11" style="178"/>
    <col min="9219" max="9219" width="24" style="178" customWidth="1"/>
    <col min="9220" max="9220" width="22.140625" style="178" customWidth="1"/>
    <col min="9221" max="9222" width="17" style="178" customWidth="1"/>
    <col min="9223" max="9223" width="25" style="178" customWidth="1"/>
    <col min="9224" max="9224" width="17.42578125" style="178" customWidth="1"/>
    <col min="9225" max="9225" width="51.42578125" style="178" customWidth="1"/>
    <col min="9226" max="9226" width="18.42578125" style="178" customWidth="1"/>
    <col min="9227" max="9227" width="28.85546875" style="178" customWidth="1"/>
    <col min="9228" max="9230" width="25.140625" style="178" customWidth="1"/>
    <col min="9231" max="9231" width="30.85546875" style="178" customWidth="1"/>
    <col min="9232" max="9232" width="6" style="178" customWidth="1"/>
    <col min="9233" max="9233" width="11" style="178" customWidth="1"/>
    <col min="9234" max="9234" width="5.85546875" style="178" customWidth="1"/>
    <col min="9235" max="9235" width="14.7109375" style="178" customWidth="1"/>
    <col min="9236" max="9236" width="11" style="178" customWidth="1"/>
    <col min="9237" max="9241" width="11.42578125" style="178" customWidth="1"/>
    <col min="9242" max="9474" width="11" style="178"/>
    <col min="9475" max="9475" width="24" style="178" customWidth="1"/>
    <col min="9476" max="9476" width="22.140625" style="178" customWidth="1"/>
    <col min="9477" max="9478" width="17" style="178" customWidth="1"/>
    <col min="9479" max="9479" width="25" style="178" customWidth="1"/>
    <col min="9480" max="9480" width="17.42578125" style="178" customWidth="1"/>
    <col min="9481" max="9481" width="51.42578125" style="178" customWidth="1"/>
    <col min="9482" max="9482" width="18.42578125" style="178" customWidth="1"/>
    <col min="9483" max="9483" width="28.85546875" style="178" customWidth="1"/>
    <col min="9484" max="9486" width="25.140625" style="178" customWidth="1"/>
    <col min="9487" max="9487" width="30.85546875" style="178" customWidth="1"/>
    <col min="9488" max="9488" width="6" style="178" customWidth="1"/>
    <col min="9489" max="9489" width="11" style="178" customWidth="1"/>
    <col min="9490" max="9490" width="5.85546875" style="178" customWidth="1"/>
    <col min="9491" max="9491" width="14.7109375" style="178" customWidth="1"/>
    <col min="9492" max="9492" width="11" style="178" customWidth="1"/>
    <col min="9493" max="9497" width="11.42578125" style="178" customWidth="1"/>
    <col min="9498" max="9730" width="11" style="178"/>
    <col min="9731" max="9731" width="24" style="178" customWidth="1"/>
    <col min="9732" max="9732" width="22.140625" style="178" customWidth="1"/>
    <col min="9733" max="9734" width="17" style="178" customWidth="1"/>
    <col min="9735" max="9735" width="25" style="178" customWidth="1"/>
    <col min="9736" max="9736" width="17.42578125" style="178" customWidth="1"/>
    <col min="9737" max="9737" width="51.42578125" style="178" customWidth="1"/>
    <col min="9738" max="9738" width="18.42578125" style="178" customWidth="1"/>
    <col min="9739" max="9739" width="28.85546875" style="178" customWidth="1"/>
    <col min="9740" max="9742" width="25.140625" style="178" customWidth="1"/>
    <col min="9743" max="9743" width="30.85546875" style="178" customWidth="1"/>
    <col min="9744" max="9744" width="6" style="178" customWidth="1"/>
    <col min="9745" max="9745" width="11" style="178" customWidth="1"/>
    <col min="9746" max="9746" width="5.85546875" style="178" customWidth="1"/>
    <col min="9747" max="9747" width="14.7109375" style="178" customWidth="1"/>
    <col min="9748" max="9748" width="11" style="178" customWidth="1"/>
    <col min="9749" max="9753" width="11.42578125" style="178" customWidth="1"/>
    <col min="9754" max="9986" width="11" style="178"/>
    <col min="9987" max="9987" width="24" style="178" customWidth="1"/>
    <col min="9988" max="9988" width="22.140625" style="178" customWidth="1"/>
    <col min="9989" max="9990" width="17" style="178" customWidth="1"/>
    <col min="9991" max="9991" width="25" style="178" customWidth="1"/>
    <col min="9992" max="9992" width="17.42578125" style="178" customWidth="1"/>
    <col min="9993" max="9993" width="51.42578125" style="178" customWidth="1"/>
    <col min="9994" max="9994" width="18.42578125" style="178" customWidth="1"/>
    <col min="9995" max="9995" width="28.85546875" style="178" customWidth="1"/>
    <col min="9996" max="9998" width="25.140625" style="178" customWidth="1"/>
    <col min="9999" max="9999" width="30.85546875" style="178" customWidth="1"/>
    <col min="10000" max="10000" width="6" style="178" customWidth="1"/>
    <col min="10001" max="10001" width="11" style="178" customWidth="1"/>
    <col min="10002" max="10002" width="5.85546875" style="178" customWidth="1"/>
    <col min="10003" max="10003" width="14.7109375" style="178" customWidth="1"/>
    <col min="10004" max="10004" width="11" style="178" customWidth="1"/>
    <col min="10005" max="10009" width="11.42578125" style="178" customWidth="1"/>
    <col min="10010" max="10242" width="11" style="178"/>
    <col min="10243" max="10243" width="24" style="178" customWidth="1"/>
    <col min="10244" max="10244" width="22.140625" style="178" customWidth="1"/>
    <col min="10245" max="10246" width="17" style="178" customWidth="1"/>
    <col min="10247" max="10247" width="25" style="178" customWidth="1"/>
    <col min="10248" max="10248" width="17.42578125" style="178" customWidth="1"/>
    <col min="10249" max="10249" width="51.42578125" style="178" customWidth="1"/>
    <col min="10250" max="10250" width="18.42578125" style="178" customWidth="1"/>
    <col min="10251" max="10251" width="28.85546875" style="178" customWidth="1"/>
    <col min="10252" max="10254" width="25.140625" style="178" customWidth="1"/>
    <col min="10255" max="10255" width="30.85546875" style="178" customWidth="1"/>
    <col min="10256" max="10256" width="6" style="178" customWidth="1"/>
    <col min="10257" max="10257" width="11" style="178" customWidth="1"/>
    <col min="10258" max="10258" width="5.85546875" style="178" customWidth="1"/>
    <col min="10259" max="10259" width="14.7109375" style="178" customWidth="1"/>
    <col min="10260" max="10260" width="11" style="178" customWidth="1"/>
    <col min="10261" max="10265" width="11.42578125" style="178" customWidth="1"/>
    <col min="10266" max="10498" width="11" style="178"/>
    <col min="10499" max="10499" width="24" style="178" customWidth="1"/>
    <col min="10500" max="10500" width="22.140625" style="178" customWidth="1"/>
    <col min="10501" max="10502" width="17" style="178" customWidth="1"/>
    <col min="10503" max="10503" width="25" style="178" customWidth="1"/>
    <col min="10504" max="10504" width="17.42578125" style="178" customWidth="1"/>
    <col min="10505" max="10505" width="51.42578125" style="178" customWidth="1"/>
    <col min="10506" max="10506" width="18.42578125" style="178" customWidth="1"/>
    <col min="10507" max="10507" width="28.85546875" style="178" customWidth="1"/>
    <col min="10508" max="10510" width="25.140625" style="178" customWidth="1"/>
    <col min="10511" max="10511" width="30.85546875" style="178" customWidth="1"/>
    <col min="10512" max="10512" width="6" style="178" customWidth="1"/>
    <col min="10513" max="10513" width="11" style="178" customWidth="1"/>
    <col min="10514" max="10514" width="5.85546875" style="178" customWidth="1"/>
    <col min="10515" max="10515" width="14.7109375" style="178" customWidth="1"/>
    <col min="10516" max="10516" width="11" style="178" customWidth="1"/>
    <col min="10517" max="10521" width="11.42578125" style="178" customWidth="1"/>
    <col min="10522" max="10754" width="11" style="178"/>
    <col min="10755" max="10755" width="24" style="178" customWidth="1"/>
    <col min="10756" max="10756" width="22.140625" style="178" customWidth="1"/>
    <col min="10757" max="10758" width="17" style="178" customWidth="1"/>
    <col min="10759" max="10759" width="25" style="178" customWidth="1"/>
    <col min="10760" max="10760" width="17.42578125" style="178" customWidth="1"/>
    <col min="10761" max="10761" width="51.42578125" style="178" customWidth="1"/>
    <col min="10762" max="10762" width="18.42578125" style="178" customWidth="1"/>
    <col min="10763" max="10763" width="28.85546875" style="178" customWidth="1"/>
    <col min="10764" max="10766" width="25.140625" style="178" customWidth="1"/>
    <col min="10767" max="10767" width="30.85546875" style="178" customWidth="1"/>
    <col min="10768" max="10768" width="6" style="178" customWidth="1"/>
    <col min="10769" max="10769" width="11" style="178" customWidth="1"/>
    <col min="10770" max="10770" width="5.85546875" style="178" customWidth="1"/>
    <col min="10771" max="10771" width="14.7109375" style="178" customWidth="1"/>
    <col min="10772" max="10772" width="11" style="178" customWidth="1"/>
    <col min="10773" max="10777" width="11.42578125" style="178" customWidth="1"/>
    <col min="10778" max="11010" width="11" style="178"/>
    <col min="11011" max="11011" width="24" style="178" customWidth="1"/>
    <col min="11012" max="11012" width="22.140625" style="178" customWidth="1"/>
    <col min="11013" max="11014" width="17" style="178" customWidth="1"/>
    <col min="11015" max="11015" width="25" style="178" customWidth="1"/>
    <col min="11016" max="11016" width="17.42578125" style="178" customWidth="1"/>
    <col min="11017" max="11017" width="51.42578125" style="178" customWidth="1"/>
    <col min="11018" max="11018" width="18.42578125" style="178" customWidth="1"/>
    <col min="11019" max="11019" width="28.85546875" style="178" customWidth="1"/>
    <col min="11020" max="11022" width="25.140625" style="178" customWidth="1"/>
    <col min="11023" max="11023" width="30.85546875" style="178" customWidth="1"/>
    <col min="11024" max="11024" width="6" style="178" customWidth="1"/>
    <col min="11025" max="11025" width="11" style="178" customWidth="1"/>
    <col min="11026" max="11026" width="5.85546875" style="178" customWidth="1"/>
    <col min="11027" max="11027" width="14.7109375" style="178" customWidth="1"/>
    <col min="11028" max="11028" width="11" style="178" customWidth="1"/>
    <col min="11029" max="11033" width="11.42578125" style="178" customWidth="1"/>
    <col min="11034" max="11266" width="11" style="178"/>
    <col min="11267" max="11267" width="24" style="178" customWidth="1"/>
    <col min="11268" max="11268" width="22.140625" style="178" customWidth="1"/>
    <col min="11269" max="11270" width="17" style="178" customWidth="1"/>
    <col min="11271" max="11271" width="25" style="178" customWidth="1"/>
    <col min="11272" max="11272" width="17.42578125" style="178" customWidth="1"/>
    <col min="11273" max="11273" width="51.42578125" style="178" customWidth="1"/>
    <col min="11274" max="11274" width="18.42578125" style="178" customWidth="1"/>
    <col min="11275" max="11275" width="28.85546875" style="178" customWidth="1"/>
    <col min="11276" max="11278" width="25.140625" style="178" customWidth="1"/>
    <col min="11279" max="11279" width="30.85546875" style="178" customWidth="1"/>
    <col min="11280" max="11280" width="6" style="178" customWidth="1"/>
    <col min="11281" max="11281" width="11" style="178" customWidth="1"/>
    <col min="11282" max="11282" width="5.85546875" style="178" customWidth="1"/>
    <col min="11283" max="11283" width="14.7109375" style="178" customWidth="1"/>
    <col min="11284" max="11284" width="11" style="178" customWidth="1"/>
    <col min="11285" max="11289" width="11.42578125" style="178" customWidth="1"/>
    <col min="11290" max="11522" width="11" style="178"/>
    <col min="11523" max="11523" width="24" style="178" customWidth="1"/>
    <col min="11524" max="11524" width="22.140625" style="178" customWidth="1"/>
    <col min="11525" max="11526" width="17" style="178" customWidth="1"/>
    <col min="11527" max="11527" width="25" style="178" customWidth="1"/>
    <col min="11528" max="11528" width="17.42578125" style="178" customWidth="1"/>
    <col min="11529" max="11529" width="51.42578125" style="178" customWidth="1"/>
    <col min="11530" max="11530" width="18.42578125" style="178" customWidth="1"/>
    <col min="11531" max="11531" width="28.85546875" style="178" customWidth="1"/>
    <col min="11532" max="11534" width="25.140625" style="178" customWidth="1"/>
    <col min="11535" max="11535" width="30.85546875" style="178" customWidth="1"/>
    <col min="11536" max="11536" width="6" style="178" customWidth="1"/>
    <col min="11537" max="11537" width="11" style="178" customWidth="1"/>
    <col min="11538" max="11538" width="5.85546875" style="178" customWidth="1"/>
    <col min="11539" max="11539" width="14.7109375" style="178" customWidth="1"/>
    <col min="11540" max="11540" width="11" style="178" customWidth="1"/>
    <col min="11541" max="11545" width="11.42578125" style="178" customWidth="1"/>
    <col min="11546" max="11778" width="11" style="178"/>
    <col min="11779" max="11779" width="24" style="178" customWidth="1"/>
    <col min="11780" max="11780" width="22.140625" style="178" customWidth="1"/>
    <col min="11781" max="11782" width="17" style="178" customWidth="1"/>
    <col min="11783" max="11783" width="25" style="178" customWidth="1"/>
    <col min="11784" max="11784" width="17.42578125" style="178" customWidth="1"/>
    <col min="11785" max="11785" width="51.42578125" style="178" customWidth="1"/>
    <col min="11786" max="11786" width="18.42578125" style="178" customWidth="1"/>
    <col min="11787" max="11787" width="28.85546875" style="178" customWidth="1"/>
    <col min="11788" max="11790" width="25.140625" style="178" customWidth="1"/>
    <col min="11791" max="11791" width="30.85546875" style="178" customWidth="1"/>
    <col min="11792" max="11792" width="6" style="178" customWidth="1"/>
    <col min="11793" max="11793" width="11" style="178" customWidth="1"/>
    <col min="11794" max="11794" width="5.85546875" style="178" customWidth="1"/>
    <col min="11795" max="11795" width="14.7109375" style="178" customWidth="1"/>
    <col min="11796" max="11796" width="11" style="178" customWidth="1"/>
    <col min="11797" max="11801" width="11.42578125" style="178" customWidth="1"/>
    <col min="11802" max="12034" width="11" style="178"/>
    <col min="12035" max="12035" width="24" style="178" customWidth="1"/>
    <col min="12036" max="12036" width="22.140625" style="178" customWidth="1"/>
    <col min="12037" max="12038" width="17" style="178" customWidth="1"/>
    <col min="12039" max="12039" width="25" style="178" customWidth="1"/>
    <col min="12040" max="12040" width="17.42578125" style="178" customWidth="1"/>
    <col min="12041" max="12041" width="51.42578125" style="178" customWidth="1"/>
    <col min="12042" max="12042" width="18.42578125" style="178" customWidth="1"/>
    <col min="12043" max="12043" width="28.85546875" style="178" customWidth="1"/>
    <col min="12044" max="12046" width="25.140625" style="178" customWidth="1"/>
    <col min="12047" max="12047" width="30.85546875" style="178" customWidth="1"/>
    <col min="12048" max="12048" width="6" style="178" customWidth="1"/>
    <col min="12049" max="12049" width="11" style="178" customWidth="1"/>
    <col min="12050" max="12050" width="5.85546875" style="178" customWidth="1"/>
    <col min="12051" max="12051" width="14.7109375" style="178" customWidth="1"/>
    <col min="12052" max="12052" width="11" style="178" customWidth="1"/>
    <col min="12053" max="12057" width="11.42578125" style="178" customWidth="1"/>
    <col min="12058" max="12290" width="11" style="178"/>
    <col min="12291" max="12291" width="24" style="178" customWidth="1"/>
    <col min="12292" max="12292" width="22.140625" style="178" customWidth="1"/>
    <col min="12293" max="12294" width="17" style="178" customWidth="1"/>
    <col min="12295" max="12295" width="25" style="178" customWidth="1"/>
    <col min="12296" max="12296" width="17.42578125" style="178" customWidth="1"/>
    <col min="12297" max="12297" width="51.42578125" style="178" customWidth="1"/>
    <col min="12298" max="12298" width="18.42578125" style="178" customWidth="1"/>
    <col min="12299" max="12299" width="28.85546875" style="178" customWidth="1"/>
    <col min="12300" max="12302" width="25.140625" style="178" customWidth="1"/>
    <col min="12303" max="12303" width="30.85546875" style="178" customWidth="1"/>
    <col min="12304" max="12304" width="6" style="178" customWidth="1"/>
    <col min="12305" max="12305" width="11" style="178" customWidth="1"/>
    <col min="12306" max="12306" width="5.85546875" style="178" customWidth="1"/>
    <col min="12307" max="12307" width="14.7109375" style="178" customWidth="1"/>
    <col min="12308" max="12308" width="11" style="178" customWidth="1"/>
    <col min="12309" max="12313" width="11.42578125" style="178" customWidth="1"/>
    <col min="12314" max="12546" width="11" style="178"/>
    <col min="12547" max="12547" width="24" style="178" customWidth="1"/>
    <col min="12548" max="12548" width="22.140625" style="178" customWidth="1"/>
    <col min="12549" max="12550" width="17" style="178" customWidth="1"/>
    <col min="12551" max="12551" width="25" style="178" customWidth="1"/>
    <col min="12552" max="12552" width="17.42578125" style="178" customWidth="1"/>
    <col min="12553" max="12553" width="51.42578125" style="178" customWidth="1"/>
    <col min="12554" max="12554" width="18.42578125" style="178" customWidth="1"/>
    <col min="12555" max="12555" width="28.85546875" style="178" customWidth="1"/>
    <col min="12556" max="12558" width="25.140625" style="178" customWidth="1"/>
    <col min="12559" max="12559" width="30.85546875" style="178" customWidth="1"/>
    <col min="12560" max="12560" width="6" style="178" customWidth="1"/>
    <col min="12561" max="12561" width="11" style="178" customWidth="1"/>
    <col min="12562" max="12562" width="5.85546875" style="178" customWidth="1"/>
    <col min="12563" max="12563" width="14.7109375" style="178" customWidth="1"/>
    <col min="12564" max="12564" width="11" style="178" customWidth="1"/>
    <col min="12565" max="12569" width="11.42578125" style="178" customWidth="1"/>
    <col min="12570" max="12802" width="11" style="178"/>
    <col min="12803" max="12803" width="24" style="178" customWidth="1"/>
    <col min="12804" max="12804" width="22.140625" style="178" customWidth="1"/>
    <col min="12805" max="12806" width="17" style="178" customWidth="1"/>
    <col min="12807" max="12807" width="25" style="178" customWidth="1"/>
    <col min="12808" max="12808" width="17.42578125" style="178" customWidth="1"/>
    <col min="12809" max="12809" width="51.42578125" style="178" customWidth="1"/>
    <col min="12810" max="12810" width="18.42578125" style="178" customWidth="1"/>
    <col min="12811" max="12811" width="28.85546875" style="178" customWidth="1"/>
    <col min="12812" max="12814" width="25.140625" style="178" customWidth="1"/>
    <col min="12815" max="12815" width="30.85546875" style="178" customWidth="1"/>
    <col min="12816" max="12816" width="6" style="178" customWidth="1"/>
    <col min="12817" max="12817" width="11" style="178" customWidth="1"/>
    <col min="12818" max="12818" width="5.85546875" style="178" customWidth="1"/>
    <col min="12819" max="12819" width="14.7109375" style="178" customWidth="1"/>
    <col min="12820" max="12820" width="11" style="178" customWidth="1"/>
    <col min="12821" max="12825" width="11.42578125" style="178" customWidth="1"/>
    <col min="12826" max="13058" width="11" style="178"/>
    <col min="13059" max="13059" width="24" style="178" customWidth="1"/>
    <col min="13060" max="13060" width="22.140625" style="178" customWidth="1"/>
    <col min="13061" max="13062" width="17" style="178" customWidth="1"/>
    <col min="13063" max="13063" width="25" style="178" customWidth="1"/>
    <col min="13064" max="13064" width="17.42578125" style="178" customWidth="1"/>
    <col min="13065" max="13065" width="51.42578125" style="178" customWidth="1"/>
    <col min="13066" max="13066" width="18.42578125" style="178" customWidth="1"/>
    <col min="13067" max="13067" width="28.85546875" style="178" customWidth="1"/>
    <col min="13068" max="13070" width="25.140625" style="178" customWidth="1"/>
    <col min="13071" max="13071" width="30.85546875" style="178" customWidth="1"/>
    <col min="13072" max="13072" width="6" style="178" customWidth="1"/>
    <col min="13073" max="13073" width="11" style="178" customWidth="1"/>
    <col min="13074" max="13074" width="5.85546875" style="178" customWidth="1"/>
    <col min="13075" max="13075" width="14.7109375" style="178" customWidth="1"/>
    <col min="13076" max="13076" width="11" style="178" customWidth="1"/>
    <col min="13077" max="13081" width="11.42578125" style="178" customWidth="1"/>
    <col min="13082" max="13314" width="11" style="178"/>
    <col min="13315" max="13315" width="24" style="178" customWidth="1"/>
    <col min="13316" max="13316" width="22.140625" style="178" customWidth="1"/>
    <col min="13317" max="13318" width="17" style="178" customWidth="1"/>
    <col min="13319" max="13319" width="25" style="178" customWidth="1"/>
    <col min="13320" max="13320" width="17.42578125" style="178" customWidth="1"/>
    <col min="13321" max="13321" width="51.42578125" style="178" customWidth="1"/>
    <col min="13322" max="13322" width="18.42578125" style="178" customWidth="1"/>
    <col min="13323" max="13323" width="28.85546875" style="178" customWidth="1"/>
    <col min="13324" max="13326" width="25.140625" style="178" customWidth="1"/>
    <col min="13327" max="13327" width="30.85546875" style="178" customWidth="1"/>
    <col min="13328" max="13328" width="6" style="178" customWidth="1"/>
    <col min="13329" max="13329" width="11" style="178" customWidth="1"/>
    <col min="13330" max="13330" width="5.85546875" style="178" customWidth="1"/>
    <col min="13331" max="13331" width="14.7109375" style="178" customWidth="1"/>
    <col min="13332" max="13332" width="11" style="178" customWidth="1"/>
    <col min="13333" max="13337" width="11.42578125" style="178" customWidth="1"/>
    <col min="13338" max="13570" width="11" style="178"/>
    <col min="13571" max="13571" width="24" style="178" customWidth="1"/>
    <col min="13572" max="13572" width="22.140625" style="178" customWidth="1"/>
    <col min="13573" max="13574" width="17" style="178" customWidth="1"/>
    <col min="13575" max="13575" width="25" style="178" customWidth="1"/>
    <col min="13576" max="13576" width="17.42578125" style="178" customWidth="1"/>
    <col min="13577" max="13577" width="51.42578125" style="178" customWidth="1"/>
    <col min="13578" max="13578" width="18.42578125" style="178" customWidth="1"/>
    <col min="13579" max="13579" width="28.85546875" style="178" customWidth="1"/>
    <col min="13580" max="13582" width="25.140625" style="178" customWidth="1"/>
    <col min="13583" max="13583" width="30.85546875" style="178" customWidth="1"/>
    <col min="13584" max="13584" width="6" style="178" customWidth="1"/>
    <col min="13585" max="13585" width="11" style="178" customWidth="1"/>
    <col min="13586" max="13586" width="5.85546875" style="178" customWidth="1"/>
    <col min="13587" max="13587" width="14.7109375" style="178" customWidth="1"/>
    <col min="13588" max="13588" width="11" style="178" customWidth="1"/>
    <col min="13589" max="13593" width="11.42578125" style="178" customWidth="1"/>
    <col min="13594" max="13826" width="11" style="178"/>
    <col min="13827" max="13827" width="24" style="178" customWidth="1"/>
    <col min="13828" max="13828" width="22.140625" style="178" customWidth="1"/>
    <col min="13829" max="13830" width="17" style="178" customWidth="1"/>
    <col min="13831" max="13831" width="25" style="178" customWidth="1"/>
    <col min="13832" max="13832" width="17.42578125" style="178" customWidth="1"/>
    <col min="13833" max="13833" width="51.42578125" style="178" customWidth="1"/>
    <col min="13834" max="13834" width="18.42578125" style="178" customWidth="1"/>
    <col min="13835" max="13835" width="28.85546875" style="178" customWidth="1"/>
    <col min="13836" max="13838" width="25.140625" style="178" customWidth="1"/>
    <col min="13839" max="13839" width="30.85546875" style="178" customWidth="1"/>
    <col min="13840" max="13840" width="6" style="178" customWidth="1"/>
    <col min="13841" max="13841" width="11" style="178" customWidth="1"/>
    <col min="13842" max="13842" width="5.85546875" style="178" customWidth="1"/>
    <col min="13843" max="13843" width="14.7109375" style="178" customWidth="1"/>
    <col min="13844" max="13844" width="11" style="178" customWidth="1"/>
    <col min="13845" max="13849" width="11.42578125" style="178" customWidth="1"/>
    <col min="13850" max="14082" width="11" style="178"/>
    <col min="14083" max="14083" width="24" style="178" customWidth="1"/>
    <col min="14084" max="14084" width="22.140625" style="178" customWidth="1"/>
    <col min="14085" max="14086" width="17" style="178" customWidth="1"/>
    <col min="14087" max="14087" width="25" style="178" customWidth="1"/>
    <col min="14088" max="14088" width="17.42578125" style="178" customWidth="1"/>
    <col min="14089" max="14089" width="51.42578125" style="178" customWidth="1"/>
    <col min="14090" max="14090" width="18.42578125" style="178" customWidth="1"/>
    <col min="14091" max="14091" width="28.85546875" style="178" customWidth="1"/>
    <col min="14092" max="14094" width="25.140625" style="178" customWidth="1"/>
    <col min="14095" max="14095" width="30.85546875" style="178" customWidth="1"/>
    <col min="14096" max="14096" width="6" style="178" customWidth="1"/>
    <col min="14097" max="14097" width="11" style="178" customWidth="1"/>
    <col min="14098" max="14098" width="5.85546875" style="178" customWidth="1"/>
    <col min="14099" max="14099" width="14.7109375" style="178" customWidth="1"/>
    <col min="14100" max="14100" width="11" style="178" customWidth="1"/>
    <col min="14101" max="14105" width="11.42578125" style="178" customWidth="1"/>
    <col min="14106" max="14338" width="11" style="178"/>
    <col min="14339" max="14339" width="24" style="178" customWidth="1"/>
    <col min="14340" max="14340" width="22.140625" style="178" customWidth="1"/>
    <col min="14341" max="14342" width="17" style="178" customWidth="1"/>
    <col min="14343" max="14343" width="25" style="178" customWidth="1"/>
    <col min="14344" max="14344" width="17.42578125" style="178" customWidth="1"/>
    <col min="14345" max="14345" width="51.42578125" style="178" customWidth="1"/>
    <col min="14346" max="14346" width="18.42578125" style="178" customWidth="1"/>
    <col min="14347" max="14347" width="28.85546875" style="178" customWidth="1"/>
    <col min="14348" max="14350" width="25.140625" style="178" customWidth="1"/>
    <col min="14351" max="14351" width="30.85546875" style="178" customWidth="1"/>
    <col min="14352" max="14352" width="6" style="178" customWidth="1"/>
    <col min="14353" max="14353" width="11" style="178" customWidth="1"/>
    <col min="14354" max="14354" width="5.85546875" style="178" customWidth="1"/>
    <col min="14355" max="14355" width="14.7109375" style="178" customWidth="1"/>
    <col min="14356" max="14356" width="11" style="178" customWidth="1"/>
    <col min="14357" max="14361" width="11.42578125" style="178" customWidth="1"/>
    <col min="14362" max="14594" width="11" style="178"/>
    <col min="14595" max="14595" width="24" style="178" customWidth="1"/>
    <col min="14596" max="14596" width="22.140625" style="178" customWidth="1"/>
    <col min="14597" max="14598" width="17" style="178" customWidth="1"/>
    <col min="14599" max="14599" width="25" style="178" customWidth="1"/>
    <col min="14600" max="14600" width="17.42578125" style="178" customWidth="1"/>
    <col min="14601" max="14601" width="51.42578125" style="178" customWidth="1"/>
    <col min="14602" max="14602" width="18.42578125" style="178" customWidth="1"/>
    <col min="14603" max="14603" width="28.85546875" style="178" customWidth="1"/>
    <col min="14604" max="14606" width="25.140625" style="178" customWidth="1"/>
    <col min="14607" max="14607" width="30.85546875" style="178" customWidth="1"/>
    <col min="14608" max="14608" width="6" style="178" customWidth="1"/>
    <col min="14609" max="14609" width="11" style="178" customWidth="1"/>
    <col min="14610" max="14610" width="5.85546875" style="178" customWidth="1"/>
    <col min="14611" max="14611" width="14.7109375" style="178" customWidth="1"/>
    <col min="14612" max="14612" width="11" style="178" customWidth="1"/>
    <col min="14613" max="14617" width="11.42578125" style="178" customWidth="1"/>
    <col min="14618" max="14850" width="11" style="178"/>
    <col min="14851" max="14851" width="24" style="178" customWidth="1"/>
    <col min="14852" max="14852" width="22.140625" style="178" customWidth="1"/>
    <col min="14853" max="14854" width="17" style="178" customWidth="1"/>
    <col min="14855" max="14855" width="25" style="178" customWidth="1"/>
    <col min="14856" max="14856" width="17.42578125" style="178" customWidth="1"/>
    <col min="14857" max="14857" width="51.42578125" style="178" customWidth="1"/>
    <col min="14858" max="14858" width="18.42578125" style="178" customWidth="1"/>
    <col min="14859" max="14859" width="28.85546875" style="178" customWidth="1"/>
    <col min="14860" max="14862" width="25.140625" style="178" customWidth="1"/>
    <col min="14863" max="14863" width="30.85546875" style="178" customWidth="1"/>
    <col min="14864" max="14864" width="6" style="178" customWidth="1"/>
    <col min="14865" max="14865" width="11" style="178" customWidth="1"/>
    <col min="14866" max="14866" width="5.85546875" style="178" customWidth="1"/>
    <col min="14867" max="14867" width="14.7109375" style="178" customWidth="1"/>
    <col min="14868" max="14868" width="11" style="178" customWidth="1"/>
    <col min="14869" max="14873" width="11.42578125" style="178" customWidth="1"/>
    <col min="14874" max="15106" width="11" style="178"/>
    <col min="15107" max="15107" width="24" style="178" customWidth="1"/>
    <col min="15108" max="15108" width="22.140625" style="178" customWidth="1"/>
    <col min="15109" max="15110" width="17" style="178" customWidth="1"/>
    <col min="15111" max="15111" width="25" style="178" customWidth="1"/>
    <col min="15112" max="15112" width="17.42578125" style="178" customWidth="1"/>
    <col min="15113" max="15113" width="51.42578125" style="178" customWidth="1"/>
    <col min="15114" max="15114" width="18.42578125" style="178" customWidth="1"/>
    <col min="15115" max="15115" width="28.85546875" style="178" customWidth="1"/>
    <col min="15116" max="15118" width="25.140625" style="178" customWidth="1"/>
    <col min="15119" max="15119" width="30.85546875" style="178" customWidth="1"/>
    <col min="15120" max="15120" width="6" style="178" customWidth="1"/>
    <col min="15121" max="15121" width="11" style="178" customWidth="1"/>
    <col min="15122" max="15122" width="5.85546875" style="178" customWidth="1"/>
    <col min="15123" max="15123" width="14.7109375" style="178" customWidth="1"/>
    <col min="15124" max="15124" width="11" style="178" customWidth="1"/>
    <col min="15125" max="15129" width="11.42578125" style="178" customWidth="1"/>
    <col min="15130" max="15362" width="11" style="178"/>
    <col min="15363" max="15363" width="24" style="178" customWidth="1"/>
    <col min="15364" max="15364" width="22.140625" style="178" customWidth="1"/>
    <col min="15365" max="15366" width="17" style="178" customWidth="1"/>
    <col min="15367" max="15367" width="25" style="178" customWidth="1"/>
    <col min="15368" max="15368" width="17.42578125" style="178" customWidth="1"/>
    <col min="15369" max="15369" width="51.42578125" style="178" customWidth="1"/>
    <col min="15370" max="15370" width="18.42578125" style="178" customWidth="1"/>
    <col min="15371" max="15371" width="28.85546875" style="178" customWidth="1"/>
    <col min="15372" max="15374" width="25.140625" style="178" customWidth="1"/>
    <col min="15375" max="15375" width="30.85546875" style="178" customWidth="1"/>
    <col min="15376" max="15376" width="6" style="178" customWidth="1"/>
    <col min="15377" max="15377" width="11" style="178" customWidth="1"/>
    <col min="15378" max="15378" width="5.85546875" style="178" customWidth="1"/>
    <col min="15379" max="15379" width="14.7109375" style="178" customWidth="1"/>
    <col min="15380" max="15380" width="11" style="178" customWidth="1"/>
    <col min="15381" max="15385" width="11.42578125" style="178" customWidth="1"/>
    <col min="15386" max="15618" width="11" style="178"/>
    <col min="15619" max="15619" width="24" style="178" customWidth="1"/>
    <col min="15620" max="15620" width="22.140625" style="178" customWidth="1"/>
    <col min="15621" max="15622" width="17" style="178" customWidth="1"/>
    <col min="15623" max="15623" width="25" style="178" customWidth="1"/>
    <col min="15624" max="15624" width="17.42578125" style="178" customWidth="1"/>
    <col min="15625" max="15625" width="51.42578125" style="178" customWidth="1"/>
    <col min="15626" max="15626" width="18.42578125" style="178" customWidth="1"/>
    <col min="15627" max="15627" width="28.85546875" style="178" customWidth="1"/>
    <col min="15628" max="15630" width="25.140625" style="178" customWidth="1"/>
    <col min="15631" max="15631" width="30.85546875" style="178" customWidth="1"/>
    <col min="15632" max="15632" width="6" style="178" customWidth="1"/>
    <col min="15633" max="15633" width="11" style="178" customWidth="1"/>
    <col min="15634" max="15634" width="5.85546875" style="178" customWidth="1"/>
    <col min="15635" max="15635" width="14.7109375" style="178" customWidth="1"/>
    <col min="15636" max="15636" width="11" style="178" customWidth="1"/>
    <col min="15637" max="15641" width="11.42578125" style="178" customWidth="1"/>
    <col min="15642" max="15874" width="11" style="178"/>
    <col min="15875" max="15875" width="24" style="178" customWidth="1"/>
    <col min="15876" max="15876" width="22.140625" style="178" customWidth="1"/>
    <col min="15877" max="15878" width="17" style="178" customWidth="1"/>
    <col min="15879" max="15879" width="25" style="178" customWidth="1"/>
    <col min="15880" max="15880" width="17.42578125" style="178" customWidth="1"/>
    <col min="15881" max="15881" width="51.42578125" style="178" customWidth="1"/>
    <col min="15882" max="15882" width="18.42578125" style="178" customWidth="1"/>
    <col min="15883" max="15883" width="28.85546875" style="178" customWidth="1"/>
    <col min="15884" max="15886" width="25.140625" style="178" customWidth="1"/>
    <col min="15887" max="15887" width="30.85546875" style="178" customWidth="1"/>
    <col min="15888" max="15888" width="6" style="178" customWidth="1"/>
    <col min="15889" max="15889" width="11" style="178" customWidth="1"/>
    <col min="15890" max="15890" width="5.85546875" style="178" customWidth="1"/>
    <col min="15891" max="15891" width="14.7109375" style="178" customWidth="1"/>
    <col min="15892" max="15892" width="11" style="178" customWidth="1"/>
    <col min="15893" max="15897" width="11.42578125" style="178" customWidth="1"/>
    <col min="15898" max="16130" width="11" style="178"/>
    <col min="16131" max="16131" width="24" style="178" customWidth="1"/>
    <col min="16132" max="16132" width="22.140625" style="178" customWidth="1"/>
    <col min="16133" max="16134" width="17" style="178" customWidth="1"/>
    <col min="16135" max="16135" width="25" style="178" customWidth="1"/>
    <col min="16136" max="16136" width="17.42578125" style="178" customWidth="1"/>
    <col min="16137" max="16137" width="51.42578125" style="178" customWidth="1"/>
    <col min="16138" max="16138" width="18.42578125" style="178" customWidth="1"/>
    <col min="16139" max="16139" width="28.85546875" style="178" customWidth="1"/>
    <col min="16140" max="16142" width="25.140625" style="178" customWidth="1"/>
    <col min="16143" max="16143" width="30.85546875" style="178" customWidth="1"/>
    <col min="16144" max="16144" width="6" style="178" customWidth="1"/>
    <col min="16145" max="16145" width="11" style="178" customWidth="1"/>
    <col min="16146" max="16146" width="5.85546875" style="178" customWidth="1"/>
    <col min="16147" max="16147" width="14.7109375" style="178" customWidth="1"/>
    <col min="16148" max="16148" width="11" style="178" customWidth="1"/>
    <col min="16149" max="16153" width="11.42578125" style="178" customWidth="1"/>
    <col min="16154" max="16384" width="11" style="178"/>
  </cols>
  <sheetData>
    <row r="1" spans="1:31" ht="62.25" customHeight="1">
      <c r="A1" s="811" t="str">
        <f>+Conformación!A1</f>
        <v>UNIDAD DE SERVICIOS PENITENCIARIOS Y CARCELARIOS - USPEC 
OBJETO:
“REHABILITACIÓN ESTRUCTURAL DE LA BOCATOMA UBICADA EN LOS LÍMITES DE LA JURISDICCIÓN DE LOS MUNICIPIOS DE CÓMBITA, TUTA Y SOTAQUIRÁ”
INVITACION PUBLICA N° USPEC- IP-MC-60-2019</v>
      </c>
      <c r="B1" s="811"/>
      <c r="C1" s="811"/>
      <c r="D1" s="811"/>
      <c r="E1" s="811"/>
      <c r="F1" s="811"/>
      <c r="G1" s="811"/>
      <c r="H1" s="811"/>
      <c r="I1" s="811"/>
      <c r="J1" s="811"/>
      <c r="K1" s="811"/>
      <c r="L1" s="811"/>
      <c r="M1" s="811"/>
      <c r="N1" s="811"/>
      <c r="O1" s="811"/>
      <c r="R1" s="176">
        <v>1957</v>
      </c>
      <c r="S1" s="177">
        <v>155.4</v>
      </c>
    </row>
    <row r="2" spans="1:31" ht="132" customHeight="1">
      <c r="A2" s="811"/>
      <c r="B2" s="811"/>
      <c r="C2" s="811"/>
      <c r="D2" s="811"/>
      <c r="E2" s="811"/>
      <c r="F2" s="811"/>
      <c r="G2" s="811"/>
      <c r="H2" s="811"/>
      <c r="I2" s="811"/>
      <c r="J2" s="811"/>
      <c r="K2" s="811"/>
      <c r="L2" s="811"/>
      <c r="M2" s="811"/>
      <c r="N2" s="811"/>
      <c r="O2" s="811"/>
      <c r="R2" s="176">
        <v>1958</v>
      </c>
      <c r="S2" s="177">
        <v>155.4</v>
      </c>
    </row>
    <row r="3" spans="1:31">
      <c r="A3" s="179"/>
      <c r="B3" s="179"/>
      <c r="C3" s="179"/>
      <c r="D3" s="179"/>
      <c r="E3" s="179"/>
      <c r="F3" s="179"/>
      <c r="G3" s="179"/>
      <c r="H3" s="179"/>
      <c r="I3" s="179"/>
      <c r="J3" s="179"/>
      <c r="K3" s="179"/>
      <c r="L3" s="179"/>
      <c r="M3" s="179"/>
      <c r="N3" s="179"/>
      <c r="O3" s="179"/>
      <c r="R3" s="176">
        <v>1959</v>
      </c>
      <c r="S3" s="177">
        <v>155.4</v>
      </c>
    </row>
    <row r="4" spans="1:31" ht="38.25" customHeight="1">
      <c r="A4" s="812" t="s">
        <v>107</v>
      </c>
      <c r="B4" s="812"/>
      <c r="C4" s="812"/>
      <c r="D4" s="812"/>
      <c r="E4" s="812"/>
      <c r="F4" s="812"/>
      <c r="G4" s="812"/>
      <c r="H4" s="812"/>
      <c r="I4" s="812"/>
      <c r="J4" s="812"/>
      <c r="K4" s="812"/>
      <c r="L4" s="812"/>
      <c r="M4" s="812"/>
      <c r="N4" s="812"/>
      <c r="O4" s="812"/>
      <c r="R4" s="176">
        <v>1960</v>
      </c>
      <c r="S4" s="177">
        <v>198</v>
      </c>
    </row>
    <row r="5" spans="1:31" ht="13.5" thickBot="1">
      <c r="R5" s="176">
        <v>1961</v>
      </c>
      <c r="S5" s="177"/>
    </row>
    <row r="6" spans="1:31" ht="73.5" customHeight="1" thickBot="1">
      <c r="A6" s="180" t="s">
        <v>89</v>
      </c>
      <c r="B6" s="180" t="s">
        <v>90</v>
      </c>
      <c r="C6" s="813" t="s">
        <v>91</v>
      </c>
      <c r="D6" s="814"/>
      <c r="E6" s="181" t="s">
        <v>92</v>
      </c>
      <c r="F6" s="813" t="s">
        <v>34</v>
      </c>
      <c r="G6" s="815"/>
      <c r="H6" s="814"/>
      <c r="I6" s="813" t="s">
        <v>93</v>
      </c>
      <c r="J6" s="815"/>
      <c r="K6" s="816"/>
      <c r="L6" s="182" t="s">
        <v>94</v>
      </c>
      <c r="M6" s="183"/>
      <c r="R6" s="176">
        <v>1962</v>
      </c>
      <c r="S6" s="177">
        <v>300</v>
      </c>
    </row>
    <row r="7" spans="1:31" ht="112.5" customHeight="1" thickBot="1">
      <c r="A7" s="249" t="s">
        <v>299</v>
      </c>
      <c r="B7" s="249" t="s">
        <v>104</v>
      </c>
      <c r="C7" s="249">
        <v>8</v>
      </c>
      <c r="D7" s="251">
        <v>39679</v>
      </c>
      <c r="E7" s="254">
        <v>4</v>
      </c>
      <c r="F7" s="841" t="s">
        <v>105</v>
      </c>
      <c r="G7" s="842"/>
      <c r="H7" s="843"/>
      <c r="I7" s="841" t="s">
        <v>103</v>
      </c>
      <c r="J7" s="842"/>
      <c r="K7" s="843"/>
      <c r="L7" s="253">
        <f>+'Exp. oferente'!K14</f>
        <v>0</v>
      </c>
      <c r="M7" s="183"/>
      <c r="N7" s="186"/>
      <c r="O7" s="186"/>
      <c r="R7" s="184">
        <v>1964</v>
      </c>
      <c r="S7" s="185">
        <v>420</v>
      </c>
    </row>
    <row r="8" spans="1:31">
      <c r="A8" s="187"/>
      <c r="B8" s="187"/>
      <c r="C8" s="187"/>
      <c r="D8" s="187"/>
      <c r="E8" s="187"/>
      <c r="F8" s="187"/>
      <c r="G8" s="187"/>
      <c r="H8" s="187"/>
      <c r="I8" s="187"/>
      <c r="J8" s="187"/>
      <c r="K8" s="187"/>
      <c r="L8" s="187"/>
      <c r="R8" s="184">
        <v>1965</v>
      </c>
      <c r="S8" s="185">
        <v>420</v>
      </c>
    </row>
    <row r="9" spans="1:31">
      <c r="A9" s="191"/>
      <c r="B9" s="191"/>
      <c r="C9" s="191"/>
      <c r="D9" s="191"/>
      <c r="E9" s="195"/>
      <c r="F9" s="194"/>
      <c r="G9" s="194"/>
      <c r="H9" s="194"/>
      <c r="I9" s="191"/>
      <c r="J9" s="191"/>
      <c r="K9" s="191"/>
      <c r="L9" s="191"/>
      <c r="M9" s="191"/>
      <c r="N9" s="191"/>
      <c r="O9" s="191"/>
      <c r="R9" s="184">
        <v>1976</v>
      </c>
      <c r="S9" s="192">
        <v>1560</v>
      </c>
      <c r="T9" s="188"/>
      <c r="Z9" s="188"/>
      <c r="AA9" s="188"/>
      <c r="AB9" s="188"/>
      <c r="AC9" s="188"/>
      <c r="AD9" s="188"/>
    </row>
    <row r="10" spans="1:31" ht="12.75" customHeight="1">
      <c r="A10" s="196" t="str">
        <f>+[14]RUP!A11</f>
        <v>OFERENTE</v>
      </c>
      <c r="B10" s="197">
        <v>1</v>
      </c>
      <c r="C10" s="844" t="str">
        <f>VLOOKUP(B10,Conformación!$A$5:$N$129,2,FALSE)</f>
        <v>CONSTRUNAL DE AGUAS SAS</v>
      </c>
      <c r="D10" s="844"/>
      <c r="E10" s="844"/>
      <c r="F10" s="844"/>
      <c r="G10" s="844"/>
      <c r="H10" s="844"/>
      <c r="I10" s="844"/>
      <c r="J10" s="844"/>
      <c r="K10" s="844"/>
      <c r="L10" s="198"/>
      <c r="M10" s="198"/>
      <c r="N10" s="198"/>
      <c r="R10" s="184">
        <v>1977</v>
      </c>
      <c r="S10" s="192">
        <v>1770</v>
      </c>
      <c r="T10" s="188"/>
      <c r="Z10" s="188"/>
      <c r="AA10" s="188"/>
      <c r="AB10" s="188"/>
      <c r="AC10" s="188"/>
      <c r="AD10" s="188"/>
    </row>
    <row r="11" spans="1:31" s="201" customFormat="1" ht="12.75" customHeight="1">
      <c r="A11" s="196"/>
      <c r="B11" s="196"/>
      <c r="C11" s="845" t="str">
        <f>VLOOKUP(B10,Conformación!$A$5:$N$129,4,FALSE)</f>
        <v xml:space="preserve">(CONSTRUNAL DE AGUAS SAS 100% -  0% -  0%- 0%- 0%) </v>
      </c>
      <c r="D11" s="845"/>
      <c r="E11" s="845"/>
      <c r="F11" s="845"/>
      <c r="G11" s="845"/>
      <c r="H11" s="845"/>
      <c r="I11" s="845"/>
      <c r="J11" s="845"/>
      <c r="K11" s="845"/>
      <c r="L11" s="199"/>
      <c r="M11" s="199"/>
      <c r="N11" s="199"/>
      <c r="O11" s="178"/>
      <c r="P11" s="175"/>
      <c r="Q11" s="175"/>
      <c r="R11" s="184">
        <v>1978</v>
      </c>
      <c r="S11" s="192">
        <v>2580</v>
      </c>
      <c r="T11" s="200"/>
      <c r="Z11" s="200"/>
      <c r="AA11" s="200"/>
      <c r="AB11" s="200"/>
      <c r="AC11" s="200"/>
      <c r="AD11" s="200"/>
    </row>
    <row r="12" spans="1:31">
      <c r="A12" s="196"/>
      <c r="B12" s="196"/>
      <c r="C12" s="845"/>
      <c r="D12" s="845"/>
      <c r="E12" s="845"/>
      <c r="F12" s="845"/>
      <c r="G12" s="845"/>
      <c r="H12" s="845"/>
      <c r="I12" s="845"/>
      <c r="J12" s="845"/>
      <c r="K12" s="845"/>
      <c r="L12" s="199"/>
      <c r="M12" s="199"/>
      <c r="N12" s="199"/>
      <c r="Q12" s="201"/>
      <c r="R12" s="184">
        <v>1979</v>
      </c>
      <c r="S12" s="192">
        <v>3450</v>
      </c>
      <c r="T12" s="188"/>
      <c r="Z12" s="188"/>
      <c r="AA12" s="188"/>
      <c r="AB12" s="188"/>
      <c r="AC12" s="188"/>
      <c r="AD12" s="188"/>
    </row>
    <row r="13" spans="1:31" ht="13.5" thickBot="1">
      <c r="A13" s="188"/>
      <c r="B13" s="188"/>
      <c r="C13" s="188"/>
      <c r="D13" s="188"/>
      <c r="E13" s="188"/>
      <c r="F13" s="202"/>
      <c r="G13" s="202"/>
      <c r="H13" s="202"/>
      <c r="I13" s="193"/>
      <c r="J13" s="193"/>
      <c r="K13" s="190"/>
      <c r="L13" s="190"/>
      <c r="M13" s="190"/>
      <c r="N13" s="190"/>
      <c r="R13" s="184">
        <v>1980</v>
      </c>
      <c r="S13" s="192">
        <v>4500</v>
      </c>
      <c r="T13" s="188"/>
      <c r="Z13" s="188"/>
      <c r="AA13" s="188"/>
      <c r="AB13" s="188"/>
      <c r="AC13" s="188"/>
      <c r="AD13" s="188"/>
    </row>
    <row r="14" spans="1:31" ht="48" thickBot="1">
      <c r="A14" s="203" t="s">
        <v>95</v>
      </c>
      <c r="B14" s="204" t="s">
        <v>96</v>
      </c>
      <c r="C14" s="204" t="s">
        <v>97</v>
      </c>
      <c r="D14" s="821" t="s">
        <v>98</v>
      </c>
      <c r="E14" s="822"/>
      <c r="F14" s="204" t="s">
        <v>99</v>
      </c>
      <c r="G14" s="204" t="s">
        <v>108</v>
      </c>
      <c r="H14" s="204" t="s">
        <v>6</v>
      </c>
      <c r="I14" s="204" t="s">
        <v>114</v>
      </c>
      <c r="J14" s="204" t="s">
        <v>100</v>
      </c>
      <c r="K14" s="204" t="s">
        <v>29</v>
      </c>
      <c r="L14" s="204" t="s">
        <v>14</v>
      </c>
      <c r="M14" s="204" t="s">
        <v>300</v>
      </c>
      <c r="N14" s="205" t="s">
        <v>301</v>
      </c>
      <c r="O14" s="206" t="s">
        <v>12</v>
      </c>
      <c r="P14" s="178"/>
      <c r="Q14" s="201"/>
      <c r="R14" s="184">
        <v>1981</v>
      </c>
      <c r="S14" s="192">
        <v>5700</v>
      </c>
      <c r="U14" s="188"/>
      <c r="AA14" s="188"/>
      <c r="AB14" s="188"/>
      <c r="AC14" s="188"/>
      <c r="AD14" s="188"/>
      <c r="AE14" s="188"/>
    </row>
    <row r="15" spans="1:31">
      <c r="A15" s="864" t="str">
        <f>+A7</f>
        <v xml:space="preserve">Arquitecto </v>
      </c>
      <c r="B15" s="867"/>
      <c r="C15" s="830"/>
      <c r="D15" s="870"/>
      <c r="E15" s="873">
        <f>IF(D15=0,0,IF(D15&lt;D$7,"CUMPLE EL TIEMPO MÍNIMO REQUERIDO DE HABER TERMINADO Y APROBADO ESTUDIOS","NO CUMPLE EL TIEMPO MÍNIMO REQUERIDO DE HABER TERMINADO Y APROBADO ESTUDIOS"))</f>
        <v>0</v>
      </c>
      <c r="F15" s="861"/>
      <c r="G15" s="861"/>
      <c r="H15" s="534"/>
      <c r="I15" s="510"/>
      <c r="J15" s="510"/>
      <c r="K15" s="535"/>
      <c r="L15" s="208">
        <f>IF(K15=0,0,IF(I15&lt;#REF!,"EXPERIENCIA ADQUIRIDA ANTES DEL GRADO",K15/VLOOKUP(YEAR(I15),$R$13:$S$39,2,0)))</f>
        <v>0</v>
      </c>
      <c r="M15" s="885"/>
      <c r="N15" s="885"/>
      <c r="O15" s="211"/>
      <c r="R15" s="224">
        <v>1988</v>
      </c>
      <c r="S15" s="225">
        <v>25637.4</v>
      </c>
    </row>
    <row r="16" spans="1:31">
      <c r="A16" s="865"/>
      <c r="B16" s="868"/>
      <c r="C16" s="831"/>
      <c r="D16" s="871"/>
      <c r="E16" s="874"/>
      <c r="F16" s="862"/>
      <c r="G16" s="862"/>
      <c r="H16" s="509"/>
      <c r="I16" s="510"/>
      <c r="J16" s="510"/>
      <c r="K16" s="536"/>
      <c r="L16" s="208">
        <f>IF(K16=0,0,IF(I16&lt;#REF!,"EXPERIENCIA ADQUIRIDA ANTES DEL GRADO",K16/VLOOKUP(YEAR(I16),$R$13:$S$39,2,0)))</f>
        <v>0</v>
      </c>
      <c r="M16" s="886"/>
      <c r="N16" s="886"/>
      <c r="O16" s="211"/>
      <c r="R16" s="532"/>
      <c r="S16" s="533"/>
    </row>
    <row r="17" spans="1:30">
      <c r="A17" s="865"/>
      <c r="B17" s="868"/>
      <c r="C17" s="831"/>
      <c r="D17" s="871"/>
      <c r="E17" s="874"/>
      <c r="F17" s="862"/>
      <c r="G17" s="862"/>
      <c r="H17" s="509"/>
      <c r="I17" s="510"/>
      <c r="J17" s="510"/>
      <c r="K17" s="536"/>
      <c r="L17" s="208">
        <f>IF(K17=0,0,IF(I17&lt;#REF!,"EXPERIENCIA ADQUIRIDA ANTES DEL GRADO",K17/VLOOKUP(YEAR(I17),$R$13:$S$39,2,0)))</f>
        <v>0</v>
      </c>
      <c r="M17" s="886"/>
      <c r="N17" s="886"/>
      <c r="O17" s="211"/>
      <c r="R17" s="532"/>
      <c r="S17" s="533"/>
    </row>
    <row r="18" spans="1:30">
      <c r="A18" s="865"/>
      <c r="B18" s="868"/>
      <c r="C18" s="831"/>
      <c r="D18" s="871"/>
      <c r="E18" s="874"/>
      <c r="F18" s="862"/>
      <c r="G18" s="862"/>
      <c r="H18" s="509"/>
      <c r="I18" s="510"/>
      <c r="J18" s="510"/>
      <c r="K18" s="536"/>
      <c r="L18" s="208">
        <f>IF(K18=0,0,IF(I18&lt;#REF!,"EXPERIENCIA ADQUIRIDA ANTES DEL GRADO",K18/VLOOKUP(YEAR(I18),$R$13:$S$39,2,0)))</f>
        <v>0</v>
      </c>
      <c r="M18" s="886"/>
      <c r="N18" s="886"/>
      <c r="O18" s="211"/>
      <c r="R18" s="532"/>
      <c r="S18" s="533"/>
    </row>
    <row r="19" spans="1:30">
      <c r="A19" s="865"/>
      <c r="B19" s="868"/>
      <c r="C19" s="831"/>
      <c r="D19" s="871"/>
      <c r="E19" s="874"/>
      <c r="F19" s="862"/>
      <c r="G19" s="862"/>
      <c r="H19" s="512"/>
      <c r="I19" s="513"/>
      <c r="J19" s="513"/>
      <c r="K19" s="537"/>
      <c r="L19" s="208">
        <f>IF(K19=0,0,IF(I19&lt;#REF!,"EXPERIENCIA ADQUIRIDA ANTES DEL GRADO",K19/VLOOKUP(YEAR(I19),$R$13:$S$39,2,0)))</f>
        <v>0</v>
      </c>
      <c r="M19" s="886"/>
      <c r="N19" s="886"/>
      <c r="O19" s="214"/>
      <c r="R19" s="228">
        <v>1989</v>
      </c>
      <c r="S19" s="229">
        <v>32559.599999999999</v>
      </c>
    </row>
    <row r="20" spans="1:30">
      <c r="A20" s="865"/>
      <c r="B20" s="868"/>
      <c r="C20" s="831"/>
      <c r="D20" s="871"/>
      <c r="E20" s="874"/>
      <c r="F20" s="862"/>
      <c r="G20" s="862"/>
      <c r="H20" s="538"/>
      <c r="I20" s="539"/>
      <c r="J20" s="539"/>
      <c r="K20" s="540"/>
      <c r="L20" s="208">
        <f>IF(K20=0,0,IF(I20&lt;#REF!,"EXPERIENCIA ADQUIRIDA ANTES DEL GRADO",K20/VLOOKUP(YEAR(I20),$R$13:$S$39,2,0)))</f>
        <v>0</v>
      </c>
      <c r="M20" s="886"/>
      <c r="N20" s="886"/>
      <c r="O20" s="214"/>
      <c r="R20" s="530"/>
      <c r="S20" s="531"/>
    </row>
    <row r="21" spans="1:30">
      <c r="A21" s="865"/>
      <c r="B21" s="868"/>
      <c r="C21" s="831"/>
      <c r="D21" s="871"/>
      <c r="E21" s="874"/>
      <c r="F21" s="862"/>
      <c r="G21" s="862"/>
      <c r="H21" s="512"/>
      <c r="I21" s="513"/>
      <c r="J21" s="513"/>
      <c r="K21" s="537"/>
      <c r="L21" s="208">
        <f>IF(K21=0,0,IF(I21&lt;#REF!,"EXPERIENCIA ADQUIRIDA ANTES DEL GRADO",K21/VLOOKUP(YEAR(I21),$R$13:$S$39,2,0)))</f>
        <v>0</v>
      </c>
      <c r="M21" s="886"/>
      <c r="N21" s="886"/>
      <c r="O21" s="214"/>
      <c r="R21" s="230">
        <v>1990</v>
      </c>
      <c r="S21" s="231">
        <v>41025.1</v>
      </c>
    </row>
    <row r="22" spans="1:30" ht="13.5" thickBot="1">
      <c r="A22" s="865"/>
      <c r="B22" s="868"/>
      <c r="C22" s="831"/>
      <c r="D22" s="871"/>
      <c r="E22" s="874"/>
      <c r="F22" s="862"/>
      <c r="G22" s="862"/>
      <c r="H22" s="512"/>
      <c r="I22" s="541"/>
      <c r="J22" s="541"/>
      <c r="K22" s="537"/>
      <c r="L22" s="208">
        <f>IF(K22=0,0,IF(I22&lt;#REF!,"EXPERIENCIA ADQUIRIDA ANTES DEL GRADO",K22/VLOOKUP(YEAR(I22),$R$13:$S$39,2,0)))</f>
        <v>0</v>
      </c>
      <c r="M22" s="887"/>
      <c r="N22" s="887"/>
      <c r="O22" s="214"/>
      <c r="R22" s="230">
        <v>1991</v>
      </c>
      <c r="S22" s="231">
        <v>51720</v>
      </c>
      <c r="T22" s="188"/>
      <c r="Z22" s="188"/>
      <c r="AA22" s="188"/>
      <c r="AB22" s="188"/>
      <c r="AC22" s="188"/>
      <c r="AD22" s="188"/>
    </row>
    <row r="23" spans="1:30" ht="17.25" customHeight="1" thickBot="1">
      <c r="A23" s="866"/>
      <c r="B23" s="869"/>
      <c r="C23" s="832"/>
      <c r="D23" s="872"/>
      <c r="E23" s="875"/>
      <c r="F23" s="863"/>
      <c r="G23" s="863"/>
      <c r="H23" s="849"/>
      <c r="I23" s="850"/>
      <c r="J23" s="850"/>
      <c r="K23" s="850"/>
      <c r="L23" s="215"/>
      <c r="M23" s="216"/>
      <c r="N23" s="217"/>
      <c r="O23" s="233"/>
      <c r="R23" s="230">
        <v>1992</v>
      </c>
      <c r="S23" s="231">
        <v>65190</v>
      </c>
      <c r="T23" s="188"/>
      <c r="Z23" s="188"/>
      <c r="AA23" s="188"/>
      <c r="AB23" s="188"/>
      <c r="AC23" s="188"/>
      <c r="AD23" s="188"/>
    </row>
    <row r="24" spans="1:30" ht="16.5" thickBot="1">
      <c r="A24" s="891" t="s">
        <v>109</v>
      </c>
      <c r="B24" s="892"/>
      <c r="C24" s="892"/>
      <c r="D24" s="892"/>
      <c r="E24" s="892"/>
      <c r="F24" s="893"/>
      <c r="G24" s="263"/>
      <c r="H24" s="894"/>
      <c r="I24" s="895"/>
      <c r="J24" s="895"/>
      <c r="K24" s="895"/>
      <c r="L24" s="895"/>
      <c r="M24" s="895"/>
      <c r="N24" s="896"/>
      <c r="O24" s="261"/>
      <c r="R24" s="255"/>
      <c r="S24" s="256"/>
      <c r="T24" s="188"/>
      <c r="Z24" s="188"/>
      <c r="AA24" s="188"/>
      <c r="AB24" s="188"/>
      <c r="AC24" s="188"/>
      <c r="AD24" s="188"/>
    </row>
    <row r="25" spans="1:30">
      <c r="A25" s="234"/>
      <c r="B25" s="235"/>
      <c r="C25" s="236"/>
      <c r="D25" s="236"/>
      <c r="E25" s="237"/>
      <c r="F25" s="238"/>
      <c r="G25" s="238"/>
      <c r="H25" s="239"/>
      <c r="I25" s="240"/>
      <c r="J25" s="240"/>
      <c r="K25" s="241"/>
      <c r="L25" s="241"/>
      <c r="M25" s="241"/>
      <c r="N25" s="241"/>
      <c r="O25" s="242"/>
      <c r="R25" s="243">
        <v>1993</v>
      </c>
      <c r="S25" s="192">
        <v>81510</v>
      </c>
      <c r="T25" s="188"/>
      <c r="Z25" s="188"/>
      <c r="AA25" s="188"/>
      <c r="AB25" s="188"/>
      <c r="AC25" s="188"/>
      <c r="AD25" s="188"/>
    </row>
    <row r="26" spans="1:30" ht="12.75" hidden="1" customHeight="1">
      <c r="A26" s="196" t="str">
        <f>+[14]RUP!A22</f>
        <v>OFERENTE</v>
      </c>
      <c r="B26" s="197">
        <v>2</v>
      </c>
      <c r="C26" s="844">
        <f>VLOOKUP(B26,Conformación!$A$5:$N$129,2,FALSE)</f>
        <v>0</v>
      </c>
      <c r="D26" s="844"/>
      <c r="E26" s="844"/>
      <c r="F26" s="844"/>
      <c r="G26" s="844"/>
      <c r="H26" s="844"/>
      <c r="I26" s="844"/>
      <c r="J26" s="844"/>
      <c r="K26" s="844"/>
      <c r="L26" s="198"/>
      <c r="M26" s="198"/>
      <c r="N26" s="198"/>
      <c r="O26" s="244"/>
      <c r="R26" s="243">
        <v>1994</v>
      </c>
      <c r="S26" s="192">
        <v>98700</v>
      </c>
      <c r="T26" s="188"/>
      <c r="Z26" s="188"/>
      <c r="AA26" s="188"/>
      <c r="AB26" s="188"/>
      <c r="AC26" s="188"/>
      <c r="AD26" s="188"/>
    </row>
    <row r="27" spans="1:30" ht="12.75" hidden="1" customHeight="1">
      <c r="A27" s="196"/>
      <c r="B27" s="196"/>
      <c r="C27" s="845" t="str">
        <f>VLOOKUP(B26,Conformación!$A$5:$N$129,4,FALSE)</f>
        <v xml:space="preserve">( 0% -  0% -  0%- 0%- 0%) </v>
      </c>
      <c r="D27" s="845"/>
      <c r="E27" s="845"/>
      <c r="F27" s="845"/>
      <c r="G27" s="845"/>
      <c r="H27" s="845"/>
      <c r="I27" s="845"/>
      <c r="J27" s="845"/>
      <c r="K27" s="845"/>
      <c r="L27" s="199"/>
      <c r="M27" s="199"/>
      <c r="N27" s="199"/>
      <c r="O27" s="244"/>
      <c r="R27" s="243">
        <v>1995</v>
      </c>
      <c r="S27" s="192">
        <v>118933.5</v>
      </c>
      <c r="T27" s="188"/>
      <c r="Z27" s="188"/>
      <c r="AA27" s="188"/>
      <c r="AB27" s="188"/>
      <c r="AC27" s="188"/>
      <c r="AD27" s="188"/>
    </row>
    <row r="28" spans="1:30" ht="13.5" hidden="1" thickBot="1">
      <c r="C28" s="845"/>
      <c r="D28" s="845"/>
      <c r="E28" s="845"/>
      <c r="F28" s="845"/>
      <c r="G28" s="845"/>
      <c r="H28" s="845"/>
      <c r="I28" s="845"/>
      <c r="J28" s="845"/>
      <c r="K28" s="845"/>
      <c r="R28" s="243">
        <v>1996</v>
      </c>
      <c r="S28" s="192">
        <v>142125</v>
      </c>
    </row>
    <row r="29" spans="1:30" ht="99" hidden="1" customHeight="1" thickBot="1">
      <c r="A29" s="203" t="s">
        <v>95</v>
      </c>
      <c r="B29" s="204" t="s">
        <v>96</v>
      </c>
      <c r="C29" s="204" t="s">
        <v>97</v>
      </c>
      <c r="D29" s="821" t="s">
        <v>98</v>
      </c>
      <c r="E29" s="822"/>
      <c r="F29" s="204" t="s">
        <v>99</v>
      </c>
      <c r="G29" s="204" t="s">
        <v>108</v>
      </c>
      <c r="H29" s="204" t="s">
        <v>6</v>
      </c>
      <c r="I29" s="204" t="s">
        <v>114</v>
      </c>
      <c r="J29" s="204" t="s">
        <v>100</v>
      </c>
      <c r="K29" s="204" t="s">
        <v>29</v>
      </c>
      <c r="L29" s="204" t="s">
        <v>14</v>
      </c>
      <c r="M29" s="204" t="s">
        <v>101</v>
      </c>
      <c r="N29" s="205" t="str">
        <f>+N14</f>
        <v>PUNTAJE ADICIONAL ESTUDIOS</v>
      </c>
      <c r="O29" s="206" t="s">
        <v>12</v>
      </c>
      <c r="R29" s="243">
        <v>1997</v>
      </c>
      <c r="S29" s="192">
        <v>172005</v>
      </c>
    </row>
    <row r="30" spans="1:30" ht="63.75" hidden="1">
      <c r="A30" s="864" t="str">
        <f>+A7</f>
        <v xml:space="preserve">Arquitecto </v>
      </c>
      <c r="B30" s="876"/>
      <c r="C30" s="879"/>
      <c r="D30" s="882"/>
      <c r="E30" s="885">
        <f>IF(D30=0,0,IF(D30&lt;D$7,"CUMPLE EL TIEMPO MÍNIMO REQUERIDO DE HABER TERMINADO Y APROBADO ESTUDIOS","NO CUMPLE EL TIEMPO MÍNIMO REQUERIDO DE HABER TERMINADO Y APROBADO ESTUDIOS"))</f>
        <v>0</v>
      </c>
      <c r="F30" s="888"/>
      <c r="G30" s="888"/>
      <c r="H30" s="221"/>
      <c r="I30" s="207"/>
      <c r="J30" s="207"/>
      <c r="K30" s="222"/>
      <c r="L30" s="208"/>
      <c r="M30" s="209" t="str">
        <f t="shared" ref="M30:M33" si="0">IF(L30&gt;=$L$7,"Mínimo uno de los contratos debe ser ≥ a una (1) vez el POE, a la fecha de su terminación, expresado en SMMLV.",0)</f>
        <v>Mínimo uno de los contratos debe ser ≥ a una (1) vez el POE, a la fecha de su terminación, expresado en SMMLV.</v>
      </c>
      <c r="N30" s="223"/>
      <c r="O30" s="211"/>
      <c r="R30" s="224">
        <v>2007</v>
      </c>
      <c r="S30" s="225">
        <v>433700</v>
      </c>
    </row>
    <row r="31" spans="1:30" ht="63.75" hidden="1">
      <c r="A31" s="865"/>
      <c r="B31" s="877"/>
      <c r="C31" s="880"/>
      <c r="D31" s="883"/>
      <c r="E31" s="886"/>
      <c r="F31" s="889"/>
      <c r="G31" s="889"/>
      <c r="H31" s="212"/>
      <c r="I31" s="213"/>
      <c r="J31" s="213"/>
      <c r="K31" s="226"/>
      <c r="L31" s="208"/>
      <c r="M31" s="209" t="str">
        <f t="shared" si="0"/>
        <v>Mínimo uno de los contratos debe ser ≥ a una (1) vez el POE, a la fecha de su terminación, expresado en SMMLV.</v>
      </c>
      <c r="N31" s="227"/>
      <c r="O31" s="214"/>
      <c r="R31" s="228">
        <v>2008</v>
      </c>
      <c r="S31" s="229">
        <v>461500</v>
      </c>
    </row>
    <row r="32" spans="1:30" ht="63.75" hidden="1">
      <c r="A32" s="865"/>
      <c r="B32" s="877"/>
      <c r="C32" s="880"/>
      <c r="D32" s="883"/>
      <c r="E32" s="886"/>
      <c r="F32" s="889"/>
      <c r="G32" s="889"/>
      <c r="H32" s="212"/>
      <c r="I32" s="213"/>
      <c r="J32" s="213"/>
      <c r="K32" s="226"/>
      <c r="L32" s="208"/>
      <c r="M32" s="209" t="str">
        <f t="shared" si="0"/>
        <v>Mínimo uno de los contratos debe ser ≥ a una (1) vez el POE, a la fecha de su terminación, expresado en SMMLV.</v>
      </c>
      <c r="N32" s="223"/>
      <c r="O32" s="214"/>
      <c r="R32" s="230">
        <v>2009</v>
      </c>
      <c r="S32" s="231">
        <v>496900</v>
      </c>
    </row>
    <row r="33" spans="1:30" ht="64.5" hidden="1" thickBot="1">
      <c r="A33" s="865"/>
      <c r="B33" s="877"/>
      <c r="C33" s="880"/>
      <c r="D33" s="883"/>
      <c r="E33" s="886"/>
      <c r="F33" s="889"/>
      <c r="G33" s="889"/>
      <c r="H33" s="212"/>
      <c r="I33" s="232"/>
      <c r="J33" s="232"/>
      <c r="K33" s="226"/>
      <c r="L33" s="208"/>
      <c r="M33" s="209" t="str">
        <f t="shared" si="0"/>
        <v>Mínimo uno de los contratos debe ser ≥ a una (1) vez el POE, a la fecha de su terminación, expresado en SMMLV.</v>
      </c>
      <c r="N33" s="223"/>
      <c r="O33" s="214"/>
      <c r="R33" s="230">
        <v>2010</v>
      </c>
      <c r="S33" s="231">
        <v>515000</v>
      </c>
      <c r="T33" s="188"/>
      <c r="Z33" s="188"/>
      <c r="AA33" s="188"/>
      <c r="AB33" s="188"/>
      <c r="AC33" s="188"/>
      <c r="AD33" s="188"/>
    </row>
    <row r="34" spans="1:30" ht="12.75" hidden="1" customHeight="1" thickBot="1">
      <c r="A34" s="866"/>
      <c r="B34" s="878"/>
      <c r="C34" s="881"/>
      <c r="D34" s="884"/>
      <c r="E34" s="887"/>
      <c r="F34" s="890"/>
      <c r="G34" s="890"/>
      <c r="H34" s="849"/>
      <c r="I34" s="850"/>
      <c r="J34" s="850"/>
      <c r="K34" s="850"/>
      <c r="L34" s="215"/>
      <c r="M34" s="216"/>
      <c r="N34" s="217"/>
      <c r="O34" s="233"/>
      <c r="R34" s="230">
        <v>2011</v>
      </c>
      <c r="S34" s="231">
        <v>535600</v>
      </c>
      <c r="T34" s="188"/>
      <c r="Z34" s="188"/>
      <c r="AA34" s="188"/>
      <c r="AB34" s="188"/>
      <c r="AC34" s="188"/>
      <c r="AD34" s="188"/>
    </row>
    <row r="35" spans="1:30" ht="16.5" hidden="1" thickBot="1">
      <c r="A35" s="891" t="s">
        <v>109</v>
      </c>
      <c r="B35" s="892"/>
      <c r="C35" s="892"/>
      <c r="D35" s="892"/>
      <c r="E35" s="892"/>
      <c r="F35" s="893"/>
      <c r="G35" s="263"/>
      <c r="H35" s="894"/>
      <c r="I35" s="895"/>
      <c r="J35" s="895"/>
      <c r="K35" s="895"/>
      <c r="L35" s="895"/>
      <c r="M35" s="895"/>
      <c r="N35" s="262"/>
      <c r="O35" s="261"/>
      <c r="R35" s="255"/>
      <c r="S35" s="256"/>
      <c r="T35" s="188"/>
      <c r="Z35" s="188"/>
      <c r="AA35" s="188"/>
      <c r="AB35" s="188"/>
      <c r="AC35" s="188"/>
      <c r="AD35" s="188"/>
    </row>
    <row r="36" spans="1:30" hidden="1">
      <c r="A36" s="234"/>
      <c r="B36" s="235"/>
      <c r="C36" s="236"/>
      <c r="D36" s="236"/>
      <c r="E36" s="237"/>
      <c r="F36" s="238"/>
      <c r="G36" s="238"/>
      <c r="H36" s="239"/>
      <c r="I36" s="240"/>
      <c r="J36" s="240"/>
      <c r="K36" s="241"/>
      <c r="L36" s="241"/>
      <c r="M36" s="241"/>
      <c r="N36" s="241"/>
      <c r="O36" s="242"/>
      <c r="R36" s="230">
        <v>2012</v>
      </c>
      <c r="S36" s="231">
        <v>566700</v>
      </c>
      <c r="T36" s="188"/>
      <c r="Z36" s="188"/>
      <c r="AA36" s="188"/>
      <c r="AB36" s="188"/>
      <c r="AC36" s="188"/>
      <c r="AD36" s="188"/>
    </row>
    <row r="37" spans="1:30" ht="12.75" hidden="1" customHeight="1">
      <c r="A37" s="196" t="str">
        <f>+[14]RUP!A33</f>
        <v>OFERENTE</v>
      </c>
      <c r="B37" s="197">
        <v>3</v>
      </c>
      <c r="C37" s="844">
        <f>VLOOKUP(B37,Conformación!$A$5:$N$129,2,FALSE)</f>
        <v>0</v>
      </c>
      <c r="D37" s="844"/>
      <c r="E37" s="844"/>
      <c r="F37" s="844"/>
      <c r="G37" s="844"/>
      <c r="H37" s="844"/>
      <c r="I37" s="844"/>
      <c r="J37" s="844"/>
      <c r="K37" s="844"/>
      <c r="L37" s="198"/>
      <c r="M37" s="198"/>
      <c r="N37" s="198"/>
      <c r="O37" s="244"/>
      <c r="R37" s="230">
        <v>2013</v>
      </c>
      <c r="S37" s="245">
        <v>581900</v>
      </c>
    </row>
    <row r="38" spans="1:30" ht="12.75" hidden="1" customHeight="1">
      <c r="A38" s="196"/>
      <c r="B38" s="196"/>
      <c r="C38" s="845" t="str">
        <f>VLOOKUP(B37,Conformación!$A$5:$N$129,4,FALSE)</f>
        <v xml:space="preserve">( 0% -  0% -  0%- 0%- 0%) </v>
      </c>
      <c r="D38" s="845"/>
      <c r="E38" s="845"/>
      <c r="F38" s="845"/>
      <c r="G38" s="845"/>
      <c r="H38" s="845"/>
      <c r="I38" s="845"/>
      <c r="J38" s="845"/>
      <c r="K38" s="845"/>
      <c r="L38" s="199"/>
      <c r="M38" s="199"/>
      <c r="N38" s="199"/>
      <c r="O38" s="244"/>
      <c r="R38" s="230">
        <v>2014</v>
      </c>
      <c r="S38" s="246">
        <v>616000</v>
      </c>
    </row>
    <row r="39" spans="1:30" ht="13.5" hidden="1" thickBot="1">
      <c r="C39" s="845"/>
      <c r="D39" s="845"/>
      <c r="E39" s="845"/>
      <c r="F39" s="845"/>
      <c r="G39" s="845"/>
      <c r="H39" s="845"/>
      <c r="I39" s="845"/>
      <c r="J39" s="845"/>
      <c r="K39" s="845"/>
      <c r="R39" s="230">
        <v>2015</v>
      </c>
      <c r="S39" s="246">
        <v>644350</v>
      </c>
    </row>
    <row r="40" spans="1:30" ht="83.25" hidden="1" customHeight="1" thickBot="1">
      <c r="A40" s="203" t="s">
        <v>95</v>
      </c>
      <c r="B40" s="204" t="s">
        <v>96</v>
      </c>
      <c r="C40" s="204" t="s">
        <v>97</v>
      </c>
      <c r="D40" s="821" t="s">
        <v>98</v>
      </c>
      <c r="E40" s="822"/>
      <c r="F40" s="204" t="s">
        <v>99</v>
      </c>
      <c r="G40" s="204" t="s">
        <v>108</v>
      </c>
      <c r="H40" s="204" t="s">
        <v>6</v>
      </c>
      <c r="I40" s="204" t="s">
        <v>114</v>
      </c>
      <c r="J40" s="204" t="s">
        <v>100</v>
      </c>
      <c r="K40" s="204" t="s">
        <v>29</v>
      </c>
      <c r="L40" s="204" t="s">
        <v>14</v>
      </c>
      <c r="M40" s="204" t="s">
        <v>101</v>
      </c>
      <c r="N40" s="205" t="str">
        <f>+N29</f>
        <v>PUNTAJE ADICIONAL ESTUDIOS</v>
      </c>
      <c r="O40" s="206" t="s">
        <v>12</v>
      </c>
      <c r="Q40" s="247"/>
      <c r="R40" s="247">
        <v>2016</v>
      </c>
      <c r="S40" s="248">
        <v>689454</v>
      </c>
    </row>
    <row r="41" spans="1:30" ht="63.75" hidden="1">
      <c r="A41" s="864" t="str">
        <f>+A7</f>
        <v xml:space="preserve">Arquitecto </v>
      </c>
      <c r="B41" s="876"/>
      <c r="C41" s="879"/>
      <c r="D41" s="882"/>
      <c r="E41" s="885">
        <f>IF(D41=0,0,IF(D41&lt;D$7,"CUMPLE EL TIEMPO MÍNIMO REQUERIDO DE HABER TERMINADO Y APROBADO ESTUDIOS","NO CUMPLE EL TIEMPO MÍNIMO REQUERIDO DE HABER TERMINADO Y APROBADO ESTUDIOS"))</f>
        <v>0</v>
      </c>
      <c r="F41" s="888"/>
      <c r="G41" s="888"/>
      <c r="H41" s="221"/>
      <c r="I41" s="207"/>
      <c r="J41" s="207"/>
      <c r="K41" s="222"/>
      <c r="L41" s="208"/>
      <c r="M41" s="209" t="str">
        <f t="shared" ref="M41:M44" si="1">IF(L41&gt;=$L$7,"Mínimo uno de los contratos debe ser ≥ a una (1) vez el POE, a la fecha de su terminación, expresado en SMMLV.",0)</f>
        <v>Mínimo uno de los contratos debe ser ≥ a una (1) vez el POE, a la fecha de su terminación, expresado en SMMLV.</v>
      </c>
      <c r="N41" s="223"/>
      <c r="O41" s="211"/>
      <c r="R41" s="224"/>
      <c r="S41" s="225"/>
    </row>
    <row r="42" spans="1:30" ht="63.75" hidden="1">
      <c r="A42" s="865"/>
      <c r="B42" s="877"/>
      <c r="C42" s="880"/>
      <c r="D42" s="883"/>
      <c r="E42" s="886"/>
      <c r="F42" s="889"/>
      <c r="G42" s="889"/>
      <c r="H42" s="212"/>
      <c r="I42" s="213"/>
      <c r="J42" s="213"/>
      <c r="K42" s="226"/>
      <c r="L42" s="208"/>
      <c r="M42" s="209" t="str">
        <f t="shared" si="1"/>
        <v>Mínimo uno de los contratos debe ser ≥ a una (1) vez el POE, a la fecha de su terminación, expresado en SMMLV.</v>
      </c>
      <c r="N42" s="227"/>
      <c r="O42" s="214"/>
      <c r="R42" s="228"/>
      <c r="S42" s="229"/>
    </row>
    <row r="43" spans="1:30" ht="63.75" hidden="1">
      <c r="A43" s="865"/>
      <c r="B43" s="877"/>
      <c r="C43" s="880"/>
      <c r="D43" s="883"/>
      <c r="E43" s="886"/>
      <c r="F43" s="889"/>
      <c r="G43" s="889"/>
      <c r="H43" s="212"/>
      <c r="I43" s="213"/>
      <c r="J43" s="213"/>
      <c r="K43" s="226"/>
      <c r="L43" s="208"/>
      <c r="M43" s="209" t="str">
        <f t="shared" si="1"/>
        <v>Mínimo uno de los contratos debe ser ≥ a una (1) vez el POE, a la fecha de su terminación, expresado en SMMLV.</v>
      </c>
      <c r="N43" s="223"/>
      <c r="O43" s="214"/>
      <c r="R43" s="230"/>
      <c r="S43" s="231"/>
    </row>
    <row r="44" spans="1:30" ht="64.5" hidden="1" thickBot="1">
      <c r="A44" s="865"/>
      <c r="B44" s="877"/>
      <c r="C44" s="880"/>
      <c r="D44" s="883"/>
      <c r="E44" s="886"/>
      <c r="F44" s="889"/>
      <c r="G44" s="889"/>
      <c r="H44" s="212"/>
      <c r="I44" s="232"/>
      <c r="J44" s="232"/>
      <c r="K44" s="226"/>
      <c r="L44" s="208"/>
      <c r="M44" s="209" t="str">
        <f t="shared" si="1"/>
        <v>Mínimo uno de los contratos debe ser ≥ a una (1) vez el POE, a la fecha de su terminación, expresado en SMMLV.</v>
      </c>
      <c r="N44" s="223"/>
      <c r="O44" s="214"/>
      <c r="R44" s="230"/>
      <c r="S44" s="231"/>
      <c r="T44" s="188"/>
      <c r="Z44" s="188"/>
      <c r="AA44" s="188"/>
      <c r="AB44" s="188"/>
      <c r="AC44" s="188"/>
      <c r="AD44" s="188"/>
    </row>
    <row r="45" spans="1:30" ht="16.5" hidden="1" thickBot="1">
      <c r="A45" s="865"/>
      <c r="B45" s="877"/>
      <c r="C45" s="880"/>
      <c r="D45" s="883"/>
      <c r="E45" s="886"/>
      <c r="F45" s="889"/>
      <c r="G45" s="889"/>
      <c r="H45" s="897"/>
      <c r="I45" s="898"/>
      <c r="J45" s="898"/>
      <c r="K45" s="898"/>
      <c r="L45" s="257"/>
      <c r="M45" s="258"/>
      <c r="N45" s="259"/>
      <c r="O45" s="260"/>
      <c r="R45" s="230"/>
      <c r="S45" s="231"/>
      <c r="T45" s="188"/>
      <c r="Z45" s="188"/>
      <c r="AA45" s="188"/>
      <c r="AB45" s="188"/>
      <c r="AC45" s="188"/>
      <c r="AD45" s="188"/>
    </row>
    <row r="46" spans="1:30" ht="16.5" hidden="1" thickBot="1">
      <c r="A46" s="891" t="s">
        <v>109</v>
      </c>
      <c r="B46" s="892"/>
      <c r="C46" s="892"/>
      <c r="D46" s="892"/>
      <c r="E46" s="892"/>
      <c r="F46" s="893"/>
      <c r="G46" s="263"/>
      <c r="H46" s="894"/>
      <c r="I46" s="895"/>
      <c r="J46" s="895"/>
      <c r="K46" s="895"/>
      <c r="L46" s="895"/>
      <c r="M46" s="895"/>
      <c r="N46" s="262"/>
      <c r="O46" s="261"/>
      <c r="R46" s="255"/>
      <c r="S46" s="256"/>
      <c r="T46" s="188"/>
      <c r="Z46" s="188"/>
      <c r="AA46" s="188"/>
      <c r="AB46" s="188"/>
      <c r="AC46" s="188"/>
      <c r="AD46" s="188"/>
    </row>
    <row r="47" spans="1:30" hidden="1">
      <c r="A47" s="234"/>
      <c r="B47" s="235"/>
      <c r="C47" s="236"/>
      <c r="D47" s="236"/>
      <c r="E47" s="237"/>
      <c r="F47" s="238"/>
      <c r="G47" s="238"/>
      <c r="H47" s="239"/>
      <c r="I47" s="240"/>
      <c r="J47" s="240"/>
      <c r="K47" s="241"/>
      <c r="L47" s="241"/>
      <c r="M47" s="241"/>
      <c r="N47" s="241"/>
      <c r="O47" s="242"/>
    </row>
    <row r="48" spans="1:30" ht="12.75" hidden="1" customHeight="1">
      <c r="A48" s="196" t="str">
        <f>+[14]RUP!A44</f>
        <v>OFERENTE</v>
      </c>
      <c r="B48" s="197">
        <v>4</v>
      </c>
      <c r="C48" s="844">
        <f>VLOOKUP(B48,Conformación!$A$5:$N$129,2,FALSE)</f>
        <v>0</v>
      </c>
      <c r="D48" s="844"/>
      <c r="E48" s="844"/>
      <c r="F48" s="844"/>
      <c r="G48" s="844"/>
      <c r="H48" s="844"/>
      <c r="I48" s="844"/>
      <c r="J48" s="844"/>
      <c r="K48" s="844"/>
      <c r="L48" s="198"/>
      <c r="M48" s="198"/>
      <c r="N48" s="198"/>
      <c r="O48" s="244"/>
    </row>
    <row r="49" spans="1:30" ht="12.75" hidden="1" customHeight="1">
      <c r="A49" s="196"/>
      <c r="B49" s="196"/>
      <c r="C49" s="845" t="str">
        <f>VLOOKUP(B48,Conformación!$A$5:$N$129,4,FALSE)</f>
        <v xml:space="preserve">( 0% -  0% -  0%- 0%- 0%) </v>
      </c>
      <c r="D49" s="845"/>
      <c r="E49" s="845"/>
      <c r="F49" s="845"/>
      <c r="G49" s="845"/>
      <c r="H49" s="845"/>
      <c r="I49" s="845"/>
      <c r="J49" s="845"/>
      <c r="K49" s="845"/>
      <c r="L49" s="199"/>
      <c r="M49" s="199"/>
      <c r="N49" s="199"/>
      <c r="O49" s="244"/>
    </row>
    <row r="50" spans="1:30" ht="13.5" hidden="1" thickBot="1">
      <c r="C50" s="845"/>
      <c r="D50" s="845"/>
      <c r="E50" s="845"/>
      <c r="F50" s="845"/>
      <c r="G50" s="845"/>
      <c r="H50" s="845"/>
      <c r="I50" s="845"/>
      <c r="J50" s="845"/>
      <c r="K50" s="845"/>
    </row>
    <row r="51" spans="1:30" ht="103.5" hidden="1" customHeight="1" thickBot="1">
      <c r="A51" s="203" t="s">
        <v>95</v>
      </c>
      <c r="B51" s="204" t="s">
        <v>96</v>
      </c>
      <c r="C51" s="204" t="s">
        <v>97</v>
      </c>
      <c r="D51" s="821" t="s">
        <v>98</v>
      </c>
      <c r="E51" s="822"/>
      <c r="F51" s="204" t="s">
        <v>99</v>
      </c>
      <c r="G51" s="204" t="s">
        <v>108</v>
      </c>
      <c r="H51" s="204" t="s">
        <v>6</v>
      </c>
      <c r="I51" s="204" t="s">
        <v>114</v>
      </c>
      <c r="J51" s="204" t="s">
        <v>100</v>
      </c>
      <c r="K51" s="204" t="s">
        <v>29</v>
      </c>
      <c r="L51" s="204" t="s">
        <v>14</v>
      </c>
      <c r="M51" s="204" t="s">
        <v>101</v>
      </c>
      <c r="N51" s="205" t="str">
        <f>+N40</f>
        <v>PUNTAJE ADICIONAL ESTUDIOS</v>
      </c>
      <c r="O51" s="206" t="s">
        <v>12</v>
      </c>
      <c r="Q51" s="247"/>
    </row>
    <row r="52" spans="1:30" ht="63.75" hidden="1">
      <c r="A52" s="864" t="str">
        <f>+A7</f>
        <v xml:space="preserve">Arquitecto </v>
      </c>
      <c r="B52" s="876"/>
      <c r="C52" s="879"/>
      <c r="D52" s="882"/>
      <c r="E52" s="885">
        <f>IF(D52=0,0,IF(D52&lt;D$7,"CUMPLE EL TIEMPO MÍNIMO REQUERIDO DE HABER TERMINADO Y APROBADO ESTUDIOS","NO CUMPLE EL TIEMPO MÍNIMO REQUERIDO DE HABER TERMINADO Y APROBADO ESTUDIOS"))</f>
        <v>0</v>
      </c>
      <c r="F52" s="888"/>
      <c r="G52" s="888"/>
      <c r="H52" s="221"/>
      <c r="I52" s="207"/>
      <c r="J52" s="207"/>
      <c r="K52" s="222"/>
      <c r="L52" s="208"/>
      <c r="M52" s="209" t="str">
        <f t="shared" ref="M52:M55" si="2">IF(L52&gt;=$L$7,"Mínimo uno de los contratos debe ser ≥ a una (1) vez el POE, a la fecha de su terminación, expresado en SMMLV.",0)</f>
        <v>Mínimo uno de los contratos debe ser ≥ a una (1) vez el POE, a la fecha de su terminación, expresado en SMMLV.</v>
      </c>
      <c r="N52" s="223"/>
      <c r="O52" s="211"/>
      <c r="R52" s="224"/>
      <c r="S52" s="225"/>
    </row>
    <row r="53" spans="1:30" ht="63.75" hidden="1">
      <c r="A53" s="865"/>
      <c r="B53" s="877"/>
      <c r="C53" s="880"/>
      <c r="D53" s="883"/>
      <c r="E53" s="886"/>
      <c r="F53" s="889"/>
      <c r="G53" s="889"/>
      <c r="H53" s="212"/>
      <c r="I53" s="213"/>
      <c r="J53" s="213"/>
      <c r="K53" s="226"/>
      <c r="L53" s="208"/>
      <c r="M53" s="209" t="str">
        <f t="shared" si="2"/>
        <v>Mínimo uno de los contratos debe ser ≥ a una (1) vez el POE, a la fecha de su terminación, expresado en SMMLV.</v>
      </c>
      <c r="N53" s="227"/>
      <c r="O53" s="214"/>
      <c r="R53" s="228"/>
      <c r="S53" s="229"/>
    </row>
    <row r="54" spans="1:30" ht="63.75" hidden="1">
      <c r="A54" s="865"/>
      <c r="B54" s="877"/>
      <c r="C54" s="880"/>
      <c r="D54" s="883"/>
      <c r="E54" s="886"/>
      <c r="F54" s="889"/>
      <c r="G54" s="889"/>
      <c r="H54" s="212"/>
      <c r="I54" s="213"/>
      <c r="J54" s="213"/>
      <c r="K54" s="226"/>
      <c r="L54" s="208"/>
      <c r="M54" s="209" t="str">
        <f t="shared" si="2"/>
        <v>Mínimo uno de los contratos debe ser ≥ a una (1) vez el POE, a la fecha de su terminación, expresado en SMMLV.</v>
      </c>
      <c r="N54" s="223"/>
      <c r="O54" s="214"/>
      <c r="R54" s="230"/>
      <c r="S54" s="231"/>
    </row>
    <row r="55" spans="1:30" ht="64.5" hidden="1" thickBot="1">
      <c r="A55" s="865"/>
      <c r="B55" s="877"/>
      <c r="C55" s="880"/>
      <c r="D55" s="883"/>
      <c r="E55" s="886"/>
      <c r="F55" s="889"/>
      <c r="G55" s="889"/>
      <c r="H55" s="212"/>
      <c r="I55" s="232"/>
      <c r="J55" s="232"/>
      <c r="K55" s="226"/>
      <c r="L55" s="208"/>
      <c r="M55" s="209" t="str">
        <f t="shared" si="2"/>
        <v>Mínimo uno de los contratos debe ser ≥ a una (1) vez el POE, a la fecha de su terminación, expresado en SMMLV.</v>
      </c>
      <c r="N55" s="223"/>
      <c r="O55" s="214"/>
      <c r="R55" s="230"/>
      <c r="S55" s="231"/>
      <c r="T55" s="188"/>
      <c r="Z55" s="188"/>
      <c r="AA55" s="188"/>
      <c r="AB55" s="188"/>
      <c r="AC55" s="188"/>
      <c r="AD55" s="188"/>
    </row>
    <row r="56" spans="1:30" ht="12.75" hidden="1" customHeight="1" thickBot="1">
      <c r="A56" s="866"/>
      <c r="B56" s="878"/>
      <c r="C56" s="881"/>
      <c r="D56" s="884"/>
      <c r="E56" s="887"/>
      <c r="F56" s="890"/>
      <c r="G56" s="890"/>
      <c r="H56" s="849"/>
      <c r="I56" s="850"/>
      <c r="J56" s="850"/>
      <c r="K56" s="850"/>
      <c r="L56" s="215"/>
      <c r="M56" s="216"/>
      <c r="N56" s="217"/>
      <c r="O56" s="233"/>
      <c r="R56" s="230"/>
      <c r="S56" s="231"/>
      <c r="T56" s="188"/>
      <c r="Z56" s="188"/>
      <c r="AA56" s="188"/>
      <c r="AB56" s="188"/>
      <c r="AC56" s="188"/>
      <c r="AD56" s="188"/>
    </row>
    <row r="57" spans="1:30" ht="16.5" hidden="1" thickBot="1">
      <c r="A57" s="891" t="s">
        <v>109</v>
      </c>
      <c r="B57" s="892"/>
      <c r="C57" s="892"/>
      <c r="D57" s="892"/>
      <c r="E57" s="892"/>
      <c r="F57" s="893"/>
      <c r="G57" s="263"/>
      <c r="H57" s="894"/>
      <c r="I57" s="895"/>
      <c r="J57" s="895"/>
      <c r="K57" s="895"/>
      <c r="L57" s="895"/>
      <c r="M57" s="895"/>
      <c r="N57" s="262"/>
      <c r="O57" s="261"/>
      <c r="R57" s="255"/>
      <c r="S57" s="256"/>
      <c r="T57" s="188"/>
      <c r="Z57" s="188"/>
      <c r="AA57" s="188"/>
      <c r="AB57" s="188"/>
      <c r="AC57" s="188"/>
      <c r="AD57" s="188"/>
    </row>
    <row r="58" spans="1:30" hidden="1">
      <c r="A58" s="234"/>
      <c r="B58" s="235"/>
      <c r="C58" s="236"/>
      <c r="D58" s="236"/>
      <c r="E58" s="237"/>
      <c r="F58" s="238"/>
      <c r="G58" s="238"/>
      <c r="H58" s="239"/>
      <c r="I58" s="240"/>
      <c r="J58" s="240"/>
      <c r="K58" s="241"/>
      <c r="L58" s="241"/>
      <c r="M58" s="241"/>
      <c r="N58" s="241"/>
      <c r="O58" s="242"/>
    </row>
    <row r="59" spans="1:30" ht="12.75" hidden="1" customHeight="1">
      <c r="A59" s="196" t="str">
        <f>+[14]RUP!A55</f>
        <v>OFERENTE</v>
      </c>
      <c r="B59" s="197">
        <v>5</v>
      </c>
      <c r="C59" s="844">
        <f>VLOOKUP(B59,Conformación!$A$5:$N$129,2,FALSE)</f>
        <v>0</v>
      </c>
      <c r="D59" s="844"/>
      <c r="E59" s="844"/>
      <c r="F59" s="844"/>
      <c r="G59" s="844"/>
      <c r="H59" s="844"/>
      <c r="I59" s="844"/>
      <c r="J59" s="844"/>
      <c r="K59" s="844"/>
      <c r="L59" s="198"/>
      <c r="M59" s="198"/>
      <c r="N59" s="198"/>
      <c r="O59" s="244"/>
    </row>
    <row r="60" spans="1:30" ht="12.75" hidden="1" customHeight="1">
      <c r="A60" s="196"/>
      <c r="B60" s="196"/>
      <c r="C60" s="845" t="str">
        <f>VLOOKUP(B59,Conformación!$A$5:$N$129,4,FALSE)</f>
        <v xml:space="preserve">( 0% -  0% -  0%- 0%- 0%) </v>
      </c>
      <c r="D60" s="845"/>
      <c r="E60" s="845"/>
      <c r="F60" s="845"/>
      <c r="G60" s="845"/>
      <c r="H60" s="845"/>
      <c r="I60" s="845"/>
      <c r="J60" s="845"/>
      <c r="K60" s="845"/>
      <c r="L60" s="199"/>
      <c r="M60" s="199"/>
      <c r="N60" s="199"/>
      <c r="O60" s="244"/>
    </row>
    <row r="61" spans="1:30" ht="13.5" hidden="1" thickBot="1">
      <c r="C61" s="845"/>
      <c r="D61" s="845"/>
      <c r="E61" s="845"/>
      <c r="F61" s="845"/>
      <c r="G61" s="845"/>
      <c r="H61" s="845"/>
      <c r="I61" s="845"/>
      <c r="J61" s="845"/>
      <c r="K61" s="845"/>
    </row>
    <row r="62" spans="1:30" ht="93.75" hidden="1" customHeight="1" thickBot="1">
      <c r="A62" s="203" t="s">
        <v>95</v>
      </c>
      <c r="B62" s="204" t="s">
        <v>96</v>
      </c>
      <c r="C62" s="204" t="s">
        <v>97</v>
      </c>
      <c r="D62" s="821" t="s">
        <v>98</v>
      </c>
      <c r="E62" s="822"/>
      <c r="F62" s="204" t="s">
        <v>99</v>
      </c>
      <c r="G62" s="204" t="s">
        <v>108</v>
      </c>
      <c r="H62" s="204" t="s">
        <v>6</v>
      </c>
      <c r="I62" s="204" t="s">
        <v>114</v>
      </c>
      <c r="J62" s="204" t="s">
        <v>100</v>
      </c>
      <c r="K62" s="204" t="s">
        <v>29</v>
      </c>
      <c r="L62" s="204" t="s">
        <v>14</v>
      </c>
      <c r="M62" s="204" t="s">
        <v>101</v>
      </c>
      <c r="N62" s="205" t="str">
        <f>+N51</f>
        <v>PUNTAJE ADICIONAL ESTUDIOS</v>
      </c>
      <c r="O62" s="206" t="s">
        <v>12</v>
      </c>
      <c r="Q62" s="247"/>
    </row>
    <row r="63" spans="1:30" ht="63.75" hidden="1">
      <c r="A63" s="864" t="str">
        <f>+A7</f>
        <v xml:space="preserve">Arquitecto </v>
      </c>
      <c r="B63" s="876"/>
      <c r="C63" s="879"/>
      <c r="D63" s="882"/>
      <c r="E63" s="885">
        <f>IF(D63=0,0,IF(D63&lt;D$7,"CUMPLE EL TIEMPO MÍNIMO REQUERIDO DE HABER TERMINADO Y APROBADO ESTUDIOS","NO CUMPLE EL TIEMPO MÍNIMO REQUERIDO DE HABER TERMINADO Y APROBADO ESTUDIOS"))</f>
        <v>0</v>
      </c>
      <c r="F63" s="888"/>
      <c r="G63" s="888"/>
      <c r="H63" s="221"/>
      <c r="I63" s="207"/>
      <c r="J63" s="207"/>
      <c r="K63" s="222"/>
      <c r="L63" s="208"/>
      <c r="M63" s="209" t="str">
        <f t="shared" ref="M63:M66" si="3">IF(L63&gt;=$L$7,"Mínimo uno de los contratos debe ser ≥ a una (1) vez el POE, a la fecha de su terminación, expresado en SMMLV.",0)</f>
        <v>Mínimo uno de los contratos debe ser ≥ a una (1) vez el POE, a la fecha de su terminación, expresado en SMMLV.</v>
      </c>
      <c r="N63" s="223"/>
      <c r="O63" s="211"/>
      <c r="R63" s="224"/>
      <c r="S63" s="225"/>
    </row>
    <row r="64" spans="1:30" ht="63.75" hidden="1">
      <c r="A64" s="865"/>
      <c r="B64" s="877"/>
      <c r="C64" s="880"/>
      <c r="D64" s="883"/>
      <c r="E64" s="886"/>
      <c r="F64" s="889"/>
      <c r="G64" s="889"/>
      <c r="H64" s="212"/>
      <c r="I64" s="213"/>
      <c r="J64" s="213"/>
      <c r="K64" s="226"/>
      <c r="L64" s="208"/>
      <c r="M64" s="209" t="str">
        <f t="shared" si="3"/>
        <v>Mínimo uno de los contratos debe ser ≥ a una (1) vez el POE, a la fecha de su terminación, expresado en SMMLV.</v>
      </c>
      <c r="N64" s="227"/>
      <c r="O64" s="214"/>
      <c r="R64" s="228"/>
      <c r="S64" s="229"/>
    </row>
    <row r="65" spans="1:30" ht="63.75" hidden="1">
      <c r="A65" s="865"/>
      <c r="B65" s="877"/>
      <c r="C65" s="880"/>
      <c r="D65" s="883"/>
      <c r="E65" s="886"/>
      <c r="F65" s="889"/>
      <c r="G65" s="889"/>
      <c r="H65" s="212"/>
      <c r="I65" s="213"/>
      <c r="J65" s="213"/>
      <c r="K65" s="226"/>
      <c r="L65" s="208"/>
      <c r="M65" s="209" t="str">
        <f t="shared" si="3"/>
        <v>Mínimo uno de los contratos debe ser ≥ a una (1) vez el POE, a la fecha de su terminación, expresado en SMMLV.</v>
      </c>
      <c r="N65" s="223"/>
      <c r="O65" s="214"/>
      <c r="R65" s="230"/>
      <c r="S65" s="231"/>
    </row>
    <row r="66" spans="1:30" ht="64.5" hidden="1" thickBot="1">
      <c r="A66" s="865"/>
      <c r="B66" s="877"/>
      <c r="C66" s="880"/>
      <c r="D66" s="883"/>
      <c r="E66" s="886"/>
      <c r="F66" s="889"/>
      <c r="G66" s="889"/>
      <c r="H66" s="212"/>
      <c r="I66" s="232"/>
      <c r="J66" s="232"/>
      <c r="K66" s="226"/>
      <c r="L66" s="208"/>
      <c r="M66" s="209" t="str">
        <f t="shared" si="3"/>
        <v>Mínimo uno de los contratos debe ser ≥ a una (1) vez el POE, a la fecha de su terminación, expresado en SMMLV.</v>
      </c>
      <c r="N66" s="223"/>
      <c r="O66" s="214"/>
      <c r="R66" s="230"/>
      <c r="S66" s="231"/>
      <c r="T66" s="188"/>
      <c r="Z66" s="188"/>
      <c r="AA66" s="188"/>
      <c r="AB66" s="188"/>
      <c r="AC66" s="188"/>
      <c r="AD66" s="188"/>
    </row>
    <row r="67" spans="1:30" ht="12.75" hidden="1" customHeight="1" thickBot="1">
      <c r="A67" s="866"/>
      <c r="B67" s="878"/>
      <c r="C67" s="881"/>
      <c r="D67" s="884"/>
      <c r="E67" s="887"/>
      <c r="F67" s="890"/>
      <c r="G67" s="890"/>
      <c r="H67" s="849"/>
      <c r="I67" s="850"/>
      <c r="J67" s="850"/>
      <c r="K67" s="850"/>
      <c r="L67" s="215"/>
      <c r="M67" s="216"/>
      <c r="N67" s="217"/>
      <c r="O67" s="233"/>
      <c r="R67" s="230"/>
      <c r="S67" s="231"/>
      <c r="T67" s="188"/>
      <c r="Z67" s="188"/>
      <c r="AA67" s="188"/>
      <c r="AB67" s="188"/>
      <c r="AC67" s="188"/>
      <c r="AD67" s="188"/>
    </row>
    <row r="68" spans="1:30" ht="16.5" hidden="1" thickBot="1">
      <c r="A68" s="891" t="s">
        <v>109</v>
      </c>
      <c r="B68" s="892"/>
      <c r="C68" s="892"/>
      <c r="D68" s="892"/>
      <c r="E68" s="892"/>
      <c r="F68" s="893"/>
      <c r="G68" s="263"/>
      <c r="H68" s="894"/>
      <c r="I68" s="895"/>
      <c r="J68" s="895"/>
      <c r="K68" s="895"/>
      <c r="L68" s="895"/>
      <c r="M68" s="895"/>
      <c r="N68" s="262"/>
      <c r="O68" s="261"/>
      <c r="R68" s="255"/>
      <c r="S68" s="256"/>
      <c r="T68" s="188"/>
      <c r="Z68" s="188"/>
      <c r="AA68" s="188"/>
      <c r="AB68" s="188"/>
      <c r="AC68" s="188"/>
      <c r="AD68" s="188"/>
    </row>
    <row r="69" spans="1:30" hidden="1">
      <c r="A69" s="234"/>
      <c r="B69" s="235"/>
      <c r="C69" s="236"/>
      <c r="D69" s="236"/>
      <c r="E69" s="237"/>
      <c r="F69" s="238"/>
      <c r="G69" s="238"/>
      <c r="H69" s="239"/>
      <c r="I69" s="240"/>
      <c r="J69" s="240"/>
      <c r="K69" s="241"/>
      <c r="L69" s="241"/>
      <c r="M69" s="241"/>
      <c r="N69" s="241"/>
      <c r="O69" s="242"/>
    </row>
  </sheetData>
  <mergeCells count="74">
    <mergeCell ref="N15:N22"/>
    <mergeCell ref="M15:M22"/>
    <mergeCell ref="H24:N24"/>
    <mergeCell ref="C48:K48"/>
    <mergeCell ref="C49:K50"/>
    <mergeCell ref="F41:F45"/>
    <mergeCell ref="H45:K45"/>
    <mergeCell ref="H34:K34"/>
    <mergeCell ref="C37:K37"/>
    <mergeCell ref="C38:K39"/>
    <mergeCell ref="D40:E40"/>
    <mergeCell ref="A35:F35"/>
    <mergeCell ref="H35:M35"/>
    <mergeCell ref="F30:F34"/>
    <mergeCell ref="C26:K26"/>
    <mergeCell ref="C27:K28"/>
    <mergeCell ref="D51:E51"/>
    <mergeCell ref="A41:A45"/>
    <mergeCell ref="B41:B45"/>
    <mergeCell ref="C41:C45"/>
    <mergeCell ref="D41:D45"/>
    <mergeCell ref="E41:E45"/>
    <mergeCell ref="A68:F68"/>
    <mergeCell ref="H68:M68"/>
    <mergeCell ref="F63:F67"/>
    <mergeCell ref="H67:K67"/>
    <mergeCell ref="G15:G23"/>
    <mergeCell ref="G30:G34"/>
    <mergeCell ref="G41:G45"/>
    <mergeCell ref="G52:G56"/>
    <mergeCell ref="G63:G67"/>
    <mergeCell ref="A46:F46"/>
    <mergeCell ref="H46:M46"/>
    <mergeCell ref="A24:F24"/>
    <mergeCell ref="A63:A67"/>
    <mergeCell ref="B63:B67"/>
    <mergeCell ref="C63:C67"/>
    <mergeCell ref="D63:D67"/>
    <mergeCell ref="E63:E67"/>
    <mergeCell ref="C59:K59"/>
    <mergeCell ref="C60:K61"/>
    <mergeCell ref="D62:E62"/>
    <mergeCell ref="A52:A56"/>
    <mergeCell ref="B52:B56"/>
    <mergeCell ref="C52:C56"/>
    <mergeCell ref="D52:D56"/>
    <mergeCell ref="E52:E56"/>
    <mergeCell ref="F52:F56"/>
    <mergeCell ref="H56:K56"/>
    <mergeCell ref="A57:F57"/>
    <mergeCell ref="H57:M57"/>
    <mergeCell ref="A30:A34"/>
    <mergeCell ref="B30:B34"/>
    <mergeCell ref="C30:C34"/>
    <mergeCell ref="D30:D34"/>
    <mergeCell ref="E30:E34"/>
    <mergeCell ref="D29:E29"/>
    <mergeCell ref="A15:A23"/>
    <mergeCell ref="B15:B23"/>
    <mergeCell ref="C15:C23"/>
    <mergeCell ref="D15:D23"/>
    <mergeCell ref="E15:E23"/>
    <mergeCell ref="F15:F23"/>
    <mergeCell ref="H23:K23"/>
    <mergeCell ref="F7:H7"/>
    <mergeCell ref="I7:K7"/>
    <mergeCell ref="C10:K10"/>
    <mergeCell ref="C11:K12"/>
    <mergeCell ref="D14:E14"/>
    <mergeCell ref="A1:O2"/>
    <mergeCell ref="A4:O4"/>
    <mergeCell ref="C6:D6"/>
    <mergeCell ref="F6:H6"/>
    <mergeCell ref="I6:K6"/>
  </mergeCells>
  <phoneticPr fontId="56" type="noConversion"/>
  <conditionalFormatting sqref="O10:O13 P14">
    <cfRule type="containsText" dxfId="489" priority="35" operator="containsText" text="TIEMPO">
      <formula>NOT(ISERROR(SEARCH("TIEMPO",O10)))</formula>
    </cfRule>
    <cfRule type="cellIs" dxfId="488" priority="36" operator="equal">
      <formula>30</formula>
    </cfRule>
  </conditionalFormatting>
  <conditionalFormatting sqref="L30:L33">
    <cfRule type="containsText" dxfId="487" priority="30" stopIfTrue="1" operator="containsText" text="EXPERIENCIA">
      <formula>NOT(ISERROR(SEARCH("EXPERIENCIA",L30)))</formula>
    </cfRule>
  </conditionalFormatting>
  <conditionalFormatting sqref="E15:E23">
    <cfRule type="containsText" dxfId="486" priority="27" stopIfTrue="1" operator="containsText" text="NO CUMPLE">
      <formula>NOT(ISERROR(SEARCH("NO CUMPLE",E15)))</formula>
    </cfRule>
  </conditionalFormatting>
  <conditionalFormatting sqref="L41:L44">
    <cfRule type="containsText" dxfId="485" priority="23" stopIfTrue="1" operator="containsText" text="EXPERIENCIA">
      <formula>NOT(ISERROR(SEARCH("EXPERIENCIA",L41)))</formula>
    </cfRule>
  </conditionalFormatting>
  <conditionalFormatting sqref="L52:L55">
    <cfRule type="containsText" dxfId="484" priority="20" stopIfTrue="1" operator="containsText" text="EXPERIENCIA">
      <formula>NOT(ISERROR(SEARCH("EXPERIENCIA",L52)))</formula>
    </cfRule>
  </conditionalFormatting>
  <conditionalFormatting sqref="L63:L66">
    <cfRule type="containsText" dxfId="483" priority="18" stopIfTrue="1" operator="containsText" text="EXPERIENCIA">
      <formula>NOT(ISERROR(SEARCH("EXPERIENCIA",L63)))</formula>
    </cfRule>
  </conditionalFormatting>
  <conditionalFormatting sqref="E30:E34">
    <cfRule type="containsText" dxfId="482" priority="5" stopIfTrue="1" operator="containsText" text="NO CUMPLE">
      <formula>NOT(ISERROR(SEARCH("NO CUMPLE",E30)))</formula>
    </cfRule>
  </conditionalFormatting>
  <conditionalFormatting sqref="E41:E45">
    <cfRule type="containsText" dxfId="481" priority="4" stopIfTrue="1" operator="containsText" text="NO CUMPLE">
      <formula>NOT(ISERROR(SEARCH("NO CUMPLE",E41)))</formula>
    </cfRule>
  </conditionalFormatting>
  <conditionalFormatting sqref="E52:E56">
    <cfRule type="containsText" dxfId="480" priority="3" stopIfTrue="1" operator="containsText" text="NO CUMPLE">
      <formula>NOT(ISERROR(SEARCH("NO CUMPLE",E52)))</formula>
    </cfRule>
  </conditionalFormatting>
  <conditionalFormatting sqref="E63:E67">
    <cfRule type="containsText" dxfId="479" priority="2" stopIfTrue="1" operator="containsText" text="NO CUMPLE">
      <formula>NOT(ISERROR(SEARCH("NO CUMPLE",E63)))</formula>
    </cfRule>
  </conditionalFormatting>
  <conditionalFormatting sqref="L15:L22">
    <cfRule type="containsText" dxfId="478" priority="1" stopIfTrue="1" operator="containsText" text="EXPERIENCIA">
      <formula>NOT(ISERROR(SEARCH("EXPERIENCIA",L15)))</formula>
    </cfRule>
  </conditionalFormatting>
  <pageMargins left="0.39370078740157483" right="0.39370078740157483" top="0.39370078740157483" bottom="0.39370078740157483" header="0.19685039370078741" footer="0.19685039370078741"/>
  <pageSetup scale="34" orientation="landscape" r:id="rId1"/>
  <headerFooter alignWithMargins="0">
    <oddHeader>&amp;C&amp;"Verdana,Normal"&amp;8&amp;P de &amp;N</oddHeader>
    <oddFooter>&amp;L&amp;"Verdana,Normal"&amp;8Ing. Paula Rodriguez&amp;C&amp;F&amp;R&amp;A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topLeftCell="A4" workbookViewId="0">
      <selection activeCell="D15" sqref="D15:E15"/>
    </sheetView>
  </sheetViews>
  <sheetFormatPr baseColWidth="10" defaultRowHeight="12.75"/>
  <cols>
    <col min="1" max="1" width="79.140625" customWidth="1"/>
    <col min="2" max="2" width="16" customWidth="1"/>
    <col min="3" max="4" width="19.42578125" customWidth="1"/>
    <col min="5" max="5" width="23.28515625" customWidth="1"/>
  </cols>
  <sheetData>
    <row r="1" spans="1:5" ht="130.5" customHeight="1">
      <c r="A1" s="788" t="str">
        <f>+Conformación!A1</f>
        <v>UNIDAD DE SERVICIOS PENITENCIARIOS Y CARCELARIOS - USPEC 
OBJETO:
“REHABILITACIÓN ESTRUCTURAL DE LA BOCATOMA UBICADA EN LOS LÍMITES DE LA JURISDICCIÓN DE LOS MUNICIPIOS DE CÓMBITA, TUTA Y SOTAQUIRÁ”
INVITACION PUBLICA N° USPEC- IP-MC-60-2019</v>
      </c>
      <c r="B1" s="788"/>
      <c r="C1" s="788"/>
      <c r="D1" s="788"/>
      <c r="E1" s="788"/>
    </row>
    <row r="3" spans="1:5" ht="12.75" customHeight="1">
      <c r="A3" s="899" t="s">
        <v>122</v>
      </c>
      <c r="B3" s="899"/>
      <c r="C3" s="197">
        <v>1</v>
      </c>
      <c r="D3" s="844" t="str">
        <f>VLOOKUP(C3,Conformación!$A$5:$N$129,2,FALSE)</f>
        <v>CONSTRUNAL DE AGUAS SAS</v>
      </c>
      <c r="E3" s="844"/>
    </row>
    <row r="4" spans="1:5" ht="12.75" customHeight="1">
      <c r="A4" s="196"/>
      <c r="B4" s="196"/>
      <c r="C4" s="196"/>
      <c r="D4" s="845" t="str">
        <f>VLOOKUP(C3,Conformación!$A$5:$N$129,4,FALSE)</f>
        <v xml:space="preserve">(CONSTRUNAL DE AGUAS SAS 100% -  0% -  0%- 0%- 0%) </v>
      </c>
      <c r="E4" s="845"/>
    </row>
    <row r="5" spans="1:5">
      <c r="A5" s="196"/>
      <c r="B5" s="196"/>
      <c r="C5" s="196"/>
      <c r="D5" s="845"/>
      <c r="E5" s="845"/>
    </row>
    <row r="7" spans="1:5">
      <c r="A7" s="265" t="s">
        <v>124</v>
      </c>
      <c r="B7" s="265" t="s">
        <v>36</v>
      </c>
      <c r="C7" s="265" t="s">
        <v>35</v>
      </c>
      <c r="D7" s="900" t="s">
        <v>125</v>
      </c>
      <c r="E7" s="900"/>
    </row>
    <row r="8" spans="1:5" s="268" customFormat="1" ht="42" customHeight="1">
      <c r="A8" s="266" t="s">
        <v>123</v>
      </c>
      <c r="B8" s="267" t="s">
        <v>139</v>
      </c>
      <c r="C8" s="267"/>
      <c r="D8" s="901"/>
      <c r="E8" s="902"/>
    </row>
    <row r="9" spans="1:5" s="268" customFormat="1">
      <c r="A9" s="266" t="s">
        <v>126</v>
      </c>
      <c r="B9" s="267" t="s">
        <v>139</v>
      </c>
      <c r="C9" s="267"/>
      <c r="D9" s="903"/>
      <c r="E9" s="904"/>
    </row>
    <row r="10" spans="1:5" s="268" customFormat="1">
      <c r="A10" s="266" t="s">
        <v>127</v>
      </c>
      <c r="B10" s="267" t="s">
        <v>139</v>
      </c>
      <c r="C10" s="267"/>
      <c r="D10" s="903"/>
      <c r="E10" s="904"/>
    </row>
    <row r="11" spans="1:5" s="268" customFormat="1">
      <c r="A11" s="266" t="s">
        <v>128</v>
      </c>
      <c r="B11" s="267" t="s">
        <v>139</v>
      </c>
      <c r="C11" s="267"/>
      <c r="D11" s="903"/>
      <c r="E11" s="904"/>
    </row>
    <row r="12" spans="1:5" s="268" customFormat="1">
      <c r="A12" s="266" t="s">
        <v>129</v>
      </c>
      <c r="B12" s="267" t="s">
        <v>139</v>
      </c>
      <c r="C12" s="267"/>
      <c r="D12" s="903"/>
      <c r="E12" s="904"/>
    </row>
    <row r="13" spans="1:5" s="268" customFormat="1" ht="38.25">
      <c r="A13" s="266" t="s">
        <v>140</v>
      </c>
      <c r="B13" s="267" t="s">
        <v>139</v>
      </c>
      <c r="C13" s="267"/>
      <c r="D13" s="903"/>
      <c r="E13" s="904"/>
    </row>
    <row r="14" spans="1:5" s="268" customFormat="1" ht="25.5">
      <c r="A14" s="266" t="s">
        <v>130</v>
      </c>
      <c r="B14" s="267" t="s">
        <v>139</v>
      </c>
      <c r="C14" s="267"/>
      <c r="D14" s="903"/>
      <c r="E14" s="904"/>
    </row>
    <row r="15" spans="1:5" s="268" customFormat="1" ht="25.5">
      <c r="A15" s="266" t="s">
        <v>131</v>
      </c>
      <c r="B15" s="267" t="s">
        <v>139</v>
      </c>
      <c r="C15" s="267"/>
      <c r="D15" s="903"/>
      <c r="E15" s="904"/>
    </row>
    <row r="16" spans="1:5" s="268" customFormat="1">
      <c r="A16" s="269" t="s">
        <v>132</v>
      </c>
      <c r="B16" s="267" t="s">
        <v>139</v>
      </c>
      <c r="C16" s="267"/>
      <c r="D16" s="903"/>
      <c r="E16" s="904"/>
    </row>
    <row r="17" spans="1:5" s="268" customFormat="1">
      <c r="A17" s="269" t="s">
        <v>133</v>
      </c>
      <c r="B17" s="267" t="s">
        <v>139</v>
      </c>
      <c r="C17" s="267"/>
      <c r="D17" s="903"/>
      <c r="E17" s="904"/>
    </row>
    <row r="18" spans="1:5" s="268" customFormat="1">
      <c r="A18" s="269" t="s">
        <v>134</v>
      </c>
      <c r="B18" s="267" t="s">
        <v>139</v>
      </c>
      <c r="C18" s="267"/>
      <c r="D18" s="903"/>
      <c r="E18" s="904"/>
    </row>
    <row r="19" spans="1:5" s="268" customFormat="1" ht="25.5">
      <c r="A19" s="269" t="s">
        <v>135</v>
      </c>
      <c r="B19" s="267" t="s">
        <v>139</v>
      </c>
      <c r="C19" s="267"/>
      <c r="D19" s="903"/>
      <c r="E19" s="904"/>
    </row>
    <row r="20" spans="1:5" s="268" customFormat="1">
      <c r="A20" s="269" t="s">
        <v>136</v>
      </c>
      <c r="B20" s="267" t="s">
        <v>139</v>
      </c>
      <c r="C20" s="267"/>
      <c r="D20" s="903"/>
      <c r="E20" s="904"/>
    </row>
    <row r="21" spans="1:5" s="268" customFormat="1">
      <c r="A21" s="269" t="s">
        <v>137</v>
      </c>
      <c r="B21" s="267" t="s">
        <v>139</v>
      </c>
      <c r="C21" s="267"/>
      <c r="D21" s="903"/>
      <c r="E21" s="904"/>
    </row>
    <row r="22" spans="1:5" s="268" customFormat="1" ht="89.25">
      <c r="A22" s="266" t="s">
        <v>138</v>
      </c>
      <c r="B22" s="267" t="s">
        <v>139</v>
      </c>
      <c r="C22" s="267"/>
      <c r="D22" s="903"/>
      <c r="E22" s="904"/>
    </row>
  </sheetData>
  <mergeCells count="20">
    <mergeCell ref="D13:E13"/>
    <mergeCell ref="D14:E14"/>
    <mergeCell ref="D15:E15"/>
    <mergeCell ref="D16:E16"/>
    <mergeCell ref="D22:E22"/>
    <mergeCell ref="D17:E17"/>
    <mergeCell ref="D18:E18"/>
    <mergeCell ref="D19:E19"/>
    <mergeCell ref="D20:E20"/>
    <mergeCell ref="D21:E21"/>
    <mergeCell ref="D8:E8"/>
    <mergeCell ref="D9:E9"/>
    <mergeCell ref="D10:E10"/>
    <mergeCell ref="D11:E11"/>
    <mergeCell ref="D12:E12"/>
    <mergeCell ref="A1:E1"/>
    <mergeCell ref="D3:E3"/>
    <mergeCell ref="D4:E5"/>
    <mergeCell ref="A3:B3"/>
    <mergeCell ref="D7:E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21"/>
  <sheetViews>
    <sheetView showGridLines="0" showWhiteSpace="0" view="pageBreakPreview" zoomScaleNormal="115" zoomScaleSheetLayoutView="100" workbookViewId="0">
      <selection activeCell="F36" sqref="F36"/>
    </sheetView>
  </sheetViews>
  <sheetFormatPr baseColWidth="10" defaultRowHeight="12.75"/>
  <cols>
    <col min="1" max="1" width="6.85546875" style="98" customWidth="1"/>
    <col min="2" max="2" width="51.42578125" style="98" customWidth="1"/>
    <col min="3" max="3" width="2.28515625" style="98" customWidth="1"/>
    <col min="4" max="4" width="3" style="98" customWidth="1"/>
    <col min="5" max="5" width="12.42578125" style="98" customWidth="1"/>
    <col min="6" max="6" width="44.140625" style="98" customWidth="1"/>
    <col min="7" max="7" width="6.85546875" style="98" customWidth="1"/>
    <col min="8" max="8" width="51.42578125" style="98" customWidth="1"/>
    <col min="9" max="9" width="2.28515625" style="98" customWidth="1"/>
    <col min="10" max="10" width="3.7109375" style="98" customWidth="1"/>
    <col min="11" max="11" width="13.140625" style="98" customWidth="1"/>
    <col min="12" max="12" width="28.28515625" style="98" customWidth="1"/>
    <col min="13" max="13" width="6.85546875" style="98" customWidth="1"/>
    <col min="14" max="14" width="51.42578125" style="98" customWidth="1"/>
    <col min="15" max="15" width="2.7109375" style="98" customWidth="1"/>
    <col min="16" max="16" width="3.7109375" style="98" customWidth="1"/>
    <col min="17" max="17" width="13.140625" style="98" customWidth="1"/>
    <col min="18" max="18" width="28.28515625" style="98" customWidth="1"/>
    <col min="19" max="19" width="6.85546875" style="98" customWidth="1"/>
    <col min="20" max="20" width="51.42578125" style="98" hidden="1" customWidth="1"/>
    <col min="21" max="21" width="2.7109375" style="98" hidden="1" customWidth="1"/>
    <col min="22" max="22" width="3.7109375" style="98" hidden="1" customWidth="1"/>
    <col min="23" max="23" width="13.140625" style="98" hidden="1" customWidth="1"/>
    <col min="24" max="24" width="28.28515625" style="98" hidden="1" customWidth="1"/>
    <col min="25" max="25" width="6.85546875" style="98" hidden="1" customWidth="1"/>
    <col min="26" max="26" width="51.42578125" style="98" hidden="1" customWidth="1"/>
    <col min="27" max="27" width="2.7109375" style="98" hidden="1" customWidth="1"/>
    <col min="28" max="28" width="3.7109375" style="98" hidden="1" customWidth="1"/>
    <col min="29" max="29" width="13.140625" style="98" hidden="1" customWidth="1"/>
    <col min="30" max="30" width="28.28515625" style="98" hidden="1" customWidth="1"/>
    <col min="31" max="32" width="11" style="98" hidden="1" customWidth="1"/>
    <col min="33" max="168" width="11" style="98" customWidth="1"/>
    <col min="169" max="204" width="10.85546875" style="98"/>
    <col min="205" max="205" width="6.85546875" style="98" customWidth="1"/>
    <col min="206" max="206" width="51.42578125" style="98" customWidth="1"/>
    <col min="207" max="207" width="2.28515625" style="98" customWidth="1"/>
    <col min="208" max="208" width="3" style="98" customWidth="1"/>
    <col min="209" max="209" width="12.42578125" style="98" customWidth="1"/>
    <col min="210" max="210" width="24.28515625" style="98" customWidth="1"/>
    <col min="211" max="211" width="2.28515625" style="98" customWidth="1"/>
    <col min="212" max="212" width="3.7109375" style="98" customWidth="1"/>
    <col min="213" max="213" width="13.140625" style="98" customWidth="1"/>
    <col min="214" max="214" width="28.28515625" style="98" customWidth="1"/>
    <col min="215" max="215" width="2.28515625" style="98" customWidth="1"/>
    <col min="216" max="216" width="3.7109375" style="98" customWidth="1"/>
    <col min="217" max="217" width="13.140625" style="98" customWidth="1"/>
    <col min="218" max="218" width="28.28515625" style="98" customWidth="1"/>
    <col min="219" max="219" width="2.28515625" style="98" customWidth="1"/>
    <col min="220" max="220" width="3.7109375" style="98" customWidth="1"/>
    <col min="221" max="221" width="13.140625" style="98" customWidth="1"/>
    <col min="222" max="222" width="28.28515625" style="98" customWidth="1"/>
    <col min="223" max="223" width="2.28515625" style="98" customWidth="1"/>
    <col min="224" max="224" width="3.7109375" style="98" customWidth="1"/>
    <col min="225" max="225" width="13.140625" style="98" customWidth="1"/>
    <col min="226" max="226" width="28.28515625" style="98" customWidth="1"/>
    <col min="227" max="227" width="2.28515625" style="98" customWidth="1"/>
    <col min="228" max="228" width="3.7109375" style="98" customWidth="1"/>
    <col min="229" max="229" width="13.140625" style="98" customWidth="1"/>
    <col min="230" max="230" width="28.28515625" style="98" customWidth="1"/>
    <col min="231" max="231" width="2.28515625" style="98" customWidth="1"/>
    <col min="232" max="232" width="3.7109375" style="98" customWidth="1"/>
    <col min="233" max="233" width="13.140625" style="98" customWidth="1"/>
    <col min="234" max="234" width="28.28515625" style="98" customWidth="1"/>
    <col min="235" max="235" width="2.28515625" style="98" customWidth="1"/>
    <col min="236" max="236" width="3.7109375" style="98" customWidth="1"/>
    <col min="237" max="237" width="13.140625" style="98" customWidth="1"/>
    <col min="238" max="238" width="28.28515625" style="98" customWidth="1"/>
    <col min="239" max="286" width="0" style="98" hidden="1" customWidth="1"/>
    <col min="287" max="424" width="11" style="98" customWidth="1"/>
    <col min="425" max="460" width="10.85546875" style="98"/>
    <col min="461" max="461" width="6.85546875" style="98" customWidth="1"/>
    <col min="462" max="462" width="51.42578125" style="98" customWidth="1"/>
    <col min="463" max="463" width="2.28515625" style="98" customWidth="1"/>
    <col min="464" max="464" width="3" style="98" customWidth="1"/>
    <col min="465" max="465" width="12.42578125" style="98" customWidth="1"/>
    <col min="466" max="466" width="24.28515625" style="98" customWidth="1"/>
    <col min="467" max="467" width="2.28515625" style="98" customWidth="1"/>
    <col min="468" max="468" width="3.7109375" style="98" customWidth="1"/>
    <col min="469" max="469" width="13.140625" style="98" customWidth="1"/>
    <col min="470" max="470" width="28.28515625" style="98" customWidth="1"/>
    <col min="471" max="471" width="2.28515625" style="98" customWidth="1"/>
    <col min="472" max="472" width="3.7109375" style="98" customWidth="1"/>
    <col min="473" max="473" width="13.140625" style="98" customWidth="1"/>
    <col min="474" max="474" width="28.28515625" style="98" customWidth="1"/>
    <col min="475" max="475" width="2.28515625" style="98" customWidth="1"/>
    <col min="476" max="476" width="3.7109375" style="98" customWidth="1"/>
    <col min="477" max="477" width="13.140625" style="98" customWidth="1"/>
    <col min="478" max="478" width="28.28515625" style="98" customWidth="1"/>
    <col min="479" max="479" width="2.28515625" style="98" customWidth="1"/>
    <col min="480" max="480" width="3.7109375" style="98" customWidth="1"/>
    <col min="481" max="481" width="13.140625" style="98" customWidth="1"/>
    <col min="482" max="482" width="28.28515625" style="98" customWidth="1"/>
    <col min="483" max="483" width="2.28515625" style="98" customWidth="1"/>
    <col min="484" max="484" width="3.7109375" style="98" customWidth="1"/>
    <col min="485" max="485" width="13.140625" style="98" customWidth="1"/>
    <col min="486" max="486" width="28.28515625" style="98" customWidth="1"/>
    <col min="487" max="487" width="2.28515625" style="98" customWidth="1"/>
    <col min="488" max="488" width="3.7109375" style="98" customWidth="1"/>
    <col min="489" max="489" width="13.140625" style="98" customWidth="1"/>
    <col min="490" max="490" width="28.28515625" style="98" customWidth="1"/>
    <col min="491" max="491" width="2.28515625" style="98" customWidth="1"/>
    <col min="492" max="492" width="3.7109375" style="98" customWidth="1"/>
    <col min="493" max="493" width="13.140625" style="98" customWidth="1"/>
    <col min="494" max="494" width="28.28515625" style="98" customWidth="1"/>
    <col min="495" max="542" width="0" style="98" hidden="1" customWidth="1"/>
    <col min="543" max="680" width="11" style="98" customWidth="1"/>
    <col min="681" max="716" width="10.85546875" style="98"/>
    <col min="717" max="717" width="6.85546875" style="98" customWidth="1"/>
    <col min="718" max="718" width="51.42578125" style="98" customWidth="1"/>
    <col min="719" max="719" width="2.28515625" style="98" customWidth="1"/>
    <col min="720" max="720" width="3" style="98" customWidth="1"/>
    <col min="721" max="721" width="12.42578125" style="98" customWidth="1"/>
    <col min="722" max="722" width="24.28515625" style="98" customWidth="1"/>
    <col min="723" max="723" width="2.28515625" style="98" customWidth="1"/>
    <col min="724" max="724" width="3.7109375" style="98" customWidth="1"/>
    <col min="725" max="725" width="13.140625" style="98" customWidth="1"/>
    <col min="726" max="726" width="28.28515625" style="98" customWidth="1"/>
    <col min="727" max="727" width="2.28515625" style="98" customWidth="1"/>
    <col min="728" max="728" width="3.7109375" style="98" customWidth="1"/>
    <col min="729" max="729" width="13.140625" style="98" customWidth="1"/>
    <col min="730" max="730" width="28.28515625" style="98" customWidth="1"/>
    <col min="731" max="731" width="2.28515625" style="98" customWidth="1"/>
    <col min="732" max="732" width="3.7109375" style="98" customWidth="1"/>
    <col min="733" max="733" width="13.140625" style="98" customWidth="1"/>
    <col min="734" max="734" width="28.28515625" style="98" customWidth="1"/>
    <col min="735" max="735" width="2.28515625" style="98" customWidth="1"/>
    <col min="736" max="736" width="3.7109375" style="98" customWidth="1"/>
    <col min="737" max="737" width="13.140625" style="98" customWidth="1"/>
    <col min="738" max="738" width="28.28515625" style="98" customWidth="1"/>
    <col min="739" max="739" width="2.28515625" style="98" customWidth="1"/>
    <col min="740" max="740" width="3.7109375" style="98" customWidth="1"/>
    <col min="741" max="741" width="13.140625" style="98" customWidth="1"/>
    <col min="742" max="742" width="28.28515625" style="98" customWidth="1"/>
    <col min="743" max="743" width="2.28515625" style="98" customWidth="1"/>
    <col min="744" max="744" width="3.7109375" style="98" customWidth="1"/>
    <col min="745" max="745" width="13.140625" style="98" customWidth="1"/>
    <col min="746" max="746" width="28.28515625" style="98" customWidth="1"/>
    <col min="747" max="747" width="2.28515625" style="98" customWidth="1"/>
    <col min="748" max="748" width="3.7109375" style="98" customWidth="1"/>
    <col min="749" max="749" width="13.140625" style="98" customWidth="1"/>
    <col min="750" max="750" width="28.28515625" style="98" customWidth="1"/>
    <col min="751" max="798" width="0" style="98" hidden="1" customWidth="1"/>
    <col min="799" max="936" width="11" style="98" customWidth="1"/>
    <col min="937" max="972" width="10.85546875" style="98"/>
    <col min="973" max="973" width="6.85546875" style="98" customWidth="1"/>
    <col min="974" max="974" width="51.42578125" style="98" customWidth="1"/>
    <col min="975" max="975" width="2.28515625" style="98" customWidth="1"/>
    <col min="976" max="976" width="3" style="98" customWidth="1"/>
    <col min="977" max="977" width="12.42578125" style="98" customWidth="1"/>
    <col min="978" max="978" width="24.28515625" style="98" customWidth="1"/>
    <col min="979" max="979" width="2.28515625" style="98" customWidth="1"/>
    <col min="980" max="980" width="3.7109375" style="98" customWidth="1"/>
    <col min="981" max="981" width="13.140625" style="98" customWidth="1"/>
    <col min="982" max="982" width="28.28515625" style="98" customWidth="1"/>
    <col min="983" max="983" width="2.28515625" style="98" customWidth="1"/>
    <col min="984" max="984" width="3.7109375" style="98" customWidth="1"/>
    <col min="985" max="985" width="13.140625" style="98" customWidth="1"/>
    <col min="986" max="986" width="28.28515625" style="98" customWidth="1"/>
    <col min="987" max="987" width="2.28515625" style="98" customWidth="1"/>
    <col min="988" max="988" width="3.7109375" style="98" customWidth="1"/>
    <col min="989" max="989" width="13.140625" style="98" customWidth="1"/>
    <col min="990" max="990" width="28.28515625" style="98" customWidth="1"/>
    <col min="991" max="991" width="2.28515625" style="98" customWidth="1"/>
    <col min="992" max="992" width="3.7109375" style="98" customWidth="1"/>
    <col min="993" max="993" width="13.140625" style="98" customWidth="1"/>
    <col min="994" max="994" width="28.28515625" style="98" customWidth="1"/>
    <col min="995" max="995" width="2.28515625" style="98" customWidth="1"/>
    <col min="996" max="996" width="3.7109375" style="98" customWidth="1"/>
    <col min="997" max="997" width="13.140625" style="98" customWidth="1"/>
    <col min="998" max="998" width="28.28515625" style="98" customWidth="1"/>
    <col min="999" max="999" width="2.28515625" style="98" customWidth="1"/>
    <col min="1000" max="1000" width="3.7109375" style="98" customWidth="1"/>
    <col min="1001" max="1001" width="13.140625" style="98" customWidth="1"/>
    <col min="1002" max="1002" width="28.28515625" style="98" customWidth="1"/>
    <col min="1003" max="1003" width="2.28515625" style="98" customWidth="1"/>
    <col min="1004" max="1004" width="3.7109375" style="98" customWidth="1"/>
    <col min="1005" max="1005" width="13.140625" style="98" customWidth="1"/>
    <col min="1006" max="1006" width="28.28515625" style="98" customWidth="1"/>
    <col min="1007" max="1054" width="0" style="98" hidden="1" customWidth="1"/>
    <col min="1055" max="1192" width="11" style="98" customWidth="1"/>
    <col min="1193" max="1228" width="10.85546875" style="98"/>
    <col min="1229" max="1229" width="6.85546875" style="98" customWidth="1"/>
    <col min="1230" max="1230" width="51.42578125" style="98" customWidth="1"/>
    <col min="1231" max="1231" width="2.28515625" style="98" customWidth="1"/>
    <col min="1232" max="1232" width="3" style="98" customWidth="1"/>
    <col min="1233" max="1233" width="12.42578125" style="98" customWidth="1"/>
    <col min="1234" max="1234" width="24.28515625" style="98" customWidth="1"/>
    <col min="1235" max="1235" width="2.28515625" style="98" customWidth="1"/>
    <col min="1236" max="1236" width="3.7109375" style="98" customWidth="1"/>
    <col min="1237" max="1237" width="13.140625" style="98" customWidth="1"/>
    <col min="1238" max="1238" width="28.28515625" style="98" customWidth="1"/>
    <col min="1239" max="1239" width="2.28515625" style="98" customWidth="1"/>
    <col min="1240" max="1240" width="3.7109375" style="98" customWidth="1"/>
    <col min="1241" max="1241" width="13.140625" style="98" customWidth="1"/>
    <col min="1242" max="1242" width="28.28515625" style="98" customWidth="1"/>
    <col min="1243" max="1243" width="2.28515625" style="98" customWidth="1"/>
    <col min="1244" max="1244" width="3.7109375" style="98" customWidth="1"/>
    <col min="1245" max="1245" width="13.140625" style="98" customWidth="1"/>
    <col min="1246" max="1246" width="28.28515625" style="98" customWidth="1"/>
    <col min="1247" max="1247" width="2.28515625" style="98" customWidth="1"/>
    <col min="1248" max="1248" width="3.7109375" style="98" customWidth="1"/>
    <col min="1249" max="1249" width="13.140625" style="98" customWidth="1"/>
    <col min="1250" max="1250" width="28.28515625" style="98" customWidth="1"/>
    <col min="1251" max="1251" width="2.28515625" style="98" customWidth="1"/>
    <col min="1252" max="1252" width="3.7109375" style="98" customWidth="1"/>
    <col min="1253" max="1253" width="13.140625" style="98" customWidth="1"/>
    <col min="1254" max="1254" width="28.28515625" style="98" customWidth="1"/>
    <col min="1255" max="1255" width="2.28515625" style="98" customWidth="1"/>
    <col min="1256" max="1256" width="3.7109375" style="98" customWidth="1"/>
    <col min="1257" max="1257" width="13.140625" style="98" customWidth="1"/>
    <col min="1258" max="1258" width="28.28515625" style="98" customWidth="1"/>
    <col min="1259" max="1259" width="2.28515625" style="98" customWidth="1"/>
    <col min="1260" max="1260" width="3.7109375" style="98" customWidth="1"/>
    <col min="1261" max="1261" width="13.140625" style="98" customWidth="1"/>
    <col min="1262" max="1262" width="28.28515625" style="98" customWidth="1"/>
    <col min="1263" max="1310" width="0" style="98" hidden="1" customWidth="1"/>
    <col min="1311" max="1448" width="11" style="98" customWidth="1"/>
    <col min="1449" max="1484" width="10.85546875" style="98"/>
    <col min="1485" max="1485" width="6.85546875" style="98" customWidth="1"/>
    <col min="1486" max="1486" width="51.42578125" style="98" customWidth="1"/>
    <col min="1487" max="1487" width="2.28515625" style="98" customWidth="1"/>
    <col min="1488" max="1488" width="3" style="98" customWidth="1"/>
    <col min="1489" max="1489" width="12.42578125" style="98" customWidth="1"/>
    <col min="1490" max="1490" width="24.28515625" style="98" customWidth="1"/>
    <col min="1491" max="1491" width="2.28515625" style="98" customWidth="1"/>
    <col min="1492" max="1492" width="3.7109375" style="98" customWidth="1"/>
    <col min="1493" max="1493" width="13.140625" style="98" customWidth="1"/>
    <col min="1494" max="1494" width="28.28515625" style="98" customWidth="1"/>
    <col min="1495" max="1495" width="2.28515625" style="98" customWidth="1"/>
    <col min="1496" max="1496" width="3.7109375" style="98" customWidth="1"/>
    <col min="1497" max="1497" width="13.140625" style="98" customWidth="1"/>
    <col min="1498" max="1498" width="28.28515625" style="98" customWidth="1"/>
    <col min="1499" max="1499" width="2.28515625" style="98" customWidth="1"/>
    <col min="1500" max="1500" width="3.7109375" style="98" customWidth="1"/>
    <col min="1501" max="1501" width="13.140625" style="98" customWidth="1"/>
    <col min="1502" max="1502" width="28.28515625" style="98" customWidth="1"/>
    <col min="1503" max="1503" width="2.28515625" style="98" customWidth="1"/>
    <col min="1504" max="1504" width="3.7109375" style="98" customWidth="1"/>
    <col min="1505" max="1505" width="13.140625" style="98" customWidth="1"/>
    <col min="1506" max="1506" width="28.28515625" style="98" customWidth="1"/>
    <col min="1507" max="1507" width="2.28515625" style="98" customWidth="1"/>
    <col min="1508" max="1508" width="3.7109375" style="98" customWidth="1"/>
    <col min="1509" max="1509" width="13.140625" style="98" customWidth="1"/>
    <col min="1510" max="1510" width="28.28515625" style="98" customWidth="1"/>
    <col min="1511" max="1511" width="2.28515625" style="98" customWidth="1"/>
    <col min="1512" max="1512" width="3.7109375" style="98" customWidth="1"/>
    <col min="1513" max="1513" width="13.140625" style="98" customWidth="1"/>
    <col min="1514" max="1514" width="28.28515625" style="98" customWidth="1"/>
    <col min="1515" max="1515" width="2.28515625" style="98" customWidth="1"/>
    <col min="1516" max="1516" width="3.7109375" style="98" customWidth="1"/>
    <col min="1517" max="1517" width="13.140625" style="98" customWidth="1"/>
    <col min="1518" max="1518" width="28.28515625" style="98" customWidth="1"/>
    <col min="1519" max="1566" width="0" style="98" hidden="1" customWidth="1"/>
    <col min="1567" max="1704" width="11" style="98" customWidth="1"/>
    <col min="1705" max="1740" width="10.85546875" style="98"/>
    <col min="1741" max="1741" width="6.85546875" style="98" customWidth="1"/>
    <col min="1742" max="1742" width="51.42578125" style="98" customWidth="1"/>
    <col min="1743" max="1743" width="2.28515625" style="98" customWidth="1"/>
    <col min="1744" max="1744" width="3" style="98" customWidth="1"/>
    <col min="1745" max="1745" width="12.42578125" style="98" customWidth="1"/>
    <col min="1746" max="1746" width="24.28515625" style="98" customWidth="1"/>
    <col min="1747" max="1747" width="2.28515625" style="98" customWidth="1"/>
    <col min="1748" max="1748" width="3.7109375" style="98" customWidth="1"/>
    <col min="1749" max="1749" width="13.140625" style="98" customWidth="1"/>
    <col min="1750" max="1750" width="28.28515625" style="98" customWidth="1"/>
    <col min="1751" max="1751" width="2.28515625" style="98" customWidth="1"/>
    <col min="1752" max="1752" width="3.7109375" style="98" customWidth="1"/>
    <col min="1753" max="1753" width="13.140625" style="98" customWidth="1"/>
    <col min="1754" max="1754" width="28.28515625" style="98" customWidth="1"/>
    <col min="1755" max="1755" width="2.28515625" style="98" customWidth="1"/>
    <col min="1756" max="1756" width="3.7109375" style="98" customWidth="1"/>
    <col min="1757" max="1757" width="13.140625" style="98" customWidth="1"/>
    <col min="1758" max="1758" width="28.28515625" style="98" customWidth="1"/>
    <col min="1759" max="1759" width="2.28515625" style="98" customWidth="1"/>
    <col min="1760" max="1760" width="3.7109375" style="98" customWidth="1"/>
    <col min="1761" max="1761" width="13.140625" style="98" customWidth="1"/>
    <col min="1762" max="1762" width="28.28515625" style="98" customWidth="1"/>
    <col min="1763" max="1763" width="2.28515625" style="98" customWidth="1"/>
    <col min="1764" max="1764" width="3.7109375" style="98" customWidth="1"/>
    <col min="1765" max="1765" width="13.140625" style="98" customWidth="1"/>
    <col min="1766" max="1766" width="28.28515625" style="98" customWidth="1"/>
    <col min="1767" max="1767" width="2.28515625" style="98" customWidth="1"/>
    <col min="1768" max="1768" width="3.7109375" style="98" customWidth="1"/>
    <col min="1769" max="1769" width="13.140625" style="98" customWidth="1"/>
    <col min="1770" max="1770" width="28.28515625" style="98" customWidth="1"/>
    <col min="1771" max="1771" width="2.28515625" style="98" customWidth="1"/>
    <col min="1772" max="1772" width="3.7109375" style="98" customWidth="1"/>
    <col min="1773" max="1773" width="13.140625" style="98" customWidth="1"/>
    <col min="1774" max="1774" width="28.28515625" style="98" customWidth="1"/>
    <col min="1775" max="1822" width="0" style="98" hidden="1" customWidth="1"/>
    <col min="1823" max="1960" width="11" style="98" customWidth="1"/>
    <col min="1961" max="1996" width="10.85546875" style="98"/>
    <col min="1997" max="1997" width="6.85546875" style="98" customWidth="1"/>
    <col min="1998" max="1998" width="51.42578125" style="98" customWidth="1"/>
    <col min="1999" max="1999" width="2.28515625" style="98" customWidth="1"/>
    <col min="2000" max="2000" width="3" style="98" customWidth="1"/>
    <col min="2001" max="2001" width="12.42578125" style="98" customWidth="1"/>
    <col min="2002" max="2002" width="24.28515625" style="98" customWidth="1"/>
    <col min="2003" max="2003" width="2.28515625" style="98" customWidth="1"/>
    <col min="2004" max="2004" width="3.7109375" style="98" customWidth="1"/>
    <col min="2005" max="2005" width="13.140625" style="98" customWidth="1"/>
    <col min="2006" max="2006" width="28.28515625" style="98" customWidth="1"/>
    <col min="2007" max="2007" width="2.28515625" style="98" customWidth="1"/>
    <col min="2008" max="2008" width="3.7109375" style="98" customWidth="1"/>
    <col min="2009" max="2009" width="13.140625" style="98" customWidth="1"/>
    <col min="2010" max="2010" width="28.28515625" style="98" customWidth="1"/>
    <col min="2011" max="2011" width="2.28515625" style="98" customWidth="1"/>
    <col min="2012" max="2012" width="3.7109375" style="98" customWidth="1"/>
    <col min="2013" max="2013" width="13.140625" style="98" customWidth="1"/>
    <col min="2014" max="2014" width="28.28515625" style="98" customWidth="1"/>
    <col min="2015" max="2015" width="2.28515625" style="98" customWidth="1"/>
    <col min="2016" max="2016" width="3.7109375" style="98" customWidth="1"/>
    <col min="2017" max="2017" width="13.140625" style="98" customWidth="1"/>
    <col min="2018" max="2018" width="28.28515625" style="98" customWidth="1"/>
    <col min="2019" max="2019" width="2.28515625" style="98" customWidth="1"/>
    <col min="2020" max="2020" width="3.7109375" style="98" customWidth="1"/>
    <col min="2021" max="2021" width="13.140625" style="98" customWidth="1"/>
    <col min="2022" max="2022" width="28.28515625" style="98" customWidth="1"/>
    <col min="2023" max="2023" width="2.28515625" style="98" customWidth="1"/>
    <col min="2024" max="2024" width="3.7109375" style="98" customWidth="1"/>
    <col min="2025" max="2025" width="13.140625" style="98" customWidth="1"/>
    <col min="2026" max="2026" width="28.28515625" style="98" customWidth="1"/>
    <col min="2027" max="2027" width="2.28515625" style="98" customWidth="1"/>
    <col min="2028" max="2028" width="3.7109375" style="98" customWidth="1"/>
    <col min="2029" max="2029" width="13.140625" style="98" customWidth="1"/>
    <col min="2030" max="2030" width="28.28515625" style="98" customWidth="1"/>
    <col min="2031" max="2078" width="0" style="98" hidden="1" customWidth="1"/>
    <col min="2079" max="2216" width="11" style="98" customWidth="1"/>
    <col min="2217" max="2252" width="10.85546875" style="98"/>
    <col min="2253" max="2253" width="6.85546875" style="98" customWidth="1"/>
    <col min="2254" max="2254" width="51.42578125" style="98" customWidth="1"/>
    <col min="2255" max="2255" width="2.28515625" style="98" customWidth="1"/>
    <col min="2256" max="2256" width="3" style="98" customWidth="1"/>
    <col min="2257" max="2257" width="12.42578125" style="98" customWidth="1"/>
    <col min="2258" max="2258" width="24.28515625" style="98" customWidth="1"/>
    <col min="2259" max="2259" width="2.28515625" style="98" customWidth="1"/>
    <col min="2260" max="2260" width="3.7109375" style="98" customWidth="1"/>
    <col min="2261" max="2261" width="13.140625" style="98" customWidth="1"/>
    <col min="2262" max="2262" width="28.28515625" style="98" customWidth="1"/>
    <col min="2263" max="2263" width="2.28515625" style="98" customWidth="1"/>
    <col min="2264" max="2264" width="3.7109375" style="98" customWidth="1"/>
    <col min="2265" max="2265" width="13.140625" style="98" customWidth="1"/>
    <col min="2266" max="2266" width="28.28515625" style="98" customWidth="1"/>
    <col min="2267" max="2267" width="2.28515625" style="98" customWidth="1"/>
    <col min="2268" max="2268" width="3.7109375" style="98" customWidth="1"/>
    <col min="2269" max="2269" width="13.140625" style="98" customWidth="1"/>
    <col min="2270" max="2270" width="28.28515625" style="98" customWidth="1"/>
    <col min="2271" max="2271" width="2.28515625" style="98" customWidth="1"/>
    <col min="2272" max="2272" width="3.7109375" style="98" customWidth="1"/>
    <col min="2273" max="2273" width="13.140625" style="98" customWidth="1"/>
    <col min="2274" max="2274" width="28.28515625" style="98" customWidth="1"/>
    <col min="2275" max="2275" width="2.28515625" style="98" customWidth="1"/>
    <col min="2276" max="2276" width="3.7109375" style="98" customWidth="1"/>
    <col min="2277" max="2277" width="13.140625" style="98" customWidth="1"/>
    <col min="2278" max="2278" width="28.28515625" style="98" customWidth="1"/>
    <col min="2279" max="2279" width="2.28515625" style="98" customWidth="1"/>
    <col min="2280" max="2280" width="3.7109375" style="98" customWidth="1"/>
    <col min="2281" max="2281" width="13.140625" style="98" customWidth="1"/>
    <col min="2282" max="2282" width="28.28515625" style="98" customWidth="1"/>
    <col min="2283" max="2283" width="2.28515625" style="98" customWidth="1"/>
    <col min="2284" max="2284" width="3.7109375" style="98" customWidth="1"/>
    <col min="2285" max="2285" width="13.140625" style="98" customWidth="1"/>
    <col min="2286" max="2286" width="28.28515625" style="98" customWidth="1"/>
    <col min="2287" max="2334" width="0" style="98" hidden="1" customWidth="1"/>
    <col min="2335" max="2472" width="11" style="98" customWidth="1"/>
    <col min="2473" max="2508" width="10.85546875" style="98"/>
    <col min="2509" max="2509" width="6.85546875" style="98" customWidth="1"/>
    <col min="2510" max="2510" width="51.42578125" style="98" customWidth="1"/>
    <col min="2511" max="2511" width="2.28515625" style="98" customWidth="1"/>
    <col min="2512" max="2512" width="3" style="98" customWidth="1"/>
    <col min="2513" max="2513" width="12.42578125" style="98" customWidth="1"/>
    <col min="2514" max="2514" width="24.28515625" style="98" customWidth="1"/>
    <col min="2515" max="2515" width="2.28515625" style="98" customWidth="1"/>
    <col min="2516" max="2516" width="3.7109375" style="98" customWidth="1"/>
    <col min="2517" max="2517" width="13.140625" style="98" customWidth="1"/>
    <col min="2518" max="2518" width="28.28515625" style="98" customWidth="1"/>
    <col min="2519" max="2519" width="2.28515625" style="98" customWidth="1"/>
    <col min="2520" max="2520" width="3.7109375" style="98" customWidth="1"/>
    <col min="2521" max="2521" width="13.140625" style="98" customWidth="1"/>
    <col min="2522" max="2522" width="28.28515625" style="98" customWidth="1"/>
    <col min="2523" max="2523" width="2.28515625" style="98" customWidth="1"/>
    <col min="2524" max="2524" width="3.7109375" style="98" customWidth="1"/>
    <col min="2525" max="2525" width="13.140625" style="98" customWidth="1"/>
    <col min="2526" max="2526" width="28.28515625" style="98" customWidth="1"/>
    <col min="2527" max="2527" width="2.28515625" style="98" customWidth="1"/>
    <col min="2528" max="2528" width="3.7109375" style="98" customWidth="1"/>
    <col min="2529" max="2529" width="13.140625" style="98" customWidth="1"/>
    <col min="2530" max="2530" width="28.28515625" style="98" customWidth="1"/>
    <col min="2531" max="2531" width="2.28515625" style="98" customWidth="1"/>
    <col min="2532" max="2532" width="3.7109375" style="98" customWidth="1"/>
    <col min="2533" max="2533" width="13.140625" style="98" customWidth="1"/>
    <col min="2534" max="2534" width="28.28515625" style="98" customWidth="1"/>
    <col min="2535" max="2535" width="2.28515625" style="98" customWidth="1"/>
    <col min="2536" max="2536" width="3.7109375" style="98" customWidth="1"/>
    <col min="2537" max="2537" width="13.140625" style="98" customWidth="1"/>
    <col min="2538" max="2538" width="28.28515625" style="98" customWidth="1"/>
    <col min="2539" max="2539" width="2.28515625" style="98" customWidth="1"/>
    <col min="2540" max="2540" width="3.7109375" style="98" customWidth="1"/>
    <col min="2541" max="2541" width="13.140625" style="98" customWidth="1"/>
    <col min="2542" max="2542" width="28.28515625" style="98" customWidth="1"/>
    <col min="2543" max="2590" width="0" style="98" hidden="1" customWidth="1"/>
    <col min="2591" max="2728" width="11" style="98" customWidth="1"/>
    <col min="2729" max="2764" width="10.85546875" style="98"/>
    <col min="2765" max="2765" width="6.85546875" style="98" customWidth="1"/>
    <col min="2766" max="2766" width="51.42578125" style="98" customWidth="1"/>
    <col min="2767" max="2767" width="2.28515625" style="98" customWidth="1"/>
    <col min="2768" max="2768" width="3" style="98" customWidth="1"/>
    <col min="2769" max="2769" width="12.42578125" style="98" customWidth="1"/>
    <col min="2770" max="2770" width="24.28515625" style="98" customWidth="1"/>
    <col min="2771" max="2771" width="2.28515625" style="98" customWidth="1"/>
    <col min="2772" max="2772" width="3.7109375" style="98" customWidth="1"/>
    <col min="2773" max="2773" width="13.140625" style="98" customWidth="1"/>
    <col min="2774" max="2774" width="28.28515625" style="98" customWidth="1"/>
    <col min="2775" max="2775" width="2.28515625" style="98" customWidth="1"/>
    <col min="2776" max="2776" width="3.7109375" style="98" customWidth="1"/>
    <col min="2777" max="2777" width="13.140625" style="98" customWidth="1"/>
    <col min="2778" max="2778" width="28.28515625" style="98" customWidth="1"/>
    <col min="2779" max="2779" width="2.28515625" style="98" customWidth="1"/>
    <col min="2780" max="2780" width="3.7109375" style="98" customWidth="1"/>
    <col min="2781" max="2781" width="13.140625" style="98" customWidth="1"/>
    <col min="2782" max="2782" width="28.28515625" style="98" customWidth="1"/>
    <col min="2783" max="2783" width="2.28515625" style="98" customWidth="1"/>
    <col min="2784" max="2784" width="3.7109375" style="98" customWidth="1"/>
    <col min="2785" max="2785" width="13.140625" style="98" customWidth="1"/>
    <col min="2786" max="2786" width="28.28515625" style="98" customWidth="1"/>
    <col min="2787" max="2787" width="2.28515625" style="98" customWidth="1"/>
    <col min="2788" max="2788" width="3.7109375" style="98" customWidth="1"/>
    <col min="2789" max="2789" width="13.140625" style="98" customWidth="1"/>
    <col min="2790" max="2790" width="28.28515625" style="98" customWidth="1"/>
    <col min="2791" max="2791" width="2.28515625" style="98" customWidth="1"/>
    <col min="2792" max="2792" width="3.7109375" style="98" customWidth="1"/>
    <col min="2793" max="2793" width="13.140625" style="98" customWidth="1"/>
    <col min="2794" max="2794" width="28.28515625" style="98" customWidth="1"/>
    <col min="2795" max="2795" width="2.28515625" style="98" customWidth="1"/>
    <col min="2796" max="2796" width="3.7109375" style="98" customWidth="1"/>
    <col min="2797" max="2797" width="13.140625" style="98" customWidth="1"/>
    <col min="2798" max="2798" width="28.28515625" style="98" customWidth="1"/>
    <col min="2799" max="2846" width="0" style="98" hidden="1" customWidth="1"/>
    <col min="2847" max="2984" width="11" style="98" customWidth="1"/>
    <col min="2985" max="3020" width="10.85546875" style="98"/>
    <col min="3021" max="3021" width="6.85546875" style="98" customWidth="1"/>
    <col min="3022" max="3022" width="51.42578125" style="98" customWidth="1"/>
    <col min="3023" max="3023" width="2.28515625" style="98" customWidth="1"/>
    <col min="3024" max="3024" width="3" style="98" customWidth="1"/>
    <col min="3025" max="3025" width="12.42578125" style="98" customWidth="1"/>
    <col min="3026" max="3026" width="24.28515625" style="98" customWidth="1"/>
    <col min="3027" max="3027" width="2.28515625" style="98" customWidth="1"/>
    <col min="3028" max="3028" width="3.7109375" style="98" customWidth="1"/>
    <col min="3029" max="3029" width="13.140625" style="98" customWidth="1"/>
    <col min="3030" max="3030" width="28.28515625" style="98" customWidth="1"/>
    <col min="3031" max="3031" width="2.28515625" style="98" customWidth="1"/>
    <col min="3032" max="3032" width="3.7109375" style="98" customWidth="1"/>
    <col min="3033" max="3033" width="13.140625" style="98" customWidth="1"/>
    <col min="3034" max="3034" width="28.28515625" style="98" customWidth="1"/>
    <col min="3035" max="3035" width="2.28515625" style="98" customWidth="1"/>
    <col min="3036" max="3036" width="3.7109375" style="98" customWidth="1"/>
    <col min="3037" max="3037" width="13.140625" style="98" customWidth="1"/>
    <col min="3038" max="3038" width="28.28515625" style="98" customWidth="1"/>
    <col min="3039" max="3039" width="2.28515625" style="98" customWidth="1"/>
    <col min="3040" max="3040" width="3.7109375" style="98" customWidth="1"/>
    <col min="3041" max="3041" width="13.140625" style="98" customWidth="1"/>
    <col min="3042" max="3042" width="28.28515625" style="98" customWidth="1"/>
    <col min="3043" max="3043" width="2.28515625" style="98" customWidth="1"/>
    <col min="3044" max="3044" width="3.7109375" style="98" customWidth="1"/>
    <col min="3045" max="3045" width="13.140625" style="98" customWidth="1"/>
    <col min="3046" max="3046" width="28.28515625" style="98" customWidth="1"/>
    <col min="3047" max="3047" width="2.28515625" style="98" customWidth="1"/>
    <col min="3048" max="3048" width="3.7109375" style="98" customWidth="1"/>
    <col min="3049" max="3049" width="13.140625" style="98" customWidth="1"/>
    <col min="3050" max="3050" width="28.28515625" style="98" customWidth="1"/>
    <col min="3051" max="3051" width="2.28515625" style="98" customWidth="1"/>
    <col min="3052" max="3052" width="3.7109375" style="98" customWidth="1"/>
    <col min="3053" max="3053" width="13.140625" style="98" customWidth="1"/>
    <col min="3054" max="3054" width="28.28515625" style="98" customWidth="1"/>
    <col min="3055" max="3102" width="0" style="98" hidden="1" customWidth="1"/>
    <col min="3103" max="3240" width="11" style="98" customWidth="1"/>
    <col min="3241" max="3276" width="10.85546875" style="98"/>
    <col min="3277" max="3277" width="6.85546875" style="98" customWidth="1"/>
    <col min="3278" max="3278" width="51.42578125" style="98" customWidth="1"/>
    <col min="3279" max="3279" width="2.28515625" style="98" customWidth="1"/>
    <col min="3280" max="3280" width="3" style="98" customWidth="1"/>
    <col min="3281" max="3281" width="12.42578125" style="98" customWidth="1"/>
    <col min="3282" max="3282" width="24.28515625" style="98" customWidth="1"/>
    <col min="3283" max="3283" width="2.28515625" style="98" customWidth="1"/>
    <col min="3284" max="3284" width="3.7109375" style="98" customWidth="1"/>
    <col min="3285" max="3285" width="13.140625" style="98" customWidth="1"/>
    <col min="3286" max="3286" width="28.28515625" style="98" customWidth="1"/>
    <col min="3287" max="3287" width="2.28515625" style="98" customWidth="1"/>
    <col min="3288" max="3288" width="3.7109375" style="98" customWidth="1"/>
    <col min="3289" max="3289" width="13.140625" style="98" customWidth="1"/>
    <col min="3290" max="3290" width="28.28515625" style="98" customWidth="1"/>
    <col min="3291" max="3291" width="2.28515625" style="98" customWidth="1"/>
    <col min="3292" max="3292" width="3.7109375" style="98" customWidth="1"/>
    <col min="3293" max="3293" width="13.140625" style="98" customWidth="1"/>
    <col min="3294" max="3294" width="28.28515625" style="98" customWidth="1"/>
    <col min="3295" max="3295" width="2.28515625" style="98" customWidth="1"/>
    <col min="3296" max="3296" width="3.7109375" style="98" customWidth="1"/>
    <col min="3297" max="3297" width="13.140625" style="98" customWidth="1"/>
    <col min="3298" max="3298" width="28.28515625" style="98" customWidth="1"/>
    <col min="3299" max="3299" width="2.28515625" style="98" customWidth="1"/>
    <col min="3300" max="3300" width="3.7109375" style="98" customWidth="1"/>
    <col min="3301" max="3301" width="13.140625" style="98" customWidth="1"/>
    <col min="3302" max="3302" width="28.28515625" style="98" customWidth="1"/>
    <col min="3303" max="3303" width="2.28515625" style="98" customWidth="1"/>
    <col min="3304" max="3304" width="3.7109375" style="98" customWidth="1"/>
    <col min="3305" max="3305" width="13.140625" style="98" customWidth="1"/>
    <col min="3306" max="3306" width="28.28515625" style="98" customWidth="1"/>
    <col min="3307" max="3307" width="2.28515625" style="98" customWidth="1"/>
    <col min="3308" max="3308" width="3.7109375" style="98" customWidth="1"/>
    <col min="3309" max="3309" width="13.140625" style="98" customWidth="1"/>
    <col min="3310" max="3310" width="28.28515625" style="98" customWidth="1"/>
    <col min="3311" max="3358" width="0" style="98" hidden="1" customWidth="1"/>
    <col min="3359" max="3496" width="11" style="98" customWidth="1"/>
    <col min="3497" max="3532" width="10.85546875" style="98"/>
    <col min="3533" max="3533" width="6.85546875" style="98" customWidth="1"/>
    <col min="3534" max="3534" width="51.42578125" style="98" customWidth="1"/>
    <col min="3535" max="3535" width="2.28515625" style="98" customWidth="1"/>
    <col min="3536" max="3536" width="3" style="98" customWidth="1"/>
    <col min="3537" max="3537" width="12.42578125" style="98" customWidth="1"/>
    <col min="3538" max="3538" width="24.28515625" style="98" customWidth="1"/>
    <col min="3539" max="3539" width="2.28515625" style="98" customWidth="1"/>
    <col min="3540" max="3540" width="3.7109375" style="98" customWidth="1"/>
    <col min="3541" max="3541" width="13.140625" style="98" customWidth="1"/>
    <col min="3542" max="3542" width="28.28515625" style="98" customWidth="1"/>
    <col min="3543" max="3543" width="2.28515625" style="98" customWidth="1"/>
    <col min="3544" max="3544" width="3.7109375" style="98" customWidth="1"/>
    <col min="3545" max="3545" width="13.140625" style="98" customWidth="1"/>
    <col min="3546" max="3546" width="28.28515625" style="98" customWidth="1"/>
    <col min="3547" max="3547" width="2.28515625" style="98" customWidth="1"/>
    <col min="3548" max="3548" width="3.7109375" style="98" customWidth="1"/>
    <col min="3549" max="3549" width="13.140625" style="98" customWidth="1"/>
    <col min="3550" max="3550" width="28.28515625" style="98" customWidth="1"/>
    <col min="3551" max="3551" width="2.28515625" style="98" customWidth="1"/>
    <col min="3552" max="3552" width="3.7109375" style="98" customWidth="1"/>
    <col min="3553" max="3553" width="13.140625" style="98" customWidth="1"/>
    <col min="3554" max="3554" width="28.28515625" style="98" customWidth="1"/>
    <col min="3555" max="3555" width="2.28515625" style="98" customWidth="1"/>
    <col min="3556" max="3556" width="3.7109375" style="98" customWidth="1"/>
    <col min="3557" max="3557" width="13.140625" style="98" customWidth="1"/>
    <col min="3558" max="3558" width="28.28515625" style="98" customWidth="1"/>
    <col min="3559" max="3559" width="2.28515625" style="98" customWidth="1"/>
    <col min="3560" max="3560" width="3.7109375" style="98" customWidth="1"/>
    <col min="3561" max="3561" width="13.140625" style="98" customWidth="1"/>
    <col min="3562" max="3562" width="28.28515625" style="98" customWidth="1"/>
    <col min="3563" max="3563" width="2.28515625" style="98" customWidth="1"/>
    <col min="3564" max="3564" width="3.7109375" style="98" customWidth="1"/>
    <col min="3565" max="3565" width="13.140625" style="98" customWidth="1"/>
    <col min="3566" max="3566" width="28.28515625" style="98" customWidth="1"/>
    <col min="3567" max="3614" width="0" style="98" hidden="1" customWidth="1"/>
    <col min="3615" max="3752" width="11" style="98" customWidth="1"/>
    <col min="3753" max="3788" width="10.85546875" style="98"/>
    <col min="3789" max="3789" width="6.85546875" style="98" customWidth="1"/>
    <col min="3790" max="3790" width="51.42578125" style="98" customWidth="1"/>
    <col min="3791" max="3791" width="2.28515625" style="98" customWidth="1"/>
    <col min="3792" max="3792" width="3" style="98" customWidth="1"/>
    <col min="3793" max="3793" width="12.42578125" style="98" customWidth="1"/>
    <col min="3794" max="3794" width="24.28515625" style="98" customWidth="1"/>
    <col min="3795" max="3795" width="2.28515625" style="98" customWidth="1"/>
    <col min="3796" max="3796" width="3.7109375" style="98" customWidth="1"/>
    <col min="3797" max="3797" width="13.140625" style="98" customWidth="1"/>
    <col min="3798" max="3798" width="28.28515625" style="98" customWidth="1"/>
    <col min="3799" max="3799" width="2.28515625" style="98" customWidth="1"/>
    <col min="3800" max="3800" width="3.7109375" style="98" customWidth="1"/>
    <col min="3801" max="3801" width="13.140625" style="98" customWidth="1"/>
    <col min="3802" max="3802" width="28.28515625" style="98" customWidth="1"/>
    <col min="3803" max="3803" width="2.28515625" style="98" customWidth="1"/>
    <col min="3804" max="3804" width="3.7109375" style="98" customWidth="1"/>
    <col min="3805" max="3805" width="13.140625" style="98" customWidth="1"/>
    <col min="3806" max="3806" width="28.28515625" style="98" customWidth="1"/>
    <col min="3807" max="3807" width="2.28515625" style="98" customWidth="1"/>
    <col min="3808" max="3808" width="3.7109375" style="98" customWidth="1"/>
    <col min="3809" max="3809" width="13.140625" style="98" customWidth="1"/>
    <col min="3810" max="3810" width="28.28515625" style="98" customWidth="1"/>
    <col min="3811" max="3811" width="2.28515625" style="98" customWidth="1"/>
    <col min="3812" max="3812" width="3.7109375" style="98" customWidth="1"/>
    <col min="3813" max="3813" width="13.140625" style="98" customWidth="1"/>
    <col min="3814" max="3814" width="28.28515625" style="98" customWidth="1"/>
    <col min="3815" max="3815" width="2.28515625" style="98" customWidth="1"/>
    <col min="3816" max="3816" width="3.7109375" style="98" customWidth="1"/>
    <col min="3817" max="3817" width="13.140625" style="98" customWidth="1"/>
    <col min="3818" max="3818" width="28.28515625" style="98" customWidth="1"/>
    <col min="3819" max="3819" width="2.28515625" style="98" customWidth="1"/>
    <col min="3820" max="3820" width="3.7109375" style="98" customWidth="1"/>
    <col min="3821" max="3821" width="13.140625" style="98" customWidth="1"/>
    <col min="3822" max="3822" width="28.28515625" style="98" customWidth="1"/>
    <col min="3823" max="3870" width="0" style="98" hidden="1" customWidth="1"/>
    <col min="3871" max="4008" width="11" style="98" customWidth="1"/>
    <col min="4009" max="4044" width="10.85546875" style="98"/>
    <col min="4045" max="4045" width="6.85546875" style="98" customWidth="1"/>
    <col min="4046" max="4046" width="51.42578125" style="98" customWidth="1"/>
    <col min="4047" max="4047" width="2.28515625" style="98" customWidth="1"/>
    <col min="4048" max="4048" width="3" style="98" customWidth="1"/>
    <col min="4049" max="4049" width="12.42578125" style="98" customWidth="1"/>
    <col min="4050" max="4050" width="24.28515625" style="98" customWidth="1"/>
    <col min="4051" max="4051" width="2.28515625" style="98" customWidth="1"/>
    <col min="4052" max="4052" width="3.7109375" style="98" customWidth="1"/>
    <col min="4053" max="4053" width="13.140625" style="98" customWidth="1"/>
    <col min="4054" max="4054" width="28.28515625" style="98" customWidth="1"/>
    <col min="4055" max="4055" width="2.28515625" style="98" customWidth="1"/>
    <col min="4056" max="4056" width="3.7109375" style="98" customWidth="1"/>
    <col min="4057" max="4057" width="13.140625" style="98" customWidth="1"/>
    <col min="4058" max="4058" width="28.28515625" style="98" customWidth="1"/>
    <col min="4059" max="4059" width="2.28515625" style="98" customWidth="1"/>
    <col min="4060" max="4060" width="3.7109375" style="98" customWidth="1"/>
    <col min="4061" max="4061" width="13.140625" style="98" customWidth="1"/>
    <col min="4062" max="4062" width="28.28515625" style="98" customWidth="1"/>
    <col min="4063" max="4063" width="2.28515625" style="98" customWidth="1"/>
    <col min="4064" max="4064" width="3.7109375" style="98" customWidth="1"/>
    <col min="4065" max="4065" width="13.140625" style="98" customWidth="1"/>
    <col min="4066" max="4066" width="28.28515625" style="98" customWidth="1"/>
    <col min="4067" max="4067" width="2.28515625" style="98" customWidth="1"/>
    <col min="4068" max="4068" width="3.7109375" style="98" customWidth="1"/>
    <col min="4069" max="4069" width="13.140625" style="98" customWidth="1"/>
    <col min="4070" max="4070" width="28.28515625" style="98" customWidth="1"/>
    <col min="4071" max="4071" width="2.28515625" style="98" customWidth="1"/>
    <col min="4072" max="4072" width="3.7109375" style="98" customWidth="1"/>
    <col min="4073" max="4073" width="13.140625" style="98" customWidth="1"/>
    <col min="4074" max="4074" width="28.28515625" style="98" customWidth="1"/>
    <col min="4075" max="4075" width="2.28515625" style="98" customWidth="1"/>
    <col min="4076" max="4076" width="3.7109375" style="98" customWidth="1"/>
    <col min="4077" max="4077" width="13.140625" style="98" customWidth="1"/>
    <col min="4078" max="4078" width="28.28515625" style="98" customWidth="1"/>
    <col min="4079" max="4126" width="0" style="98" hidden="1" customWidth="1"/>
    <col min="4127" max="4264" width="11" style="98" customWidth="1"/>
    <col min="4265" max="4300" width="10.85546875" style="98"/>
    <col min="4301" max="4301" width="6.85546875" style="98" customWidth="1"/>
    <col min="4302" max="4302" width="51.42578125" style="98" customWidth="1"/>
    <col min="4303" max="4303" width="2.28515625" style="98" customWidth="1"/>
    <col min="4304" max="4304" width="3" style="98" customWidth="1"/>
    <col min="4305" max="4305" width="12.42578125" style="98" customWidth="1"/>
    <col min="4306" max="4306" width="24.28515625" style="98" customWidth="1"/>
    <col min="4307" max="4307" width="2.28515625" style="98" customWidth="1"/>
    <col min="4308" max="4308" width="3.7109375" style="98" customWidth="1"/>
    <col min="4309" max="4309" width="13.140625" style="98" customWidth="1"/>
    <col min="4310" max="4310" width="28.28515625" style="98" customWidth="1"/>
    <col min="4311" max="4311" width="2.28515625" style="98" customWidth="1"/>
    <col min="4312" max="4312" width="3.7109375" style="98" customWidth="1"/>
    <col min="4313" max="4313" width="13.140625" style="98" customWidth="1"/>
    <col min="4314" max="4314" width="28.28515625" style="98" customWidth="1"/>
    <col min="4315" max="4315" width="2.28515625" style="98" customWidth="1"/>
    <col min="4316" max="4316" width="3.7109375" style="98" customWidth="1"/>
    <col min="4317" max="4317" width="13.140625" style="98" customWidth="1"/>
    <col min="4318" max="4318" width="28.28515625" style="98" customWidth="1"/>
    <col min="4319" max="4319" width="2.28515625" style="98" customWidth="1"/>
    <col min="4320" max="4320" width="3.7109375" style="98" customWidth="1"/>
    <col min="4321" max="4321" width="13.140625" style="98" customWidth="1"/>
    <col min="4322" max="4322" width="28.28515625" style="98" customWidth="1"/>
    <col min="4323" max="4323" width="2.28515625" style="98" customWidth="1"/>
    <col min="4324" max="4324" width="3.7109375" style="98" customWidth="1"/>
    <col min="4325" max="4325" width="13.140625" style="98" customWidth="1"/>
    <col min="4326" max="4326" width="28.28515625" style="98" customWidth="1"/>
    <col min="4327" max="4327" width="2.28515625" style="98" customWidth="1"/>
    <col min="4328" max="4328" width="3.7109375" style="98" customWidth="1"/>
    <col min="4329" max="4329" width="13.140625" style="98" customWidth="1"/>
    <col min="4330" max="4330" width="28.28515625" style="98" customWidth="1"/>
    <col min="4331" max="4331" width="2.28515625" style="98" customWidth="1"/>
    <col min="4332" max="4332" width="3.7109375" style="98" customWidth="1"/>
    <col min="4333" max="4333" width="13.140625" style="98" customWidth="1"/>
    <col min="4334" max="4334" width="28.28515625" style="98" customWidth="1"/>
    <col min="4335" max="4382" width="0" style="98" hidden="1" customWidth="1"/>
    <col min="4383" max="4520" width="11" style="98" customWidth="1"/>
    <col min="4521" max="4556" width="10.85546875" style="98"/>
    <col min="4557" max="4557" width="6.85546875" style="98" customWidth="1"/>
    <col min="4558" max="4558" width="51.42578125" style="98" customWidth="1"/>
    <col min="4559" max="4559" width="2.28515625" style="98" customWidth="1"/>
    <col min="4560" max="4560" width="3" style="98" customWidth="1"/>
    <col min="4561" max="4561" width="12.42578125" style="98" customWidth="1"/>
    <col min="4562" max="4562" width="24.28515625" style="98" customWidth="1"/>
    <col min="4563" max="4563" width="2.28515625" style="98" customWidth="1"/>
    <col min="4564" max="4564" width="3.7109375" style="98" customWidth="1"/>
    <col min="4565" max="4565" width="13.140625" style="98" customWidth="1"/>
    <col min="4566" max="4566" width="28.28515625" style="98" customWidth="1"/>
    <col min="4567" max="4567" width="2.28515625" style="98" customWidth="1"/>
    <col min="4568" max="4568" width="3.7109375" style="98" customWidth="1"/>
    <col min="4569" max="4569" width="13.140625" style="98" customWidth="1"/>
    <col min="4570" max="4570" width="28.28515625" style="98" customWidth="1"/>
    <col min="4571" max="4571" width="2.28515625" style="98" customWidth="1"/>
    <col min="4572" max="4572" width="3.7109375" style="98" customWidth="1"/>
    <col min="4573" max="4573" width="13.140625" style="98" customWidth="1"/>
    <col min="4574" max="4574" width="28.28515625" style="98" customWidth="1"/>
    <col min="4575" max="4575" width="2.28515625" style="98" customWidth="1"/>
    <col min="4576" max="4576" width="3.7109375" style="98" customWidth="1"/>
    <col min="4577" max="4577" width="13.140625" style="98" customWidth="1"/>
    <col min="4578" max="4578" width="28.28515625" style="98" customWidth="1"/>
    <col min="4579" max="4579" width="2.28515625" style="98" customWidth="1"/>
    <col min="4580" max="4580" width="3.7109375" style="98" customWidth="1"/>
    <col min="4581" max="4581" width="13.140625" style="98" customWidth="1"/>
    <col min="4582" max="4582" width="28.28515625" style="98" customWidth="1"/>
    <col min="4583" max="4583" width="2.28515625" style="98" customWidth="1"/>
    <col min="4584" max="4584" width="3.7109375" style="98" customWidth="1"/>
    <col min="4585" max="4585" width="13.140625" style="98" customWidth="1"/>
    <col min="4586" max="4586" width="28.28515625" style="98" customWidth="1"/>
    <col min="4587" max="4587" width="2.28515625" style="98" customWidth="1"/>
    <col min="4588" max="4588" width="3.7109375" style="98" customWidth="1"/>
    <col min="4589" max="4589" width="13.140625" style="98" customWidth="1"/>
    <col min="4590" max="4590" width="28.28515625" style="98" customWidth="1"/>
    <col min="4591" max="4638" width="0" style="98" hidden="1" customWidth="1"/>
    <col min="4639" max="4776" width="11" style="98" customWidth="1"/>
    <col min="4777" max="4812" width="10.85546875" style="98"/>
    <col min="4813" max="4813" width="6.85546875" style="98" customWidth="1"/>
    <col min="4814" max="4814" width="51.42578125" style="98" customWidth="1"/>
    <col min="4815" max="4815" width="2.28515625" style="98" customWidth="1"/>
    <col min="4816" max="4816" width="3" style="98" customWidth="1"/>
    <col min="4817" max="4817" width="12.42578125" style="98" customWidth="1"/>
    <col min="4818" max="4818" width="24.28515625" style="98" customWidth="1"/>
    <col min="4819" max="4819" width="2.28515625" style="98" customWidth="1"/>
    <col min="4820" max="4820" width="3.7109375" style="98" customWidth="1"/>
    <col min="4821" max="4821" width="13.140625" style="98" customWidth="1"/>
    <col min="4822" max="4822" width="28.28515625" style="98" customWidth="1"/>
    <col min="4823" max="4823" width="2.28515625" style="98" customWidth="1"/>
    <col min="4824" max="4824" width="3.7109375" style="98" customWidth="1"/>
    <col min="4825" max="4825" width="13.140625" style="98" customWidth="1"/>
    <col min="4826" max="4826" width="28.28515625" style="98" customWidth="1"/>
    <col min="4827" max="4827" width="2.28515625" style="98" customWidth="1"/>
    <col min="4828" max="4828" width="3.7109375" style="98" customWidth="1"/>
    <col min="4829" max="4829" width="13.140625" style="98" customWidth="1"/>
    <col min="4830" max="4830" width="28.28515625" style="98" customWidth="1"/>
    <col min="4831" max="4831" width="2.28515625" style="98" customWidth="1"/>
    <col min="4832" max="4832" width="3.7109375" style="98" customWidth="1"/>
    <col min="4833" max="4833" width="13.140625" style="98" customWidth="1"/>
    <col min="4834" max="4834" width="28.28515625" style="98" customWidth="1"/>
    <col min="4835" max="4835" width="2.28515625" style="98" customWidth="1"/>
    <col min="4836" max="4836" width="3.7109375" style="98" customWidth="1"/>
    <col min="4837" max="4837" width="13.140625" style="98" customWidth="1"/>
    <col min="4838" max="4838" width="28.28515625" style="98" customWidth="1"/>
    <col min="4839" max="4839" width="2.28515625" style="98" customWidth="1"/>
    <col min="4840" max="4840" width="3.7109375" style="98" customWidth="1"/>
    <col min="4841" max="4841" width="13.140625" style="98" customWidth="1"/>
    <col min="4842" max="4842" width="28.28515625" style="98" customWidth="1"/>
    <col min="4843" max="4843" width="2.28515625" style="98" customWidth="1"/>
    <col min="4844" max="4844" width="3.7109375" style="98" customWidth="1"/>
    <col min="4845" max="4845" width="13.140625" style="98" customWidth="1"/>
    <col min="4846" max="4846" width="28.28515625" style="98" customWidth="1"/>
    <col min="4847" max="4894" width="0" style="98" hidden="1" customWidth="1"/>
    <col min="4895" max="5032" width="11" style="98" customWidth="1"/>
    <col min="5033" max="5068" width="10.85546875" style="98"/>
    <col min="5069" max="5069" width="6.85546875" style="98" customWidth="1"/>
    <col min="5070" max="5070" width="51.42578125" style="98" customWidth="1"/>
    <col min="5071" max="5071" width="2.28515625" style="98" customWidth="1"/>
    <col min="5072" max="5072" width="3" style="98" customWidth="1"/>
    <col min="5073" max="5073" width="12.42578125" style="98" customWidth="1"/>
    <col min="5074" max="5074" width="24.28515625" style="98" customWidth="1"/>
    <col min="5075" max="5075" width="2.28515625" style="98" customWidth="1"/>
    <col min="5076" max="5076" width="3.7109375" style="98" customWidth="1"/>
    <col min="5077" max="5077" width="13.140625" style="98" customWidth="1"/>
    <col min="5078" max="5078" width="28.28515625" style="98" customWidth="1"/>
    <col min="5079" max="5079" width="2.28515625" style="98" customWidth="1"/>
    <col min="5080" max="5080" width="3.7109375" style="98" customWidth="1"/>
    <col min="5081" max="5081" width="13.140625" style="98" customWidth="1"/>
    <col min="5082" max="5082" width="28.28515625" style="98" customWidth="1"/>
    <col min="5083" max="5083" width="2.28515625" style="98" customWidth="1"/>
    <col min="5084" max="5084" width="3.7109375" style="98" customWidth="1"/>
    <col min="5085" max="5085" width="13.140625" style="98" customWidth="1"/>
    <col min="5086" max="5086" width="28.28515625" style="98" customWidth="1"/>
    <col min="5087" max="5087" width="2.28515625" style="98" customWidth="1"/>
    <col min="5088" max="5088" width="3.7109375" style="98" customWidth="1"/>
    <col min="5089" max="5089" width="13.140625" style="98" customWidth="1"/>
    <col min="5090" max="5090" width="28.28515625" style="98" customWidth="1"/>
    <col min="5091" max="5091" width="2.28515625" style="98" customWidth="1"/>
    <col min="5092" max="5092" width="3.7109375" style="98" customWidth="1"/>
    <col min="5093" max="5093" width="13.140625" style="98" customWidth="1"/>
    <col min="5094" max="5094" width="28.28515625" style="98" customWidth="1"/>
    <col min="5095" max="5095" width="2.28515625" style="98" customWidth="1"/>
    <col min="5096" max="5096" width="3.7109375" style="98" customWidth="1"/>
    <col min="5097" max="5097" width="13.140625" style="98" customWidth="1"/>
    <col min="5098" max="5098" width="28.28515625" style="98" customWidth="1"/>
    <col min="5099" max="5099" width="2.28515625" style="98" customWidth="1"/>
    <col min="5100" max="5100" width="3.7109375" style="98" customWidth="1"/>
    <col min="5101" max="5101" width="13.140625" style="98" customWidth="1"/>
    <col min="5102" max="5102" width="28.28515625" style="98" customWidth="1"/>
    <col min="5103" max="5150" width="0" style="98" hidden="1" customWidth="1"/>
    <col min="5151" max="5288" width="11" style="98" customWidth="1"/>
    <col min="5289" max="5324" width="10.85546875" style="98"/>
    <col min="5325" max="5325" width="6.85546875" style="98" customWidth="1"/>
    <col min="5326" max="5326" width="51.42578125" style="98" customWidth="1"/>
    <col min="5327" max="5327" width="2.28515625" style="98" customWidth="1"/>
    <col min="5328" max="5328" width="3" style="98" customWidth="1"/>
    <col min="5329" max="5329" width="12.42578125" style="98" customWidth="1"/>
    <col min="5330" max="5330" width="24.28515625" style="98" customWidth="1"/>
    <col min="5331" max="5331" width="2.28515625" style="98" customWidth="1"/>
    <col min="5332" max="5332" width="3.7109375" style="98" customWidth="1"/>
    <col min="5333" max="5333" width="13.140625" style="98" customWidth="1"/>
    <col min="5334" max="5334" width="28.28515625" style="98" customWidth="1"/>
    <col min="5335" max="5335" width="2.28515625" style="98" customWidth="1"/>
    <col min="5336" max="5336" width="3.7109375" style="98" customWidth="1"/>
    <col min="5337" max="5337" width="13.140625" style="98" customWidth="1"/>
    <col min="5338" max="5338" width="28.28515625" style="98" customWidth="1"/>
    <col min="5339" max="5339" width="2.28515625" style="98" customWidth="1"/>
    <col min="5340" max="5340" width="3.7109375" style="98" customWidth="1"/>
    <col min="5341" max="5341" width="13.140625" style="98" customWidth="1"/>
    <col min="5342" max="5342" width="28.28515625" style="98" customWidth="1"/>
    <col min="5343" max="5343" width="2.28515625" style="98" customWidth="1"/>
    <col min="5344" max="5344" width="3.7109375" style="98" customWidth="1"/>
    <col min="5345" max="5345" width="13.140625" style="98" customWidth="1"/>
    <col min="5346" max="5346" width="28.28515625" style="98" customWidth="1"/>
    <col min="5347" max="5347" width="2.28515625" style="98" customWidth="1"/>
    <col min="5348" max="5348" width="3.7109375" style="98" customWidth="1"/>
    <col min="5349" max="5349" width="13.140625" style="98" customWidth="1"/>
    <col min="5350" max="5350" width="28.28515625" style="98" customWidth="1"/>
    <col min="5351" max="5351" width="2.28515625" style="98" customWidth="1"/>
    <col min="5352" max="5352" width="3.7109375" style="98" customWidth="1"/>
    <col min="5353" max="5353" width="13.140625" style="98" customWidth="1"/>
    <col min="5354" max="5354" width="28.28515625" style="98" customWidth="1"/>
    <col min="5355" max="5355" width="2.28515625" style="98" customWidth="1"/>
    <col min="5356" max="5356" width="3.7109375" style="98" customWidth="1"/>
    <col min="5357" max="5357" width="13.140625" style="98" customWidth="1"/>
    <col min="5358" max="5358" width="28.28515625" style="98" customWidth="1"/>
    <col min="5359" max="5406" width="0" style="98" hidden="1" customWidth="1"/>
    <col min="5407" max="5544" width="11" style="98" customWidth="1"/>
    <col min="5545" max="5580" width="10.85546875" style="98"/>
    <col min="5581" max="5581" width="6.85546875" style="98" customWidth="1"/>
    <col min="5582" max="5582" width="51.42578125" style="98" customWidth="1"/>
    <col min="5583" max="5583" width="2.28515625" style="98" customWidth="1"/>
    <col min="5584" max="5584" width="3" style="98" customWidth="1"/>
    <col min="5585" max="5585" width="12.42578125" style="98" customWidth="1"/>
    <col min="5586" max="5586" width="24.28515625" style="98" customWidth="1"/>
    <col min="5587" max="5587" width="2.28515625" style="98" customWidth="1"/>
    <col min="5588" max="5588" width="3.7109375" style="98" customWidth="1"/>
    <col min="5589" max="5589" width="13.140625" style="98" customWidth="1"/>
    <col min="5590" max="5590" width="28.28515625" style="98" customWidth="1"/>
    <col min="5591" max="5591" width="2.28515625" style="98" customWidth="1"/>
    <col min="5592" max="5592" width="3.7109375" style="98" customWidth="1"/>
    <col min="5593" max="5593" width="13.140625" style="98" customWidth="1"/>
    <col min="5594" max="5594" width="28.28515625" style="98" customWidth="1"/>
    <col min="5595" max="5595" width="2.28515625" style="98" customWidth="1"/>
    <col min="5596" max="5596" width="3.7109375" style="98" customWidth="1"/>
    <col min="5597" max="5597" width="13.140625" style="98" customWidth="1"/>
    <col min="5598" max="5598" width="28.28515625" style="98" customWidth="1"/>
    <col min="5599" max="5599" width="2.28515625" style="98" customWidth="1"/>
    <col min="5600" max="5600" width="3.7109375" style="98" customWidth="1"/>
    <col min="5601" max="5601" width="13.140625" style="98" customWidth="1"/>
    <col min="5602" max="5602" width="28.28515625" style="98" customWidth="1"/>
    <col min="5603" max="5603" width="2.28515625" style="98" customWidth="1"/>
    <col min="5604" max="5604" width="3.7109375" style="98" customWidth="1"/>
    <col min="5605" max="5605" width="13.140625" style="98" customWidth="1"/>
    <col min="5606" max="5606" width="28.28515625" style="98" customWidth="1"/>
    <col min="5607" max="5607" width="2.28515625" style="98" customWidth="1"/>
    <col min="5608" max="5608" width="3.7109375" style="98" customWidth="1"/>
    <col min="5609" max="5609" width="13.140625" style="98" customWidth="1"/>
    <col min="5610" max="5610" width="28.28515625" style="98" customWidth="1"/>
    <col min="5611" max="5611" width="2.28515625" style="98" customWidth="1"/>
    <col min="5612" max="5612" width="3.7109375" style="98" customWidth="1"/>
    <col min="5613" max="5613" width="13.140625" style="98" customWidth="1"/>
    <col min="5614" max="5614" width="28.28515625" style="98" customWidth="1"/>
    <col min="5615" max="5662" width="0" style="98" hidden="1" customWidth="1"/>
    <col min="5663" max="5800" width="11" style="98" customWidth="1"/>
    <col min="5801" max="5836" width="10.85546875" style="98"/>
    <col min="5837" max="5837" width="6.85546875" style="98" customWidth="1"/>
    <col min="5838" max="5838" width="51.42578125" style="98" customWidth="1"/>
    <col min="5839" max="5839" width="2.28515625" style="98" customWidth="1"/>
    <col min="5840" max="5840" width="3" style="98" customWidth="1"/>
    <col min="5841" max="5841" width="12.42578125" style="98" customWidth="1"/>
    <col min="5842" max="5842" width="24.28515625" style="98" customWidth="1"/>
    <col min="5843" max="5843" width="2.28515625" style="98" customWidth="1"/>
    <col min="5844" max="5844" width="3.7109375" style="98" customWidth="1"/>
    <col min="5845" max="5845" width="13.140625" style="98" customWidth="1"/>
    <col min="5846" max="5846" width="28.28515625" style="98" customWidth="1"/>
    <col min="5847" max="5847" width="2.28515625" style="98" customWidth="1"/>
    <col min="5848" max="5848" width="3.7109375" style="98" customWidth="1"/>
    <col min="5849" max="5849" width="13.140625" style="98" customWidth="1"/>
    <col min="5850" max="5850" width="28.28515625" style="98" customWidth="1"/>
    <col min="5851" max="5851" width="2.28515625" style="98" customWidth="1"/>
    <col min="5852" max="5852" width="3.7109375" style="98" customWidth="1"/>
    <col min="5853" max="5853" width="13.140625" style="98" customWidth="1"/>
    <col min="5854" max="5854" width="28.28515625" style="98" customWidth="1"/>
    <col min="5855" max="5855" width="2.28515625" style="98" customWidth="1"/>
    <col min="5856" max="5856" width="3.7109375" style="98" customWidth="1"/>
    <col min="5857" max="5857" width="13.140625" style="98" customWidth="1"/>
    <col min="5858" max="5858" width="28.28515625" style="98" customWidth="1"/>
    <col min="5859" max="5859" width="2.28515625" style="98" customWidth="1"/>
    <col min="5860" max="5860" width="3.7109375" style="98" customWidth="1"/>
    <col min="5861" max="5861" width="13.140625" style="98" customWidth="1"/>
    <col min="5862" max="5862" width="28.28515625" style="98" customWidth="1"/>
    <col min="5863" max="5863" width="2.28515625" style="98" customWidth="1"/>
    <col min="5864" max="5864" width="3.7109375" style="98" customWidth="1"/>
    <col min="5865" max="5865" width="13.140625" style="98" customWidth="1"/>
    <col min="5866" max="5866" width="28.28515625" style="98" customWidth="1"/>
    <col min="5867" max="5867" width="2.28515625" style="98" customWidth="1"/>
    <col min="5868" max="5868" width="3.7109375" style="98" customWidth="1"/>
    <col min="5869" max="5869" width="13.140625" style="98" customWidth="1"/>
    <col min="5870" max="5870" width="28.28515625" style="98" customWidth="1"/>
    <col min="5871" max="5918" width="0" style="98" hidden="1" customWidth="1"/>
    <col min="5919" max="6056" width="11" style="98" customWidth="1"/>
    <col min="6057" max="6092" width="10.85546875" style="98"/>
    <col min="6093" max="6093" width="6.85546875" style="98" customWidth="1"/>
    <col min="6094" max="6094" width="51.42578125" style="98" customWidth="1"/>
    <col min="6095" max="6095" width="2.28515625" style="98" customWidth="1"/>
    <col min="6096" max="6096" width="3" style="98" customWidth="1"/>
    <col min="6097" max="6097" width="12.42578125" style="98" customWidth="1"/>
    <col min="6098" max="6098" width="24.28515625" style="98" customWidth="1"/>
    <col min="6099" max="6099" width="2.28515625" style="98" customWidth="1"/>
    <col min="6100" max="6100" width="3.7109375" style="98" customWidth="1"/>
    <col min="6101" max="6101" width="13.140625" style="98" customWidth="1"/>
    <col min="6102" max="6102" width="28.28515625" style="98" customWidth="1"/>
    <col min="6103" max="6103" width="2.28515625" style="98" customWidth="1"/>
    <col min="6104" max="6104" width="3.7109375" style="98" customWidth="1"/>
    <col min="6105" max="6105" width="13.140625" style="98" customWidth="1"/>
    <col min="6106" max="6106" width="28.28515625" style="98" customWidth="1"/>
    <col min="6107" max="6107" width="2.28515625" style="98" customWidth="1"/>
    <col min="6108" max="6108" width="3.7109375" style="98" customWidth="1"/>
    <col min="6109" max="6109" width="13.140625" style="98" customWidth="1"/>
    <col min="6110" max="6110" width="28.28515625" style="98" customWidth="1"/>
    <col min="6111" max="6111" width="2.28515625" style="98" customWidth="1"/>
    <col min="6112" max="6112" width="3.7109375" style="98" customWidth="1"/>
    <col min="6113" max="6113" width="13.140625" style="98" customWidth="1"/>
    <col min="6114" max="6114" width="28.28515625" style="98" customWidth="1"/>
    <col min="6115" max="6115" width="2.28515625" style="98" customWidth="1"/>
    <col min="6116" max="6116" width="3.7109375" style="98" customWidth="1"/>
    <col min="6117" max="6117" width="13.140625" style="98" customWidth="1"/>
    <col min="6118" max="6118" width="28.28515625" style="98" customWidth="1"/>
    <col min="6119" max="6119" width="2.28515625" style="98" customWidth="1"/>
    <col min="6120" max="6120" width="3.7109375" style="98" customWidth="1"/>
    <col min="6121" max="6121" width="13.140625" style="98" customWidth="1"/>
    <col min="6122" max="6122" width="28.28515625" style="98" customWidth="1"/>
    <col min="6123" max="6123" width="2.28515625" style="98" customWidth="1"/>
    <col min="6124" max="6124" width="3.7109375" style="98" customWidth="1"/>
    <col min="6125" max="6125" width="13.140625" style="98" customWidth="1"/>
    <col min="6126" max="6126" width="28.28515625" style="98" customWidth="1"/>
    <col min="6127" max="6174" width="0" style="98" hidden="1" customWidth="1"/>
    <col min="6175" max="6312" width="11" style="98" customWidth="1"/>
    <col min="6313" max="6348" width="10.85546875" style="98"/>
    <col min="6349" max="6349" width="6.85546875" style="98" customWidth="1"/>
    <col min="6350" max="6350" width="51.42578125" style="98" customWidth="1"/>
    <col min="6351" max="6351" width="2.28515625" style="98" customWidth="1"/>
    <col min="6352" max="6352" width="3" style="98" customWidth="1"/>
    <col min="6353" max="6353" width="12.42578125" style="98" customWidth="1"/>
    <col min="6354" max="6354" width="24.28515625" style="98" customWidth="1"/>
    <col min="6355" max="6355" width="2.28515625" style="98" customWidth="1"/>
    <col min="6356" max="6356" width="3.7109375" style="98" customWidth="1"/>
    <col min="6357" max="6357" width="13.140625" style="98" customWidth="1"/>
    <col min="6358" max="6358" width="28.28515625" style="98" customWidth="1"/>
    <col min="6359" max="6359" width="2.28515625" style="98" customWidth="1"/>
    <col min="6360" max="6360" width="3.7109375" style="98" customWidth="1"/>
    <col min="6361" max="6361" width="13.140625" style="98" customWidth="1"/>
    <col min="6362" max="6362" width="28.28515625" style="98" customWidth="1"/>
    <col min="6363" max="6363" width="2.28515625" style="98" customWidth="1"/>
    <col min="6364" max="6364" width="3.7109375" style="98" customWidth="1"/>
    <col min="6365" max="6365" width="13.140625" style="98" customWidth="1"/>
    <col min="6366" max="6366" width="28.28515625" style="98" customWidth="1"/>
    <col min="6367" max="6367" width="2.28515625" style="98" customWidth="1"/>
    <col min="6368" max="6368" width="3.7109375" style="98" customWidth="1"/>
    <col min="6369" max="6369" width="13.140625" style="98" customWidth="1"/>
    <col min="6370" max="6370" width="28.28515625" style="98" customWidth="1"/>
    <col min="6371" max="6371" width="2.28515625" style="98" customWidth="1"/>
    <col min="6372" max="6372" width="3.7109375" style="98" customWidth="1"/>
    <col min="6373" max="6373" width="13.140625" style="98" customWidth="1"/>
    <col min="6374" max="6374" width="28.28515625" style="98" customWidth="1"/>
    <col min="6375" max="6375" width="2.28515625" style="98" customWidth="1"/>
    <col min="6376" max="6376" width="3.7109375" style="98" customWidth="1"/>
    <col min="6377" max="6377" width="13.140625" style="98" customWidth="1"/>
    <col min="6378" max="6378" width="28.28515625" style="98" customWidth="1"/>
    <col min="6379" max="6379" width="2.28515625" style="98" customWidth="1"/>
    <col min="6380" max="6380" width="3.7109375" style="98" customWidth="1"/>
    <col min="6381" max="6381" width="13.140625" style="98" customWidth="1"/>
    <col min="6382" max="6382" width="28.28515625" style="98" customWidth="1"/>
    <col min="6383" max="6430" width="0" style="98" hidden="1" customWidth="1"/>
    <col min="6431" max="6568" width="11" style="98" customWidth="1"/>
    <col min="6569" max="6604" width="10.85546875" style="98"/>
    <col min="6605" max="6605" width="6.85546875" style="98" customWidth="1"/>
    <col min="6606" max="6606" width="51.42578125" style="98" customWidth="1"/>
    <col min="6607" max="6607" width="2.28515625" style="98" customWidth="1"/>
    <col min="6608" max="6608" width="3" style="98" customWidth="1"/>
    <col min="6609" max="6609" width="12.42578125" style="98" customWidth="1"/>
    <col min="6610" max="6610" width="24.28515625" style="98" customWidth="1"/>
    <col min="6611" max="6611" width="2.28515625" style="98" customWidth="1"/>
    <col min="6612" max="6612" width="3.7109375" style="98" customWidth="1"/>
    <col min="6613" max="6613" width="13.140625" style="98" customWidth="1"/>
    <col min="6614" max="6614" width="28.28515625" style="98" customWidth="1"/>
    <col min="6615" max="6615" width="2.28515625" style="98" customWidth="1"/>
    <col min="6616" max="6616" width="3.7109375" style="98" customWidth="1"/>
    <col min="6617" max="6617" width="13.140625" style="98" customWidth="1"/>
    <col min="6618" max="6618" width="28.28515625" style="98" customWidth="1"/>
    <col min="6619" max="6619" width="2.28515625" style="98" customWidth="1"/>
    <col min="6620" max="6620" width="3.7109375" style="98" customWidth="1"/>
    <col min="6621" max="6621" width="13.140625" style="98" customWidth="1"/>
    <col min="6622" max="6622" width="28.28515625" style="98" customWidth="1"/>
    <col min="6623" max="6623" width="2.28515625" style="98" customWidth="1"/>
    <col min="6624" max="6624" width="3.7109375" style="98" customWidth="1"/>
    <col min="6625" max="6625" width="13.140625" style="98" customWidth="1"/>
    <col min="6626" max="6626" width="28.28515625" style="98" customWidth="1"/>
    <col min="6627" max="6627" width="2.28515625" style="98" customWidth="1"/>
    <col min="6628" max="6628" width="3.7109375" style="98" customWidth="1"/>
    <col min="6629" max="6629" width="13.140625" style="98" customWidth="1"/>
    <col min="6630" max="6630" width="28.28515625" style="98" customWidth="1"/>
    <col min="6631" max="6631" width="2.28515625" style="98" customWidth="1"/>
    <col min="6632" max="6632" width="3.7109375" style="98" customWidth="1"/>
    <col min="6633" max="6633" width="13.140625" style="98" customWidth="1"/>
    <col min="6634" max="6634" width="28.28515625" style="98" customWidth="1"/>
    <col min="6635" max="6635" width="2.28515625" style="98" customWidth="1"/>
    <col min="6636" max="6636" width="3.7109375" style="98" customWidth="1"/>
    <col min="6637" max="6637" width="13.140625" style="98" customWidth="1"/>
    <col min="6638" max="6638" width="28.28515625" style="98" customWidth="1"/>
    <col min="6639" max="6686" width="0" style="98" hidden="1" customWidth="1"/>
    <col min="6687" max="6824" width="11" style="98" customWidth="1"/>
    <col min="6825" max="6860" width="10.85546875" style="98"/>
    <col min="6861" max="6861" width="6.85546875" style="98" customWidth="1"/>
    <col min="6862" max="6862" width="51.42578125" style="98" customWidth="1"/>
    <col min="6863" max="6863" width="2.28515625" style="98" customWidth="1"/>
    <col min="6864" max="6864" width="3" style="98" customWidth="1"/>
    <col min="6865" max="6865" width="12.42578125" style="98" customWidth="1"/>
    <col min="6866" max="6866" width="24.28515625" style="98" customWidth="1"/>
    <col min="6867" max="6867" width="2.28515625" style="98" customWidth="1"/>
    <col min="6868" max="6868" width="3.7109375" style="98" customWidth="1"/>
    <col min="6869" max="6869" width="13.140625" style="98" customWidth="1"/>
    <col min="6870" max="6870" width="28.28515625" style="98" customWidth="1"/>
    <col min="6871" max="6871" width="2.28515625" style="98" customWidth="1"/>
    <col min="6872" max="6872" width="3.7109375" style="98" customWidth="1"/>
    <col min="6873" max="6873" width="13.140625" style="98" customWidth="1"/>
    <col min="6874" max="6874" width="28.28515625" style="98" customWidth="1"/>
    <col min="6875" max="6875" width="2.28515625" style="98" customWidth="1"/>
    <col min="6876" max="6876" width="3.7109375" style="98" customWidth="1"/>
    <col min="6877" max="6877" width="13.140625" style="98" customWidth="1"/>
    <col min="6878" max="6878" width="28.28515625" style="98" customWidth="1"/>
    <col min="6879" max="6879" width="2.28515625" style="98" customWidth="1"/>
    <col min="6880" max="6880" width="3.7109375" style="98" customWidth="1"/>
    <col min="6881" max="6881" width="13.140625" style="98" customWidth="1"/>
    <col min="6882" max="6882" width="28.28515625" style="98" customWidth="1"/>
    <col min="6883" max="6883" width="2.28515625" style="98" customWidth="1"/>
    <col min="6884" max="6884" width="3.7109375" style="98" customWidth="1"/>
    <col min="6885" max="6885" width="13.140625" style="98" customWidth="1"/>
    <col min="6886" max="6886" width="28.28515625" style="98" customWidth="1"/>
    <col min="6887" max="6887" width="2.28515625" style="98" customWidth="1"/>
    <col min="6888" max="6888" width="3.7109375" style="98" customWidth="1"/>
    <col min="6889" max="6889" width="13.140625" style="98" customWidth="1"/>
    <col min="6890" max="6890" width="28.28515625" style="98" customWidth="1"/>
    <col min="6891" max="6891" width="2.28515625" style="98" customWidth="1"/>
    <col min="6892" max="6892" width="3.7109375" style="98" customWidth="1"/>
    <col min="6893" max="6893" width="13.140625" style="98" customWidth="1"/>
    <col min="6894" max="6894" width="28.28515625" style="98" customWidth="1"/>
    <col min="6895" max="6942" width="0" style="98" hidden="1" customWidth="1"/>
    <col min="6943" max="7080" width="11" style="98" customWidth="1"/>
    <col min="7081" max="7116" width="10.85546875" style="98"/>
    <col min="7117" max="7117" width="6.85546875" style="98" customWidth="1"/>
    <col min="7118" max="7118" width="51.42578125" style="98" customWidth="1"/>
    <col min="7119" max="7119" width="2.28515625" style="98" customWidth="1"/>
    <col min="7120" max="7120" width="3" style="98" customWidth="1"/>
    <col min="7121" max="7121" width="12.42578125" style="98" customWidth="1"/>
    <col min="7122" max="7122" width="24.28515625" style="98" customWidth="1"/>
    <col min="7123" max="7123" width="2.28515625" style="98" customWidth="1"/>
    <col min="7124" max="7124" width="3.7109375" style="98" customWidth="1"/>
    <col min="7125" max="7125" width="13.140625" style="98" customWidth="1"/>
    <col min="7126" max="7126" width="28.28515625" style="98" customWidth="1"/>
    <col min="7127" max="7127" width="2.28515625" style="98" customWidth="1"/>
    <col min="7128" max="7128" width="3.7109375" style="98" customWidth="1"/>
    <col min="7129" max="7129" width="13.140625" style="98" customWidth="1"/>
    <col min="7130" max="7130" width="28.28515625" style="98" customWidth="1"/>
    <col min="7131" max="7131" width="2.28515625" style="98" customWidth="1"/>
    <col min="7132" max="7132" width="3.7109375" style="98" customWidth="1"/>
    <col min="7133" max="7133" width="13.140625" style="98" customWidth="1"/>
    <col min="7134" max="7134" width="28.28515625" style="98" customWidth="1"/>
    <col min="7135" max="7135" width="2.28515625" style="98" customWidth="1"/>
    <col min="7136" max="7136" width="3.7109375" style="98" customWidth="1"/>
    <col min="7137" max="7137" width="13.140625" style="98" customWidth="1"/>
    <col min="7138" max="7138" width="28.28515625" style="98" customWidth="1"/>
    <col min="7139" max="7139" width="2.28515625" style="98" customWidth="1"/>
    <col min="7140" max="7140" width="3.7109375" style="98" customWidth="1"/>
    <col min="7141" max="7141" width="13.140625" style="98" customWidth="1"/>
    <col min="7142" max="7142" width="28.28515625" style="98" customWidth="1"/>
    <col min="7143" max="7143" width="2.28515625" style="98" customWidth="1"/>
    <col min="7144" max="7144" width="3.7109375" style="98" customWidth="1"/>
    <col min="7145" max="7145" width="13.140625" style="98" customWidth="1"/>
    <col min="7146" max="7146" width="28.28515625" style="98" customWidth="1"/>
    <col min="7147" max="7147" width="2.28515625" style="98" customWidth="1"/>
    <col min="7148" max="7148" width="3.7109375" style="98" customWidth="1"/>
    <col min="7149" max="7149" width="13.140625" style="98" customWidth="1"/>
    <col min="7150" max="7150" width="28.28515625" style="98" customWidth="1"/>
    <col min="7151" max="7198" width="0" style="98" hidden="1" customWidth="1"/>
    <col min="7199" max="7336" width="11" style="98" customWidth="1"/>
    <col min="7337" max="7372" width="10.85546875" style="98"/>
    <col min="7373" max="7373" width="6.85546875" style="98" customWidth="1"/>
    <col min="7374" max="7374" width="51.42578125" style="98" customWidth="1"/>
    <col min="7375" max="7375" width="2.28515625" style="98" customWidth="1"/>
    <col min="7376" max="7376" width="3" style="98" customWidth="1"/>
    <col min="7377" max="7377" width="12.42578125" style="98" customWidth="1"/>
    <col min="7378" max="7378" width="24.28515625" style="98" customWidth="1"/>
    <col min="7379" max="7379" width="2.28515625" style="98" customWidth="1"/>
    <col min="7380" max="7380" width="3.7109375" style="98" customWidth="1"/>
    <col min="7381" max="7381" width="13.140625" style="98" customWidth="1"/>
    <col min="7382" max="7382" width="28.28515625" style="98" customWidth="1"/>
    <col min="7383" max="7383" width="2.28515625" style="98" customWidth="1"/>
    <col min="7384" max="7384" width="3.7109375" style="98" customWidth="1"/>
    <col min="7385" max="7385" width="13.140625" style="98" customWidth="1"/>
    <col min="7386" max="7386" width="28.28515625" style="98" customWidth="1"/>
    <col min="7387" max="7387" width="2.28515625" style="98" customWidth="1"/>
    <col min="7388" max="7388" width="3.7109375" style="98" customWidth="1"/>
    <col min="7389" max="7389" width="13.140625" style="98" customWidth="1"/>
    <col min="7390" max="7390" width="28.28515625" style="98" customWidth="1"/>
    <col min="7391" max="7391" width="2.28515625" style="98" customWidth="1"/>
    <col min="7392" max="7392" width="3.7109375" style="98" customWidth="1"/>
    <col min="7393" max="7393" width="13.140625" style="98" customWidth="1"/>
    <col min="7394" max="7394" width="28.28515625" style="98" customWidth="1"/>
    <col min="7395" max="7395" width="2.28515625" style="98" customWidth="1"/>
    <col min="7396" max="7396" width="3.7109375" style="98" customWidth="1"/>
    <col min="7397" max="7397" width="13.140625" style="98" customWidth="1"/>
    <col min="7398" max="7398" width="28.28515625" style="98" customWidth="1"/>
    <col min="7399" max="7399" width="2.28515625" style="98" customWidth="1"/>
    <col min="7400" max="7400" width="3.7109375" style="98" customWidth="1"/>
    <col min="7401" max="7401" width="13.140625" style="98" customWidth="1"/>
    <col min="7402" max="7402" width="28.28515625" style="98" customWidth="1"/>
    <col min="7403" max="7403" width="2.28515625" style="98" customWidth="1"/>
    <col min="7404" max="7404" width="3.7109375" style="98" customWidth="1"/>
    <col min="7405" max="7405" width="13.140625" style="98" customWidth="1"/>
    <col min="7406" max="7406" width="28.28515625" style="98" customWidth="1"/>
    <col min="7407" max="7454" width="0" style="98" hidden="1" customWidth="1"/>
    <col min="7455" max="7592" width="11" style="98" customWidth="1"/>
    <col min="7593" max="7628" width="10.85546875" style="98"/>
    <col min="7629" max="7629" width="6.85546875" style="98" customWidth="1"/>
    <col min="7630" max="7630" width="51.42578125" style="98" customWidth="1"/>
    <col min="7631" max="7631" width="2.28515625" style="98" customWidth="1"/>
    <col min="7632" max="7632" width="3" style="98" customWidth="1"/>
    <col min="7633" max="7633" width="12.42578125" style="98" customWidth="1"/>
    <col min="7634" max="7634" width="24.28515625" style="98" customWidth="1"/>
    <col min="7635" max="7635" width="2.28515625" style="98" customWidth="1"/>
    <col min="7636" max="7636" width="3.7109375" style="98" customWidth="1"/>
    <col min="7637" max="7637" width="13.140625" style="98" customWidth="1"/>
    <col min="7638" max="7638" width="28.28515625" style="98" customWidth="1"/>
    <col min="7639" max="7639" width="2.28515625" style="98" customWidth="1"/>
    <col min="7640" max="7640" width="3.7109375" style="98" customWidth="1"/>
    <col min="7641" max="7641" width="13.140625" style="98" customWidth="1"/>
    <col min="7642" max="7642" width="28.28515625" style="98" customWidth="1"/>
    <col min="7643" max="7643" width="2.28515625" style="98" customWidth="1"/>
    <col min="7644" max="7644" width="3.7109375" style="98" customWidth="1"/>
    <col min="7645" max="7645" width="13.140625" style="98" customWidth="1"/>
    <col min="7646" max="7646" width="28.28515625" style="98" customWidth="1"/>
    <col min="7647" max="7647" width="2.28515625" style="98" customWidth="1"/>
    <col min="7648" max="7648" width="3.7109375" style="98" customWidth="1"/>
    <col min="7649" max="7649" width="13.140625" style="98" customWidth="1"/>
    <col min="7650" max="7650" width="28.28515625" style="98" customWidth="1"/>
    <col min="7651" max="7651" width="2.28515625" style="98" customWidth="1"/>
    <col min="7652" max="7652" width="3.7109375" style="98" customWidth="1"/>
    <col min="7653" max="7653" width="13.140625" style="98" customWidth="1"/>
    <col min="7654" max="7654" width="28.28515625" style="98" customWidth="1"/>
    <col min="7655" max="7655" width="2.28515625" style="98" customWidth="1"/>
    <col min="7656" max="7656" width="3.7109375" style="98" customWidth="1"/>
    <col min="7657" max="7657" width="13.140625" style="98" customWidth="1"/>
    <col min="7658" max="7658" width="28.28515625" style="98" customWidth="1"/>
    <col min="7659" max="7659" width="2.28515625" style="98" customWidth="1"/>
    <col min="7660" max="7660" width="3.7109375" style="98" customWidth="1"/>
    <col min="7661" max="7661" width="13.140625" style="98" customWidth="1"/>
    <col min="7662" max="7662" width="28.28515625" style="98" customWidth="1"/>
    <col min="7663" max="7710" width="0" style="98" hidden="1" customWidth="1"/>
    <col min="7711" max="7848" width="11" style="98" customWidth="1"/>
    <col min="7849" max="7884" width="10.85546875" style="98"/>
    <col min="7885" max="7885" width="6.85546875" style="98" customWidth="1"/>
    <col min="7886" max="7886" width="51.42578125" style="98" customWidth="1"/>
    <col min="7887" max="7887" width="2.28515625" style="98" customWidth="1"/>
    <col min="7888" max="7888" width="3" style="98" customWidth="1"/>
    <col min="7889" max="7889" width="12.42578125" style="98" customWidth="1"/>
    <col min="7890" max="7890" width="24.28515625" style="98" customWidth="1"/>
    <col min="7891" max="7891" width="2.28515625" style="98" customWidth="1"/>
    <col min="7892" max="7892" width="3.7109375" style="98" customWidth="1"/>
    <col min="7893" max="7893" width="13.140625" style="98" customWidth="1"/>
    <col min="7894" max="7894" width="28.28515625" style="98" customWidth="1"/>
    <col min="7895" max="7895" width="2.28515625" style="98" customWidth="1"/>
    <col min="7896" max="7896" width="3.7109375" style="98" customWidth="1"/>
    <col min="7897" max="7897" width="13.140625" style="98" customWidth="1"/>
    <col min="7898" max="7898" width="28.28515625" style="98" customWidth="1"/>
    <col min="7899" max="7899" width="2.28515625" style="98" customWidth="1"/>
    <col min="7900" max="7900" width="3.7109375" style="98" customWidth="1"/>
    <col min="7901" max="7901" width="13.140625" style="98" customWidth="1"/>
    <col min="7902" max="7902" width="28.28515625" style="98" customWidth="1"/>
    <col min="7903" max="7903" width="2.28515625" style="98" customWidth="1"/>
    <col min="7904" max="7904" width="3.7109375" style="98" customWidth="1"/>
    <col min="7905" max="7905" width="13.140625" style="98" customWidth="1"/>
    <col min="7906" max="7906" width="28.28515625" style="98" customWidth="1"/>
    <col min="7907" max="7907" width="2.28515625" style="98" customWidth="1"/>
    <col min="7908" max="7908" width="3.7109375" style="98" customWidth="1"/>
    <col min="7909" max="7909" width="13.140625" style="98" customWidth="1"/>
    <col min="7910" max="7910" width="28.28515625" style="98" customWidth="1"/>
    <col min="7911" max="7911" width="2.28515625" style="98" customWidth="1"/>
    <col min="7912" max="7912" width="3.7109375" style="98" customWidth="1"/>
    <col min="7913" max="7913" width="13.140625" style="98" customWidth="1"/>
    <col min="7914" max="7914" width="28.28515625" style="98" customWidth="1"/>
    <col min="7915" max="7915" width="2.28515625" style="98" customWidth="1"/>
    <col min="7916" max="7916" width="3.7109375" style="98" customWidth="1"/>
    <col min="7917" max="7917" width="13.140625" style="98" customWidth="1"/>
    <col min="7918" max="7918" width="28.28515625" style="98" customWidth="1"/>
    <col min="7919" max="7966" width="0" style="98" hidden="1" customWidth="1"/>
    <col min="7967" max="8104" width="11" style="98" customWidth="1"/>
    <col min="8105" max="8140" width="10.85546875" style="98"/>
    <col min="8141" max="8141" width="6.85546875" style="98" customWidth="1"/>
    <col min="8142" max="8142" width="51.42578125" style="98" customWidth="1"/>
    <col min="8143" max="8143" width="2.28515625" style="98" customWidth="1"/>
    <col min="8144" max="8144" width="3" style="98" customWidth="1"/>
    <col min="8145" max="8145" width="12.42578125" style="98" customWidth="1"/>
    <col min="8146" max="8146" width="24.28515625" style="98" customWidth="1"/>
    <col min="8147" max="8147" width="2.28515625" style="98" customWidth="1"/>
    <col min="8148" max="8148" width="3.7109375" style="98" customWidth="1"/>
    <col min="8149" max="8149" width="13.140625" style="98" customWidth="1"/>
    <col min="8150" max="8150" width="28.28515625" style="98" customWidth="1"/>
    <col min="8151" max="8151" width="2.28515625" style="98" customWidth="1"/>
    <col min="8152" max="8152" width="3.7109375" style="98" customWidth="1"/>
    <col min="8153" max="8153" width="13.140625" style="98" customWidth="1"/>
    <col min="8154" max="8154" width="28.28515625" style="98" customWidth="1"/>
    <col min="8155" max="8155" width="2.28515625" style="98" customWidth="1"/>
    <col min="8156" max="8156" width="3.7109375" style="98" customWidth="1"/>
    <col min="8157" max="8157" width="13.140625" style="98" customWidth="1"/>
    <col min="8158" max="8158" width="28.28515625" style="98" customWidth="1"/>
    <col min="8159" max="8159" width="2.28515625" style="98" customWidth="1"/>
    <col min="8160" max="8160" width="3.7109375" style="98" customWidth="1"/>
    <col min="8161" max="8161" width="13.140625" style="98" customWidth="1"/>
    <col min="8162" max="8162" width="28.28515625" style="98" customWidth="1"/>
    <col min="8163" max="8163" width="2.28515625" style="98" customWidth="1"/>
    <col min="8164" max="8164" width="3.7109375" style="98" customWidth="1"/>
    <col min="8165" max="8165" width="13.140625" style="98" customWidth="1"/>
    <col min="8166" max="8166" width="28.28515625" style="98" customWidth="1"/>
    <col min="8167" max="8167" width="2.28515625" style="98" customWidth="1"/>
    <col min="8168" max="8168" width="3.7109375" style="98" customWidth="1"/>
    <col min="8169" max="8169" width="13.140625" style="98" customWidth="1"/>
    <col min="8170" max="8170" width="28.28515625" style="98" customWidth="1"/>
    <col min="8171" max="8171" width="2.28515625" style="98" customWidth="1"/>
    <col min="8172" max="8172" width="3.7109375" style="98" customWidth="1"/>
    <col min="8173" max="8173" width="13.140625" style="98" customWidth="1"/>
    <col min="8174" max="8174" width="28.28515625" style="98" customWidth="1"/>
    <col min="8175" max="8222" width="0" style="98" hidden="1" customWidth="1"/>
    <col min="8223" max="8360" width="11" style="98" customWidth="1"/>
    <col min="8361" max="8396" width="10.85546875" style="98"/>
    <col min="8397" max="8397" width="6.85546875" style="98" customWidth="1"/>
    <col min="8398" max="8398" width="51.42578125" style="98" customWidth="1"/>
    <col min="8399" max="8399" width="2.28515625" style="98" customWidth="1"/>
    <col min="8400" max="8400" width="3" style="98" customWidth="1"/>
    <col min="8401" max="8401" width="12.42578125" style="98" customWidth="1"/>
    <col min="8402" max="8402" width="24.28515625" style="98" customWidth="1"/>
    <col min="8403" max="8403" width="2.28515625" style="98" customWidth="1"/>
    <col min="8404" max="8404" width="3.7109375" style="98" customWidth="1"/>
    <col min="8405" max="8405" width="13.140625" style="98" customWidth="1"/>
    <col min="8406" max="8406" width="28.28515625" style="98" customWidth="1"/>
    <col min="8407" max="8407" width="2.28515625" style="98" customWidth="1"/>
    <col min="8408" max="8408" width="3.7109375" style="98" customWidth="1"/>
    <col min="8409" max="8409" width="13.140625" style="98" customWidth="1"/>
    <col min="8410" max="8410" width="28.28515625" style="98" customWidth="1"/>
    <col min="8411" max="8411" width="2.28515625" style="98" customWidth="1"/>
    <col min="8412" max="8412" width="3.7109375" style="98" customWidth="1"/>
    <col min="8413" max="8413" width="13.140625" style="98" customWidth="1"/>
    <col min="8414" max="8414" width="28.28515625" style="98" customWidth="1"/>
    <col min="8415" max="8415" width="2.28515625" style="98" customWidth="1"/>
    <col min="8416" max="8416" width="3.7109375" style="98" customWidth="1"/>
    <col min="8417" max="8417" width="13.140625" style="98" customWidth="1"/>
    <col min="8418" max="8418" width="28.28515625" style="98" customWidth="1"/>
    <col min="8419" max="8419" width="2.28515625" style="98" customWidth="1"/>
    <col min="8420" max="8420" width="3.7109375" style="98" customWidth="1"/>
    <col min="8421" max="8421" width="13.140625" style="98" customWidth="1"/>
    <col min="8422" max="8422" width="28.28515625" style="98" customWidth="1"/>
    <col min="8423" max="8423" width="2.28515625" style="98" customWidth="1"/>
    <col min="8424" max="8424" width="3.7109375" style="98" customWidth="1"/>
    <col min="8425" max="8425" width="13.140625" style="98" customWidth="1"/>
    <col min="8426" max="8426" width="28.28515625" style="98" customWidth="1"/>
    <col min="8427" max="8427" width="2.28515625" style="98" customWidth="1"/>
    <col min="8428" max="8428" width="3.7109375" style="98" customWidth="1"/>
    <col min="8429" max="8429" width="13.140625" style="98" customWidth="1"/>
    <col min="8430" max="8430" width="28.28515625" style="98" customWidth="1"/>
    <col min="8431" max="8478" width="0" style="98" hidden="1" customWidth="1"/>
    <col min="8479" max="8616" width="11" style="98" customWidth="1"/>
    <col min="8617" max="8652" width="10.85546875" style="98"/>
    <col min="8653" max="8653" width="6.85546875" style="98" customWidth="1"/>
    <col min="8654" max="8654" width="51.42578125" style="98" customWidth="1"/>
    <col min="8655" max="8655" width="2.28515625" style="98" customWidth="1"/>
    <col min="8656" max="8656" width="3" style="98" customWidth="1"/>
    <col min="8657" max="8657" width="12.42578125" style="98" customWidth="1"/>
    <col min="8658" max="8658" width="24.28515625" style="98" customWidth="1"/>
    <col min="8659" max="8659" width="2.28515625" style="98" customWidth="1"/>
    <col min="8660" max="8660" width="3.7109375" style="98" customWidth="1"/>
    <col min="8661" max="8661" width="13.140625" style="98" customWidth="1"/>
    <col min="8662" max="8662" width="28.28515625" style="98" customWidth="1"/>
    <col min="8663" max="8663" width="2.28515625" style="98" customWidth="1"/>
    <col min="8664" max="8664" width="3.7109375" style="98" customWidth="1"/>
    <col min="8665" max="8665" width="13.140625" style="98" customWidth="1"/>
    <col min="8666" max="8666" width="28.28515625" style="98" customWidth="1"/>
    <col min="8667" max="8667" width="2.28515625" style="98" customWidth="1"/>
    <col min="8668" max="8668" width="3.7109375" style="98" customWidth="1"/>
    <col min="8669" max="8669" width="13.140625" style="98" customWidth="1"/>
    <col min="8670" max="8670" width="28.28515625" style="98" customWidth="1"/>
    <col min="8671" max="8671" width="2.28515625" style="98" customWidth="1"/>
    <col min="8672" max="8672" width="3.7109375" style="98" customWidth="1"/>
    <col min="8673" max="8673" width="13.140625" style="98" customWidth="1"/>
    <col min="8674" max="8674" width="28.28515625" style="98" customWidth="1"/>
    <col min="8675" max="8675" width="2.28515625" style="98" customWidth="1"/>
    <col min="8676" max="8676" width="3.7109375" style="98" customWidth="1"/>
    <col min="8677" max="8677" width="13.140625" style="98" customWidth="1"/>
    <col min="8678" max="8678" width="28.28515625" style="98" customWidth="1"/>
    <col min="8679" max="8679" width="2.28515625" style="98" customWidth="1"/>
    <col min="8680" max="8680" width="3.7109375" style="98" customWidth="1"/>
    <col min="8681" max="8681" width="13.140625" style="98" customWidth="1"/>
    <col min="8682" max="8682" width="28.28515625" style="98" customWidth="1"/>
    <col min="8683" max="8683" width="2.28515625" style="98" customWidth="1"/>
    <col min="8684" max="8684" width="3.7109375" style="98" customWidth="1"/>
    <col min="8685" max="8685" width="13.140625" style="98" customWidth="1"/>
    <col min="8686" max="8686" width="28.28515625" style="98" customWidth="1"/>
    <col min="8687" max="8734" width="0" style="98" hidden="1" customWidth="1"/>
    <col min="8735" max="8872" width="11" style="98" customWidth="1"/>
    <col min="8873" max="8908" width="10.85546875" style="98"/>
    <col min="8909" max="8909" width="6.85546875" style="98" customWidth="1"/>
    <col min="8910" max="8910" width="51.42578125" style="98" customWidth="1"/>
    <col min="8911" max="8911" width="2.28515625" style="98" customWidth="1"/>
    <col min="8912" max="8912" width="3" style="98" customWidth="1"/>
    <col min="8913" max="8913" width="12.42578125" style="98" customWidth="1"/>
    <col min="8914" max="8914" width="24.28515625" style="98" customWidth="1"/>
    <col min="8915" max="8915" width="2.28515625" style="98" customWidth="1"/>
    <col min="8916" max="8916" width="3.7109375" style="98" customWidth="1"/>
    <col min="8917" max="8917" width="13.140625" style="98" customWidth="1"/>
    <col min="8918" max="8918" width="28.28515625" style="98" customWidth="1"/>
    <col min="8919" max="8919" width="2.28515625" style="98" customWidth="1"/>
    <col min="8920" max="8920" width="3.7109375" style="98" customWidth="1"/>
    <col min="8921" max="8921" width="13.140625" style="98" customWidth="1"/>
    <col min="8922" max="8922" width="28.28515625" style="98" customWidth="1"/>
    <col min="8923" max="8923" width="2.28515625" style="98" customWidth="1"/>
    <col min="8924" max="8924" width="3.7109375" style="98" customWidth="1"/>
    <col min="8925" max="8925" width="13.140625" style="98" customWidth="1"/>
    <col min="8926" max="8926" width="28.28515625" style="98" customWidth="1"/>
    <col min="8927" max="8927" width="2.28515625" style="98" customWidth="1"/>
    <col min="8928" max="8928" width="3.7109375" style="98" customWidth="1"/>
    <col min="8929" max="8929" width="13.140625" style="98" customWidth="1"/>
    <col min="8930" max="8930" width="28.28515625" style="98" customWidth="1"/>
    <col min="8931" max="8931" width="2.28515625" style="98" customWidth="1"/>
    <col min="8932" max="8932" width="3.7109375" style="98" customWidth="1"/>
    <col min="8933" max="8933" width="13.140625" style="98" customWidth="1"/>
    <col min="8934" max="8934" width="28.28515625" style="98" customWidth="1"/>
    <col min="8935" max="8935" width="2.28515625" style="98" customWidth="1"/>
    <col min="8936" max="8936" width="3.7109375" style="98" customWidth="1"/>
    <col min="8937" max="8937" width="13.140625" style="98" customWidth="1"/>
    <col min="8938" max="8938" width="28.28515625" style="98" customWidth="1"/>
    <col min="8939" max="8939" width="2.28515625" style="98" customWidth="1"/>
    <col min="8940" max="8940" width="3.7109375" style="98" customWidth="1"/>
    <col min="8941" max="8941" width="13.140625" style="98" customWidth="1"/>
    <col min="8942" max="8942" width="28.28515625" style="98" customWidth="1"/>
    <col min="8943" max="8990" width="0" style="98" hidden="1" customWidth="1"/>
    <col min="8991" max="9128" width="11" style="98" customWidth="1"/>
    <col min="9129" max="9164" width="10.85546875" style="98"/>
    <col min="9165" max="9165" width="6.85546875" style="98" customWidth="1"/>
    <col min="9166" max="9166" width="51.42578125" style="98" customWidth="1"/>
    <col min="9167" max="9167" width="2.28515625" style="98" customWidth="1"/>
    <col min="9168" max="9168" width="3" style="98" customWidth="1"/>
    <col min="9169" max="9169" width="12.42578125" style="98" customWidth="1"/>
    <col min="9170" max="9170" width="24.28515625" style="98" customWidth="1"/>
    <col min="9171" max="9171" width="2.28515625" style="98" customWidth="1"/>
    <col min="9172" max="9172" width="3.7109375" style="98" customWidth="1"/>
    <col min="9173" max="9173" width="13.140625" style="98" customWidth="1"/>
    <col min="9174" max="9174" width="28.28515625" style="98" customWidth="1"/>
    <col min="9175" max="9175" width="2.28515625" style="98" customWidth="1"/>
    <col min="9176" max="9176" width="3.7109375" style="98" customWidth="1"/>
    <col min="9177" max="9177" width="13.140625" style="98" customWidth="1"/>
    <col min="9178" max="9178" width="28.28515625" style="98" customWidth="1"/>
    <col min="9179" max="9179" width="2.28515625" style="98" customWidth="1"/>
    <col min="9180" max="9180" width="3.7109375" style="98" customWidth="1"/>
    <col min="9181" max="9181" width="13.140625" style="98" customWidth="1"/>
    <col min="9182" max="9182" width="28.28515625" style="98" customWidth="1"/>
    <col min="9183" max="9183" width="2.28515625" style="98" customWidth="1"/>
    <col min="9184" max="9184" width="3.7109375" style="98" customWidth="1"/>
    <col min="9185" max="9185" width="13.140625" style="98" customWidth="1"/>
    <col min="9186" max="9186" width="28.28515625" style="98" customWidth="1"/>
    <col min="9187" max="9187" width="2.28515625" style="98" customWidth="1"/>
    <col min="9188" max="9188" width="3.7109375" style="98" customWidth="1"/>
    <col min="9189" max="9189" width="13.140625" style="98" customWidth="1"/>
    <col min="9190" max="9190" width="28.28515625" style="98" customWidth="1"/>
    <col min="9191" max="9191" width="2.28515625" style="98" customWidth="1"/>
    <col min="9192" max="9192" width="3.7109375" style="98" customWidth="1"/>
    <col min="9193" max="9193" width="13.140625" style="98" customWidth="1"/>
    <col min="9194" max="9194" width="28.28515625" style="98" customWidth="1"/>
    <col min="9195" max="9195" width="2.28515625" style="98" customWidth="1"/>
    <col min="9196" max="9196" width="3.7109375" style="98" customWidth="1"/>
    <col min="9197" max="9197" width="13.140625" style="98" customWidth="1"/>
    <col min="9198" max="9198" width="28.28515625" style="98" customWidth="1"/>
    <col min="9199" max="9246" width="0" style="98" hidden="1" customWidth="1"/>
    <col min="9247" max="9384" width="11" style="98" customWidth="1"/>
    <col min="9385" max="9420" width="10.85546875" style="98"/>
    <col min="9421" max="9421" width="6.85546875" style="98" customWidth="1"/>
    <col min="9422" max="9422" width="51.42578125" style="98" customWidth="1"/>
    <col min="9423" max="9423" width="2.28515625" style="98" customWidth="1"/>
    <col min="9424" max="9424" width="3" style="98" customWidth="1"/>
    <col min="9425" max="9425" width="12.42578125" style="98" customWidth="1"/>
    <col min="9426" max="9426" width="24.28515625" style="98" customWidth="1"/>
    <col min="9427" max="9427" width="2.28515625" style="98" customWidth="1"/>
    <col min="9428" max="9428" width="3.7109375" style="98" customWidth="1"/>
    <col min="9429" max="9429" width="13.140625" style="98" customWidth="1"/>
    <col min="9430" max="9430" width="28.28515625" style="98" customWidth="1"/>
    <col min="9431" max="9431" width="2.28515625" style="98" customWidth="1"/>
    <col min="9432" max="9432" width="3.7109375" style="98" customWidth="1"/>
    <col min="9433" max="9433" width="13.140625" style="98" customWidth="1"/>
    <col min="9434" max="9434" width="28.28515625" style="98" customWidth="1"/>
    <col min="9435" max="9435" width="2.28515625" style="98" customWidth="1"/>
    <col min="9436" max="9436" width="3.7109375" style="98" customWidth="1"/>
    <col min="9437" max="9437" width="13.140625" style="98" customWidth="1"/>
    <col min="9438" max="9438" width="28.28515625" style="98" customWidth="1"/>
    <col min="9439" max="9439" width="2.28515625" style="98" customWidth="1"/>
    <col min="9440" max="9440" width="3.7109375" style="98" customWidth="1"/>
    <col min="9441" max="9441" width="13.140625" style="98" customWidth="1"/>
    <col min="9442" max="9442" width="28.28515625" style="98" customWidth="1"/>
    <col min="9443" max="9443" width="2.28515625" style="98" customWidth="1"/>
    <col min="9444" max="9444" width="3.7109375" style="98" customWidth="1"/>
    <col min="9445" max="9445" width="13.140625" style="98" customWidth="1"/>
    <col min="9446" max="9446" width="28.28515625" style="98" customWidth="1"/>
    <col min="9447" max="9447" width="2.28515625" style="98" customWidth="1"/>
    <col min="9448" max="9448" width="3.7109375" style="98" customWidth="1"/>
    <col min="9449" max="9449" width="13.140625" style="98" customWidth="1"/>
    <col min="9450" max="9450" width="28.28515625" style="98" customWidth="1"/>
    <col min="9451" max="9451" width="2.28515625" style="98" customWidth="1"/>
    <col min="9452" max="9452" width="3.7109375" style="98" customWidth="1"/>
    <col min="9453" max="9453" width="13.140625" style="98" customWidth="1"/>
    <col min="9454" max="9454" width="28.28515625" style="98" customWidth="1"/>
    <col min="9455" max="9502" width="0" style="98" hidden="1" customWidth="1"/>
    <col min="9503" max="9640" width="11" style="98" customWidth="1"/>
    <col min="9641" max="9676" width="10.85546875" style="98"/>
    <col min="9677" max="9677" width="6.85546875" style="98" customWidth="1"/>
    <col min="9678" max="9678" width="51.42578125" style="98" customWidth="1"/>
    <col min="9679" max="9679" width="2.28515625" style="98" customWidth="1"/>
    <col min="9680" max="9680" width="3" style="98" customWidth="1"/>
    <col min="9681" max="9681" width="12.42578125" style="98" customWidth="1"/>
    <col min="9682" max="9682" width="24.28515625" style="98" customWidth="1"/>
    <col min="9683" max="9683" width="2.28515625" style="98" customWidth="1"/>
    <col min="9684" max="9684" width="3.7109375" style="98" customWidth="1"/>
    <col min="9685" max="9685" width="13.140625" style="98" customWidth="1"/>
    <col min="9686" max="9686" width="28.28515625" style="98" customWidth="1"/>
    <col min="9687" max="9687" width="2.28515625" style="98" customWidth="1"/>
    <col min="9688" max="9688" width="3.7109375" style="98" customWidth="1"/>
    <col min="9689" max="9689" width="13.140625" style="98" customWidth="1"/>
    <col min="9690" max="9690" width="28.28515625" style="98" customWidth="1"/>
    <col min="9691" max="9691" width="2.28515625" style="98" customWidth="1"/>
    <col min="9692" max="9692" width="3.7109375" style="98" customWidth="1"/>
    <col min="9693" max="9693" width="13.140625" style="98" customWidth="1"/>
    <col min="9694" max="9694" width="28.28515625" style="98" customWidth="1"/>
    <col min="9695" max="9695" width="2.28515625" style="98" customWidth="1"/>
    <col min="9696" max="9696" width="3.7109375" style="98" customWidth="1"/>
    <col min="9697" max="9697" width="13.140625" style="98" customWidth="1"/>
    <col min="9698" max="9698" width="28.28515625" style="98" customWidth="1"/>
    <col min="9699" max="9699" width="2.28515625" style="98" customWidth="1"/>
    <col min="9700" max="9700" width="3.7109375" style="98" customWidth="1"/>
    <col min="9701" max="9701" width="13.140625" style="98" customWidth="1"/>
    <col min="9702" max="9702" width="28.28515625" style="98" customWidth="1"/>
    <col min="9703" max="9703" width="2.28515625" style="98" customWidth="1"/>
    <col min="9704" max="9704" width="3.7109375" style="98" customWidth="1"/>
    <col min="9705" max="9705" width="13.140625" style="98" customWidth="1"/>
    <col min="9706" max="9706" width="28.28515625" style="98" customWidth="1"/>
    <col min="9707" max="9707" width="2.28515625" style="98" customWidth="1"/>
    <col min="9708" max="9708" width="3.7109375" style="98" customWidth="1"/>
    <col min="9709" max="9709" width="13.140625" style="98" customWidth="1"/>
    <col min="9710" max="9710" width="28.28515625" style="98" customWidth="1"/>
    <col min="9711" max="9758" width="0" style="98" hidden="1" customWidth="1"/>
    <col min="9759" max="9896" width="11" style="98" customWidth="1"/>
    <col min="9897" max="9932" width="10.85546875" style="98"/>
    <col min="9933" max="9933" width="6.85546875" style="98" customWidth="1"/>
    <col min="9934" max="9934" width="51.42578125" style="98" customWidth="1"/>
    <col min="9935" max="9935" width="2.28515625" style="98" customWidth="1"/>
    <col min="9936" max="9936" width="3" style="98" customWidth="1"/>
    <col min="9937" max="9937" width="12.42578125" style="98" customWidth="1"/>
    <col min="9938" max="9938" width="24.28515625" style="98" customWidth="1"/>
    <col min="9939" max="9939" width="2.28515625" style="98" customWidth="1"/>
    <col min="9940" max="9940" width="3.7109375" style="98" customWidth="1"/>
    <col min="9941" max="9941" width="13.140625" style="98" customWidth="1"/>
    <col min="9942" max="9942" width="28.28515625" style="98" customWidth="1"/>
    <col min="9943" max="9943" width="2.28515625" style="98" customWidth="1"/>
    <col min="9944" max="9944" width="3.7109375" style="98" customWidth="1"/>
    <col min="9945" max="9945" width="13.140625" style="98" customWidth="1"/>
    <col min="9946" max="9946" width="28.28515625" style="98" customWidth="1"/>
    <col min="9947" max="9947" width="2.28515625" style="98" customWidth="1"/>
    <col min="9948" max="9948" width="3.7109375" style="98" customWidth="1"/>
    <col min="9949" max="9949" width="13.140625" style="98" customWidth="1"/>
    <col min="9950" max="9950" width="28.28515625" style="98" customWidth="1"/>
    <col min="9951" max="9951" width="2.28515625" style="98" customWidth="1"/>
    <col min="9952" max="9952" width="3.7109375" style="98" customWidth="1"/>
    <col min="9953" max="9953" width="13.140625" style="98" customWidth="1"/>
    <col min="9954" max="9954" width="28.28515625" style="98" customWidth="1"/>
    <col min="9955" max="9955" width="2.28515625" style="98" customWidth="1"/>
    <col min="9956" max="9956" width="3.7109375" style="98" customWidth="1"/>
    <col min="9957" max="9957" width="13.140625" style="98" customWidth="1"/>
    <col min="9958" max="9958" width="28.28515625" style="98" customWidth="1"/>
    <col min="9959" max="9959" width="2.28515625" style="98" customWidth="1"/>
    <col min="9960" max="9960" width="3.7109375" style="98" customWidth="1"/>
    <col min="9961" max="9961" width="13.140625" style="98" customWidth="1"/>
    <col min="9962" max="9962" width="28.28515625" style="98" customWidth="1"/>
    <col min="9963" max="9963" width="2.28515625" style="98" customWidth="1"/>
    <col min="9964" max="9964" width="3.7109375" style="98" customWidth="1"/>
    <col min="9965" max="9965" width="13.140625" style="98" customWidth="1"/>
    <col min="9966" max="9966" width="28.28515625" style="98" customWidth="1"/>
    <col min="9967" max="10014" width="0" style="98" hidden="1" customWidth="1"/>
    <col min="10015" max="10152" width="11" style="98" customWidth="1"/>
    <col min="10153" max="10188" width="10.85546875" style="98"/>
    <col min="10189" max="10189" width="6.85546875" style="98" customWidth="1"/>
    <col min="10190" max="10190" width="51.42578125" style="98" customWidth="1"/>
    <col min="10191" max="10191" width="2.28515625" style="98" customWidth="1"/>
    <col min="10192" max="10192" width="3" style="98" customWidth="1"/>
    <col min="10193" max="10193" width="12.42578125" style="98" customWidth="1"/>
    <col min="10194" max="10194" width="24.28515625" style="98" customWidth="1"/>
    <col min="10195" max="10195" width="2.28515625" style="98" customWidth="1"/>
    <col min="10196" max="10196" width="3.7109375" style="98" customWidth="1"/>
    <col min="10197" max="10197" width="13.140625" style="98" customWidth="1"/>
    <col min="10198" max="10198" width="28.28515625" style="98" customWidth="1"/>
    <col min="10199" max="10199" width="2.28515625" style="98" customWidth="1"/>
    <col min="10200" max="10200" width="3.7109375" style="98" customWidth="1"/>
    <col min="10201" max="10201" width="13.140625" style="98" customWidth="1"/>
    <col min="10202" max="10202" width="28.28515625" style="98" customWidth="1"/>
    <col min="10203" max="10203" width="2.28515625" style="98" customWidth="1"/>
    <col min="10204" max="10204" width="3.7109375" style="98" customWidth="1"/>
    <col min="10205" max="10205" width="13.140625" style="98" customWidth="1"/>
    <col min="10206" max="10206" width="28.28515625" style="98" customWidth="1"/>
    <col min="10207" max="10207" width="2.28515625" style="98" customWidth="1"/>
    <col min="10208" max="10208" width="3.7109375" style="98" customWidth="1"/>
    <col min="10209" max="10209" width="13.140625" style="98" customWidth="1"/>
    <col min="10210" max="10210" width="28.28515625" style="98" customWidth="1"/>
    <col min="10211" max="10211" width="2.28515625" style="98" customWidth="1"/>
    <col min="10212" max="10212" width="3.7109375" style="98" customWidth="1"/>
    <col min="10213" max="10213" width="13.140625" style="98" customWidth="1"/>
    <col min="10214" max="10214" width="28.28515625" style="98" customWidth="1"/>
    <col min="10215" max="10215" width="2.28515625" style="98" customWidth="1"/>
    <col min="10216" max="10216" width="3.7109375" style="98" customWidth="1"/>
    <col min="10217" max="10217" width="13.140625" style="98" customWidth="1"/>
    <col min="10218" max="10218" width="28.28515625" style="98" customWidth="1"/>
    <col min="10219" max="10219" width="2.28515625" style="98" customWidth="1"/>
    <col min="10220" max="10220" width="3.7109375" style="98" customWidth="1"/>
    <col min="10221" max="10221" width="13.140625" style="98" customWidth="1"/>
    <col min="10222" max="10222" width="28.28515625" style="98" customWidth="1"/>
    <col min="10223" max="10270" width="0" style="98" hidden="1" customWidth="1"/>
    <col min="10271" max="10408" width="11" style="98" customWidth="1"/>
    <col min="10409" max="10444" width="10.85546875" style="98"/>
    <col min="10445" max="10445" width="6.85546875" style="98" customWidth="1"/>
    <col min="10446" max="10446" width="51.42578125" style="98" customWidth="1"/>
    <col min="10447" max="10447" width="2.28515625" style="98" customWidth="1"/>
    <col min="10448" max="10448" width="3" style="98" customWidth="1"/>
    <col min="10449" max="10449" width="12.42578125" style="98" customWidth="1"/>
    <col min="10450" max="10450" width="24.28515625" style="98" customWidth="1"/>
    <col min="10451" max="10451" width="2.28515625" style="98" customWidth="1"/>
    <col min="10452" max="10452" width="3.7109375" style="98" customWidth="1"/>
    <col min="10453" max="10453" width="13.140625" style="98" customWidth="1"/>
    <col min="10454" max="10454" width="28.28515625" style="98" customWidth="1"/>
    <col min="10455" max="10455" width="2.28515625" style="98" customWidth="1"/>
    <col min="10456" max="10456" width="3.7109375" style="98" customWidth="1"/>
    <col min="10457" max="10457" width="13.140625" style="98" customWidth="1"/>
    <col min="10458" max="10458" width="28.28515625" style="98" customWidth="1"/>
    <col min="10459" max="10459" width="2.28515625" style="98" customWidth="1"/>
    <col min="10460" max="10460" width="3.7109375" style="98" customWidth="1"/>
    <col min="10461" max="10461" width="13.140625" style="98" customWidth="1"/>
    <col min="10462" max="10462" width="28.28515625" style="98" customWidth="1"/>
    <col min="10463" max="10463" width="2.28515625" style="98" customWidth="1"/>
    <col min="10464" max="10464" width="3.7109375" style="98" customWidth="1"/>
    <col min="10465" max="10465" width="13.140625" style="98" customWidth="1"/>
    <col min="10466" max="10466" width="28.28515625" style="98" customWidth="1"/>
    <col min="10467" max="10467" width="2.28515625" style="98" customWidth="1"/>
    <col min="10468" max="10468" width="3.7109375" style="98" customWidth="1"/>
    <col min="10469" max="10469" width="13.140625" style="98" customWidth="1"/>
    <col min="10470" max="10470" width="28.28515625" style="98" customWidth="1"/>
    <col min="10471" max="10471" width="2.28515625" style="98" customWidth="1"/>
    <col min="10472" max="10472" width="3.7109375" style="98" customWidth="1"/>
    <col min="10473" max="10473" width="13.140625" style="98" customWidth="1"/>
    <col min="10474" max="10474" width="28.28515625" style="98" customWidth="1"/>
    <col min="10475" max="10475" width="2.28515625" style="98" customWidth="1"/>
    <col min="10476" max="10476" width="3.7109375" style="98" customWidth="1"/>
    <col min="10477" max="10477" width="13.140625" style="98" customWidth="1"/>
    <col min="10478" max="10478" width="28.28515625" style="98" customWidth="1"/>
    <col min="10479" max="10526" width="0" style="98" hidden="1" customWidth="1"/>
    <col min="10527" max="10664" width="11" style="98" customWidth="1"/>
    <col min="10665" max="10700" width="10.85546875" style="98"/>
    <col min="10701" max="10701" width="6.85546875" style="98" customWidth="1"/>
    <col min="10702" max="10702" width="51.42578125" style="98" customWidth="1"/>
    <col min="10703" max="10703" width="2.28515625" style="98" customWidth="1"/>
    <col min="10704" max="10704" width="3" style="98" customWidth="1"/>
    <col min="10705" max="10705" width="12.42578125" style="98" customWidth="1"/>
    <col min="10706" max="10706" width="24.28515625" style="98" customWidth="1"/>
    <col min="10707" max="10707" width="2.28515625" style="98" customWidth="1"/>
    <col min="10708" max="10708" width="3.7109375" style="98" customWidth="1"/>
    <col min="10709" max="10709" width="13.140625" style="98" customWidth="1"/>
    <col min="10710" max="10710" width="28.28515625" style="98" customWidth="1"/>
    <col min="10711" max="10711" width="2.28515625" style="98" customWidth="1"/>
    <col min="10712" max="10712" width="3.7109375" style="98" customWidth="1"/>
    <col min="10713" max="10713" width="13.140625" style="98" customWidth="1"/>
    <col min="10714" max="10714" width="28.28515625" style="98" customWidth="1"/>
    <col min="10715" max="10715" width="2.28515625" style="98" customWidth="1"/>
    <col min="10716" max="10716" width="3.7109375" style="98" customWidth="1"/>
    <col min="10717" max="10717" width="13.140625" style="98" customWidth="1"/>
    <col min="10718" max="10718" width="28.28515625" style="98" customWidth="1"/>
    <col min="10719" max="10719" width="2.28515625" style="98" customWidth="1"/>
    <col min="10720" max="10720" width="3.7109375" style="98" customWidth="1"/>
    <col min="10721" max="10721" width="13.140625" style="98" customWidth="1"/>
    <col min="10722" max="10722" width="28.28515625" style="98" customWidth="1"/>
    <col min="10723" max="10723" width="2.28515625" style="98" customWidth="1"/>
    <col min="10724" max="10724" width="3.7109375" style="98" customWidth="1"/>
    <col min="10725" max="10725" width="13.140625" style="98" customWidth="1"/>
    <col min="10726" max="10726" width="28.28515625" style="98" customWidth="1"/>
    <col min="10727" max="10727" width="2.28515625" style="98" customWidth="1"/>
    <col min="10728" max="10728" width="3.7109375" style="98" customWidth="1"/>
    <col min="10729" max="10729" width="13.140625" style="98" customWidth="1"/>
    <col min="10730" max="10730" width="28.28515625" style="98" customWidth="1"/>
    <col min="10731" max="10731" width="2.28515625" style="98" customWidth="1"/>
    <col min="10732" max="10732" width="3.7109375" style="98" customWidth="1"/>
    <col min="10733" max="10733" width="13.140625" style="98" customWidth="1"/>
    <col min="10734" max="10734" width="28.28515625" style="98" customWidth="1"/>
    <col min="10735" max="10782" width="0" style="98" hidden="1" customWidth="1"/>
    <col min="10783" max="10920" width="11" style="98" customWidth="1"/>
    <col min="10921" max="10956" width="10.85546875" style="98"/>
    <col min="10957" max="10957" width="6.85546875" style="98" customWidth="1"/>
    <col min="10958" max="10958" width="51.42578125" style="98" customWidth="1"/>
    <col min="10959" max="10959" width="2.28515625" style="98" customWidth="1"/>
    <col min="10960" max="10960" width="3" style="98" customWidth="1"/>
    <col min="10961" max="10961" width="12.42578125" style="98" customWidth="1"/>
    <col min="10962" max="10962" width="24.28515625" style="98" customWidth="1"/>
    <col min="10963" max="10963" width="2.28515625" style="98" customWidth="1"/>
    <col min="10964" max="10964" width="3.7109375" style="98" customWidth="1"/>
    <col min="10965" max="10965" width="13.140625" style="98" customWidth="1"/>
    <col min="10966" max="10966" width="28.28515625" style="98" customWidth="1"/>
    <col min="10967" max="10967" width="2.28515625" style="98" customWidth="1"/>
    <col min="10968" max="10968" width="3.7109375" style="98" customWidth="1"/>
    <col min="10969" max="10969" width="13.140625" style="98" customWidth="1"/>
    <col min="10970" max="10970" width="28.28515625" style="98" customWidth="1"/>
    <col min="10971" max="10971" width="2.28515625" style="98" customWidth="1"/>
    <col min="10972" max="10972" width="3.7109375" style="98" customWidth="1"/>
    <col min="10973" max="10973" width="13.140625" style="98" customWidth="1"/>
    <col min="10974" max="10974" width="28.28515625" style="98" customWidth="1"/>
    <col min="10975" max="10975" width="2.28515625" style="98" customWidth="1"/>
    <col min="10976" max="10976" width="3.7109375" style="98" customWidth="1"/>
    <col min="10977" max="10977" width="13.140625" style="98" customWidth="1"/>
    <col min="10978" max="10978" width="28.28515625" style="98" customWidth="1"/>
    <col min="10979" max="10979" width="2.28515625" style="98" customWidth="1"/>
    <col min="10980" max="10980" width="3.7109375" style="98" customWidth="1"/>
    <col min="10981" max="10981" width="13.140625" style="98" customWidth="1"/>
    <col min="10982" max="10982" width="28.28515625" style="98" customWidth="1"/>
    <col min="10983" max="10983" width="2.28515625" style="98" customWidth="1"/>
    <col min="10984" max="10984" width="3.7109375" style="98" customWidth="1"/>
    <col min="10985" max="10985" width="13.140625" style="98" customWidth="1"/>
    <col min="10986" max="10986" width="28.28515625" style="98" customWidth="1"/>
    <col min="10987" max="10987" width="2.28515625" style="98" customWidth="1"/>
    <col min="10988" max="10988" width="3.7109375" style="98" customWidth="1"/>
    <col min="10989" max="10989" width="13.140625" style="98" customWidth="1"/>
    <col min="10990" max="10990" width="28.28515625" style="98" customWidth="1"/>
    <col min="10991" max="11038" width="0" style="98" hidden="1" customWidth="1"/>
    <col min="11039" max="11176" width="11" style="98" customWidth="1"/>
    <col min="11177" max="11212" width="10.85546875" style="98"/>
    <col min="11213" max="11213" width="6.85546875" style="98" customWidth="1"/>
    <col min="11214" max="11214" width="51.42578125" style="98" customWidth="1"/>
    <col min="11215" max="11215" width="2.28515625" style="98" customWidth="1"/>
    <col min="11216" max="11216" width="3" style="98" customWidth="1"/>
    <col min="11217" max="11217" width="12.42578125" style="98" customWidth="1"/>
    <col min="11218" max="11218" width="24.28515625" style="98" customWidth="1"/>
    <col min="11219" max="11219" width="2.28515625" style="98" customWidth="1"/>
    <col min="11220" max="11220" width="3.7109375" style="98" customWidth="1"/>
    <col min="11221" max="11221" width="13.140625" style="98" customWidth="1"/>
    <col min="11222" max="11222" width="28.28515625" style="98" customWidth="1"/>
    <col min="11223" max="11223" width="2.28515625" style="98" customWidth="1"/>
    <col min="11224" max="11224" width="3.7109375" style="98" customWidth="1"/>
    <col min="11225" max="11225" width="13.140625" style="98" customWidth="1"/>
    <col min="11226" max="11226" width="28.28515625" style="98" customWidth="1"/>
    <col min="11227" max="11227" width="2.28515625" style="98" customWidth="1"/>
    <col min="11228" max="11228" width="3.7109375" style="98" customWidth="1"/>
    <col min="11229" max="11229" width="13.140625" style="98" customWidth="1"/>
    <col min="11230" max="11230" width="28.28515625" style="98" customWidth="1"/>
    <col min="11231" max="11231" width="2.28515625" style="98" customWidth="1"/>
    <col min="11232" max="11232" width="3.7109375" style="98" customWidth="1"/>
    <col min="11233" max="11233" width="13.140625" style="98" customWidth="1"/>
    <col min="11234" max="11234" width="28.28515625" style="98" customWidth="1"/>
    <col min="11235" max="11235" width="2.28515625" style="98" customWidth="1"/>
    <col min="11236" max="11236" width="3.7109375" style="98" customWidth="1"/>
    <col min="11237" max="11237" width="13.140625" style="98" customWidth="1"/>
    <col min="11238" max="11238" width="28.28515625" style="98" customWidth="1"/>
    <col min="11239" max="11239" width="2.28515625" style="98" customWidth="1"/>
    <col min="11240" max="11240" width="3.7109375" style="98" customWidth="1"/>
    <col min="11241" max="11241" width="13.140625" style="98" customWidth="1"/>
    <col min="11242" max="11242" width="28.28515625" style="98" customWidth="1"/>
    <col min="11243" max="11243" width="2.28515625" style="98" customWidth="1"/>
    <col min="11244" max="11244" width="3.7109375" style="98" customWidth="1"/>
    <col min="11245" max="11245" width="13.140625" style="98" customWidth="1"/>
    <col min="11246" max="11246" width="28.28515625" style="98" customWidth="1"/>
    <col min="11247" max="11294" width="0" style="98" hidden="1" customWidth="1"/>
    <col min="11295" max="11432" width="11" style="98" customWidth="1"/>
    <col min="11433" max="11468" width="10.85546875" style="98"/>
    <col min="11469" max="11469" width="6.85546875" style="98" customWidth="1"/>
    <col min="11470" max="11470" width="51.42578125" style="98" customWidth="1"/>
    <col min="11471" max="11471" width="2.28515625" style="98" customWidth="1"/>
    <col min="11472" max="11472" width="3" style="98" customWidth="1"/>
    <col min="11473" max="11473" width="12.42578125" style="98" customWidth="1"/>
    <col min="11474" max="11474" width="24.28515625" style="98" customWidth="1"/>
    <col min="11475" max="11475" width="2.28515625" style="98" customWidth="1"/>
    <col min="11476" max="11476" width="3.7109375" style="98" customWidth="1"/>
    <col min="11477" max="11477" width="13.140625" style="98" customWidth="1"/>
    <col min="11478" max="11478" width="28.28515625" style="98" customWidth="1"/>
    <col min="11479" max="11479" width="2.28515625" style="98" customWidth="1"/>
    <col min="11480" max="11480" width="3.7109375" style="98" customWidth="1"/>
    <col min="11481" max="11481" width="13.140625" style="98" customWidth="1"/>
    <col min="11482" max="11482" width="28.28515625" style="98" customWidth="1"/>
    <col min="11483" max="11483" width="2.28515625" style="98" customWidth="1"/>
    <col min="11484" max="11484" width="3.7109375" style="98" customWidth="1"/>
    <col min="11485" max="11485" width="13.140625" style="98" customWidth="1"/>
    <col min="11486" max="11486" width="28.28515625" style="98" customWidth="1"/>
    <col min="11487" max="11487" width="2.28515625" style="98" customWidth="1"/>
    <col min="11488" max="11488" width="3.7109375" style="98" customWidth="1"/>
    <col min="11489" max="11489" width="13.140625" style="98" customWidth="1"/>
    <col min="11490" max="11490" width="28.28515625" style="98" customWidth="1"/>
    <col min="11491" max="11491" width="2.28515625" style="98" customWidth="1"/>
    <col min="11492" max="11492" width="3.7109375" style="98" customWidth="1"/>
    <col min="11493" max="11493" width="13.140625" style="98" customWidth="1"/>
    <col min="11494" max="11494" width="28.28515625" style="98" customWidth="1"/>
    <col min="11495" max="11495" width="2.28515625" style="98" customWidth="1"/>
    <col min="11496" max="11496" width="3.7109375" style="98" customWidth="1"/>
    <col min="11497" max="11497" width="13.140625" style="98" customWidth="1"/>
    <col min="11498" max="11498" width="28.28515625" style="98" customWidth="1"/>
    <col min="11499" max="11499" width="2.28515625" style="98" customWidth="1"/>
    <col min="11500" max="11500" width="3.7109375" style="98" customWidth="1"/>
    <col min="11501" max="11501" width="13.140625" style="98" customWidth="1"/>
    <col min="11502" max="11502" width="28.28515625" style="98" customWidth="1"/>
    <col min="11503" max="11550" width="0" style="98" hidden="1" customWidth="1"/>
    <col min="11551" max="11688" width="11" style="98" customWidth="1"/>
    <col min="11689" max="11724" width="10.85546875" style="98"/>
    <col min="11725" max="11725" width="6.85546875" style="98" customWidth="1"/>
    <col min="11726" max="11726" width="51.42578125" style="98" customWidth="1"/>
    <col min="11727" max="11727" width="2.28515625" style="98" customWidth="1"/>
    <col min="11728" max="11728" width="3" style="98" customWidth="1"/>
    <col min="11729" max="11729" width="12.42578125" style="98" customWidth="1"/>
    <col min="11730" max="11730" width="24.28515625" style="98" customWidth="1"/>
    <col min="11731" max="11731" width="2.28515625" style="98" customWidth="1"/>
    <col min="11732" max="11732" width="3.7109375" style="98" customWidth="1"/>
    <col min="11733" max="11733" width="13.140625" style="98" customWidth="1"/>
    <col min="11734" max="11734" width="28.28515625" style="98" customWidth="1"/>
    <col min="11735" max="11735" width="2.28515625" style="98" customWidth="1"/>
    <col min="11736" max="11736" width="3.7109375" style="98" customWidth="1"/>
    <col min="11737" max="11737" width="13.140625" style="98" customWidth="1"/>
    <col min="11738" max="11738" width="28.28515625" style="98" customWidth="1"/>
    <col min="11739" max="11739" width="2.28515625" style="98" customWidth="1"/>
    <col min="11740" max="11740" width="3.7109375" style="98" customWidth="1"/>
    <col min="11741" max="11741" width="13.140625" style="98" customWidth="1"/>
    <col min="11742" max="11742" width="28.28515625" style="98" customWidth="1"/>
    <col min="11743" max="11743" width="2.28515625" style="98" customWidth="1"/>
    <col min="11744" max="11744" width="3.7109375" style="98" customWidth="1"/>
    <col min="11745" max="11745" width="13.140625" style="98" customWidth="1"/>
    <col min="11746" max="11746" width="28.28515625" style="98" customWidth="1"/>
    <col min="11747" max="11747" width="2.28515625" style="98" customWidth="1"/>
    <col min="11748" max="11748" width="3.7109375" style="98" customWidth="1"/>
    <col min="11749" max="11749" width="13.140625" style="98" customWidth="1"/>
    <col min="11750" max="11750" width="28.28515625" style="98" customWidth="1"/>
    <col min="11751" max="11751" width="2.28515625" style="98" customWidth="1"/>
    <col min="11752" max="11752" width="3.7109375" style="98" customWidth="1"/>
    <col min="11753" max="11753" width="13.140625" style="98" customWidth="1"/>
    <col min="11754" max="11754" width="28.28515625" style="98" customWidth="1"/>
    <col min="11755" max="11755" width="2.28515625" style="98" customWidth="1"/>
    <col min="11756" max="11756" width="3.7109375" style="98" customWidth="1"/>
    <col min="11757" max="11757" width="13.140625" style="98" customWidth="1"/>
    <col min="11758" max="11758" width="28.28515625" style="98" customWidth="1"/>
    <col min="11759" max="11806" width="0" style="98" hidden="1" customWidth="1"/>
    <col min="11807" max="11944" width="11" style="98" customWidth="1"/>
    <col min="11945" max="11980" width="10.85546875" style="98"/>
    <col min="11981" max="11981" width="6.85546875" style="98" customWidth="1"/>
    <col min="11982" max="11982" width="51.42578125" style="98" customWidth="1"/>
    <col min="11983" max="11983" width="2.28515625" style="98" customWidth="1"/>
    <col min="11984" max="11984" width="3" style="98" customWidth="1"/>
    <col min="11985" max="11985" width="12.42578125" style="98" customWidth="1"/>
    <col min="11986" max="11986" width="24.28515625" style="98" customWidth="1"/>
    <col min="11987" max="11987" width="2.28515625" style="98" customWidth="1"/>
    <col min="11988" max="11988" width="3.7109375" style="98" customWidth="1"/>
    <col min="11989" max="11989" width="13.140625" style="98" customWidth="1"/>
    <col min="11990" max="11990" width="28.28515625" style="98" customWidth="1"/>
    <col min="11991" max="11991" width="2.28515625" style="98" customWidth="1"/>
    <col min="11992" max="11992" width="3.7109375" style="98" customWidth="1"/>
    <col min="11993" max="11993" width="13.140625" style="98" customWidth="1"/>
    <col min="11994" max="11994" width="28.28515625" style="98" customWidth="1"/>
    <col min="11995" max="11995" width="2.28515625" style="98" customWidth="1"/>
    <col min="11996" max="11996" width="3.7109375" style="98" customWidth="1"/>
    <col min="11997" max="11997" width="13.140625" style="98" customWidth="1"/>
    <col min="11998" max="11998" width="28.28515625" style="98" customWidth="1"/>
    <col min="11999" max="11999" width="2.28515625" style="98" customWidth="1"/>
    <col min="12000" max="12000" width="3.7109375" style="98" customWidth="1"/>
    <col min="12001" max="12001" width="13.140625" style="98" customWidth="1"/>
    <col min="12002" max="12002" width="28.28515625" style="98" customWidth="1"/>
    <col min="12003" max="12003" width="2.28515625" style="98" customWidth="1"/>
    <col min="12004" max="12004" width="3.7109375" style="98" customWidth="1"/>
    <col min="12005" max="12005" width="13.140625" style="98" customWidth="1"/>
    <col min="12006" max="12006" width="28.28515625" style="98" customWidth="1"/>
    <col min="12007" max="12007" width="2.28515625" style="98" customWidth="1"/>
    <col min="12008" max="12008" width="3.7109375" style="98" customWidth="1"/>
    <col min="12009" max="12009" width="13.140625" style="98" customWidth="1"/>
    <col min="12010" max="12010" width="28.28515625" style="98" customWidth="1"/>
    <col min="12011" max="12011" width="2.28515625" style="98" customWidth="1"/>
    <col min="12012" max="12012" width="3.7109375" style="98" customWidth="1"/>
    <col min="12013" max="12013" width="13.140625" style="98" customWidth="1"/>
    <col min="12014" max="12014" width="28.28515625" style="98" customWidth="1"/>
    <col min="12015" max="12062" width="0" style="98" hidden="1" customWidth="1"/>
    <col min="12063" max="12200" width="11" style="98" customWidth="1"/>
    <col min="12201" max="12236" width="10.85546875" style="98"/>
    <col min="12237" max="12237" width="6.85546875" style="98" customWidth="1"/>
    <col min="12238" max="12238" width="51.42578125" style="98" customWidth="1"/>
    <col min="12239" max="12239" width="2.28515625" style="98" customWidth="1"/>
    <col min="12240" max="12240" width="3" style="98" customWidth="1"/>
    <col min="12241" max="12241" width="12.42578125" style="98" customWidth="1"/>
    <col min="12242" max="12242" width="24.28515625" style="98" customWidth="1"/>
    <col min="12243" max="12243" width="2.28515625" style="98" customWidth="1"/>
    <col min="12244" max="12244" width="3.7109375" style="98" customWidth="1"/>
    <col min="12245" max="12245" width="13.140625" style="98" customWidth="1"/>
    <col min="12246" max="12246" width="28.28515625" style="98" customWidth="1"/>
    <col min="12247" max="12247" width="2.28515625" style="98" customWidth="1"/>
    <col min="12248" max="12248" width="3.7109375" style="98" customWidth="1"/>
    <col min="12249" max="12249" width="13.140625" style="98" customWidth="1"/>
    <col min="12250" max="12250" width="28.28515625" style="98" customWidth="1"/>
    <col min="12251" max="12251" width="2.28515625" style="98" customWidth="1"/>
    <col min="12252" max="12252" width="3.7109375" style="98" customWidth="1"/>
    <col min="12253" max="12253" width="13.140625" style="98" customWidth="1"/>
    <col min="12254" max="12254" width="28.28515625" style="98" customWidth="1"/>
    <col min="12255" max="12255" width="2.28515625" style="98" customWidth="1"/>
    <col min="12256" max="12256" width="3.7109375" style="98" customWidth="1"/>
    <col min="12257" max="12257" width="13.140625" style="98" customWidth="1"/>
    <col min="12258" max="12258" width="28.28515625" style="98" customWidth="1"/>
    <col min="12259" max="12259" width="2.28515625" style="98" customWidth="1"/>
    <col min="12260" max="12260" width="3.7109375" style="98" customWidth="1"/>
    <col min="12261" max="12261" width="13.140625" style="98" customWidth="1"/>
    <col min="12262" max="12262" width="28.28515625" style="98" customWidth="1"/>
    <col min="12263" max="12263" width="2.28515625" style="98" customWidth="1"/>
    <col min="12264" max="12264" width="3.7109375" style="98" customWidth="1"/>
    <col min="12265" max="12265" width="13.140625" style="98" customWidth="1"/>
    <col min="12266" max="12266" width="28.28515625" style="98" customWidth="1"/>
    <col min="12267" max="12267" width="2.28515625" style="98" customWidth="1"/>
    <col min="12268" max="12268" width="3.7109375" style="98" customWidth="1"/>
    <col min="12269" max="12269" width="13.140625" style="98" customWidth="1"/>
    <col min="12270" max="12270" width="28.28515625" style="98" customWidth="1"/>
    <col min="12271" max="12318" width="0" style="98" hidden="1" customWidth="1"/>
    <col min="12319" max="12456" width="11" style="98" customWidth="1"/>
    <col min="12457" max="12492" width="10.85546875" style="98"/>
    <col min="12493" max="12493" width="6.85546875" style="98" customWidth="1"/>
    <col min="12494" max="12494" width="51.42578125" style="98" customWidth="1"/>
    <col min="12495" max="12495" width="2.28515625" style="98" customWidth="1"/>
    <col min="12496" max="12496" width="3" style="98" customWidth="1"/>
    <col min="12497" max="12497" width="12.42578125" style="98" customWidth="1"/>
    <col min="12498" max="12498" width="24.28515625" style="98" customWidth="1"/>
    <col min="12499" max="12499" width="2.28515625" style="98" customWidth="1"/>
    <col min="12500" max="12500" width="3.7109375" style="98" customWidth="1"/>
    <col min="12501" max="12501" width="13.140625" style="98" customWidth="1"/>
    <col min="12502" max="12502" width="28.28515625" style="98" customWidth="1"/>
    <col min="12503" max="12503" width="2.28515625" style="98" customWidth="1"/>
    <col min="12504" max="12504" width="3.7109375" style="98" customWidth="1"/>
    <col min="12505" max="12505" width="13.140625" style="98" customWidth="1"/>
    <col min="12506" max="12506" width="28.28515625" style="98" customWidth="1"/>
    <col min="12507" max="12507" width="2.28515625" style="98" customWidth="1"/>
    <col min="12508" max="12508" width="3.7109375" style="98" customWidth="1"/>
    <col min="12509" max="12509" width="13.140625" style="98" customWidth="1"/>
    <col min="12510" max="12510" width="28.28515625" style="98" customWidth="1"/>
    <col min="12511" max="12511" width="2.28515625" style="98" customWidth="1"/>
    <col min="12512" max="12512" width="3.7109375" style="98" customWidth="1"/>
    <col min="12513" max="12513" width="13.140625" style="98" customWidth="1"/>
    <col min="12514" max="12514" width="28.28515625" style="98" customWidth="1"/>
    <col min="12515" max="12515" width="2.28515625" style="98" customWidth="1"/>
    <col min="12516" max="12516" width="3.7109375" style="98" customWidth="1"/>
    <col min="12517" max="12517" width="13.140625" style="98" customWidth="1"/>
    <col min="12518" max="12518" width="28.28515625" style="98" customWidth="1"/>
    <col min="12519" max="12519" width="2.28515625" style="98" customWidth="1"/>
    <col min="12520" max="12520" width="3.7109375" style="98" customWidth="1"/>
    <col min="12521" max="12521" width="13.140625" style="98" customWidth="1"/>
    <col min="12522" max="12522" width="28.28515625" style="98" customWidth="1"/>
    <col min="12523" max="12523" width="2.28515625" style="98" customWidth="1"/>
    <col min="12524" max="12524" width="3.7109375" style="98" customWidth="1"/>
    <col min="12525" max="12525" width="13.140625" style="98" customWidth="1"/>
    <col min="12526" max="12526" width="28.28515625" style="98" customWidth="1"/>
    <col min="12527" max="12574" width="0" style="98" hidden="1" customWidth="1"/>
    <col min="12575" max="12712" width="11" style="98" customWidth="1"/>
    <col min="12713" max="12748" width="10.85546875" style="98"/>
    <col min="12749" max="12749" width="6.85546875" style="98" customWidth="1"/>
    <col min="12750" max="12750" width="51.42578125" style="98" customWidth="1"/>
    <col min="12751" max="12751" width="2.28515625" style="98" customWidth="1"/>
    <col min="12752" max="12752" width="3" style="98" customWidth="1"/>
    <col min="12753" max="12753" width="12.42578125" style="98" customWidth="1"/>
    <col min="12754" max="12754" width="24.28515625" style="98" customWidth="1"/>
    <col min="12755" max="12755" width="2.28515625" style="98" customWidth="1"/>
    <col min="12756" max="12756" width="3.7109375" style="98" customWidth="1"/>
    <col min="12757" max="12757" width="13.140625" style="98" customWidth="1"/>
    <col min="12758" max="12758" width="28.28515625" style="98" customWidth="1"/>
    <col min="12759" max="12759" width="2.28515625" style="98" customWidth="1"/>
    <col min="12760" max="12760" width="3.7109375" style="98" customWidth="1"/>
    <col min="12761" max="12761" width="13.140625" style="98" customWidth="1"/>
    <col min="12762" max="12762" width="28.28515625" style="98" customWidth="1"/>
    <col min="12763" max="12763" width="2.28515625" style="98" customWidth="1"/>
    <col min="12764" max="12764" width="3.7109375" style="98" customWidth="1"/>
    <col min="12765" max="12765" width="13.140625" style="98" customWidth="1"/>
    <col min="12766" max="12766" width="28.28515625" style="98" customWidth="1"/>
    <col min="12767" max="12767" width="2.28515625" style="98" customWidth="1"/>
    <col min="12768" max="12768" width="3.7109375" style="98" customWidth="1"/>
    <col min="12769" max="12769" width="13.140625" style="98" customWidth="1"/>
    <col min="12770" max="12770" width="28.28515625" style="98" customWidth="1"/>
    <col min="12771" max="12771" width="2.28515625" style="98" customWidth="1"/>
    <col min="12772" max="12772" width="3.7109375" style="98" customWidth="1"/>
    <col min="12773" max="12773" width="13.140625" style="98" customWidth="1"/>
    <col min="12774" max="12774" width="28.28515625" style="98" customWidth="1"/>
    <col min="12775" max="12775" width="2.28515625" style="98" customWidth="1"/>
    <col min="12776" max="12776" width="3.7109375" style="98" customWidth="1"/>
    <col min="12777" max="12777" width="13.140625" style="98" customWidth="1"/>
    <col min="12778" max="12778" width="28.28515625" style="98" customWidth="1"/>
    <col min="12779" max="12779" width="2.28515625" style="98" customWidth="1"/>
    <col min="12780" max="12780" width="3.7109375" style="98" customWidth="1"/>
    <col min="12781" max="12781" width="13.140625" style="98" customWidth="1"/>
    <col min="12782" max="12782" width="28.28515625" style="98" customWidth="1"/>
    <col min="12783" max="12830" width="0" style="98" hidden="1" customWidth="1"/>
    <col min="12831" max="12968" width="11" style="98" customWidth="1"/>
    <col min="12969" max="13004" width="10.85546875" style="98"/>
    <col min="13005" max="13005" width="6.85546875" style="98" customWidth="1"/>
    <col min="13006" max="13006" width="51.42578125" style="98" customWidth="1"/>
    <col min="13007" max="13007" width="2.28515625" style="98" customWidth="1"/>
    <col min="13008" max="13008" width="3" style="98" customWidth="1"/>
    <col min="13009" max="13009" width="12.42578125" style="98" customWidth="1"/>
    <col min="13010" max="13010" width="24.28515625" style="98" customWidth="1"/>
    <col min="13011" max="13011" width="2.28515625" style="98" customWidth="1"/>
    <col min="13012" max="13012" width="3.7109375" style="98" customWidth="1"/>
    <col min="13013" max="13013" width="13.140625" style="98" customWidth="1"/>
    <col min="13014" max="13014" width="28.28515625" style="98" customWidth="1"/>
    <col min="13015" max="13015" width="2.28515625" style="98" customWidth="1"/>
    <col min="13016" max="13016" width="3.7109375" style="98" customWidth="1"/>
    <col min="13017" max="13017" width="13.140625" style="98" customWidth="1"/>
    <col min="13018" max="13018" width="28.28515625" style="98" customWidth="1"/>
    <col min="13019" max="13019" width="2.28515625" style="98" customWidth="1"/>
    <col min="13020" max="13020" width="3.7109375" style="98" customWidth="1"/>
    <col min="13021" max="13021" width="13.140625" style="98" customWidth="1"/>
    <col min="13022" max="13022" width="28.28515625" style="98" customWidth="1"/>
    <col min="13023" max="13023" width="2.28515625" style="98" customWidth="1"/>
    <col min="13024" max="13024" width="3.7109375" style="98" customWidth="1"/>
    <col min="13025" max="13025" width="13.140625" style="98" customWidth="1"/>
    <col min="13026" max="13026" width="28.28515625" style="98" customWidth="1"/>
    <col min="13027" max="13027" width="2.28515625" style="98" customWidth="1"/>
    <col min="13028" max="13028" width="3.7109375" style="98" customWidth="1"/>
    <col min="13029" max="13029" width="13.140625" style="98" customWidth="1"/>
    <col min="13030" max="13030" width="28.28515625" style="98" customWidth="1"/>
    <col min="13031" max="13031" width="2.28515625" style="98" customWidth="1"/>
    <col min="13032" max="13032" width="3.7109375" style="98" customWidth="1"/>
    <col min="13033" max="13033" width="13.140625" style="98" customWidth="1"/>
    <col min="13034" max="13034" width="28.28515625" style="98" customWidth="1"/>
    <col min="13035" max="13035" width="2.28515625" style="98" customWidth="1"/>
    <col min="13036" max="13036" width="3.7109375" style="98" customWidth="1"/>
    <col min="13037" max="13037" width="13.140625" style="98" customWidth="1"/>
    <col min="13038" max="13038" width="28.28515625" style="98" customWidth="1"/>
    <col min="13039" max="13086" width="0" style="98" hidden="1" customWidth="1"/>
    <col min="13087" max="13224" width="11" style="98" customWidth="1"/>
    <col min="13225" max="13260" width="10.85546875" style="98"/>
    <col min="13261" max="13261" width="6.85546875" style="98" customWidth="1"/>
    <col min="13262" max="13262" width="51.42578125" style="98" customWidth="1"/>
    <col min="13263" max="13263" width="2.28515625" style="98" customWidth="1"/>
    <col min="13264" max="13264" width="3" style="98" customWidth="1"/>
    <col min="13265" max="13265" width="12.42578125" style="98" customWidth="1"/>
    <col min="13266" max="13266" width="24.28515625" style="98" customWidth="1"/>
    <col min="13267" max="13267" width="2.28515625" style="98" customWidth="1"/>
    <col min="13268" max="13268" width="3.7109375" style="98" customWidth="1"/>
    <col min="13269" max="13269" width="13.140625" style="98" customWidth="1"/>
    <col min="13270" max="13270" width="28.28515625" style="98" customWidth="1"/>
    <col min="13271" max="13271" width="2.28515625" style="98" customWidth="1"/>
    <col min="13272" max="13272" width="3.7109375" style="98" customWidth="1"/>
    <col min="13273" max="13273" width="13.140625" style="98" customWidth="1"/>
    <col min="13274" max="13274" width="28.28515625" style="98" customWidth="1"/>
    <col min="13275" max="13275" width="2.28515625" style="98" customWidth="1"/>
    <col min="13276" max="13276" width="3.7109375" style="98" customWidth="1"/>
    <col min="13277" max="13277" width="13.140625" style="98" customWidth="1"/>
    <col min="13278" max="13278" width="28.28515625" style="98" customWidth="1"/>
    <col min="13279" max="13279" width="2.28515625" style="98" customWidth="1"/>
    <col min="13280" max="13280" width="3.7109375" style="98" customWidth="1"/>
    <col min="13281" max="13281" width="13.140625" style="98" customWidth="1"/>
    <col min="13282" max="13282" width="28.28515625" style="98" customWidth="1"/>
    <col min="13283" max="13283" width="2.28515625" style="98" customWidth="1"/>
    <col min="13284" max="13284" width="3.7109375" style="98" customWidth="1"/>
    <col min="13285" max="13285" width="13.140625" style="98" customWidth="1"/>
    <col min="13286" max="13286" width="28.28515625" style="98" customWidth="1"/>
    <col min="13287" max="13287" width="2.28515625" style="98" customWidth="1"/>
    <col min="13288" max="13288" width="3.7109375" style="98" customWidth="1"/>
    <col min="13289" max="13289" width="13.140625" style="98" customWidth="1"/>
    <col min="13290" max="13290" width="28.28515625" style="98" customWidth="1"/>
    <col min="13291" max="13291" width="2.28515625" style="98" customWidth="1"/>
    <col min="13292" max="13292" width="3.7109375" style="98" customWidth="1"/>
    <col min="13293" max="13293" width="13.140625" style="98" customWidth="1"/>
    <col min="13294" max="13294" width="28.28515625" style="98" customWidth="1"/>
    <col min="13295" max="13342" width="0" style="98" hidden="1" customWidth="1"/>
    <col min="13343" max="13480" width="11" style="98" customWidth="1"/>
    <col min="13481" max="13516" width="10.85546875" style="98"/>
    <col min="13517" max="13517" width="6.85546875" style="98" customWidth="1"/>
    <col min="13518" max="13518" width="51.42578125" style="98" customWidth="1"/>
    <col min="13519" max="13519" width="2.28515625" style="98" customWidth="1"/>
    <col min="13520" max="13520" width="3" style="98" customWidth="1"/>
    <col min="13521" max="13521" width="12.42578125" style="98" customWidth="1"/>
    <col min="13522" max="13522" width="24.28515625" style="98" customWidth="1"/>
    <col min="13523" max="13523" width="2.28515625" style="98" customWidth="1"/>
    <col min="13524" max="13524" width="3.7109375" style="98" customWidth="1"/>
    <col min="13525" max="13525" width="13.140625" style="98" customWidth="1"/>
    <col min="13526" max="13526" width="28.28515625" style="98" customWidth="1"/>
    <col min="13527" max="13527" width="2.28515625" style="98" customWidth="1"/>
    <col min="13528" max="13528" width="3.7109375" style="98" customWidth="1"/>
    <col min="13529" max="13529" width="13.140625" style="98" customWidth="1"/>
    <col min="13530" max="13530" width="28.28515625" style="98" customWidth="1"/>
    <col min="13531" max="13531" width="2.28515625" style="98" customWidth="1"/>
    <col min="13532" max="13532" width="3.7109375" style="98" customWidth="1"/>
    <col min="13533" max="13533" width="13.140625" style="98" customWidth="1"/>
    <col min="13534" max="13534" width="28.28515625" style="98" customWidth="1"/>
    <col min="13535" max="13535" width="2.28515625" style="98" customWidth="1"/>
    <col min="13536" max="13536" width="3.7109375" style="98" customWidth="1"/>
    <col min="13537" max="13537" width="13.140625" style="98" customWidth="1"/>
    <col min="13538" max="13538" width="28.28515625" style="98" customWidth="1"/>
    <col min="13539" max="13539" width="2.28515625" style="98" customWidth="1"/>
    <col min="13540" max="13540" width="3.7109375" style="98" customWidth="1"/>
    <col min="13541" max="13541" width="13.140625" style="98" customWidth="1"/>
    <col min="13542" max="13542" width="28.28515625" style="98" customWidth="1"/>
    <col min="13543" max="13543" width="2.28515625" style="98" customWidth="1"/>
    <col min="13544" max="13544" width="3.7109375" style="98" customWidth="1"/>
    <col min="13545" max="13545" width="13.140625" style="98" customWidth="1"/>
    <col min="13546" max="13546" width="28.28515625" style="98" customWidth="1"/>
    <col min="13547" max="13547" width="2.28515625" style="98" customWidth="1"/>
    <col min="13548" max="13548" width="3.7109375" style="98" customWidth="1"/>
    <col min="13549" max="13549" width="13.140625" style="98" customWidth="1"/>
    <col min="13550" max="13550" width="28.28515625" style="98" customWidth="1"/>
    <col min="13551" max="13598" width="0" style="98" hidden="1" customWidth="1"/>
    <col min="13599" max="13736" width="11" style="98" customWidth="1"/>
    <col min="13737" max="13772" width="10.85546875" style="98"/>
    <col min="13773" max="13773" width="6.85546875" style="98" customWidth="1"/>
    <col min="13774" max="13774" width="51.42578125" style="98" customWidth="1"/>
    <col min="13775" max="13775" width="2.28515625" style="98" customWidth="1"/>
    <col min="13776" max="13776" width="3" style="98" customWidth="1"/>
    <col min="13777" max="13777" width="12.42578125" style="98" customWidth="1"/>
    <col min="13778" max="13778" width="24.28515625" style="98" customWidth="1"/>
    <col min="13779" max="13779" width="2.28515625" style="98" customWidth="1"/>
    <col min="13780" max="13780" width="3.7109375" style="98" customWidth="1"/>
    <col min="13781" max="13781" width="13.140625" style="98" customWidth="1"/>
    <col min="13782" max="13782" width="28.28515625" style="98" customWidth="1"/>
    <col min="13783" max="13783" width="2.28515625" style="98" customWidth="1"/>
    <col min="13784" max="13784" width="3.7109375" style="98" customWidth="1"/>
    <col min="13785" max="13785" width="13.140625" style="98" customWidth="1"/>
    <col min="13786" max="13786" width="28.28515625" style="98" customWidth="1"/>
    <col min="13787" max="13787" width="2.28515625" style="98" customWidth="1"/>
    <col min="13788" max="13788" width="3.7109375" style="98" customWidth="1"/>
    <col min="13789" max="13789" width="13.140625" style="98" customWidth="1"/>
    <col min="13790" max="13790" width="28.28515625" style="98" customWidth="1"/>
    <col min="13791" max="13791" width="2.28515625" style="98" customWidth="1"/>
    <col min="13792" max="13792" width="3.7109375" style="98" customWidth="1"/>
    <col min="13793" max="13793" width="13.140625" style="98" customWidth="1"/>
    <col min="13794" max="13794" width="28.28515625" style="98" customWidth="1"/>
    <col min="13795" max="13795" width="2.28515625" style="98" customWidth="1"/>
    <col min="13796" max="13796" width="3.7109375" style="98" customWidth="1"/>
    <col min="13797" max="13797" width="13.140625" style="98" customWidth="1"/>
    <col min="13798" max="13798" width="28.28515625" style="98" customWidth="1"/>
    <col min="13799" max="13799" width="2.28515625" style="98" customWidth="1"/>
    <col min="13800" max="13800" width="3.7109375" style="98" customWidth="1"/>
    <col min="13801" max="13801" width="13.140625" style="98" customWidth="1"/>
    <col min="13802" max="13802" width="28.28515625" style="98" customWidth="1"/>
    <col min="13803" max="13803" width="2.28515625" style="98" customWidth="1"/>
    <col min="13804" max="13804" width="3.7109375" style="98" customWidth="1"/>
    <col min="13805" max="13805" width="13.140625" style="98" customWidth="1"/>
    <col min="13806" max="13806" width="28.28515625" style="98" customWidth="1"/>
    <col min="13807" max="13854" width="0" style="98" hidden="1" customWidth="1"/>
    <col min="13855" max="13992" width="11" style="98" customWidth="1"/>
    <col min="13993" max="14028" width="10.85546875" style="98"/>
    <col min="14029" max="14029" width="6.85546875" style="98" customWidth="1"/>
    <col min="14030" max="14030" width="51.42578125" style="98" customWidth="1"/>
    <col min="14031" max="14031" width="2.28515625" style="98" customWidth="1"/>
    <col min="14032" max="14032" width="3" style="98" customWidth="1"/>
    <col min="14033" max="14033" width="12.42578125" style="98" customWidth="1"/>
    <col min="14034" max="14034" width="24.28515625" style="98" customWidth="1"/>
    <col min="14035" max="14035" width="2.28515625" style="98" customWidth="1"/>
    <col min="14036" max="14036" width="3.7109375" style="98" customWidth="1"/>
    <col min="14037" max="14037" width="13.140625" style="98" customWidth="1"/>
    <col min="14038" max="14038" width="28.28515625" style="98" customWidth="1"/>
    <col min="14039" max="14039" width="2.28515625" style="98" customWidth="1"/>
    <col min="14040" max="14040" width="3.7109375" style="98" customWidth="1"/>
    <col min="14041" max="14041" width="13.140625" style="98" customWidth="1"/>
    <col min="14042" max="14042" width="28.28515625" style="98" customWidth="1"/>
    <col min="14043" max="14043" width="2.28515625" style="98" customWidth="1"/>
    <col min="14044" max="14044" width="3.7109375" style="98" customWidth="1"/>
    <col min="14045" max="14045" width="13.140625" style="98" customWidth="1"/>
    <col min="14046" max="14046" width="28.28515625" style="98" customWidth="1"/>
    <col min="14047" max="14047" width="2.28515625" style="98" customWidth="1"/>
    <col min="14048" max="14048" width="3.7109375" style="98" customWidth="1"/>
    <col min="14049" max="14049" width="13.140625" style="98" customWidth="1"/>
    <col min="14050" max="14050" width="28.28515625" style="98" customWidth="1"/>
    <col min="14051" max="14051" width="2.28515625" style="98" customWidth="1"/>
    <col min="14052" max="14052" width="3.7109375" style="98" customWidth="1"/>
    <col min="14053" max="14053" width="13.140625" style="98" customWidth="1"/>
    <col min="14054" max="14054" width="28.28515625" style="98" customWidth="1"/>
    <col min="14055" max="14055" width="2.28515625" style="98" customWidth="1"/>
    <col min="14056" max="14056" width="3.7109375" style="98" customWidth="1"/>
    <col min="14057" max="14057" width="13.140625" style="98" customWidth="1"/>
    <col min="14058" max="14058" width="28.28515625" style="98" customWidth="1"/>
    <col min="14059" max="14059" width="2.28515625" style="98" customWidth="1"/>
    <col min="14060" max="14060" width="3.7109375" style="98" customWidth="1"/>
    <col min="14061" max="14061" width="13.140625" style="98" customWidth="1"/>
    <col min="14062" max="14062" width="28.28515625" style="98" customWidth="1"/>
    <col min="14063" max="14110" width="0" style="98" hidden="1" customWidth="1"/>
    <col min="14111" max="14248" width="11" style="98" customWidth="1"/>
    <col min="14249" max="14284" width="10.85546875" style="98"/>
    <col min="14285" max="14285" width="6.85546875" style="98" customWidth="1"/>
    <col min="14286" max="14286" width="51.42578125" style="98" customWidth="1"/>
    <col min="14287" max="14287" width="2.28515625" style="98" customWidth="1"/>
    <col min="14288" max="14288" width="3" style="98" customWidth="1"/>
    <col min="14289" max="14289" width="12.42578125" style="98" customWidth="1"/>
    <col min="14290" max="14290" width="24.28515625" style="98" customWidth="1"/>
    <col min="14291" max="14291" width="2.28515625" style="98" customWidth="1"/>
    <col min="14292" max="14292" width="3.7109375" style="98" customWidth="1"/>
    <col min="14293" max="14293" width="13.140625" style="98" customWidth="1"/>
    <col min="14294" max="14294" width="28.28515625" style="98" customWidth="1"/>
    <col min="14295" max="14295" width="2.28515625" style="98" customWidth="1"/>
    <col min="14296" max="14296" width="3.7109375" style="98" customWidth="1"/>
    <col min="14297" max="14297" width="13.140625" style="98" customWidth="1"/>
    <col min="14298" max="14298" width="28.28515625" style="98" customWidth="1"/>
    <col min="14299" max="14299" width="2.28515625" style="98" customWidth="1"/>
    <col min="14300" max="14300" width="3.7109375" style="98" customWidth="1"/>
    <col min="14301" max="14301" width="13.140625" style="98" customWidth="1"/>
    <col min="14302" max="14302" width="28.28515625" style="98" customWidth="1"/>
    <col min="14303" max="14303" width="2.28515625" style="98" customWidth="1"/>
    <col min="14304" max="14304" width="3.7109375" style="98" customWidth="1"/>
    <col min="14305" max="14305" width="13.140625" style="98" customWidth="1"/>
    <col min="14306" max="14306" width="28.28515625" style="98" customWidth="1"/>
    <col min="14307" max="14307" width="2.28515625" style="98" customWidth="1"/>
    <col min="14308" max="14308" width="3.7109375" style="98" customWidth="1"/>
    <col min="14309" max="14309" width="13.140625" style="98" customWidth="1"/>
    <col min="14310" max="14310" width="28.28515625" style="98" customWidth="1"/>
    <col min="14311" max="14311" width="2.28515625" style="98" customWidth="1"/>
    <col min="14312" max="14312" width="3.7109375" style="98" customWidth="1"/>
    <col min="14313" max="14313" width="13.140625" style="98" customWidth="1"/>
    <col min="14314" max="14314" width="28.28515625" style="98" customWidth="1"/>
    <col min="14315" max="14315" width="2.28515625" style="98" customWidth="1"/>
    <col min="14316" max="14316" width="3.7109375" style="98" customWidth="1"/>
    <col min="14317" max="14317" width="13.140625" style="98" customWidth="1"/>
    <col min="14318" max="14318" width="28.28515625" style="98" customWidth="1"/>
    <col min="14319" max="14366" width="0" style="98" hidden="1" customWidth="1"/>
    <col min="14367" max="14504" width="11" style="98" customWidth="1"/>
    <col min="14505" max="14540" width="10.85546875" style="98"/>
    <col min="14541" max="14541" width="6.85546875" style="98" customWidth="1"/>
    <col min="14542" max="14542" width="51.42578125" style="98" customWidth="1"/>
    <col min="14543" max="14543" width="2.28515625" style="98" customWidth="1"/>
    <col min="14544" max="14544" width="3" style="98" customWidth="1"/>
    <col min="14545" max="14545" width="12.42578125" style="98" customWidth="1"/>
    <col min="14546" max="14546" width="24.28515625" style="98" customWidth="1"/>
    <col min="14547" max="14547" width="2.28515625" style="98" customWidth="1"/>
    <col min="14548" max="14548" width="3.7109375" style="98" customWidth="1"/>
    <col min="14549" max="14549" width="13.140625" style="98" customWidth="1"/>
    <col min="14550" max="14550" width="28.28515625" style="98" customWidth="1"/>
    <col min="14551" max="14551" width="2.28515625" style="98" customWidth="1"/>
    <col min="14552" max="14552" width="3.7109375" style="98" customWidth="1"/>
    <col min="14553" max="14553" width="13.140625" style="98" customWidth="1"/>
    <col min="14554" max="14554" width="28.28515625" style="98" customWidth="1"/>
    <col min="14555" max="14555" width="2.28515625" style="98" customWidth="1"/>
    <col min="14556" max="14556" width="3.7109375" style="98" customWidth="1"/>
    <col min="14557" max="14557" width="13.140625" style="98" customWidth="1"/>
    <col min="14558" max="14558" width="28.28515625" style="98" customWidth="1"/>
    <col min="14559" max="14559" width="2.28515625" style="98" customWidth="1"/>
    <col min="14560" max="14560" width="3.7109375" style="98" customWidth="1"/>
    <col min="14561" max="14561" width="13.140625" style="98" customWidth="1"/>
    <col min="14562" max="14562" width="28.28515625" style="98" customWidth="1"/>
    <col min="14563" max="14563" width="2.28515625" style="98" customWidth="1"/>
    <col min="14564" max="14564" width="3.7109375" style="98" customWidth="1"/>
    <col min="14565" max="14565" width="13.140625" style="98" customWidth="1"/>
    <col min="14566" max="14566" width="28.28515625" style="98" customWidth="1"/>
    <col min="14567" max="14567" width="2.28515625" style="98" customWidth="1"/>
    <col min="14568" max="14568" width="3.7109375" style="98" customWidth="1"/>
    <col min="14569" max="14569" width="13.140625" style="98" customWidth="1"/>
    <col min="14570" max="14570" width="28.28515625" style="98" customWidth="1"/>
    <col min="14571" max="14571" width="2.28515625" style="98" customWidth="1"/>
    <col min="14572" max="14572" width="3.7109375" style="98" customWidth="1"/>
    <col min="14573" max="14573" width="13.140625" style="98" customWidth="1"/>
    <col min="14574" max="14574" width="28.28515625" style="98" customWidth="1"/>
    <col min="14575" max="14622" width="0" style="98" hidden="1" customWidth="1"/>
    <col min="14623" max="14760" width="11" style="98" customWidth="1"/>
    <col min="14761" max="14796" width="10.85546875" style="98"/>
    <col min="14797" max="14797" width="6.85546875" style="98" customWidth="1"/>
    <col min="14798" max="14798" width="51.42578125" style="98" customWidth="1"/>
    <col min="14799" max="14799" width="2.28515625" style="98" customWidth="1"/>
    <col min="14800" max="14800" width="3" style="98" customWidth="1"/>
    <col min="14801" max="14801" width="12.42578125" style="98" customWidth="1"/>
    <col min="14802" max="14802" width="24.28515625" style="98" customWidth="1"/>
    <col min="14803" max="14803" width="2.28515625" style="98" customWidth="1"/>
    <col min="14804" max="14804" width="3.7109375" style="98" customWidth="1"/>
    <col min="14805" max="14805" width="13.140625" style="98" customWidth="1"/>
    <col min="14806" max="14806" width="28.28515625" style="98" customWidth="1"/>
    <col min="14807" max="14807" width="2.28515625" style="98" customWidth="1"/>
    <col min="14808" max="14808" width="3.7109375" style="98" customWidth="1"/>
    <col min="14809" max="14809" width="13.140625" style="98" customWidth="1"/>
    <col min="14810" max="14810" width="28.28515625" style="98" customWidth="1"/>
    <col min="14811" max="14811" width="2.28515625" style="98" customWidth="1"/>
    <col min="14812" max="14812" width="3.7109375" style="98" customWidth="1"/>
    <col min="14813" max="14813" width="13.140625" style="98" customWidth="1"/>
    <col min="14814" max="14814" width="28.28515625" style="98" customWidth="1"/>
    <col min="14815" max="14815" width="2.28515625" style="98" customWidth="1"/>
    <col min="14816" max="14816" width="3.7109375" style="98" customWidth="1"/>
    <col min="14817" max="14817" width="13.140625" style="98" customWidth="1"/>
    <col min="14818" max="14818" width="28.28515625" style="98" customWidth="1"/>
    <col min="14819" max="14819" width="2.28515625" style="98" customWidth="1"/>
    <col min="14820" max="14820" width="3.7109375" style="98" customWidth="1"/>
    <col min="14821" max="14821" width="13.140625" style="98" customWidth="1"/>
    <col min="14822" max="14822" width="28.28515625" style="98" customWidth="1"/>
    <col min="14823" max="14823" width="2.28515625" style="98" customWidth="1"/>
    <col min="14824" max="14824" width="3.7109375" style="98" customWidth="1"/>
    <col min="14825" max="14825" width="13.140625" style="98" customWidth="1"/>
    <col min="14826" max="14826" width="28.28515625" style="98" customWidth="1"/>
    <col min="14827" max="14827" width="2.28515625" style="98" customWidth="1"/>
    <col min="14828" max="14828" width="3.7109375" style="98" customWidth="1"/>
    <col min="14829" max="14829" width="13.140625" style="98" customWidth="1"/>
    <col min="14830" max="14830" width="28.28515625" style="98" customWidth="1"/>
    <col min="14831" max="14878" width="0" style="98" hidden="1" customWidth="1"/>
    <col min="14879" max="15016" width="11" style="98" customWidth="1"/>
    <col min="15017" max="15052" width="10.85546875" style="98"/>
    <col min="15053" max="15053" width="6.85546875" style="98" customWidth="1"/>
    <col min="15054" max="15054" width="51.42578125" style="98" customWidth="1"/>
    <col min="15055" max="15055" width="2.28515625" style="98" customWidth="1"/>
    <col min="15056" max="15056" width="3" style="98" customWidth="1"/>
    <col min="15057" max="15057" width="12.42578125" style="98" customWidth="1"/>
    <col min="15058" max="15058" width="24.28515625" style="98" customWidth="1"/>
    <col min="15059" max="15059" width="2.28515625" style="98" customWidth="1"/>
    <col min="15060" max="15060" width="3.7109375" style="98" customWidth="1"/>
    <col min="15061" max="15061" width="13.140625" style="98" customWidth="1"/>
    <col min="15062" max="15062" width="28.28515625" style="98" customWidth="1"/>
    <col min="15063" max="15063" width="2.28515625" style="98" customWidth="1"/>
    <col min="15064" max="15064" width="3.7109375" style="98" customWidth="1"/>
    <col min="15065" max="15065" width="13.140625" style="98" customWidth="1"/>
    <col min="15066" max="15066" width="28.28515625" style="98" customWidth="1"/>
    <col min="15067" max="15067" width="2.28515625" style="98" customWidth="1"/>
    <col min="15068" max="15068" width="3.7109375" style="98" customWidth="1"/>
    <col min="15069" max="15069" width="13.140625" style="98" customWidth="1"/>
    <col min="15070" max="15070" width="28.28515625" style="98" customWidth="1"/>
    <col min="15071" max="15071" width="2.28515625" style="98" customWidth="1"/>
    <col min="15072" max="15072" width="3.7109375" style="98" customWidth="1"/>
    <col min="15073" max="15073" width="13.140625" style="98" customWidth="1"/>
    <col min="15074" max="15074" width="28.28515625" style="98" customWidth="1"/>
    <col min="15075" max="15075" width="2.28515625" style="98" customWidth="1"/>
    <col min="15076" max="15076" width="3.7109375" style="98" customWidth="1"/>
    <col min="15077" max="15077" width="13.140625" style="98" customWidth="1"/>
    <col min="15078" max="15078" width="28.28515625" style="98" customWidth="1"/>
    <col min="15079" max="15079" width="2.28515625" style="98" customWidth="1"/>
    <col min="15080" max="15080" width="3.7109375" style="98" customWidth="1"/>
    <col min="15081" max="15081" width="13.140625" style="98" customWidth="1"/>
    <col min="15082" max="15082" width="28.28515625" style="98" customWidth="1"/>
    <col min="15083" max="15083" width="2.28515625" style="98" customWidth="1"/>
    <col min="15084" max="15084" width="3.7109375" style="98" customWidth="1"/>
    <col min="15085" max="15085" width="13.140625" style="98" customWidth="1"/>
    <col min="15086" max="15086" width="28.28515625" style="98" customWidth="1"/>
    <col min="15087" max="15134" width="0" style="98" hidden="1" customWidth="1"/>
    <col min="15135" max="15272" width="11" style="98" customWidth="1"/>
    <col min="15273" max="15308" width="10.85546875" style="98"/>
    <col min="15309" max="15309" width="6.85546875" style="98" customWidth="1"/>
    <col min="15310" max="15310" width="51.42578125" style="98" customWidth="1"/>
    <col min="15311" max="15311" width="2.28515625" style="98" customWidth="1"/>
    <col min="15312" max="15312" width="3" style="98" customWidth="1"/>
    <col min="15313" max="15313" width="12.42578125" style="98" customWidth="1"/>
    <col min="15314" max="15314" width="24.28515625" style="98" customWidth="1"/>
    <col min="15315" max="15315" width="2.28515625" style="98" customWidth="1"/>
    <col min="15316" max="15316" width="3.7109375" style="98" customWidth="1"/>
    <col min="15317" max="15317" width="13.140625" style="98" customWidth="1"/>
    <col min="15318" max="15318" width="28.28515625" style="98" customWidth="1"/>
    <col min="15319" max="15319" width="2.28515625" style="98" customWidth="1"/>
    <col min="15320" max="15320" width="3.7109375" style="98" customWidth="1"/>
    <col min="15321" max="15321" width="13.140625" style="98" customWidth="1"/>
    <col min="15322" max="15322" width="28.28515625" style="98" customWidth="1"/>
    <col min="15323" max="15323" width="2.28515625" style="98" customWidth="1"/>
    <col min="15324" max="15324" width="3.7109375" style="98" customWidth="1"/>
    <col min="15325" max="15325" width="13.140625" style="98" customWidth="1"/>
    <col min="15326" max="15326" width="28.28515625" style="98" customWidth="1"/>
    <col min="15327" max="15327" width="2.28515625" style="98" customWidth="1"/>
    <col min="15328" max="15328" width="3.7109375" style="98" customWidth="1"/>
    <col min="15329" max="15329" width="13.140625" style="98" customWidth="1"/>
    <col min="15330" max="15330" width="28.28515625" style="98" customWidth="1"/>
    <col min="15331" max="15331" width="2.28515625" style="98" customWidth="1"/>
    <col min="15332" max="15332" width="3.7109375" style="98" customWidth="1"/>
    <col min="15333" max="15333" width="13.140625" style="98" customWidth="1"/>
    <col min="15334" max="15334" width="28.28515625" style="98" customWidth="1"/>
    <col min="15335" max="15335" width="2.28515625" style="98" customWidth="1"/>
    <col min="15336" max="15336" width="3.7109375" style="98" customWidth="1"/>
    <col min="15337" max="15337" width="13.140625" style="98" customWidth="1"/>
    <col min="15338" max="15338" width="28.28515625" style="98" customWidth="1"/>
    <col min="15339" max="15339" width="2.28515625" style="98" customWidth="1"/>
    <col min="15340" max="15340" width="3.7109375" style="98" customWidth="1"/>
    <col min="15341" max="15341" width="13.140625" style="98" customWidth="1"/>
    <col min="15342" max="15342" width="28.28515625" style="98" customWidth="1"/>
    <col min="15343" max="15390" width="0" style="98" hidden="1" customWidth="1"/>
    <col min="15391" max="15528" width="11" style="98" customWidth="1"/>
    <col min="15529" max="15564" width="10.85546875" style="98"/>
    <col min="15565" max="15565" width="6.85546875" style="98" customWidth="1"/>
    <col min="15566" max="15566" width="51.42578125" style="98" customWidth="1"/>
    <col min="15567" max="15567" width="2.28515625" style="98" customWidth="1"/>
    <col min="15568" max="15568" width="3" style="98" customWidth="1"/>
    <col min="15569" max="15569" width="12.42578125" style="98" customWidth="1"/>
    <col min="15570" max="15570" width="24.28515625" style="98" customWidth="1"/>
    <col min="15571" max="15571" width="2.28515625" style="98" customWidth="1"/>
    <col min="15572" max="15572" width="3.7109375" style="98" customWidth="1"/>
    <col min="15573" max="15573" width="13.140625" style="98" customWidth="1"/>
    <col min="15574" max="15574" width="28.28515625" style="98" customWidth="1"/>
    <col min="15575" max="15575" width="2.28515625" style="98" customWidth="1"/>
    <col min="15576" max="15576" width="3.7109375" style="98" customWidth="1"/>
    <col min="15577" max="15577" width="13.140625" style="98" customWidth="1"/>
    <col min="15578" max="15578" width="28.28515625" style="98" customWidth="1"/>
    <col min="15579" max="15579" width="2.28515625" style="98" customWidth="1"/>
    <col min="15580" max="15580" width="3.7109375" style="98" customWidth="1"/>
    <col min="15581" max="15581" width="13.140625" style="98" customWidth="1"/>
    <col min="15582" max="15582" width="28.28515625" style="98" customWidth="1"/>
    <col min="15583" max="15583" width="2.28515625" style="98" customWidth="1"/>
    <col min="15584" max="15584" width="3.7109375" style="98" customWidth="1"/>
    <col min="15585" max="15585" width="13.140625" style="98" customWidth="1"/>
    <col min="15586" max="15586" width="28.28515625" style="98" customWidth="1"/>
    <col min="15587" max="15587" width="2.28515625" style="98" customWidth="1"/>
    <col min="15588" max="15588" width="3.7109375" style="98" customWidth="1"/>
    <col min="15589" max="15589" width="13.140625" style="98" customWidth="1"/>
    <col min="15590" max="15590" width="28.28515625" style="98" customWidth="1"/>
    <col min="15591" max="15591" width="2.28515625" style="98" customWidth="1"/>
    <col min="15592" max="15592" width="3.7109375" style="98" customWidth="1"/>
    <col min="15593" max="15593" width="13.140625" style="98" customWidth="1"/>
    <col min="15594" max="15594" width="28.28515625" style="98" customWidth="1"/>
    <col min="15595" max="15595" width="2.28515625" style="98" customWidth="1"/>
    <col min="15596" max="15596" width="3.7109375" style="98" customWidth="1"/>
    <col min="15597" max="15597" width="13.140625" style="98" customWidth="1"/>
    <col min="15598" max="15598" width="28.28515625" style="98" customWidth="1"/>
    <col min="15599" max="15646" width="0" style="98" hidden="1" customWidth="1"/>
    <col min="15647" max="15784" width="11" style="98" customWidth="1"/>
    <col min="15785" max="15820" width="10.85546875" style="98"/>
    <col min="15821" max="15821" width="6.85546875" style="98" customWidth="1"/>
    <col min="15822" max="15822" width="51.42578125" style="98" customWidth="1"/>
    <col min="15823" max="15823" width="2.28515625" style="98" customWidth="1"/>
    <col min="15824" max="15824" width="3" style="98" customWidth="1"/>
    <col min="15825" max="15825" width="12.42578125" style="98" customWidth="1"/>
    <col min="15826" max="15826" width="24.28515625" style="98" customWidth="1"/>
    <col min="15827" max="15827" width="2.28515625" style="98" customWidth="1"/>
    <col min="15828" max="15828" width="3.7109375" style="98" customWidth="1"/>
    <col min="15829" max="15829" width="13.140625" style="98" customWidth="1"/>
    <col min="15830" max="15830" width="28.28515625" style="98" customWidth="1"/>
    <col min="15831" max="15831" width="2.28515625" style="98" customWidth="1"/>
    <col min="15832" max="15832" width="3.7109375" style="98" customWidth="1"/>
    <col min="15833" max="15833" width="13.140625" style="98" customWidth="1"/>
    <col min="15834" max="15834" width="28.28515625" style="98" customWidth="1"/>
    <col min="15835" max="15835" width="2.28515625" style="98" customWidth="1"/>
    <col min="15836" max="15836" width="3.7109375" style="98" customWidth="1"/>
    <col min="15837" max="15837" width="13.140625" style="98" customWidth="1"/>
    <col min="15838" max="15838" width="28.28515625" style="98" customWidth="1"/>
    <col min="15839" max="15839" width="2.28515625" style="98" customWidth="1"/>
    <col min="15840" max="15840" width="3.7109375" style="98" customWidth="1"/>
    <col min="15841" max="15841" width="13.140625" style="98" customWidth="1"/>
    <col min="15842" max="15842" width="28.28515625" style="98" customWidth="1"/>
    <col min="15843" max="15843" width="2.28515625" style="98" customWidth="1"/>
    <col min="15844" max="15844" width="3.7109375" style="98" customWidth="1"/>
    <col min="15845" max="15845" width="13.140625" style="98" customWidth="1"/>
    <col min="15846" max="15846" width="28.28515625" style="98" customWidth="1"/>
    <col min="15847" max="15847" width="2.28515625" style="98" customWidth="1"/>
    <col min="15848" max="15848" width="3.7109375" style="98" customWidth="1"/>
    <col min="15849" max="15849" width="13.140625" style="98" customWidth="1"/>
    <col min="15850" max="15850" width="28.28515625" style="98" customWidth="1"/>
    <col min="15851" max="15851" width="2.28515625" style="98" customWidth="1"/>
    <col min="15852" max="15852" width="3.7109375" style="98" customWidth="1"/>
    <col min="15853" max="15853" width="13.140625" style="98" customWidth="1"/>
    <col min="15854" max="15854" width="28.28515625" style="98" customWidth="1"/>
    <col min="15855" max="15902" width="0" style="98" hidden="1" customWidth="1"/>
    <col min="15903" max="16040" width="11" style="98" customWidth="1"/>
    <col min="16041" max="16076" width="10.85546875" style="98"/>
    <col min="16077" max="16077" width="6.85546875" style="98" customWidth="1"/>
    <col min="16078" max="16078" width="51.42578125" style="98" customWidth="1"/>
    <col min="16079" max="16079" width="2.28515625" style="98" customWidth="1"/>
    <col min="16080" max="16080" width="3" style="98" customWidth="1"/>
    <col min="16081" max="16081" width="12.42578125" style="98" customWidth="1"/>
    <col min="16082" max="16082" width="24.28515625" style="98" customWidth="1"/>
    <col min="16083" max="16083" width="2.28515625" style="98" customWidth="1"/>
    <col min="16084" max="16084" width="3.7109375" style="98" customWidth="1"/>
    <col min="16085" max="16085" width="13.140625" style="98" customWidth="1"/>
    <col min="16086" max="16086" width="28.28515625" style="98" customWidth="1"/>
    <col min="16087" max="16087" width="2.28515625" style="98" customWidth="1"/>
    <col min="16088" max="16088" width="3.7109375" style="98" customWidth="1"/>
    <col min="16089" max="16089" width="13.140625" style="98" customWidth="1"/>
    <col min="16090" max="16090" width="28.28515625" style="98" customWidth="1"/>
    <col min="16091" max="16091" width="2.28515625" style="98" customWidth="1"/>
    <col min="16092" max="16092" width="3.7109375" style="98" customWidth="1"/>
    <col min="16093" max="16093" width="13.140625" style="98" customWidth="1"/>
    <col min="16094" max="16094" width="28.28515625" style="98" customWidth="1"/>
    <col min="16095" max="16095" width="2.28515625" style="98" customWidth="1"/>
    <col min="16096" max="16096" width="3.7109375" style="98" customWidth="1"/>
    <col min="16097" max="16097" width="13.140625" style="98" customWidth="1"/>
    <col min="16098" max="16098" width="28.28515625" style="98" customWidth="1"/>
    <col min="16099" max="16099" width="2.28515625" style="98" customWidth="1"/>
    <col min="16100" max="16100" width="3.7109375" style="98" customWidth="1"/>
    <col min="16101" max="16101" width="13.140625" style="98" customWidth="1"/>
    <col min="16102" max="16102" width="28.28515625" style="98" customWidth="1"/>
    <col min="16103" max="16103" width="2.28515625" style="98" customWidth="1"/>
    <col min="16104" max="16104" width="3.7109375" style="98" customWidth="1"/>
    <col min="16105" max="16105" width="13.140625" style="98" customWidth="1"/>
    <col min="16106" max="16106" width="28.28515625" style="98" customWidth="1"/>
    <col min="16107" max="16107" width="2.28515625" style="98" customWidth="1"/>
    <col min="16108" max="16108" width="3.7109375" style="98" customWidth="1"/>
    <col min="16109" max="16109" width="13.140625" style="98" customWidth="1"/>
    <col min="16110" max="16110" width="28.28515625" style="98" customWidth="1"/>
    <col min="16111" max="16158" width="0" style="98" hidden="1" customWidth="1"/>
    <col min="16159" max="16296" width="11" style="98" customWidth="1"/>
    <col min="16297" max="16384" width="10.85546875" style="98"/>
  </cols>
  <sheetData>
    <row r="1" spans="1:30" ht="119.25" customHeight="1">
      <c r="A1" s="931" t="str">
        <f>+Conformación!A1</f>
        <v>UNIDAD DE SERVICIOS PENITENCIARIOS Y CARCELARIOS - USPEC 
OBJETO:
“REHABILITACIÓN ESTRUCTURAL DE LA BOCATOMA UBICADA EN LOS LÍMITES DE LA JURISDICCIÓN DE LOS MUNICIPIOS DE CÓMBITA, TUTA Y SOTAQUIRÁ”
INVITACION PUBLICA N° USPEC- IP-MC-60-2019</v>
      </c>
      <c r="B1" s="932"/>
      <c r="C1" s="932"/>
      <c r="D1" s="932"/>
      <c r="E1" s="932"/>
      <c r="F1" s="932"/>
      <c r="G1" s="97"/>
      <c r="H1" s="97"/>
      <c r="M1" s="97"/>
      <c r="N1" s="97"/>
      <c r="S1" s="159"/>
      <c r="T1" s="159"/>
      <c r="Y1" s="159"/>
      <c r="Z1" s="159"/>
    </row>
    <row r="2" spans="1:30" ht="12.75" customHeight="1">
      <c r="A2" s="99"/>
      <c r="B2" s="100" t="s">
        <v>39</v>
      </c>
      <c r="C2" s="99">
        <v>1</v>
      </c>
      <c r="D2" s="921" t="str">
        <f>VLOOKUP(C2,Conformación!$A$5:$N$129,2,FALSE)</f>
        <v>CONSTRUNAL DE AGUAS SAS</v>
      </c>
      <c r="E2" s="921"/>
      <c r="F2" s="921"/>
      <c r="G2" s="101"/>
      <c r="H2" s="100" t="s">
        <v>39</v>
      </c>
      <c r="I2" s="99">
        <v>2</v>
      </c>
      <c r="J2" s="921">
        <f>VLOOKUP(I2,Conformación!$A$5:$N$129,2,FALSE)</f>
        <v>0</v>
      </c>
      <c r="K2" s="921"/>
      <c r="L2" s="921"/>
      <c r="M2" s="101"/>
      <c r="N2" s="100" t="s">
        <v>39</v>
      </c>
      <c r="O2" s="99">
        <v>3</v>
      </c>
      <c r="P2" s="921">
        <f>VLOOKUP(O2,Conformación!$A$5:$N$129,2,FALSE)</f>
        <v>0</v>
      </c>
      <c r="Q2" s="921"/>
      <c r="R2" s="921"/>
      <c r="S2" s="158"/>
      <c r="T2" s="100" t="s">
        <v>39</v>
      </c>
      <c r="U2" s="158">
        <v>4</v>
      </c>
      <c r="V2" s="921">
        <f>VLOOKUP(U2,Conformación!$A$5:$N$129,2,FALSE)</f>
        <v>0</v>
      </c>
      <c r="W2" s="921"/>
      <c r="X2" s="921"/>
      <c r="Y2" s="158"/>
      <c r="Z2" s="100" t="s">
        <v>39</v>
      </c>
      <c r="AA2" s="158">
        <v>5</v>
      </c>
      <c r="AB2" s="921">
        <f>VLOOKUP(AA2,Conformación!$A$5:$N$129,2,FALSE)</f>
        <v>0</v>
      </c>
      <c r="AC2" s="921"/>
      <c r="AD2" s="921"/>
    </row>
    <row r="3" spans="1:30" ht="12.75" customHeight="1">
      <c r="A3" s="99"/>
      <c r="B3" s="102"/>
      <c r="C3" s="922" t="str">
        <f>VLOOKUP(C2,Conformación!$A$5:$N$129,4,FALSE)</f>
        <v xml:space="preserve">(CONSTRUNAL DE AGUAS SAS 100% -  0% -  0%- 0%- 0%) </v>
      </c>
      <c r="D3" s="922"/>
      <c r="E3" s="922"/>
      <c r="F3" s="922"/>
      <c r="G3" s="101"/>
      <c r="H3" s="102"/>
      <c r="I3" s="922" t="str">
        <f>VLOOKUP(I2,Conformación!$A$5:$N$129,4,FALSE)</f>
        <v xml:space="preserve">( 0% -  0% -  0%- 0%- 0%) </v>
      </c>
      <c r="J3" s="922"/>
      <c r="K3" s="922"/>
      <c r="L3" s="922"/>
      <c r="M3" s="101"/>
      <c r="N3" s="102"/>
      <c r="O3" s="922" t="str">
        <f>VLOOKUP(O2,Conformación!$A$5:$N$129,4,FALSE)</f>
        <v xml:space="preserve">( 0% -  0% -  0%- 0%- 0%) </v>
      </c>
      <c r="P3" s="922"/>
      <c r="Q3" s="922"/>
      <c r="R3" s="922"/>
      <c r="S3" s="158"/>
      <c r="T3" s="102"/>
      <c r="U3" s="922" t="str">
        <f>VLOOKUP(U2,Conformación!$A$5:$N$129,4,FALSE)</f>
        <v xml:space="preserve">( 0% -  0% -  0%- 0%- 0%) </v>
      </c>
      <c r="V3" s="922"/>
      <c r="W3" s="922"/>
      <c r="X3" s="922"/>
      <c r="Y3" s="158"/>
      <c r="Z3" s="102"/>
      <c r="AA3" s="922" t="str">
        <f>VLOOKUP(AA2,Conformación!$A$5:$N$129,4,FALSE)</f>
        <v xml:space="preserve">( 0% -  0% -  0%- 0%- 0%) </v>
      </c>
      <c r="AB3" s="922"/>
      <c r="AC3" s="922"/>
      <c r="AD3" s="922"/>
    </row>
    <row r="4" spans="1:30">
      <c r="A4" s="103"/>
      <c r="C4" s="922"/>
      <c r="D4" s="922"/>
      <c r="E4" s="922"/>
      <c r="F4" s="922"/>
      <c r="G4" s="103"/>
      <c r="I4" s="922"/>
      <c r="J4" s="922"/>
      <c r="K4" s="922"/>
      <c r="L4" s="922"/>
      <c r="M4" s="103"/>
      <c r="O4" s="922"/>
      <c r="P4" s="922"/>
      <c r="Q4" s="922"/>
      <c r="R4" s="922"/>
      <c r="S4" s="103"/>
      <c r="U4" s="922"/>
      <c r="V4" s="922"/>
      <c r="W4" s="922"/>
      <c r="X4" s="922"/>
      <c r="Y4" s="103"/>
      <c r="AA4" s="922"/>
      <c r="AB4" s="922"/>
      <c r="AC4" s="922"/>
      <c r="AD4" s="922"/>
    </row>
    <row r="5" spans="1:30" hidden="1">
      <c r="A5" s="99"/>
      <c r="B5" s="100"/>
      <c r="C5" s="99"/>
      <c r="D5" s="99"/>
      <c r="E5" s="99"/>
      <c r="F5" s="99"/>
      <c r="G5" s="101"/>
      <c r="H5" s="100"/>
      <c r="I5" s="99"/>
      <c r="J5" s="99"/>
      <c r="K5" s="99"/>
      <c r="L5" s="99"/>
      <c r="M5" s="101"/>
      <c r="N5" s="100"/>
      <c r="O5" s="99"/>
      <c r="P5" s="99"/>
      <c r="Q5" s="99"/>
      <c r="R5" s="99"/>
      <c r="S5" s="158"/>
      <c r="T5" s="100"/>
      <c r="U5" s="158"/>
      <c r="V5" s="158"/>
      <c r="W5" s="158"/>
      <c r="X5" s="158"/>
      <c r="Y5" s="158"/>
      <c r="Z5" s="100"/>
      <c r="AA5" s="158"/>
      <c r="AB5" s="158"/>
      <c r="AC5" s="158"/>
      <c r="AD5" s="158"/>
    </row>
    <row r="6" spans="1:30" s="104" customFormat="1" ht="21.75" customHeight="1">
      <c r="A6" s="923" t="s">
        <v>40</v>
      </c>
      <c r="B6" s="924"/>
      <c r="C6" s="142" t="s">
        <v>41</v>
      </c>
      <c r="D6" s="142" t="s">
        <v>42</v>
      </c>
      <c r="E6" s="143" t="s">
        <v>67</v>
      </c>
      <c r="F6" s="142" t="s">
        <v>15</v>
      </c>
      <c r="G6" s="923" t="s">
        <v>40</v>
      </c>
      <c r="H6" s="924"/>
      <c r="I6" s="142" t="s">
        <v>41</v>
      </c>
      <c r="J6" s="142" t="s">
        <v>42</v>
      </c>
      <c r="K6" s="143" t="s">
        <v>67</v>
      </c>
      <c r="L6" s="142" t="s">
        <v>15</v>
      </c>
      <c r="M6" s="923" t="s">
        <v>40</v>
      </c>
      <c r="N6" s="924"/>
      <c r="O6" s="142" t="s">
        <v>41</v>
      </c>
      <c r="P6" s="142" t="s">
        <v>42</v>
      </c>
      <c r="Q6" s="143" t="s">
        <v>67</v>
      </c>
      <c r="R6" s="142" t="s">
        <v>15</v>
      </c>
      <c r="S6" s="923" t="s">
        <v>40</v>
      </c>
      <c r="T6" s="924"/>
      <c r="U6" s="142" t="s">
        <v>41</v>
      </c>
      <c r="V6" s="142" t="s">
        <v>42</v>
      </c>
      <c r="W6" s="143" t="s">
        <v>67</v>
      </c>
      <c r="X6" s="142" t="s">
        <v>15</v>
      </c>
      <c r="Y6" s="923" t="s">
        <v>40</v>
      </c>
      <c r="Z6" s="924"/>
      <c r="AA6" s="142" t="s">
        <v>41</v>
      </c>
      <c r="AB6" s="142" t="s">
        <v>42</v>
      </c>
      <c r="AC6" s="143" t="s">
        <v>67</v>
      </c>
      <c r="AD6" s="142" t="s">
        <v>15</v>
      </c>
    </row>
    <row r="7" spans="1:30" s="104" customFormat="1" ht="25.5" customHeight="1">
      <c r="A7" s="923" t="s">
        <v>43</v>
      </c>
      <c r="B7" s="924"/>
      <c r="C7" s="142"/>
      <c r="D7" s="142"/>
      <c r="E7" s="143"/>
      <c r="F7" s="142"/>
      <c r="G7" s="923" t="s">
        <v>43</v>
      </c>
      <c r="H7" s="924"/>
      <c r="I7" s="142"/>
      <c r="J7" s="142"/>
      <c r="K7" s="143"/>
      <c r="L7" s="142"/>
      <c r="M7" s="923" t="s">
        <v>43</v>
      </c>
      <c r="N7" s="924"/>
      <c r="O7" s="142"/>
      <c r="P7" s="142"/>
      <c r="Q7" s="143"/>
      <c r="R7" s="142"/>
      <c r="S7" s="923" t="s">
        <v>43</v>
      </c>
      <c r="T7" s="924"/>
      <c r="U7" s="142"/>
      <c r="V7" s="142"/>
      <c r="W7" s="143"/>
      <c r="X7" s="142"/>
      <c r="Y7" s="923" t="s">
        <v>43</v>
      </c>
      <c r="Z7" s="924"/>
      <c r="AA7" s="142"/>
      <c r="AB7" s="142"/>
      <c r="AC7" s="143"/>
      <c r="AD7" s="142"/>
    </row>
    <row r="8" spans="1:30">
      <c r="A8" s="144" t="s">
        <v>121</v>
      </c>
      <c r="B8" s="145" t="s">
        <v>44</v>
      </c>
      <c r="C8" s="146"/>
      <c r="D8" s="146"/>
      <c r="E8" s="147"/>
      <c r="F8" s="148"/>
      <c r="G8" s="144" t="str">
        <f t="shared" ref="G8:G17" si="0">+A8</f>
        <v>3.2</v>
      </c>
      <c r="H8" s="145" t="s">
        <v>44</v>
      </c>
      <c r="I8" s="146"/>
      <c r="J8" s="146"/>
      <c r="K8" s="147"/>
      <c r="L8" s="148"/>
      <c r="M8" s="144" t="str">
        <f t="shared" ref="M8:M17" si="1">+A8</f>
        <v>3.2</v>
      </c>
      <c r="N8" s="145" t="s">
        <v>44</v>
      </c>
      <c r="O8" s="146"/>
      <c r="P8" s="146"/>
      <c r="Q8" s="147"/>
      <c r="R8" s="148"/>
      <c r="S8" s="144" t="str">
        <f t="shared" ref="S8:S17" si="2">+A8</f>
        <v>3.2</v>
      </c>
      <c r="T8" s="145" t="s">
        <v>44</v>
      </c>
      <c r="U8" s="146"/>
      <c r="V8" s="146"/>
      <c r="W8" s="147"/>
      <c r="X8" s="148"/>
      <c r="Y8" s="144" t="str">
        <f t="shared" ref="Y8:Y17" si="3">+A8</f>
        <v>3.2</v>
      </c>
      <c r="Z8" s="145" t="s">
        <v>44</v>
      </c>
      <c r="AA8" s="146"/>
      <c r="AB8" s="146"/>
      <c r="AC8" s="147"/>
      <c r="AD8" s="148"/>
    </row>
    <row r="9" spans="1:30">
      <c r="A9" s="149">
        <v>1</v>
      </c>
      <c r="B9" s="150" t="s">
        <v>72</v>
      </c>
      <c r="C9" s="149" t="s">
        <v>206</v>
      </c>
      <c r="D9" s="149" t="s">
        <v>68</v>
      </c>
      <c r="E9" s="151"/>
      <c r="F9" s="152" t="str">
        <f t="shared" ref="F9:F17" si="4">IF(C9="X","CUMPLE","NO CUMPLE")</f>
        <v>CUMPLE</v>
      </c>
      <c r="G9" s="149">
        <f t="shared" si="0"/>
        <v>1</v>
      </c>
      <c r="H9" s="150" t="s">
        <v>72</v>
      </c>
      <c r="I9" s="149"/>
      <c r="J9" s="149" t="s">
        <v>68</v>
      </c>
      <c r="K9" s="151"/>
      <c r="L9" s="152" t="str">
        <f t="shared" ref="L9:L17" si="5">IF(I9="X","CUMPLE","NO CUMPLE")</f>
        <v>NO CUMPLE</v>
      </c>
      <c r="M9" s="149">
        <f t="shared" si="1"/>
        <v>1</v>
      </c>
      <c r="N9" s="150" t="s">
        <v>72</v>
      </c>
      <c r="O9" s="149"/>
      <c r="P9" s="149"/>
      <c r="Q9" s="151"/>
      <c r="R9" s="152" t="str">
        <f t="shared" ref="R9:R17" si="6">IF(O9="X","CUMPLE","NO CUMPLE")</f>
        <v>NO CUMPLE</v>
      </c>
      <c r="S9" s="149">
        <f t="shared" si="2"/>
        <v>1</v>
      </c>
      <c r="T9" s="150" t="s">
        <v>72</v>
      </c>
      <c r="U9" s="149"/>
      <c r="V9" s="149"/>
      <c r="W9" s="151"/>
      <c r="X9" s="152" t="str">
        <f>IF(U9="X","CUMPLE","NO CUMPLE")</f>
        <v>NO CUMPLE</v>
      </c>
      <c r="Y9" s="149">
        <f t="shared" si="3"/>
        <v>1</v>
      </c>
      <c r="Z9" s="150" t="s">
        <v>72</v>
      </c>
      <c r="AA9" s="149"/>
      <c r="AB9" s="149"/>
      <c r="AC9" s="151"/>
      <c r="AD9" s="152" t="str">
        <f t="shared" ref="AD9:AD17" si="7">IF(AA9="X","CUMPLE","NO CUMPLE")</f>
        <v>NO CUMPLE</v>
      </c>
    </row>
    <row r="10" spans="1:30">
      <c r="A10" s="149">
        <v>2</v>
      </c>
      <c r="B10" s="150" t="s">
        <v>45</v>
      </c>
      <c r="C10" s="149" t="s">
        <v>206</v>
      </c>
      <c r="D10" s="149" t="s">
        <v>68</v>
      </c>
      <c r="E10" s="151"/>
      <c r="F10" s="152" t="str">
        <f t="shared" si="4"/>
        <v>CUMPLE</v>
      </c>
      <c r="G10" s="149">
        <f t="shared" si="0"/>
        <v>2</v>
      </c>
      <c r="H10" s="150" t="s">
        <v>45</v>
      </c>
      <c r="I10" s="149"/>
      <c r="J10" s="149" t="s">
        <v>68</v>
      </c>
      <c r="K10" s="151"/>
      <c r="L10" s="152" t="str">
        <f t="shared" si="5"/>
        <v>NO CUMPLE</v>
      </c>
      <c r="M10" s="149">
        <f t="shared" si="1"/>
        <v>2</v>
      </c>
      <c r="N10" s="150" t="s">
        <v>45</v>
      </c>
      <c r="O10" s="149"/>
      <c r="P10" s="149"/>
      <c r="Q10" s="151"/>
      <c r="R10" s="152" t="str">
        <f t="shared" si="6"/>
        <v>NO CUMPLE</v>
      </c>
      <c r="S10" s="149">
        <f t="shared" si="2"/>
        <v>2</v>
      </c>
      <c r="T10" s="150" t="s">
        <v>45</v>
      </c>
      <c r="U10" s="149"/>
      <c r="V10" s="149"/>
      <c r="W10" s="151"/>
      <c r="X10" s="152" t="str">
        <f t="shared" ref="X10:X17" si="8">IF(U10="X","CUMPLE","NO CUMPLE")</f>
        <v>NO CUMPLE</v>
      </c>
      <c r="Y10" s="149">
        <f t="shared" si="3"/>
        <v>2</v>
      </c>
      <c r="Z10" s="150" t="s">
        <v>45</v>
      </c>
      <c r="AA10" s="149"/>
      <c r="AB10" s="149"/>
      <c r="AC10" s="151"/>
      <c r="AD10" s="152" t="str">
        <f t="shared" si="7"/>
        <v>NO CUMPLE</v>
      </c>
    </row>
    <row r="11" spans="1:30">
      <c r="A11" s="149">
        <v>3</v>
      </c>
      <c r="B11" s="150" t="s">
        <v>46</v>
      </c>
      <c r="C11" s="149" t="s">
        <v>206</v>
      </c>
      <c r="D11" s="149" t="s">
        <v>68</v>
      </c>
      <c r="E11" s="151"/>
      <c r="F11" s="152" t="str">
        <f t="shared" si="4"/>
        <v>CUMPLE</v>
      </c>
      <c r="G11" s="149">
        <f t="shared" si="0"/>
        <v>3</v>
      </c>
      <c r="H11" s="150" t="s">
        <v>46</v>
      </c>
      <c r="I11" s="149"/>
      <c r="J11" s="149" t="s">
        <v>68</v>
      </c>
      <c r="K11" s="151"/>
      <c r="L11" s="152" t="str">
        <f t="shared" si="5"/>
        <v>NO CUMPLE</v>
      </c>
      <c r="M11" s="149">
        <f t="shared" si="1"/>
        <v>3</v>
      </c>
      <c r="N11" s="150" t="s">
        <v>46</v>
      </c>
      <c r="O11" s="149"/>
      <c r="P11" s="149"/>
      <c r="Q11" s="151"/>
      <c r="R11" s="152" t="str">
        <f t="shared" si="6"/>
        <v>NO CUMPLE</v>
      </c>
      <c r="S11" s="149">
        <f t="shared" si="2"/>
        <v>3</v>
      </c>
      <c r="T11" s="150" t="s">
        <v>46</v>
      </c>
      <c r="U11" s="149"/>
      <c r="V11" s="149"/>
      <c r="W11" s="151"/>
      <c r="X11" s="152" t="str">
        <f t="shared" si="8"/>
        <v>NO CUMPLE</v>
      </c>
      <c r="Y11" s="149">
        <f t="shared" si="3"/>
        <v>3</v>
      </c>
      <c r="Z11" s="150" t="s">
        <v>46</v>
      </c>
      <c r="AA11" s="149"/>
      <c r="AB11" s="149"/>
      <c r="AC11" s="151"/>
      <c r="AD11" s="152" t="str">
        <f t="shared" si="7"/>
        <v>NO CUMPLE</v>
      </c>
    </row>
    <row r="12" spans="1:30" ht="35.25" customHeight="1">
      <c r="A12" s="149">
        <v>4</v>
      </c>
      <c r="B12" s="150" t="s">
        <v>47</v>
      </c>
      <c r="C12" s="149" t="s">
        <v>206</v>
      </c>
      <c r="D12" s="149" t="s">
        <v>68</v>
      </c>
      <c r="E12" s="153"/>
      <c r="F12" s="152" t="str">
        <f t="shared" si="4"/>
        <v>CUMPLE</v>
      </c>
      <c r="G12" s="149">
        <f t="shared" si="0"/>
        <v>4</v>
      </c>
      <c r="H12" s="150" t="s">
        <v>47</v>
      </c>
      <c r="I12" s="149"/>
      <c r="J12" s="149" t="s">
        <v>68</v>
      </c>
      <c r="K12" s="154"/>
      <c r="L12" s="152" t="str">
        <f t="shared" si="5"/>
        <v>NO CUMPLE</v>
      </c>
      <c r="M12" s="149">
        <f t="shared" si="1"/>
        <v>4</v>
      </c>
      <c r="N12" s="150" t="s">
        <v>47</v>
      </c>
      <c r="O12" s="149"/>
      <c r="P12" s="149"/>
      <c r="Q12" s="154"/>
      <c r="R12" s="152" t="str">
        <f t="shared" si="6"/>
        <v>NO CUMPLE</v>
      </c>
      <c r="S12" s="149">
        <f t="shared" si="2"/>
        <v>4</v>
      </c>
      <c r="T12" s="150" t="s">
        <v>47</v>
      </c>
      <c r="U12" s="149"/>
      <c r="V12" s="149"/>
      <c r="W12" s="154"/>
      <c r="X12" s="152" t="str">
        <f t="shared" si="8"/>
        <v>NO CUMPLE</v>
      </c>
      <c r="Y12" s="149">
        <f t="shared" si="3"/>
        <v>4</v>
      </c>
      <c r="Z12" s="150" t="s">
        <v>47</v>
      </c>
      <c r="AA12" s="149"/>
      <c r="AB12" s="149"/>
      <c r="AC12" s="154"/>
      <c r="AD12" s="152" t="str">
        <f t="shared" si="7"/>
        <v>NO CUMPLE</v>
      </c>
    </row>
    <row r="13" spans="1:30">
      <c r="A13" s="149">
        <v>5</v>
      </c>
      <c r="B13" s="150" t="s">
        <v>48</v>
      </c>
      <c r="C13" s="149" t="s">
        <v>206</v>
      </c>
      <c r="D13" s="149" t="s">
        <v>68</v>
      </c>
      <c r="E13" s="151"/>
      <c r="F13" s="152" t="str">
        <f t="shared" si="4"/>
        <v>CUMPLE</v>
      </c>
      <c r="G13" s="149">
        <f t="shared" si="0"/>
        <v>5</v>
      </c>
      <c r="H13" s="150" t="s">
        <v>48</v>
      </c>
      <c r="I13" s="149"/>
      <c r="J13" s="149" t="s">
        <v>68</v>
      </c>
      <c r="K13" s="151"/>
      <c r="L13" s="152" t="str">
        <f t="shared" si="5"/>
        <v>NO CUMPLE</v>
      </c>
      <c r="M13" s="149">
        <f t="shared" si="1"/>
        <v>5</v>
      </c>
      <c r="N13" s="150" t="s">
        <v>48</v>
      </c>
      <c r="O13" s="149"/>
      <c r="P13" s="149"/>
      <c r="Q13" s="151"/>
      <c r="R13" s="152" t="str">
        <f t="shared" si="6"/>
        <v>NO CUMPLE</v>
      </c>
      <c r="S13" s="149">
        <f t="shared" si="2"/>
        <v>5</v>
      </c>
      <c r="T13" s="150" t="s">
        <v>48</v>
      </c>
      <c r="U13" s="149"/>
      <c r="V13" s="149"/>
      <c r="W13" s="151"/>
      <c r="X13" s="152" t="str">
        <f t="shared" si="8"/>
        <v>NO CUMPLE</v>
      </c>
      <c r="Y13" s="149">
        <f t="shared" si="3"/>
        <v>5</v>
      </c>
      <c r="Z13" s="150" t="s">
        <v>48</v>
      </c>
      <c r="AA13" s="149"/>
      <c r="AB13" s="149"/>
      <c r="AC13" s="151"/>
      <c r="AD13" s="152" t="str">
        <f t="shared" si="7"/>
        <v>NO CUMPLE</v>
      </c>
    </row>
    <row r="14" spans="1:30">
      <c r="A14" s="149">
        <v>6</v>
      </c>
      <c r="B14" s="150" t="s">
        <v>49</v>
      </c>
      <c r="C14" s="149" t="s">
        <v>206</v>
      </c>
      <c r="D14" s="149" t="s">
        <v>68</v>
      </c>
      <c r="E14" s="151"/>
      <c r="F14" s="152" t="str">
        <f t="shared" si="4"/>
        <v>CUMPLE</v>
      </c>
      <c r="G14" s="149">
        <f t="shared" si="0"/>
        <v>6</v>
      </c>
      <c r="H14" s="150" t="s">
        <v>49</v>
      </c>
      <c r="I14" s="149"/>
      <c r="J14" s="149" t="s">
        <v>68</v>
      </c>
      <c r="K14" s="151"/>
      <c r="L14" s="152" t="str">
        <f t="shared" si="5"/>
        <v>NO CUMPLE</v>
      </c>
      <c r="M14" s="149">
        <f t="shared" si="1"/>
        <v>6</v>
      </c>
      <c r="N14" s="150" t="s">
        <v>49</v>
      </c>
      <c r="O14" s="149"/>
      <c r="P14" s="149"/>
      <c r="Q14" s="151"/>
      <c r="R14" s="152" t="str">
        <f t="shared" si="6"/>
        <v>NO CUMPLE</v>
      </c>
      <c r="S14" s="149">
        <f t="shared" si="2"/>
        <v>6</v>
      </c>
      <c r="T14" s="150" t="s">
        <v>49</v>
      </c>
      <c r="U14" s="149"/>
      <c r="V14" s="149"/>
      <c r="W14" s="151"/>
      <c r="X14" s="152" t="str">
        <f t="shared" si="8"/>
        <v>NO CUMPLE</v>
      </c>
      <c r="Y14" s="149">
        <f t="shared" si="3"/>
        <v>6</v>
      </c>
      <c r="Z14" s="150" t="s">
        <v>49</v>
      </c>
      <c r="AA14" s="149"/>
      <c r="AB14" s="149"/>
      <c r="AC14" s="151"/>
      <c r="AD14" s="152" t="str">
        <f t="shared" si="7"/>
        <v>NO CUMPLE</v>
      </c>
    </row>
    <row r="15" spans="1:30">
      <c r="A15" s="149">
        <v>8</v>
      </c>
      <c r="B15" s="113" t="s">
        <v>77</v>
      </c>
      <c r="C15" s="149" t="s">
        <v>206</v>
      </c>
      <c r="D15" s="149" t="s">
        <v>68</v>
      </c>
      <c r="E15" s="151"/>
      <c r="F15" s="152" t="str">
        <f t="shared" si="4"/>
        <v>CUMPLE</v>
      </c>
      <c r="G15" s="149">
        <f t="shared" si="0"/>
        <v>8</v>
      </c>
      <c r="H15" s="113" t="s">
        <v>77</v>
      </c>
      <c r="I15" s="149"/>
      <c r="J15" s="149" t="s">
        <v>68</v>
      </c>
      <c r="K15" s="151"/>
      <c r="L15" s="152" t="str">
        <f t="shared" si="5"/>
        <v>NO CUMPLE</v>
      </c>
      <c r="M15" s="149">
        <f t="shared" si="1"/>
        <v>8</v>
      </c>
      <c r="N15" s="113" t="s">
        <v>77</v>
      </c>
      <c r="O15" s="149"/>
      <c r="P15" s="149"/>
      <c r="Q15" s="151"/>
      <c r="R15" s="152" t="str">
        <f t="shared" si="6"/>
        <v>NO CUMPLE</v>
      </c>
      <c r="S15" s="149">
        <f t="shared" si="2"/>
        <v>8</v>
      </c>
      <c r="T15" s="113" t="s">
        <v>77</v>
      </c>
      <c r="U15" s="149"/>
      <c r="V15" s="149"/>
      <c r="W15" s="151"/>
      <c r="X15" s="152" t="str">
        <f t="shared" si="8"/>
        <v>NO CUMPLE</v>
      </c>
      <c r="Y15" s="149">
        <f t="shared" si="3"/>
        <v>8</v>
      </c>
      <c r="Z15" s="113" t="s">
        <v>77</v>
      </c>
      <c r="AA15" s="149"/>
      <c r="AB15" s="149"/>
      <c r="AC15" s="151"/>
      <c r="AD15" s="152" t="str">
        <f t="shared" si="7"/>
        <v>NO CUMPLE</v>
      </c>
    </row>
    <row r="16" spans="1:30" ht="25.5">
      <c r="A16" s="149">
        <v>9</v>
      </c>
      <c r="B16" s="150" t="s">
        <v>78</v>
      </c>
      <c r="C16" s="149" t="s">
        <v>206</v>
      </c>
      <c r="D16" s="149" t="s">
        <v>68</v>
      </c>
      <c r="E16" s="151"/>
      <c r="F16" s="152" t="str">
        <f t="shared" si="4"/>
        <v>CUMPLE</v>
      </c>
      <c r="G16" s="149">
        <f t="shared" si="0"/>
        <v>9</v>
      </c>
      <c r="H16" s="150" t="s">
        <v>78</v>
      </c>
      <c r="I16" s="149"/>
      <c r="J16" s="149" t="s">
        <v>68</v>
      </c>
      <c r="K16" s="155"/>
      <c r="L16" s="152" t="str">
        <f t="shared" si="5"/>
        <v>NO CUMPLE</v>
      </c>
      <c r="M16" s="149">
        <f t="shared" si="1"/>
        <v>9</v>
      </c>
      <c r="N16" s="150" t="s">
        <v>78</v>
      </c>
      <c r="O16" s="149"/>
      <c r="P16" s="149"/>
      <c r="Q16" s="155"/>
      <c r="R16" s="152" t="str">
        <f t="shared" si="6"/>
        <v>NO CUMPLE</v>
      </c>
      <c r="S16" s="149">
        <f t="shared" si="2"/>
        <v>9</v>
      </c>
      <c r="T16" s="150" t="s">
        <v>78</v>
      </c>
      <c r="U16" s="149"/>
      <c r="V16" s="149"/>
      <c r="W16" s="155"/>
      <c r="X16" s="152" t="str">
        <f t="shared" si="8"/>
        <v>NO CUMPLE</v>
      </c>
      <c r="Y16" s="149">
        <f t="shared" si="3"/>
        <v>9</v>
      </c>
      <c r="Z16" s="150" t="s">
        <v>78</v>
      </c>
      <c r="AA16" s="149"/>
      <c r="AB16" s="149"/>
      <c r="AC16" s="155"/>
      <c r="AD16" s="152" t="str">
        <f t="shared" si="7"/>
        <v>NO CUMPLE</v>
      </c>
    </row>
    <row r="17" spans="1:30" ht="25.5">
      <c r="A17" s="149">
        <v>10</v>
      </c>
      <c r="B17" s="150" t="s">
        <v>79</v>
      </c>
      <c r="C17" s="149" t="s">
        <v>206</v>
      </c>
      <c r="D17" s="149" t="s">
        <v>68</v>
      </c>
      <c r="E17" s="151"/>
      <c r="F17" s="152" t="str">
        <f t="shared" si="4"/>
        <v>CUMPLE</v>
      </c>
      <c r="G17" s="149">
        <f t="shared" si="0"/>
        <v>10</v>
      </c>
      <c r="H17" s="150" t="s">
        <v>79</v>
      </c>
      <c r="I17" s="149"/>
      <c r="J17" s="149" t="s">
        <v>68</v>
      </c>
      <c r="K17" s="155"/>
      <c r="L17" s="152" t="str">
        <f t="shared" si="5"/>
        <v>NO CUMPLE</v>
      </c>
      <c r="M17" s="149">
        <f t="shared" si="1"/>
        <v>10</v>
      </c>
      <c r="N17" s="150" t="s">
        <v>79</v>
      </c>
      <c r="O17" s="149"/>
      <c r="P17" s="149"/>
      <c r="Q17" s="155"/>
      <c r="R17" s="152" t="str">
        <f t="shared" si="6"/>
        <v>NO CUMPLE</v>
      </c>
      <c r="S17" s="149">
        <f t="shared" si="2"/>
        <v>10</v>
      </c>
      <c r="T17" s="150" t="s">
        <v>79</v>
      </c>
      <c r="U17" s="149"/>
      <c r="V17" s="149"/>
      <c r="W17" s="155"/>
      <c r="X17" s="152" t="str">
        <f t="shared" si="8"/>
        <v>NO CUMPLE</v>
      </c>
      <c r="Y17" s="149">
        <f t="shared" si="3"/>
        <v>10</v>
      </c>
      <c r="Z17" s="150" t="s">
        <v>79</v>
      </c>
      <c r="AA17" s="149"/>
      <c r="AB17" s="149"/>
      <c r="AC17" s="155"/>
      <c r="AD17" s="152" t="str">
        <f t="shared" si="7"/>
        <v>NO CUMPLE</v>
      </c>
    </row>
    <row r="18" spans="1:30" ht="37.5" customHeight="1">
      <c r="A18" s="925" t="s">
        <v>50</v>
      </c>
      <c r="B18" s="914"/>
      <c r="C18" s="926" t="s">
        <v>207</v>
      </c>
      <c r="D18" s="916"/>
      <c r="E18" s="916"/>
      <c r="F18" s="917"/>
      <c r="G18" s="925" t="s">
        <v>50</v>
      </c>
      <c r="H18" s="914"/>
      <c r="I18" s="926"/>
      <c r="J18" s="916"/>
      <c r="K18" s="916"/>
      <c r="L18" s="917"/>
      <c r="M18" s="925" t="s">
        <v>50</v>
      </c>
      <c r="N18" s="914"/>
      <c r="O18" s="926"/>
      <c r="P18" s="916"/>
      <c r="Q18" s="916"/>
      <c r="R18" s="917"/>
      <c r="S18" s="925" t="s">
        <v>50</v>
      </c>
      <c r="T18" s="914"/>
      <c r="U18" s="926"/>
      <c r="V18" s="916"/>
      <c r="W18" s="916"/>
      <c r="X18" s="917"/>
      <c r="Y18" s="925" t="s">
        <v>50</v>
      </c>
      <c r="Z18" s="914"/>
      <c r="AA18" s="926"/>
      <c r="AB18" s="916"/>
      <c r="AC18" s="916"/>
      <c r="AD18" s="917"/>
    </row>
    <row r="19" spans="1:30" s="104" customFormat="1" ht="25.5" customHeight="1">
      <c r="A19" s="927" t="s">
        <v>51</v>
      </c>
      <c r="B19" s="928"/>
      <c r="C19" s="929" t="str">
        <f>+IF(AND(F9="CUMPLE",F10="CUMPLE",F11="CUMPLE",F12="CUMPLE",F13="CUMPLE",F14="CUMPLE",F15="CUMPLE",F16="CUMPLE",F17="CUMPLE"),"CUMPLE","NO CUMPLE")</f>
        <v>CUMPLE</v>
      </c>
      <c r="D19" s="911"/>
      <c r="E19" s="911"/>
      <c r="F19" s="912"/>
      <c r="G19" s="927" t="s">
        <v>51</v>
      </c>
      <c r="H19" s="928"/>
      <c r="I19" s="929" t="str">
        <f>+IF(AND(L9="CUMPLE",L10="CUMPLE",L11="CUMPLE",L12="CUMPLE",L13="CUMPLE",L14="CUMPLE",L15="CUMPLE",L16="CUMPLE",L17="CUMPLE"),"CUMPLE","NO CUMPLE")</f>
        <v>NO CUMPLE</v>
      </c>
      <c r="J19" s="911"/>
      <c r="K19" s="911"/>
      <c r="L19" s="912"/>
      <c r="M19" s="927" t="s">
        <v>51</v>
      </c>
      <c r="N19" s="928"/>
      <c r="O19" s="929" t="str">
        <f>+IF(AND(R9="CUMPLE",R10="CUMPLE",R11="CUMPLE",R12="CUMPLE",R13="CUMPLE",R14="CUMPLE",R15="CUMPLE",R16="CUMPLE",R17="CUMPLE"),"CUMPLE","NO CUMPLE")</f>
        <v>NO CUMPLE</v>
      </c>
      <c r="P19" s="911"/>
      <c r="Q19" s="911"/>
      <c r="R19" s="912"/>
      <c r="S19" s="927" t="s">
        <v>51</v>
      </c>
      <c r="T19" s="928"/>
      <c r="U19" s="929" t="str">
        <f>+IF(AND(X9="CUMPLE",X10="CUMPLE",X11="CUMPLE",X12="CUMPLE",X13="CUMPLE",X14="CUMPLE",X15="CUMPLE",X16="CUMPLE",X17="CUMPLE"),"CUMPLE","NO CUMPLE")</f>
        <v>NO CUMPLE</v>
      </c>
      <c r="V19" s="911"/>
      <c r="W19" s="911"/>
      <c r="X19" s="912"/>
      <c r="Y19" s="927" t="s">
        <v>51</v>
      </c>
      <c r="Z19" s="928"/>
      <c r="AA19" s="929" t="str">
        <f>+IF(AND(AD9="CUMPLE",AD10="CUMPLE",AD11="CUMPLE",AD12="CUMPLE",AD13="CUMPLE",AD14="CUMPLE",AD15="CUMPLE",AD16="CUMPLE",AD17="CUMPLE"),"CUMPLE","NO CUMPLE")</f>
        <v>NO CUMPLE</v>
      </c>
      <c r="AB19" s="911"/>
      <c r="AC19" s="911"/>
      <c r="AD19" s="912"/>
    </row>
    <row r="20" spans="1:30" s="117" customFormat="1" ht="20.25" customHeight="1">
      <c r="A20" s="114"/>
      <c r="B20" s="115"/>
      <c r="C20" s="114"/>
      <c r="D20" s="115"/>
      <c r="E20" s="115"/>
      <c r="F20" s="116"/>
      <c r="G20" s="114"/>
      <c r="H20" s="115"/>
      <c r="I20" s="114"/>
      <c r="J20" s="115"/>
      <c r="K20" s="115"/>
      <c r="L20" s="116"/>
      <c r="M20" s="114"/>
      <c r="N20" s="115"/>
      <c r="O20" s="114"/>
      <c r="P20" s="115"/>
      <c r="Q20" s="115"/>
      <c r="R20" s="116"/>
      <c r="S20" s="114"/>
      <c r="T20" s="115"/>
      <c r="U20" s="114"/>
      <c r="V20" s="115"/>
      <c r="W20" s="115"/>
      <c r="X20" s="116"/>
      <c r="Y20" s="114"/>
      <c r="Z20" s="115"/>
      <c r="AA20" s="114"/>
      <c r="AB20" s="115"/>
      <c r="AC20" s="115"/>
      <c r="AD20" s="116"/>
    </row>
    <row r="21" spans="1:30" ht="13.5" customHeight="1">
      <c r="A21" s="105" t="s">
        <v>120</v>
      </c>
      <c r="B21" s="106" t="s">
        <v>80</v>
      </c>
      <c r="C21" s="107"/>
      <c r="D21" s="107"/>
      <c r="E21" s="108"/>
      <c r="F21" s="109"/>
      <c r="G21" s="127" t="str">
        <f>+A21</f>
        <v>3.3</v>
      </c>
      <c r="H21" s="106" t="s">
        <v>52</v>
      </c>
      <c r="I21" s="107"/>
      <c r="J21" s="107"/>
      <c r="K21" s="108"/>
      <c r="L21" s="109"/>
      <c r="M21" s="127" t="str">
        <f>+A21</f>
        <v>3.3</v>
      </c>
      <c r="N21" s="106" t="s">
        <v>52</v>
      </c>
      <c r="O21" s="107"/>
      <c r="P21" s="107"/>
      <c r="Q21" s="108"/>
      <c r="R21" s="109"/>
      <c r="S21" s="160" t="str">
        <f>+A21</f>
        <v>3.3</v>
      </c>
      <c r="T21" s="106" t="s">
        <v>52</v>
      </c>
      <c r="U21" s="107"/>
      <c r="V21" s="107"/>
      <c r="W21" s="108"/>
      <c r="X21" s="109"/>
      <c r="Y21" s="160" t="str">
        <f>+A21</f>
        <v>3.3</v>
      </c>
      <c r="Z21" s="106" t="s">
        <v>52</v>
      </c>
      <c r="AA21" s="107"/>
      <c r="AB21" s="107"/>
      <c r="AC21" s="108"/>
      <c r="AD21" s="109"/>
    </row>
    <row r="22" spans="1:30" ht="25.5">
      <c r="A22" s="110"/>
      <c r="B22" s="111" t="s">
        <v>81</v>
      </c>
      <c r="C22" s="110" t="s">
        <v>206</v>
      </c>
      <c r="D22" s="110" t="s">
        <v>68</v>
      </c>
      <c r="E22" s="479">
        <v>42584</v>
      </c>
      <c r="F22" s="128" t="str">
        <f>IF(C22="X","CUMPLE","NO CUMPLE")</f>
        <v>CUMPLE</v>
      </c>
      <c r="G22" s="110"/>
      <c r="H22" s="111" t="s">
        <v>81</v>
      </c>
      <c r="I22" s="110"/>
      <c r="J22" s="110" t="s">
        <v>68</v>
      </c>
      <c r="K22" s="134"/>
      <c r="L22" s="128" t="str">
        <f>IF(I22="X","CUMPLE","NO CUMPLE")</f>
        <v>NO CUMPLE</v>
      </c>
      <c r="M22" s="110"/>
      <c r="N22" s="111" t="s">
        <v>81</v>
      </c>
      <c r="O22" s="110"/>
      <c r="P22" s="110" t="s">
        <v>68</v>
      </c>
      <c r="Q22" s="134"/>
      <c r="R22" s="128" t="str">
        <f>IF(O22="X","CUMPLE","NO CUMPLE")</f>
        <v>NO CUMPLE</v>
      </c>
      <c r="S22" s="110"/>
      <c r="T22" s="111" t="s">
        <v>81</v>
      </c>
      <c r="U22" s="110"/>
      <c r="V22" s="110" t="s">
        <v>68</v>
      </c>
      <c r="W22" s="134"/>
      <c r="X22" s="128" t="str">
        <f>IF(U22="X","CUMPLE","NO CUMPLE")</f>
        <v>NO CUMPLE</v>
      </c>
      <c r="Y22" s="110"/>
      <c r="Z22" s="111" t="s">
        <v>81</v>
      </c>
      <c r="AA22" s="110"/>
      <c r="AB22" s="110" t="s">
        <v>68</v>
      </c>
      <c r="AC22" s="134"/>
      <c r="AD22" s="128" t="str">
        <f>IF(AA22="X","CUMPLE","NO CUMPLE")</f>
        <v>NO CUMPLE</v>
      </c>
    </row>
    <row r="23" spans="1:30">
      <c r="A23" s="110"/>
      <c r="B23" s="111" t="s">
        <v>82</v>
      </c>
      <c r="C23" s="110" t="s">
        <v>206</v>
      </c>
      <c r="D23" s="110" t="s">
        <v>68</v>
      </c>
      <c r="E23" s="118" t="s">
        <v>208</v>
      </c>
      <c r="F23" s="128" t="str">
        <f t="shared" ref="F23:F28" si="9">IF(E23="SI","CUMPLE","NO CUMPLE")</f>
        <v>CUMPLE</v>
      </c>
      <c r="G23" s="110"/>
      <c r="H23" s="111" t="s">
        <v>82</v>
      </c>
      <c r="I23" s="110"/>
      <c r="J23" s="110" t="s">
        <v>68</v>
      </c>
      <c r="K23" s="118"/>
      <c r="L23" s="128" t="str">
        <f t="shared" ref="L23:L28" si="10">IF(K23="SI","CUMPLE","NO CUMPLE")</f>
        <v>NO CUMPLE</v>
      </c>
      <c r="M23" s="110"/>
      <c r="N23" s="111" t="s">
        <v>82</v>
      </c>
      <c r="O23" s="110"/>
      <c r="P23" s="110" t="s">
        <v>68</v>
      </c>
      <c r="Q23" s="118"/>
      <c r="R23" s="128" t="str">
        <f t="shared" ref="R23:R28" si="11">IF(Q23="SI","CUMPLE","NO CUMPLE")</f>
        <v>NO CUMPLE</v>
      </c>
      <c r="S23" s="110"/>
      <c r="T23" s="111" t="s">
        <v>82</v>
      </c>
      <c r="U23" s="110"/>
      <c r="V23" s="110" t="s">
        <v>68</v>
      </c>
      <c r="W23" s="118"/>
      <c r="X23" s="128" t="str">
        <f t="shared" ref="X23:X28" si="12">IF(W23="SI","CUMPLE","NO CUMPLE")</f>
        <v>NO CUMPLE</v>
      </c>
      <c r="Y23" s="110"/>
      <c r="Z23" s="111" t="s">
        <v>82</v>
      </c>
      <c r="AA23" s="110"/>
      <c r="AB23" s="110" t="s">
        <v>68</v>
      </c>
      <c r="AC23" s="118"/>
      <c r="AD23" s="128" t="str">
        <f t="shared" ref="AD23:AD28" si="13">IF(AC23="SI","CUMPLE","NO CUMPLE")</f>
        <v>NO CUMPLE</v>
      </c>
    </row>
    <row r="24" spans="1:30">
      <c r="A24" s="110"/>
      <c r="B24" s="111" t="s">
        <v>86</v>
      </c>
      <c r="C24" s="110" t="s">
        <v>206</v>
      </c>
      <c r="D24" s="110" t="s">
        <v>68</v>
      </c>
      <c r="E24" s="118" t="s">
        <v>208</v>
      </c>
      <c r="F24" s="128" t="str">
        <f t="shared" si="9"/>
        <v>CUMPLE</v>
      </c>
      <c r="G24" s="110"/>
      <c r="H24" s="111" t="s">
        <v>86</v>
      </c>
      <c r="I24" s="110"/>
      <c r="J24" s="110" t="s">
        <v>68</v>
      </c>
      <c r="K24" s="118"/>
      <c r="L24" s="128" t="str">
        <f t="shared" si="10"/>
        <v>NO CUMPLE</v>
      </c>
      <c r="M24" s="110"/>
      <c r="N24" s="111" t="s">
        <v>86</v>
      </c>
      <c r="O24" s="110"/>
      <c r="P24" s="110" t="s">
        <v>68</v>
      </c>
      <c r="Q24" s="118"/>
      <c r="R24" s="128" t="str">
        <f t="shared" si="11"/>
        <v>NO CUMPLE</v>
      </c>
      <c r="S24" s="110"/>
      <c r="T24" s="111" t="s">
        <v>86</v>
      </c>
      <c r="U24" s="110"/>
      <c r="V24" s="110" t="s">
        <v>68</v>
      </c>
      <c r="W24" s="118"/>
      <c r="X24" s="128" t="str">
        <f t="shared" si="12"/>
        <v>NO CUMPLE</v>
      </c>
      <c r="Y24" s="110"/>
      <c r="Z24" s="111" t="s">
        <v>37</v>
      </c>
      <c r="AA24" s="110"/>
      <c r="AB24" s="110" t="s">
        <v>68</v>
      </c>
      <c r="AC24" s="118"/>
      <c r="AD24" s="128" t="str">
        <f t="shared" si="13"/>
        <v>NO CUMPLE</v>
      </c>
    </row>
    <row r="25" spans="1:30">
      <c r="A25" s="110"/>
      <c r="B25" s="111" t="s">
        <v>87</v>
      </c>
      <c r="C25" s="110" t="s">
        <v>206</v>
      </c>
      <c r="D25" s="110" t="s">
        <v>68</v>
      </c>
      <c r="E25" s="118" t="s">
        <v>208</v>
      </c>
      <c r="F25" s="128" t="str">
        <f t="shared" si="9"/>
        <v>CUMPLE</v>
      </c>
      <c r="G25" s="110"/>
      <c r="H25" s="111" t="s">
        <v>87</v>
      </c>
      <c r="I25" s="110"/>
      <c r="J25" s="110" t="s">
        <v>68</v>
      </c>
      <c r="K25" s="129"/>
      <c r="L25" s="128" t="str">
        <f t="shared" si="10"/>
        <v>NO CUMPLE</v>
      </c>
      <c r="M25" s="110"/>
      <c r="N25" s="111" t="s">
        <v>87</v>
      </c>
      <c r="O25" s="110"/>
      <c r="P25" s="110" t="s">
        <v>68</v>
      </c>
      <c r="Q25" s="118"/>
      <c r="R25" s="128" t="str">
        <f t="shared" si="11"/>
        <v>NO CUMPLE</v>
      </c>
      <c r="S25" s="110"/>
      <c r="T25" s="111" t="s">
        <v>87</v>
      </c>
      <c r="U25" s="110"/>
      <c r="V25" s="110" t="s">
        <v>68</v>
      </c>
      <c r="W25" s="118"/>
      <c r="X25" s="128" t="str">
        <f t="shared" si="12"/>
        <v>NO CUMPLE</v>
      </c>
      <c r="Y25" s="110"/>
      <c r="Z25" s="111" t="s">
        <v>38</v>
      </c>
      <c r="AA25" s="110"/>
      <c r="AB25" s="110" t="s">
        <v>68</v>
      </c>
      <c r="AC25" s="118"/>
      <c r="AD25" s="128" t="str">
        <f t="shared" si="13"/>
        <v>NO CUMPLE</v>
      </c>
    </row>
    <row r="26" spans="1:30">
      <c r="A26" s="110"/>
      <c r="B26" s="111" t="s">
        <v>83</v>
      </c>
      <c r="C26" s="110" t="s">
        <v>206</v>
      </c>
      <c r="D26" s="110" t="s">
        <v>68</v>
      </c>
      <c r="E26" s="118" t="s">
        <v>208</v>
      </c>
      <c r="F26" s="128" t="str">
        <f t="shared" si="9"/>
        <v>CUMPLE</v>
      </c>
      <c r="G26" s="110"/>
      <c r="H26" s="111" t="s">
        <v>83</v>
      </c>
      <c r="I26" s="110"/>
      <c r="J26" s="110" t="s">
        <v>68</v>
      </c>
      <c r="K26" s="118"/>
      <c r="L26" s="128" t="str">
        <f t="shared" si="10"/>
        <v>NO CUMPLE</v>
      </c>
      <c r="M26" s="110"/>
      <c r="N26" s="111" t="s">
        <v>83</v>
      </c>
      <c r="O26" s="110"/>
      <c r="P26" s="110" t="s">
        <v>68</v>
      </c>
      <c r="Q26" s="118"/>
      <c r="R26" s="128" t="str">
        <f t="shared" si="11"/>
        <v>NO CUMPLE</v>
      </c>
      <c r="S26" s="110"/>
      <c r="T26" s="111" t="s">
        <v>83</v>
      </c>
      <c r="U26" s="110"/>
      <c r="V26" s="110" t="s">
        <v>68</v>
      </c>
      <c r="W26" s="118"/>
      <c r="X26" s="128" t="str">
        <f t="shared" si="12"/>
        <v>NO CUMPLE</v>
      </c>
      <c r="Y26" s="110"/>
      <c r="Z26" s="111" t="s">
        <v>83</v>
      </c>
      <c r="AA26" s="110"/>
      <c r="AB26" s="110" t="s">
        <v>68</v>
      </c>
      <c r="AC26" s="118"/>
      <c r="AD26" s="128" t="str">
        <f t="shared" si="13"/>
        <v>NO CUMPLE</v>
      </c>
    </row>
    <row r="27" spans="1:30">
      <c r="A27" s="110"/>
      <c r="B27" s="111" t="s">
        <v>84</v>
      </c>
      <c r="C27" s="110" t="s">
        <v>206</v>
      </c>
      <c r="D27" s="110" t="s">
        <v>68</v>
      </c>
      <c r="E27" s="118" t="s">
        <v>208</v>
      </c>
      <c r="F27" s="128" t="str">
        <f t="shared" si="9"/>
        <v>CUMPLE</v>
      </c>
      <c r="G27" s="110"/>
      <c r="H27" s="111" t="s">
        <v>84</v>
      </c>
      <c r="I27" s="110"/>
      <c r="J27" s="110" t="s">
        <v>68</v>
      </c>
      <c r="K27" s="118"/>
      <c r="L27" s="128" t="str">
        <f t="shared" si="10"/>
        <v>NO CUMPLE</v>
      </c>
      <c r="M27" s="110"/>
      <c r="N27" s="111" t="s">
        <v>84</v>
      </c>
      <c r="O27" s="110"/>
      <c r="P27" s="110" t="s">
        <v>68</v>
      </c>
      <c r="Q27" s="118"/>
      <c r="R27" s="128" t="str">
        <f t="shared" si="11"/>
        <v>NO CUMPLE</v>
      </c>
      <c r="S27" s="110"/>
      <c r="T27" s="111" t="s">
        <v>84</v>
      </c>
      <c r="U27" s="110"/>
      <c r="V27" s="110" t="s">
        <v>68</v>
      </c>
      <c r="W27" s="118"/>
      <c r="X27" s="128" t="str">
        <f t="shared" si="12"/>
        <v>NO CUMPLE</v>
      </c>
      <c r="Y27" s="110"/>
      <c r="Z27" s="111" t="s">
        <v>84</v>
      </c>
      <c r="AA27" s="110"/>
      <c r="AB27" s="110" t="s">
        <v>68</v>
      </c>
      <c r="AC27" s="118"/>
      <c r="AD27" s="128" t="str">
        <f t="shared" si="13"/>
        <v>NO CUMPLE</v>
      </c>
    </row>
    <row r="28" spans="1:30">
      <c r="A28" s="110"/>
      <c r="B28" s="111" t="s">
        <v>85</v>
      </c>
      <c r="C28" s="110" t="s">
        <v>206</v>
      </c>
      <c r="D28" s="110" t="s">
        <v>68</v>
      </c>
      <c r="E28" s="118" t="s">
        <v>208</v>
      </c>
      <c r="F28" s="128" t="str">
        <f t="shared" si="9"/>
        <v>CUMPLE</v>
      </c>
      <c r="G28" s="110"/>
      <c r="H28" s="111" t="s">
        <v>85</v>
      </c>
      <c r="I28" s="110"/>
      <c r="J28" s="110" t="s">
        <v>68</v>
      </c>
      <c r="K28" s="129"/>
      <c r="L28" s="128" t="str">
        <f t="shared" si="10"/>
        <v>NO CUMPLE</v>
      </c>
      <c r="M28" s="110"/>
      <c r="N28" s="111" t="s">
        <v>85</v>
      </c>
      <c r="O28" s="110"/>
      <c r="P28" s="110" t="s">
        <v>68</v>
      </c>
      <c r="Q28" s="118"/>
      <c r="R28" s="128" t="str">
        <f t="shared" si="11"/>
        <v>NO CUMPLE</v>
      </c>
      <c r="S28" s="110"/>
      <c r="T28" s="111" t="s">
        <v>85</v>
      </c>
      <c r="U28" s="110"/>
      <c r="V28" s="110" t="s">
        <v>68</v>
      </c>
      <c r="W28" s="118"/>
      <c r="X28" s="128" t="str">
        <f t="shared" si="12"/>
        <v>NO CUMPLE</v>
      </c>
      <c r="Y28" s="110"/>
      <c r="Z28" s="111" t="s">
        <v>85</v>
      </c>
      <c r="AA28" s="110"/>
      <c r="AB28" s="110" t="s">
        <v>68</v>
      </c>
      <c r="AC28" s="118"/>
      <c r="AD28" s="128" t="str">
        <f t="shared" si="13"/>
        <v>NO CUMPLE</v>
      </c>
    </row>
    <row r="29" spans="1:30" ht="27" customHeight="1">
      <c r="A29" s="913" t="s">
        <v>53</v>
      </c>
      <c r="B29" s="914"/>
      <c r="C29" s="915" t="s">
        <v>69</v>
      </c>
      <c r="D29" s="916"/>
      <c r="E29" s="916"/>
      <c r="F29" s="917"/>
      <c r="G29" s="913" t="s">
        <v>53</v>
      </c>
      <c r="H29" s="914"/>
      <c r="I29" s="915"/>
      <c r="J29" s="916"/>
      <c r="K29" s="916"/>
      <c r="L29" s="917"/>
      <c r="M29" s="913" t="s">
        <v>53</v>
      </c>
      <c r="N29" s="914"/>
      <c r="O29" s="915"/>
      <c r="P29" s="916"/>
      <c r="Q29" s="916"/>
      <c r="R29" s="917"/>
      <c r="S29" s="913" t="s">
        <v>53</v>
      </c>
      <c r="T29" s="914"/>
      <c r="U29" s="915"/>
      <c r="V29" s="916"/>
      <c r="W29" s="916"/>
      <c r="X29" s="917"/>
      <c r="Y29" s="913" t="s">
        <v>53</v>
      </c>
      <c r="Z29" s="914"/>
      <c r="AA29" s="915"/>
      <c r="AB29" s="916"/>
      <c r="AC29" s="916"/>
      <c r="AD29" s="917"/>
    </row>
    <row r="30" spans="1:30" s="104" customFormat="1" ht="23.25" customHeight="1">
      <c r="A30" s="930" t="s">
        <v>54</v>
      </c>
      <c r="B30" s="928"/>
      <c r="C30" s="910" t="str">
        <f>+IF(AND(F22="CUMPLE",F23="CUMPLE",F24="CUMPLE",F25="CUMPLE",F26="CUMPLE",F27="CUMPLE",F28="CUMPLE"),"CUMPLE","NO CUMPLE")</f>
        <v>CUMPLE</v>
      </c>
      <c r="D30" s="911"/>
      <c r="E30" s="911"/>
      <c r="F30" s="912"/>
      <c r="G30" s="930" t="s">
        <v>54</v>
      </c>
      <c r="H30" s="928"/>
      <c r="I30" s="910" t="str">
        <f>+IF(AND(L22="CUMPLE",L23="CUMPLE",L24="CUMPLE",L25="CUMPLE",L26="CUMPLE",L27="CUMPLE",L28="CUMPLE"),"CUMPLE","NO CUMPLE")</f>
        <v>NO CUMPLE</v>
      </c>
      <c r="J30" s="911"/>
      <c r="K30" s="911"/>
      <c r="L30" s="912"/>
      <c r="M30" s="930" t="s">
        <v>54</v>
      </c>
      <c r="N30" s="928"/>
      <c r="O30" s="910" t="str">
        <f>+IF(AND(R22="CUMPLE",R23="CUMPLE",R24="CUMPLE",R25="CUMPLE",R26="CUMPLE",R27="CUMPLE",R28="CUMPLE"),"CUMPLE","NO CUMPLE")</f>
        <v>NO CUMPLE</v>
      </c>
      <c r="P30" s="911"/>
      <c r="Q30" s="911"/>
      <c r="R30" s="912"/>
      <c r="S30" s="930" t="s">
        <v>54</v>
      </c>
      <c r="T30" s="928"/>
      <c r="U30" s="910" t="str">
        <f>+IF(AND(X22="CUMPLE",X23="CUMPLE",X24="CUMPLE",X25="CUMPLE",X26="CUMPLE",X27="CUMPLE",X28="CUMPLE"),"CUMPLE","NO CUMPLE")</f>
        <v>NO CUMPLE</v>
      </c>
      <c r="V30" s="911"/>
      <c r="W30" s="911"/>
      <c r="X30" s="912"/>
      <c r="Y30" s="930" t="s">
        <v>54</v>
      </c>
      <c r="Z30" s="928"/>
      <c r="AA30" s="910" t="str">
        <f>+IF(AND(AD22="CUMPLE",AD23="CUMPLE",AD24="CUMPLE",AD25="CUMPLE",AD26="CUMPLE",AD27="CUMPLE",AD28="CUMPLE"),"CUMPLE","NO CUMPLE")</f>
        <v>NO CUMPLE</v>
      </c>
      <c r="AB30" s="911"/>
      <c r="AC30" s="911"/>
      <c r="AD30" s="912"/>
    </row>
    <row r="31" spans="1:30" s="117" customFormat="1" ht="16.5" customHeight="1">
      <c r="A31" s="119"/>
      <c r="B31" s="120"/>
      <c r="C31" s="121"/>
      <c r="D31" s="122"/>
      <c r="E31" s="122"/>
      <c r="F31" s="123"/>
      <c r="G31" s="119"/>
      <c r="H31" s="120"/>
      <c r="I31" s="121"/>
      <c r="J31" s="122"/>
      <c r="K31" s="122"/>
      <c r="L31" s="123"/>
      <c r="M31" s="119"/>
      <c r="N31" s="120"/>
      <c r="O31" s="121"/>
      <c r="P31" s="122"/>
      <c r="Q31" s="122"/>
      <c r="R31" s="123"/>
      <c r="S31" s="119"/>
      <c r="T31" s="120"/>
      <c r="U31" s="121"/>
      <c r="V31" s="122"/>
      <c r="W31" s="122"/>
      <c r="X31" s="123"/>
      <c r="Y31" s="119"/>
      <c r="Z31" s="120"/>
      <c r="AA31" s="121"/>
      <c r="AB31" s="122"/>
      <c r="AC31" s="122"/>
      <c r="AD31" s="123"/>
    </row>
    <row r="32" spans="1:30" ht="12.75" customHeight="1">
      <c r="A32" s="105">
        <v>3.4</v>
      </c>
      <c r="B32" s="106" t="s">
        <v>111</v>
      </c>
      <c r="C32" s="124"/>
      <c r="D32" s="124"/>
      <c r="E32" s="125"/>
      <c r="F32" s="126"/>
      <c r="G32" s="127">
        <f>+A32</f>
        <v>3.4</v>
      </c>
      <c r="H32" s="106" t="str">
        <f>+B32</f>
        <v>REQUISITOS TÉCNICOS</v>
      </c>
      <c r="I32" s="124"/>
      <c r="J32" s="124"/>
      <c r="K32" s="125"/>
      <c r="L32" s="126"/>
      <c r="M32" s="127">
        <f>+A32</f>
        <v>3.4</v>
      </c>
      <c r="N32" s="106" t="str">
        <f>+B32</f>
        <v>REQUISITOS TÉCNICOS</v>
      </c>
      <c r="O32" s="124"/>
      <c r="P32" s="124"/>
      <c r="Q32" s="125"/>
      <c r="R32" s="126"/>
      <c r="S32" s="160">
        <f>+A32</f>
        <v>3.4</v>
      </c>
      <c r="T32" s="106" t="str">
        <f>+B32</f>
        <v>REQUISITOS TÉCNICOS</v>
      </c>
      <c r="U32" s="124"/>
      <c r="V32" s="124"/>
      <c r="W32" s="125"/>
      <c r="X32" s="126"/>
      <c r="Y32" s="160">
        <f>+A32</f>
        <v>3.4</v>
      </c>
      <c r="Z32" s="106" t="str">
        <f>+B32</f>
        <v>REQUISITOS TÉCNICOS</v>
      </c>
      <c r="AA32" s="124"/>
      <c r="AB32" s="124"/>
      <c r="AC32" s="125"/>
      <c r="AD32" s="126"/>
    </row>
    <row r="33" spans="1:30" s="117" customFormat="1" ht="4.5" customHeight="1">
      <c r="A33" s="114"/>
      <c r="B33" s="115"/>
      <c r="C33" s="114"/>
      <c r="D33" s="115"/>
      <c r="E33" s="115"/>
      <c r="F33" s="116"/>
      <c r="G33" s="114"/>
      <c r="H33" s="115"/>
      <c r="I33" s="114"/>
      <c r="J33" s="115"/>
      <c r="K33" s="115"/>
      <c r="L33" s="116"/>
      <c r="M33" s="114"/>
      <c r="N33" s="115"/>
      <c r="O33" s="114"/>
      <c r="P33" s="115"/>
      <c r="Q33" s="115"/>
      <c r="R33" s="116"/>
      <c r="S33" s="114"/>
      <c r="T33" s="115"/>
      <c r="U33" s="114"/>
      <c r="V33" s="115"/>
      <c r="W33" s="115"/>
      <c r="X33" s="116"/>
      <c r="Y33" s="114"/>
      <c r="Z33" s="115"/>
      <c r="AA33" s="114"/>
      <c r="AB33" s="115"/>
      <c r="AC33" s="115"/>
      <c r="AD33" s="116"/>
    </row>
    <row r="34" spans="1:30" ht="12.75" customHeight="1">
      <c r="A34" s="133" t="s">
        <v>110</v>
      </c>
      <c r="B34" s="106" t="s">
        <v>66</v>
      </c>
      <c r="C34" s="124"/>
      <c r="D34" s="124"/>
      <c r="E34" s="125"/>
      <c r="F34" s="126"/>
      <c r="G34" s="133" t="str">
        <f>+A34</f>
        <v>3.4.1</v>
      </c>
      <c r="H34" s="106" t="s">
        <v>66</v>
      </c>
      <c r="I34" s="124"/>
      <c r="J34" s="124"/>
      <c r="K34" s="125"/>
      <c r="L34" s="126"/>
      <c r="M34" s="133" t="str">
        <f>+A34</f>
        <v>3.4.1</v>
      </c>
      <c r="N34" s="106" t="s">
        <v>66</v>
      </c>
      <c r="O34" s="124"/>
      <c r="P34" s="124"/>
      <c r="Q34" s="125"/>
      <c r="R34" s="126"/>
      <c r="S34" s="160" t="str">
        <f>+A34</f>
        <v>3.4.1</v>
      </c>
      <c r="T34" s="106" t="s">
        <v>66</v>
      </c>
      <c r="U34" s="124"/>
      <c r="V34" s="124"/>
      <c r="W34" s="125"/>
      <c r="X34" s="126"/>
      <c r="Y34" s="160" t="str">
        <f>+A34</f>
        <v>3.4.1</v>
      </c>
      <c r="Z34" s="106" t="s">
        <v>66</v>
      </c>
      <c r="AA34" s="124"/>
      <c r="AB34" s="124"/>
      <c r="AC34" s="125"/>
      <c r="AD34" s="126"/>
    </row>
    <row r="35" spans="1:30" ht="56.25" customHeight="1">
      <c r="A35" s="110"/>
      <c r="B35" s="135" t="str">
        <f>+'Exp. oferente'!A6</f>
        <v>OPERACIÓN Y/O MANTENIMIENTO Y/O REMODELACIÓN Y/O ADECUACIÓN Y/O AMPLIACIÓN Y/O CONSTRUCCIÓN Y/O MANTENIMIENTO DE PLANTAS DE TRATAMIENTO DE AGUA POTABLE PTAP Y/O PLANTAS DE TRATAMIENTO DE AGUA RESIDUAL,mediante la presentación de MÁXIMO CUATRO (4) certificaciones de contratos iniciados y terminados con entidades públicas o privadas, terminados y liquidados a la fecha del cierre del presente proceso, los cuales deberán sumar en conjunto, un VALOR IGUAL O SUPERIOR A 1.0 VEZ EL P.O.E.</v>
      </c>
      <c r="C35" s="110" t="s">
        <v>73</v>
      </c>
      <c r="D35" s="110"/>
      <c r="E35" s="112"/>
      <c r="F35" s="128" t="str">
        <f>+IF(AND(C36="X",C37="X",C38="X",C39="X",C40="X"),"CUMPLE","NO CUMPLE")</f>
        <v>CUMPLE</v>
      </c>
      <c r="G35" s="110"/>
      <c r="H35" s="135" t="str">
        <f>+'Exp. oferente'!A6</f>
        <v>OPERACIÓN Y/O MANTENIMIENTO Y/O REMODELACIÓN Y/O ADECUACIÓN Y/O AMPLIACIÓN Y/O CONSTRUCCIÓN Y/O MANTENIMIENTO DE PLANTAS DE TRATAMIENTO DE AGUA POTABLE PTAP Y/O PLANTAS DE TRATAMIENTO DE AGUA RESIDUAL,mediante la presentación de MÁXIMO CUATRO (4) certificaciones de contratos iniciados y terminados con entidades públicas o privadas, terminados y liquidados a la fecha del cierre del presente proceso, los cuales deberán sumar en conjunto, un VALOR IGUAL O SUPERIOR A 1.0 VEZ EL P.O.E.</v>
      </c>
      <c r="I35" s="110" t="s">
        <v>73</v>
      </c>
      <c r="J35" s="110"/>
      <c r="K35" s="112"/>
      <c r="L35" s="128" t="str">
        <f>+IF(AND(I36="X",I37="X",I38="X",I39="X",I40="X"),"CUMPLE","NO CUMPLE")</f>
        <v>NO CUMPLE</v>
      </c>
      <c r="M35" s="110"/>
      <c r="N35" s="135" t="str">
        <f>+'Exp. oferente'!A6</f>
        <v>OPERACIÓN Y/O MANTENIMIENTO Y/O REMODELACIÓN Y/O ADECUACIÓN Y/O AMPLIACIÓN Y/O CONSTRUCCIÓN Y/O MANTENIMIENTO DE PLANTAS DE TRATAMIENTO DE AGUA POTABLE PTAP Y/O PLANTAS DE TRATAMIENTO DE AGUA RESIDUAL,mediante la presentación de MÁXIMO CUATRO (4) certificaciones de contratos iniciados y terminados con entidades públicas o privadas, terminados y liquidados a la fecha del cierre del presente proceso, los cuales deberán sumar en conjunto, un VALOR IGUAL O SUPERIOR A 1.0 VEZ EL P.O.E.</v>
      </c>
      <c r="O35" s="110" t="s">
        <v>73</v>
      </c>
      <c r="P35" s="110"/>
      <c r="Q35" s="112"/>
      <c r="R35" s="128" t="str">
        <f>+IF(AND(O36="X",O37="X",O38="X",O39="X",O40="X"),"CUMPLE","NO CUMPLE")</f>
        <v>NO CUMPLE</v>
      </c>
      <c r="S35" s="110"/>
      <c r="T35" s="135" t="str">
        <f>+'Exp. oferente'!A6</f>
        <v>OPERACIÓN Y/O MANTENIMIENTO Y/O REMODELACIÓN Y/O ADECUACIÓN Y/O AMPLIACIÓN Y/O CONSTRUCCIÓN Y/O MANTENIMIENTO DE PLANTAS DE TRATAMIENTO DE AGUA POTABLE PTAP Y/O PLANTAS DE TRATAMIENTO DE AGUA RESIDUAL,mediante la presentación de MÁXIMO CUATRO (4) certificaciones de contratos iniciados y terminados con entidades públicas o privadas, terminados y liquidados a la fecha del cierre del presente proceso, los cuales deberán sumar en conjunto, un VALOR IGUAL O SUPERIOR A 1.0 VEZ EL P.O.E.</v>
      </c>
      <c r="U35" s="110" t="s">
        <v>73</v>
      </c>
      <c r="V35" s="110"/>
      <c r="W35" s="112"/>
      <c r="X35" s="128" t="str">
        <f>+IF(AND(U36="X",U37="X",U38="X",U39="X",U40="X"),"CUMPLE","NO CUMPLE")</f>
        <v>NO CUMPLE</v>
      </c>
      <c r="Y35" s="110"/>
      <c r="Z35" s="135" t="str">
        <f>+'Exp. oferente'!A6</f>
        <v>OPERACIÓN Y/O MANTENIMIENTO Y/O REMODELACIÓN Y/O ADECUACIÓN Y/O AMPLIACIÓN Y/O CONSTRUCCIÓN Y/O MANTENIMIENTO DE PLANTAS DE TRATAMIENTO DE AGUA POTABLE PTAP Y/O PLANTAS DE TRATAMIENTO DE AGUA RESIDUAL,mediante la presentación de MÁXIMO CUATRO (4) certificaciones de contratos iniciados y terminados con entidades públicas o privadas, terminados y liquidados a la fecha del cierre del presente proceso, los cuales deberán sumar en conjunto, un VALOR IGUAL O SUPERIOR A 1.0 VEZ EL P.O.E.</v>
      </c>
      <c r="AA35" s="110" t="s">
        <v>73</v>
      </c>
      <c r="AB35" s="110"/>
      <c r="AC35" s="112"/>
      <c r="AD35" s="128" t="str">
        <f>+IF(AND(AA36="X",AA37="X",AA38="X",AA39="X",AA40="X"),"CUMPLE","NO CUMPLE")</f>
        <v>NO CUMPLE</v>
      </c>
    </row>
    <row r="36" spans="1:30" ht="192" customHeight="1">
      <c r="A36" s="110"/>
      <c r="B36" s="111" t="str">
        <f>+'Exp. oferente'!G24</f>
        <v>ADECUACION DE LA INFRAESTRUCTURA Y MANTENIMIENTO PREVENTIVO Y CORRECTIVO A LOS EQUIPOS DE LA PLANTA DE BENEFICIO ANIMAL DEL MUNICIPIO DE PUERTO GAITAN</v>
      </c>
      <c r="C36" s="110" t="s">
        <v>206</v>
      </c>
      <c r="D36" s="110"/>
      <c r="E36" s="134" t="str">
        <f>+CONCATENATE('Exp. oferente'!I24,CHAR(10),TEXT('Exp. oferente'!H24,"DD"),"/",TEXT('Exp. oferente'!H24,"MMMM"),"/",TEXT('Exp. oferente'!H24,"YYYY"), CHAR(10),DOLLAR('Exp. oferente'!J24))</f>
        <v>SIN
00/enero/1900
$ 0,00</v>
      </c>
      <c r="F36" s="394"/>
      <c r="G36" s="110"/>
      <c r="H36" s="111" t="str">
        <f>+'Exp. oferente'!G44</f>
        <v>PRESTACION DE SERVICIO DE TRANSPORTE ESCOLAR</v>
      </c>
      <c r="I36" s="110"/>
      <c r="J36" s="110"/>
      <c r="K36" s="134" t="str">
        <f>+CONCATENATE('Exp. oferente'!I44,CHAR(10),TEXT('Exp. oferente'!H44,"DD"),"/",TEXT('Exp. oferente'!H44,"MMMM"),"/",TEXT('Exp. oferente'!H44,"YYYY"), CHAR(10),DOLLAR('Exp. oferente'!J44))</f>
        <v>SIN
30/noviembre/2017
$ 5.856.791.309,00</v>
      </c>
      <c r="L36" s="110" t="s">
        <v>297</v>
      </c>
      <c r="M36" s="110"/>
      <c r="N36" s="111" t="str">
        <f>+'Exp. oferente'!G64</f>
        <v>TRANSPORTE TERRESTRE PARA LOS ESCOLARES DE LAS VEREDAS DEL MUNICIPIO DE CIMITARRA</v>
      </c>
      <c r="O36" s="110"/>
      <c r="P36" s="110"/>
      <c r="Q36" s="110" t="str">
        <f>+CONCATENATE('Exp. oferente'!I64,CHAR(10),TEXT('Exp. oferente'!H64,"DD"),"/",TEXT('Exp. oferente'!H64,"MMMM"),"/",TEXT('Exp. oferente'!H64,"YYYY"), CHAR(10),DOLLAR('Exp. oferente'!J64))</f>
        <v>SIN
21/diciembre/2015
$ 1.291.424.627,00</v>
      </c>
      <c r="R36" s="110"/>
      <c r="S36" s="110"/>
      <c r="T36" s="111" t="str">
        <f>+'Exp. oferente'!G84</f>
        <v>PRESTACION DE SERVICIO DE TRANSPORTE ESPECIAL DE PASAJEROS EN LA CIUDAD DE BOGOTA, PARA EL DESPLAZAMIENTO DE LOS TRABAJADORES S&amp;A SERVICIOS Y ASESORIAS  SAS RN MISION EN EL FONDO NACIONAL DEL AHORRO</v>
      </c>
      <c r="U36" s="110"/>
      <c r="V36" s="110"/>
      <c r="W36" s="110" t="str">
        <f>+CONCATENATE('Exp. oferente'!I84,CHAR(10),TEXT('Exp. oferente'!H84,"DD"),"/",TEXT('Exp. oferente'!H84,"MMMM"),"/",TEXT('Exp. oferente'!H84,"YYYY"), CHAR(10),DOLLAR('Exp. oferente'!J84))</f>
        <v>SIN
31/diciembre/2016
$ 1.164.000.000,00</v>
      </c>
      <c r="X36" s="110"/>
      <c r="Y36" s="110"/>
      <c r="Z36" s="111" t="str">
        <f>+'Exp. oferente'!G104</f>
        <v>FIJAR REGLAS PARA LA COORDINACION POR PARTE DE CAFAM DEL SERVICIO DE TRANSPORTE QUE EL TRASPORTADOR PRESTA A LOS ESTUDIANTES DEL COLEGIO DCAFAM Y ESTABLECER CONDICIONES PARA PRESTACION DEL SERVICIO</v>
      </c>
      <c r="AA36" s="110"/>
      <c r="AB36" s="110"/>
      <c r="AC36" s="110" t="str">
        <f>+CONCATENATE('Exp. oferente'!I104,CHAR(10),TEXT('Exp. oferente'!H104,"DD"),"/",TEXT('Exp. oferente'!H104,"MMMM"),"/",TEXT('Exp. oferente'!H104,"YYYY"), CHAR(10),DOLLAR('Exp. oferente'!J104))</f>
        <v>SIN
30/noviembre/2015
$ 1.791.306.380,00</v>
      </c>
      <c r="AD36" s="110"/>
    </row>
    <row r="37" spans="1:30" ht="38.25">
      <c r="A37" s="110"/>
      <c r="B37" s="111">
        <f>+'Exp. oferente'!G25</f>
        <v>0</v>
      </c>
      <c r="C37" s="110" t="s">
        <v>206</v>
      </c>
      <c r="D37" s="110"/>
      <c r="E37" s="134" t="str">
        <f>+CONCATENATE('Exp. oferente'!I25,CHAR(10),TEXT('Exp. oferente'!H25,"DD"),"/",TEXT('Exp. oferente'!H25,"MMMM"),"/",TEXT('Exp. oferente'!H25,"YYYY"), CHAR(10),DOLLAR('Exp. oferente'!J25))</f>
        <v>SIN
00/enero/1900
$ 0,00</v>
      </c>
      <c r="F37" s="394"/>
      <c r="G37" s="110"/>
      <c r="H37" s="111" t="str">
        <f>+'Exp. oferente'!G45</f>
        <v>CONTRATAR EL SERVICIO DE TRANSPORTE ESPECIAL PARA ATENDER LAS RUTAS Y LOS DIFERENTES EVENTOS DE LOS APRENDICES DEL CENTRO DE BIOTECNOLOGIA AGROPECUARIA MOSQUERA</v>
      </c>
      <c r="I37" s="110"/>
      <c r="J37" s="110"/>
      <c r="K37" s="134" t="str">
        <f>+CONCATENATE('Exp. oferente'!I45,CHAR(10),TEXT('Exp. oferente'!H45,"DD"),"/",TEXT('Exp. oferente'!H45,"MMMM"),"/",TEXT('Exp. oferente'!H45,"YYYY"), CHAR(10),DOLLAR('Exp. oferente'!J45))</f>
        <v>SIN
31/diciembre/2017
$ 264.345.852,00</v>
      </c>
      <c r="L37" s="110"/>
      <c r="M37" s="110"/>
      <c r="N37" s="111" t="e">
        <f>+'Exp. oferente'!#REF!</f>
        <v>#REF!</v>
      </c>
      <c r="O37" s="110"/>
      <c r="P37" s="110"/>
      <c r="Q37" s="110" t="e">
        <f>+CONCATENATE('Exp. oferente'!#REF!,CHAR(10),TEXT('Exp. oferente'!#REF!,"DD"),"/",TEXT('Exp. oferente'!#REF!,"MMMM"),"/",TEXT('Exp. oferente'!#REF!,"YYYY"), CHAR(10),DOLLAR('Exp. oferente'!#REF!))</f>
        <v>#REF!</v>
      </c>
      <c r="R37" s="110"/>
      <c r="S37" s="110"/>
      <c r="T37" s="111" t="str">
        <f>+'Exp. oferente'!G85</f>
        <v>PRESTAR EL SERVICIO DE TRANSPORTE TERRESTRE PARA LA COMUNIDAD ESAPISTA</v>
      </c>
      <c r="U37" s="110"/>
      <c r="V37" s="110"/>
      <c r="W37" s="110" t="str">
        <f>+CONCATENATE('Exp. oferente'!I85,CHAR(10),TEXT('Exp. oferente'!H85,"DD"),"/",TEXT('Exp. oferente'!H85,"MMMM"),"/",TEXT('Exp. oferente'!H85,"YYYY"), CHAR(10),DOLLAR('Exp. oferente'!J85))</f>
        <v>SIN
31/diciembre/2016
$ 280.000.000,00</v>
      </c>
      <c r="X37" s="110"/>
      <c r="Y37" s="110"/>
      <c r="Z37" s="111" t="str">
        <f>+'Exp. oferente'!G105</f>
        <v>LA TRANSPORTADORA EN DESARROLLO DEL CONTRATO SE COMPROMETE PARA CON OPEN, APRESTAR EL SERVICIO DE TRANSPORTE DE PASAJEROS DE SUS FUNCIONARIOS</v>
      </c>
      <c r="AA37" s="110"/>
      <c r="AB37" s="110"/>
      <c r="AC37" s="110" t="str">
        <f>+CONCATENATE('Exp. oferente'!I105,CHAR(10),TEXT('Exp. oferente'!H105,"DD"),"/",TEXT('Exp. oferente'!H105,"MMMM"),"/",TEXT('Exp. oferente'!H105,"YYYY"), CHAR(10),DOLLAR('Exp. oferente'!J105))</f>
        <v>SIN
31/diciembre/2017
$ 181.759.595,00</v>
      </c>
      <c r="AD37" s="110"/>
    </row>
    <row r="38" spans="1:30" ht="38.25">
      <c r="A38" s="110"/>
      <c r="B38" s="111">
        <f>+'Exp. oferente'!G26</f>
        <v>0</v>
      </c>
      <c r="C38" s="110" t="s">
        <v>206</v>
      </c>
      <c r="D38" s="110"/>
      <c r="E38" s="134" t="str">
        <f>+CONCATENATE('Exp. oferente'!I26,CHAR(10),TEXT('Exp. oferente'!H26,"DD"),"/",TEXT('Exp. oferente'!H26,"MMMM"),"/",TEXT('Exp. oferente'!H26,"YYYY"), CHAR(10),DOLLAR('Exp. oferente'!J26))</f>
        <v>SIN
00/enero/1900
$ 0,00</v>
      </c>
      <c r="F38" s="110"/>
      <c r="G38" s="110"/>
      <c r="H38" s="111">
        <f>+'Exp. oferente'!G46</f>
        <v>0</v>
      </c>
      <c r="I38" s="110"/>
      <c r="J38" s="110"/>
      <c r="K38" s="134" t="str">
        <f>+CONCATENATE('Exp. oferente'!I46,CHAR(10),TEXT('Exp. oferente'!H46,"DD"),"/",TEXT('Exp. oferente'!H46,"MMMM"),"/",TEXT('Exp. oferente'!H46,"YYYY"), CHAR(10),DOLLAR('Exp. oferente'!J46))</f>
        <v>SIN
31/diciembre/2017
$ 264.345.852,00</v>
      </c>
      <c r="L38" s="110"/>
      <c r="M38" s="110"/>
      <c r="N38" s="111">
        <f>+'Exp. oferente'!G65</f>
        <v>0</v>
      </c>
      <c r="O38" s="110"/>
      <c r="P38" s="110"/>
      <c r="Q38" s="110" t="str">
        <f>+CONCATENATE('Exp. oferente'!I65,CHAR(10),TEXT('Exp. oferente'!H65,"DD"),"/",TEXT('Exp. oferente'!H65,"MMMM"),"/",TEXT('Exp. oferente'!H65,"YYYY"), CHAR(10),DOLLAR('Exp. oferente'!J65))</f>
        <v>SIN
00/enero/1900
$ 0,00</v>
      </c>
      <c r="R38" s="110"/>
      <c r="S38" s="110"/>
      <c r="T38" s="111" t="str">
        <f>+'Exp. oferente'!G86</f>
        <v>PRESTACION DEL SERVICIO DE TRANSPORTE TERRESTRE AUTOMOTOR ESPECIAL ESCOLAR CON EL SERVCIO DE MONITORA PARA LOS ALUMNOS DEL GIMNASIO MODERNO</v>
      </c>
      <c r="U38" s="110"/>
      <c r="V38" s="110"/>
      <c r="W38" s="110" t="str">
        <f>+CONCATENATE('Exp. oferente'!I86,CHAR(10),TEXT('Exp. oferente'!H86,"DD"),"/",TEXT('Exp. oferente'!H86,"MMMM"),"/",TEXT('Exp. oferente'!H86,"YYYY"), CHAR(10),DOLLAR('Exp. oferente'!J86))</f>
        <v>SIN
30/noviembre/2015
$ 1.216.238.437,00</v>
      </c>
      <c r="X38" s="110"/>
      <c r="Y38" s="110"/>
      <c r="Z38" s="111" t="e">
        <f>+'Exp. oferente'!#REF!</f>
        <v>#REF!</v>
      </c>
      <c r="AA38" s="110"/>
      <c r="AB38" s="110"/>
      <c r="AC38" s="110" t="e">
        <f>+CONCATENATE('Exp. oferente'!#REF!,CHAR(10),TEXT('Exp. oferente'!#REF!,"DD"),"/",TEXT('Exp. oferente'!#REF!,"MMMM"),"/",TEXT('Exp. oferente'!#REF!,"YYYY"), CHAR(10),DOLLAR('Exp. oferente'!#REF!))</f>
        <v>#REF!</v>
      </c>
      <c r="AD38" s="110"/>
    </row>
    <row r="39" spans="1:30" ht="38.25" hidden="1">
      <c r="A39" s="110"/>
      <c r="B39" s="111">
        <f>+'Exp. oferente'!G28</f>
        <v>0</v>
      </c>
      <c r="C39" s="110" t="s">
        <v>206</v>
      </c>
      <c r="D39" s="110"/>
      <c r="E39" s="134" t="str">
        <f>+CONCATENATE('Exp. oferente'!I28,CHAR(10),TEXT('Exp. oferente'!H28,"DD"),"/",TEXT('Exp. oferente'!H28,"MMMM"),"/",TEXT('Exp. oferente'!H28,"YYYY"), CHAR(10),DOLLAR('Exp. oferente'!J28))</f>
        <v>SIN
00/enero/1900
$ 0,00</v>
      </c>
      <c r="F39" s="110"/>
      <c r="G39" s="110"/>
      <c r="H39" s="111" t="str">
        <f>+'Exp. oferente'!G47</f>
        <v>PRESTACION DE SERVICIO DE TRANSPORTE ESCOLAR</v>
      </c>
      <c r="I39" s="110"/>
      <c r="J39" s="110"/>
      <c r="K39" s="134" t="str">
        <f>+CONCATENATE('Exp. oferente'!I47,CHAR(10),TEXT('Exp. oferente'!H47,"DD"),"/",TEXT('Exp. oferente'!H47,"MMMM"),"/",TEXT('Exp. oferente'!H47,"YYYY"), CHAR(10),DOLLAR('Exp. oferente'!J47))</f>
        <v>SIN
30/noviembre/2015
$ 1.143.736.690,00</v>
      </c>
      <c r="L39" s="110"/>
      <c r="M39" s="110"/>
      <c r="N39" s="111">
        <f>+'Exp. oferente'!G66</f>
        <v>0</v>
      </c>
      <c r="O39" s="110"/>
      <c r="P39" s="110"/>
      <c r="Q39" s="110" t="str">
        <f>+CONCATENATE('Exp. oferente'!I66,CHAR(10),TEXT('Exp. oferente'!H66,"DD"),"/",TEXT('Exp. oferente'!H66,"MMMM"),"/",TEXT('Exp. oferente'!H66,"YYYY"), CHAR(10),DOLLAR('Exp. oferente'!J66))</f>
        <v>SIN
00/enero/1900
$ 0,00</v>
      </c>
      <c r="R39" s="110"/>
      <c r="S39" s="110"/>
      <c r="T39" s="111" t="e">
        <f>+'Exp. oferente'!#REF!</f>
        <v>#REF!</v>
      </c>
      <c r="U39" s="110"/>
      <c r="V39" s="110"/>
      <c r="W39" s="110" t="e">
        <f>+CONCATENATE('Exp. oferente'!#REF!,CHAR(10),TEXT('Exp. oferente'!#REF!,"DD"),"/",TEXT('Exp. oferente'!#REF!,"MMMM"),"/",TEXT('Exp. oferente'!#REF!,"YYYY"), CHAR(10),DOLLAR('Exp. oferente'!#REF!))</f>
        <v>#REF!</v>
      </c>
      <c r="X39" s="110"/>
      <c r="Y39" s="110"/>
      <c r="Z39" s="111" t="e">
        <f>+'Exp. oferente'!#REF!</f>
        <v>#REF!</v>
      </c>
      <c r="AA39" s="110"/>
      <c r="AB39" s="110"/>
      <c r="AC39" s="110" t="e">
        <f>+CONCATENATE('Exp. oferente'!#REF!,CHAR(10),TEXT('Exp. oferente'!#REF!,"DD"),"/",TEXT('Exp. oferente'!#REF!,"MMMM"),"/",TEXT('Exp. oferente'!#REF!,"YYYY"),CHAR(10),DOLLAR('Exp. oferente'!#REF!))</f>
        <v>#REF!</v>
      </c>
      <c r="AD39" s="110"/>
    </row>
    <row r="40" spans="1:30" ht="38.25" hidden="1">
      <c r="A40" s="110"/>
      <c r="B40" s="111" t="e">
        <f>+'Exp. oferente'!#REF!</f>
        <v>#REF!</v>
      </c>
      <c r="C40" s="110" t="s">
        <v>206</v>
      </c>
      <c r="D40" s="110"/>
      <c r="E40" s="134" t="e">
        <f>+CONCATENATE('Exp. oferente'!#REF!,CHAR(10),TEXT('Exp. oferente'!#REF!,"DD"),"/",TEXT('Exp. oferente'!#REF!,"MMMM"),"/",TEXT('Exp. oferente'!#REF!,"YYYY"), CHAR(10),DOLLAR('Exp. oferente'!#REF!))</f>
        <v>#REF!</v>
      </c>
      <c r="F40" s="110"/>
      <c r="G40" s="110"/>
      <c r="H40" s="111">
        <f>+'Exp. oferente'!G48</f>
        <v>0</v>
      </c>
      <c r="I40" s="110"/>
      <c r="J40" s="110"/>
      <c r="K40" s="134" t="str">
        <f>+CONCATENATE('Exp. oferente'!I48,CHAR(10),TEXT('Exp. oferente'!H48,"DD"),"/",TEXT('Exp. oferente'!H48,"MMMM"),"/",TEXT('Exp. oferente'!H48,"YYYY"), CHAR(10),DOLLAR('Exp. oferente'!J48))</f>
        <v>SIN
00/enero/1900
$ 0,00</v>
      </c>
      <c r="L40" s="110"/>
      <c r="M40" s="110"/>
      <c r="N40" s="111">
        <f>+'Exp. oferente'!G67</f>
        <v>0</v>
      </c>
      <c r="O40" s="110"/>
      <c r="P40" s="110"/>
      <c r="Q40" s="110" t="str">
        <f>+CONCATENATE('Exp. oferente'!I67,CHAR(10),TEXT('Exp. oferente'!H67,"DD"),"/",TEXT('Exp. oferente'!H67,"MMMM"),"/",TEXT('Exp. oferente'!H67,"YYYY"), CHAR(10),DOLLAR('Exp. oferente'!J67))</f>
        <v>SIN
00/enero/1900
$ 0,00</v>
      </c>
      <c r="R40" s="110"/>
      <c r="S40" s="110"/>
      <c r="T40" s="111" t="e">
        <f>+'Exp. oferente'!#REF!</f>
        <v>#REF!</v>
      </c>
      <c r="U40" s="110"/>
      <c r="V40" s="110"/>
      <c r="W40" s="110" t="e">
        <f>+CONCATENATE('Exp. oferente'!#REF!,CHAR(10),TEXT('Exp. oferente'!#REF!,"DD"),"/",TEXT('Exp. oferente'!#REF!,"MMMM"),"/",TEXT('Exp. oferente'!#REF!,"YYYY"), CHAR(10),DOLLAR('Exp. oferente'!#REF!))</f>
        <v>#REF!</v>
      </c>
      <c r="X40" s="110"/>
      <c r="Y40" s="110"/>
      <c r="Z40" s="111" t="e">
        <f>+'Exp. oferente'!#REF!</f>
        <v>#REF!</v>
      </c>
      <c r="AA40" s="110"/>
      <c r="AB40" s="110"/>
      <c r="AC40" s="110" t="e">
        <f>+CONCATENATE('Exp. oferente'!#REF!,CHAR(10),TEXT('Exp. oferente'!#REF!,"DD"),"/",TEXT('Exp. oferente'!#REF!,"MMMM"),"/",TEXT('Exp. oferente'!#REF!,"YYYY"), CHAR(10),DOLLAR('Exp. oferente'!#REF!))</f>
        <v>#REF!</v>
      </c>
      <c r="AD40" s="110"/>
    </row>
    <row r="41" spans="1:30" ht="13.5">
      <c r="A41" s="110"/>
      <c r="B41" s="135">
        <f>+'Exp. oferente'!A7</f>
        <v>0</v>
      </c>
      <c r="C41" s="110" t="s">
        <v>73</v>
      </c>
      <c r="D41" s="110"/>
      <c r="E41" s="134"/>
      <c r="F41" s="128" t="str">
        <f>+IF(AND(C42="X"),"CUMPLE","NO CUMPLE")</f>
        <v>NO CUMPLE</v>
      </c>
      <c r="G41" s="110"/>
      <c r="H41" s="135">
        <f>+'Exp. oferente'!A7</f>
        <v>0</v>
      </c>
      <c r="I41" s="110"/>
      <c r="J41" s="110"/>
      <c r="K41" s="112"/>
      <c r="L41" s="128" t="str">
        <f>+IF(AND(I42="X"),"CUMPLE","NO CUMPLE")</f>
        <v>NO CUMPLE</v>
      </c>
      <c r="M41" s="110"/>
      <c r="N41" s="135">
        <f>+'Exp. oferente'!A7</f>
        <v>0</v>
      </c>
      <c r="O41" s="110"/>
      <c r="P41" s="110"/>
      <c r="Q41" s="112"/>
      <c r="R41" s="128" t="str">
        <f>+IF(AND(O42="X"),"CUMPLE","NO CUMPLE")</f>
        <v>NO CUMPLE</v>
      </c>
      <c r="S41" s="110"/>
      <c r="T41" s="135">
        <f>+'Exp. oferente'!A7</f>
        <v>0</v>
      </c>
      <c r="U41" s="110"/>
      <c r="V41" s="110"/>
      <c r="W41" s="112"/>
      <c r="X41" s="128" t="str">
        <f>+IF(AND(U42="X"),"CUMPLE","NO CUMPLE")</f>
        <v>NO CUMPLE</v>
      </c>
      <c r="Y41" s="110"/>
      <c r="Z41" s="135">
        <f>+'Exp. oferente'!A7</f>
        <v>0</v>
      </c>
      <c r="AA41" s="110"/>
      <c r="AB41" s="110"/>
      <c r="AC41" s="112"/>
      <c r="AD41" s="128" t="str">
        <f>+IF(AND(AA42="X"),"CUMPLE","NO CUMPLE")</f>
        <v>NO CUMPLE</v>
      </c>
    </row>
    <row r="42" spans="1:30">
      <c r="A42" s="110"/>
      <c r="B42" s="111"/>
      <c r="C42" s="110"/>
      <c r="D42" s="110" t="s">
        <v>139</v>
      </c>
      <c r="E42" s="136"/>
      <c r="F42" s="110"/>
      <c r="G42" s="110"/>
      <c r="H42" s="111"/>
      <c r="I42" s="110"/>
      <c r="J42" s="110"/>
      <c r="K42" s="136"/>
      <c r="L42" s="110"/>
      <c r="M42" s="110"/>
      <c r="N42" s="111"/>
      <c r="O42" s="110"/>
      <c r="P42" s="110"/>
      <c r="Q42" s="136"/>
      <c r="R42" s="110"/>
      <c r="S42" s="110"/>
      <c r="T42" s="111"/>
      <c r="U42" s="110"/>
      <c r="V42" s="110"/>
      <c r="W42" s="136"/>
      <c r="X42" s="110"/>
      <c r="Y42" s="110"/>
      <c r="Z42" s="111"/>
      <c r="AA42" s="110"/>
      <c r="AB42" s="110"/>
      <c r="AC42" s="136"/>
      <c r="AD42" s="110"/>
    </row>
    <row r="43" spans="1:30" ht="54" customHeight="1">
      <c r="A43" s="110"/>
      <c r="B43" s="135">
        <f>+'Exp. oferente'!A10</f>
        <v>0</v>
      </c>
      <c r="C43" s="110"/>
      <c r="D43" s="110"/>
      <c r="E43" s="112"/>
      <c r="F43" s="128" t="str">
        <f>+IF(AND(C44="X"),"CUMPLE","NO CUMPLE")</f>
        <v>NO CUMPLE</v>
      </c>
      <c r="G43" s="110"/>
      <c r="H43" s="135">
        <f>+'Exp. oferente'!A10</f>
        <v>0</v>
      </c>
      <c r="I43" s="110"/>
      <c r="J43" s="110"/>
      <c r="K43" s="112"/>
      <c r="L43" s="110" t="str">
        <f>+IF(AND(I44="X"),"CUMPLE","NO CUMPLE")</f>
        <v>NO CUMPLE</v>
      </c>
      <c r="M43" s="110"/>
      <c r="N43" s="135">
        <f>+'Exp. oferente'!A10</f>
        <v>0</v>
      </c>
      <c r="O43" s="110"/>
      <c r="P43" s="110"/>
      <c r="Q43" s="112"/>
      <c r="R43" s="110" t="str">
        <f>+IF(AND(O44="X"),"CUMPLE","NO CUMPLE")</f>
        <v>NO CUMPLE</v>
      </c>
      <c r="S43" s="110"/>
      <c r="T43" s="135">
        <f>+'Exp. oferente'!A10</f>
        <v>0</v>
      </c>
      <c r="U43" s="110"/>
      <c r="V43" s="110"/>
      <c r="W43" s="112"/>
      <c r="X43" s="110" t="str">
        <f>+IF(AND(U44="X"),"CUMPLE","NO CUMPLE")</f>
        <v>NO CUMPLE</v>
      </c>
      <c r="Y43" s="110"/>
      <c r="Z43" s="135">
        <f>+'Exp. oferente'!A10</f>
        <v>0</v>
      </c>
      <c r="AA43" s="110"/>
      <c r="AB43" s="110"/>
      <c r="AC43" s="112"/>
      <c r="AD43" s="110" t="str">
        <f>+IF(AND(AA44="X"),"CUMPLE","NO CUMPLE")</f>
        <v>NO CUMPLE</v>
      </c>
    </row>
    <row r="44" spans="1:30" ht="51">
      <c r="A44" s="110"/>
      <c r="B44" s="111"/>
      <c r="C44" s="110"/>
      <c r="D44" s="110" t="s">
        <v>139</v>
      </c>
      <c r="E44" s="136"/>
      <c r="F44" s="394" t="s">
        <v>205</v>
      </c>
      <c r="G44" s="110"/>
      <c r="H44" s="111"/>
      <c r="I44" s="110"/>
      <c r="J44" s="110"/>
      <c r="K44" s="112"/>
      <c r="L44" s="110"/>
      <c r="M44" s="110"/>
      <c r="N44" s="111"/>
      <c r="O44" s="110"/>
      <c r="P44" s="110"/>
      <c r="Q44" s="112"/>
      <c r="R44" s="110"/>
      <c r="S44" s="110"/>
      <c r="T44" s="111"/>
      <c r="U44" s="110"/>
      <c r="V44" s="110"/>
      <c r="W44" s="112"/>
      <c r="X44" s="110"/>
      <c r="Y44" s="110"/>
      <c r="Z44" s="111"/>
      <c r="AA44" s="110"/>
      <c r="AB44" s="110"/>
      <c r="AC44" s="112"/>
      <c r="AD44" s="110"/>
    </row>
    <row r="45" spans="1:30" ht="34.5" customHeight="1">
      <c r="A45" s="913" t="s">
        <v>55</v>
      </c>
      <c r="B45" s="914"/>
      <c r="C45" s="915"/>
      <c r="D45" s="916"/>
      <c r="E45" s="916"/>
      <c r="F45" s="917"/>
      <c r="G45" s="913" t="s">
        <v>55</v>
      </c>
      <c r="H45" s="914"/>
      <c r="I45" s="915"/>
      <c r="J45" s="916"/>
      <c r="K45" s="916"/>
      <c r="L45" s="917"/>
      <c r="M45" s="913" t="s">
        <v>55</v>
      </c>
      <c r="N45" s="914"/>
      <c r="O45" s="915"/>
      <c r="P45" s="916"/>
      <c r="Q45" s="916"/>
      <c r="R45" s="917"/>
      <c r="S45" s="913" t="s">
        <v>55</v>
      </c>
      <c r="T45" s="914"/>
      <c r="U45" s="915"/>
      <c r="V45" s="916"/>
      <c r="W45" s="916"/>
      <c r="X45" s="917"/>
      <c r="Y45" s="913" t="s">
        <v>55</v>
      </c>
      <c r="Z45" s="914"/>
      <c r="AA45" s="915"/>
      <c r="AB45" s="916"/>
      <c r="AC45" s="916"/>
      <c r="AD45" s="917"/>
    </row>
    <row r="46" spans="1:30" s="104" customFormat="1" ht="24.75" customHeight="1">
      <c r="A46" s="930" t="s">
        <v>56</v>
      </c>
      <c r="B46" s="928"/>
      <c r="C46" s="910" t="str">
        <f>+IF(AND(F35="CUMPLE",F41="CUMPLE",F43="CUMPLE"),"CUMPLE","NO CUMPLE")</f>
        <v>NO CUMPLE</v>
      </c>
      <c r="D46" s="911"/>
      <c r="E46" s="911"/>
      <c r="F46" s="912"/>
      <c r="G46" s="930" t="s">
        <v>56</v>
      </c>
      <c r="H46" s="928"/>
      <c r="I46" s="910" t="str">
        <f>+IF(AND(L35="CUMPLE",L41="CUMPLE",L43="CUMPLE"),"CUMPLE","NO CUMPLE")</f>
        <v>NO CUMPLE</v>
      </c>
      <c r="J46" s="911"/>
      <c r="K46" s="911"/>
      <c r="L46" s="912"/>
      <c r="M46" s="930" t="s">
        <v>56</v>
      </c>
      <c r="N46" s="928"/>
      <c r="O46" s="910" t="str">
        <f>+IF(AND(R35="CUMPLE",R41="CUMPLE",R43="CUMPLE"),"CUMPLE","NO CUMPLE")</f>
        <v>NO CUMPLE</v>
      </c>
      <c r="P46" s="911"/>
      <c r="Q46" s="911"/>
      <c r="R46" s="912"/>
      <c r="S46" s="930" t="s">
        <v>56</v>
      </c>
      <c r="T46" s="928"/>
      <c r="U46" s="910" t="str">
        <f>+IF(AND(X35="CUMPLE",X41="CUMPLE",X43="CUMPLE"),"CUMPLE","NO CUMPLE")</f>
        <v>NO CUMPLE</v>
      </c>
      <c r="V46" s="911"/>
      <c r="W46" s="911"/>
      <c r="X46" s="912"/>
      <c r="Y46" s="930" t="s">
        <v>56</v>
      </c>
      <c r="Z46" s="928"/>
      <c r="AA46" s="910" t="str">
        <f>+IF(AND(AD35="CUMPLE",AD41="CUMPLE",AD43="CUMPLE"),"CUMPLE","NO CUMPLE")</f>
        <v>NO CUMPLE</v>
      </c>
      <c r="AB46" s="911"/>
      <c r="AC46" s="911"/>
      <c r="AD46" s="912"/>
    </row>
    <row r="47" spans="1:30" ht="12.75" customHeight="1">
      <c r="A47" s="172" t="s">
        <v>112</v>
      </c>
      <c r="B47" s="106" t="s">
        <v>113</v>
      </c>
      <c r="C47" s="124"/>
      <c r="D47" s="124"/>
      <c r="E47" s="125"/>
      <c r="F47" s="126"/>
      <c r="G47" s="172" t="str">
        <f>+A47</f>
        <v>3.4.2</v>
      </c>
      <c r="H47" s="106" t="str">
        <f>+B47</f>
        <v>PERSONAL PRINCIPAL REQUERIDO</v>
      </c>
      <c r="I47" s="124"/>
      <c r="J47" s="124"/>
      <c r="K47" s="125"/>
      <c r="L47" s="126"/>
      <c r="M47" s="172" t="str">
        <f>+A47</f>
        <v>3.4.2</v>
      </c>
      <c r="N47" s="106" t="str">
        <f>+B47</f>
        <v>PERSONAL PRINCIPAL REQUERIDO</v>
      </c>
      <c r="O47" s="124"/>
      <c r="P47" s="124"/>
      <c r="Q47" s="125"/>
      <c r="R47" s="126"/>
      <c r="S47" s="172" t="str">
        <f>+A47</f>
        <v>3.4.2</v>
      </c>
      <c r="T47" s="106" t="str">
        <f>+B47</f>
        <v>PERSONAL PRINCIPAL REQUERIDO</v>
      </c>
      <c r="U47" s="124"/>
      <c r="V47" s="124"/>
      <c r="W47" s="125"/>
      <c r="X47" s="126"/>
      <c r="Y47" s="172" t="str">
        <f>+A47</f>
        <v>3.4.2</v>
      </c>
      <c r="Z47" s="106" t="str">
        <f>+B47</f>
        <v>PERSONAL PRINCIPAL REQUERIDO</v>
      </c>
      <c r="AA47" s="124"/>
      <c r="AB47" s="124"/>
      <c r="AC47" s="125"/>
      <c r="AD47" s="126"/>
    </row>
    <row r="48" spans="1:30" ht="13.5">
      <c r="A48" s="110"/>
      <c r="B48" s="135" t="e">
        <f>+#REF!</f>
        <v>#REF!</v>
      </c>
      <c r="C48" s="110" t="s">
        <v>73</v>
      </c>
      <c r="D48" s="110"/>
      <c r="E48" s="134"/>
      <c r="F48" s="128" t="str">
        <f>+IF(AND(C50="X",C49="X"),"CUMPLE","NO CUMPLE")</f>
        <v>NO CUMPLE</v>
      </c>
      <c r="G48" s="110"/>
      <c r="H48" s="135" t="e">
        <f>+#REF!</f>
        <v>#REF!</v>
      </c>
      <c r="I48" s="110"/>
      <c r="J48" s="110"/>
      <c r="K48" s="112"/>
      <c r="L48" s="128" t="str">
        <f>+IF(AND(I50="X"),"CUMPLE","NO CUMPLE")</f>
        <v>NO CUMPLE</v>
      </c>
      <c r="M48" s="110"/>
      <c r="N48" s="135" t="e">
        <f>+#REF!</f>
        <v>#REF!</v>
      </c>
      <c r="O48" s="110"/>
      <c r="P48" s="110"/>
      <c r="Q48" s="112"/>
      <c r="R48" s="128" t="str">
        <f>+IF(AND(O50="X"),"CUMPLE","NO CUMPLE")</f>
        <v>NO CUMPLE</v>
      </c>
      <c r="S48" s="110"/>
      <c r="T48" s="135" t="e">
        <f>+#REF!</f>
        <v>#REF!</v>
      </c>
      <c r="U48" s="110"/>
      <c r="V48" s="110"/>
      <c r="W48" s="112"/>
      <c r="X48" s="128" t="str">
        <f>+IF(AND(U50="X"),"CUMPLE","NO CUMPLE")</f>
        <v>NO CUMPLE</v>
      </c>
      <c r="Y48" s="110"/>
      <c r="Z48" s="135" t="e">
        <f>+#REF!</f>
        <v>#REF!</v>
      </c>
      <c r="AA48" s="110"/>
      <c r="AB48" s="110"/>
      <c r="AC48" s="112"/>
      <c r="AD48" s="128" t="str">
        <f>+IF(AND(AA50="X"),"CUMPLE","NO CUMPLE")</f>
        <v>NO CUMPLE</v>
      </c>
    </row>
    <row r="49" spans="1:30" ht="21.75" customHeight="1">
      <c r="A49" s="110"/>
      <c r="B49" s="111" t="e">
        <f>+#REF!</f>
        <v>#REF!</v>
      </c>
      <c r="C49" s="110" t="s">
        <v>139</v>
      </c>
      <c r="D49" s="110"/>
      <c r="E49" s="136"/>
      <c r="F49" s="110"/>
      <c r="G49" s="110"/>
      <c r="H49" s="111" t="e">
        <f>+#REF!</f>
        <v>#REF!</v>
      </c>
      <c r="I49" s="110"/>
      <c r="J49" s="110"/>
      <c r="K49" s="136"/>
      <c r="L49" s="110"/>
      <c r="M49" s="110"/>
      <c r="N49" s="111" t="e">
        <f>+#REF!</f>
        <v>#REF!</v>
      </c>
      <c r="O49" s="110"/>
      <c r="P49" s="110"/>
      <c r="Q49" s="136"/>
      <c r="R49" s="110"/>
      <c r="S49" s="110"/>
      <c r="T49" s="111" t="e">
        <f>+#REF!</f>
        <v>#REF!</v>
      </c>
      <c r="U49" s="110"/>
      <c r="V49" s="110"/>
      <c r="W49" s="136"/>
      <c r="X49" s="110"/>
      <c r="Y49" s="110"/>
      <c r="Z49" s="111" t="e">
        <f>+#REF!</f>
        <v>#REF!</v>
      </c>
      <c r="AA49" s="110"/>
      <c r="AB49" s="110"/>
      <c r="AC49" s="136"/>
      <c r="AD49" s="110"/>
    </row>
    <row r="50" spans="1:30" ht="76.5">
      <c r="A50" s="110"/>
      <c r="B50" s="111" t="e">
        <f>+#REF!</f>
        <v>#REF!</v>
      </c>
      <c r="C50" s="110"/>
      <c r="D50" s="110" t="s">
        <v>139</v>
      </c>
      <c r="E50" s="136"/>
      <c r="F50" s="110" t="s">
        <v>204</v>
      </c>
      <c r="G50" s="110"/>
      <c r="H50" s="111" t="e">
        <f>+#REF!</f>
        <v>#REF!</v>
      </c>
      <c r="I50" s="110"/>
      <c r="J50" s="110"/>
      <c r="K50" s="136"/>
      <c r="L50" s="110"/>
      <c r="M50" s="110"/>
      <c r="N50" s="111" t="e">
        <f>+#REF!</f>
        <v>#REF!</v>
      </c>
      <c r="O50" s="110"/>
      <c r="P50" s="110"/>
      <c r="Q50" s="136"/>
      <c r="R50" s="110"/>
      <c r="S50" s="110"/>
      <c r="T50" s="111" t="e">
        <f>+#REF!</f>
        <v>#REF!</v>
      </c>
      <c r="U50" s="110"/>
      <c r="V50" s="110"/>
      <c r="W50" s="136"/>
      <c r="X50" s="110"/>
      <c r="Y50" s="110"/>
      <c r="Z50" s="111" t="e">
        <f>+#REF!</f>
        <v>#REF!</v>
      </c>
      <c r="AA50" s="110"/>
      <c r="AB50" s="110"/>
      <c r="AC50" s="136"/>
      <c r="AD50" s="110"/>
    </row>
    <row r="51" spans="1:30" ht="67.5" customHeight="1">
      <c r="A51" s="110"/>
      <c r="B51" s="135" t="e">
        <f>+#REF!</f>
        <v>#REF!</v>
      </c>
      <c r="C51" s="110" t="s">
        <v>73</v>
      </c>
      <c r="D51" s="110"/>
      <c r="E51" s="112"/>
      <c r="F51" s="128" t="str">
        <f>+IF(AND(C52="X",C53="X",C54="X",C55="X",C56="X"),"CUMPLE","NO CUMPLE")</f>
        <v>NO CUMPLE</v>
      </c>
      <c r="G51" s="110"/>
      <c r="H51" s="135" t="e">
        <f>+#REF!</f>
        <v>#REF!</v>
      </c>
      <c r="I51" s="110" t="s">
        <v>73</v>
      </c>
      <c r="J51" s="110"/>
      <c r="K51" s="112"/>
      <c r="L51" s="128" t="str">
        <f>+IF(AND(I52="X",I53="X",I54="X",I55="X",I56="X"),"CUMPLE","NO CUMPLE")</f>
        <v>NO CUMPLE</v>
      </c>
      <c r="M51" s="110"/>
      <c r="N51" s="135" t="e">
        <f>+#REF!</f>
        <v>#REF!</v>
      </c>
      <c r="O51" s="110" t="s">
        <v>73</v>
      </c>
      <c r="P51" s="110"/>
      <c r="Q51" s="112"/>
      <c r="R51" s="128" t="str">
        <f>+IF(AND(O52="X",O53="X",O54="X",O55="X",O56="X"),"CUMPLE","NO CUMPLE")</f>
        <v>NO CUMPLE</v>
      </c>
      <c r="S51" s="110"/>
      <c r="T51" s="135" t="e">
        <f>+#REF!</f>
        <v>#REF!</v>
      </c>
      <c r="U51" s="110" t="s">
        <v>73</v>
      </c>
      <c r="V51" s="110"/>
      <c r="W51" s="112"/>
      <c r="X51" s="128" t="str">
        <f>+IF(AND(U52="X",U53="X",U54="X",U55="X",U56="X"),"CUMPLE","NO CUMPLE")</f>
        <v>NO CUMPLE</v>
      </c>
      <c r="Y51" s="110"/>
      <c r="Z51" s="135" t="e">
        <f>+#REF!</f>
        <v>#REF!</v>
      </c>
      <c r="AA51" s="110" t="s">
        <v>73</v>
      </c>
      <c r="AB51" s="110"/>
      <c r="AC51" s="112"/>
      <c r="AD51" s="128" t="str">
        <f>+IF(AND(AA52="X",AA53="X",AA54="X",AA55="X",AA56="X"),"CUMPLE","NO CUMPLE")</f>
        <v>NO CUMPLE</v>
      </c>
    </row>
    <row r="52" spans="1:30" ht="83.25" customHeight="1">
      <c r="A52" s="110"/>
      <c r="B52" s="111" t="e">
        <f>+#REF!</f>
        <v>#REF!</v>
      </c>
      <c r="C52" s="110" t="s">
        <v>139</v>
      </c>
      <c r="D52" s="110"/>
      <c r="E52" s="264" t="e">
        <f>+#REF!</f>
        <v>#REF!</v>
      </c>
      <c r="F52" s="110"/>
      <c r="G52" s="110"/>
      <c r="H52" s="111" t="e">
        <f>+#REF!</f>
        <v>#REF!</v>
      </c>
      <c r="I52" s="110"/>
      <c r="J52" s="110"/>
      <c r="K52" s="264" t="e">
        <f>+#REF!</f>
        <v>#REF!</v>
      </c>
      <c r="L52" s="110"/>
      <c r="M52" s="110"/>
      <c r="N52" s="111" t="e">
        <f>+#REF!</f>
        <v>#REF!</v>
      </c>
      <c r="O52" s="110"/>
      <c r="P52" s="110"/>
      <c r="Q52" s="264" t="e">
        <f>+#REF!</f>
        <v>#REF!</v>
      </c>
      <c r="R52" s="110"/>
      <c r="S52" s="110"/>
      <c r="T52" s="111" t="e">
        <f>+#REF!</f>
        <v>#REF!</v>
      </c>
      <c r="U52" s="110"/>
      <c r="V52" s="110"/>
      <c r="W52" s="264" t="e">
        <f>+#REF!</f>
        <v>#REF!</v>
      </c>
      <c r="X52" s="110"/>
      <c r="Y52" s="110"/>
      <c r="Z52" s="111" t="e">
        <f>+#REF!</f>
        <v>#REF!</v>
      </c>
      <c r="AA52" s="110"/>
      <c r="AB52" s="110"/>
      <c r="AC52" s="264" t="e">
        <f>+#REF!</f>
        <v>#REF!</v>
      </c>
      <c r="AD52" s="110"/>
    </row>
    <row r="53" spans="1:30">
      <c r="A53" s="110"/>
      <c r="B53" s="111" t="e">
        <f>+#REF!</f>
        <v>#REF!</v>
      </c>
      <c r="C53" s="110" t="s">
        <v>139</v>
      </c>
      <c r="D53" s="110"/>
      <c r="E53" s="264" t="e">
        <f>+#REF!</f>
        <v>#REF!</v>
      </c>
      <c r="F53" s="110"/>
      <c r="G53" s="110"/>
      <c r="H53" s="111" t="e">
        <f>+#REF!</f>
        <v>#REF!</v>
      </c>
      <c r="I53" s="110"/>
      <c r="J53" s="110"/>
      <c r="K53" s="264" t="e">
        <f>+#REF!</f>
        <v>#REF!</v>
      </c>
      <c r="L53" s="110"/>
      <c r="M53" s="110"/>
      <c r="N53" s="111" t="e">
        <f>+#REF!</f>
        <v>#REF!</v>
      </c>
      <c r="O53" s="110"/>
      <c r="P53" s="110"/>
      <c r="Q53" s="264" t="e">
        <f>+#REF!</f>
        <v>#REF!</v>
      </c>
      <c r="R53" s="110"/>
      <c r="S53" s="110"/>
      <c r="T53" s="111" t="e">
        <f>+#REF!</f>
        <v>#REF!</v>
      </c>
      <c r="U53" s="110"/>
      <c r="V53" s="110"/>
      <c r="W53" s="264" t="e">
        <f>+#REF!</f>
        <v>#REF!</v>
      </c>
      <c r="X53" s="110"/>
      <c r="Y53" s="110"/>
      <c r="Z53" s="111" t="e">
        <f>+#REF!</f>
        <v>#REF!</v>
      </c>
      <c r="AA53" s="110"/>
      <c r="AB53" s="110"/>
      <c r="AC53" s="264" t="e">
        <f>+#REF!</f>
        <v>#REF!</v>
      </c>
      <c r="AD53" s="110"/>
    </row>
    <row r="54" spans="1:30">
      <c r="A54" s="110"/>
      <c r="B54" s="111" t="e">
        <f>+#REF!</f>
        <v>#REF!</v>
      </c>
      <c r="C54" s="110"/>
      <c r="D54" s="110"/>
      <c r="E54" s="264" t="e">
        <f>+#REF!</f>
        <v>#REF!</v>
      </c>
      <c r="F54" s="110"/>
      <c r="G54" s="110"/>
      <c r="H54" s="111" t="e">
        <f>+#REF!</f>
        <v>#REF!</v>
      </c>
      <c r="I54" s="110"/>
      <c r="J54" s="110"/>
      <c r="K54" s="264" t="e">
        <f>+#REF!</f>
        <v>#REF!</v>
      </c>
      <c r="L54" s="110"/>
      <c r="M54" s="110"/>
      <c r="N54" s="111" t="e">
        <f>+#REF!</f>
        <v>#REF!</v>
      </c>
      <c r="O54" s="110"/>
      <c r="P54" s="110"/>
      <c r="Q54" s="264" t="e">
        <f>+#REF!</f>
        <v>#REF!</v>
      </c>
      <c r="R54" s="110"/>
      <c r="S54" s="110"/>
      <c r="T54" s="111" t="e">
        <f>+#REF!</f>
        <v>#REF!</v>
      </c>
      <c r="U54" s="110"/>
      <c r="V54" s="110"/>
      <c r="W54" s="264" t="e">
        <f>+#REF!</f>
        <v>#REF!</v>
      </c>
      <c r="X54" s="110"/>
      <c r="Y54" s="110"/>
      <c r="Z54" s="111" t="e">
        <f>+#REF!</f>
        <v>#REF!</v>
      </c>
      <c r="AA54" s="110"/>
      <c r="AB54" s="110"/>
      <c r="AC54" s="264" t="e">
        <f>+#REF!</f>
        <v>#REF!</v>
      </c>
      <c r="AD54" s="110"/>
    </row>
    <row r="55" spans="1:30" ht="25.5">
      <c r="A55" s="110"/>
      <c r="B55" s="111" t="e">
        <f>+#REF!</f>
        <v>#REF!</v>
      </c>
      <c r="C55" s="110"/>
      <c r="D55" s="110" t="s">
        <v>139</v>
      </c>
      <c r="E55" s="264" t="e">
        <f>+#REF!</f>
        <v>#REF!</v>
      </c>
      <c r="F55" s="395" t="s">
        <v>209</v>
      </c>
      <c r="G55" s="110"/>
      <c r="H55" s="111" t="e">
        <f>+#REF!</f>
        <v>#REF!</v>
      </c>
      <c r="I55" s="110"/>
      <c r="J55" s="110"/>
      <c r="K55" s="264" t="e">
        <f>+#REF!</f>
        <v>#REF!</v>
      </c>
      <c r="L55" s="110"/>
      <c r="M55" s="110"/>
      <c r="N55" s="111" t="e">
        <f>+#REF!</f>
        <v>#REF!</v>
      </c>
      <c r="O55" s="110"/>
      <c r="P55" s="110"/>
      <c r="Q55" s="264" t="e">
        <f>+#REF!</f>
        <v>#REF!</v>
      </c>
      <c r="R55" s="110"/>
      <c r="S55" s="110"/>
      <c r="T55" s="111" t="e">
        <f>+#REF!</f>
        <v>#REF!</v>
      </c>
      <c r="U55" s="110"/>
      <c r="V55" s="110"/>
      <c r="W55" s="264" t="e">
        <f>+#REF!</f>
        <v>#REF!</v>
      </c>
      <c r="X55" s="110"/>
      <c r="Y55" s="110"/>
      <c r="Z55" s="111" t="e">
        <f>+#REF!</f>
        <v>#REF!</v>
      </c>
      <c r="AA55" s="110"/>
      <c r="AB55" s="110"/>
      <c r="AC55" s="264" t="e">
        <f>+#REF!</f>
        <v>#REF!</v>
      </c>
      <c r="AD55" s="110"/>
    </row>
    <row r="56" spans="1:30" ht="51">
      <c r="A56" s="110"/>
      <c r="B56" s="111" t="e">
        <f>+#REF!</f>
        <v>#REF!</v>
      </c>
      <c r="C56" s="110"/>
      <c r="D56" s="110" t="s">
        <v>139</v>
      </c>
      <c r="E56" s="264" t="e">
        <f>+#REF!</f>
        <v>#REF!</v>
      </c>
      <c r="F56" s="110" t="s">
        <v>210</v>
      </c>
      <c r="G56" s="110"/>
      <c r="H56" s="111" t="e">
        <f>+#REF!</f>
        <v>#REF!</v>
      </c>
      <c r="I56" s="110"/>
      <c r="J56" s="110"/>
      <c r="K56" s="264" t="e">
        <f>+#REF!</f>
        <v>#REF!</v>
      </c>
      <c r="L56" s="110"/>
      <c r="M56" s="110"/>
      <c r="N56" s="111" t="e">
        <f>+#REF!</f>
        <v>#REF!</v>
      </c>
      <c r="O56" s="110"/>
      <c r="P56" s="110"/>
      <c r="Q56" s="264" t="e">
        <f>+#REF!</f>
        <v>#REF!</v>
      </c>
      <c r="R56" s="110"/>
      <c r="S56" s="110"/>
      <c r="T56" s="111" t="e">
        <f>+#REF!</f>
        <v>#REF!</v>
      </c>
      <c r="U56" s="110"/>
      <c r="V56" s="110"/>
      <c r="W56" s="264" t="e">
        <f>+#REF!</f>
        <v>#REF!</v>
      </c>
      <c r="X56" s="110"/>
      <c r="Y56" s="110"/>
      <c r="Z56" s="111" t="e">
        <f>+#REF!</f>
        <v>#REF!</v>
      </c>
      <c r="AA56" s="110"/>
      <c r="AB56" s="110"/>
      <c r="AC56" s="264" t="e">
        <f>+#REF!</f>
        <v>#REF!</v>
      </c>
      <c r="AD56" s="110"/>
    </row>
    <row r="57" spans="1:30" ht="13.5">
      <c r="A57" s="110"/>
      <c r="B57" s="135" t="e">
        <f>+#REF!</f>
        <v>#REF!</v>
      </c>
      <c r="C57" s="110" t="s">
        <v>73</v>
      </c>
      <c r="D57" s="110"/>
      <c r="E57" s="134"/>
      <c r="F57" s="128" t="str">
        <f>+IF(AND(C58="X"),"CUMPLE","NO CUMPLE")</f>
        <v>CUMPLE</v>
      </c>
      <c r="G57" s="110"/>
      <c r="H57" s="135" t="e">
        <f>+#REF!</f>
        <v>#REF!</v>
      </c>
      <c r="I57" s="110"/>
      <c r="J57" s="110"/>
      <c r="K57" s="112"/>
      <c r="L57" s="128" t="str">
        <f>+IF(AND(I58="X"),"CUMPLE","NO CUMPLE")</f>
        <v>NO CUMPLE</v>
      </c>
      <c r="M57" s="110"/>
      <c r="N57" s="135" t="e">
        <f>+#REF!</f>
        <v>#REF!</v>
      </c>
      <c r="O57" s="110"/>
      <c r="P57" s="110"/>
      <c r="Q57" s="112"/>
      <c r="R57" s="128" t="str">
        <f>+IF(AND(O58="X"),"CUMPLE","NO CUMPLE")</f>
        <v>NO CUMPLE</v>
      </c>
      <c r="S57" s="110"/>
      <c r="T57" s="135" t="e">
        <f>+#REF!</f>
        <v>#REF!</v>
      </c>
      <c r="U57" s="110"/>
      <c r="V57" s="110"/>
      <c r="W57" s="112"/>
      <c r="X57" s="128" t="str">
        <f>+IF(AND(U58="X"),"CUMPLE","NO CUMPLE")</f>
        <v>NO CUMPLE</v>
      </c>
      <c r="Y57" s="110"/>
      <c r="Z57" s="135">
        <f>+'Exp. oferente'!A22</f>
        <v>0</v>
      </c>
      <c r="AA57" s="110"/>
      <c r="AB57" s="110"/>
      <c r="AC57" s="112"/>
      <c r="AD57" s="128" t="str">
        <f>+IF(AND(AA58="X"),"CUMPLE","NO CUMPLE")</f>
        <v>NO CUMPLE</v>
      </c>
    </row>
    <row r="58" spans="1:30" ht="55.5" customHeight="1">
      <c r="A58" s="110"/>
      <c r="B58" s="396" t="e">
        <f>+#REF!</f>
        <v>#REF!</v>
      </c>
      <c r="C58" s="110" t="s">
        <v>139</v>
      </c>
      <c r="D58" s="110"/>
      <c r="E58" s="136"/>
      <c r="F58" s="110"/>
      <c r="G58" s="110"/>
      <c r="H58" s="111"/>
      <c r="I58" s="110"/>
      <c r="J58" s="110"/>
      <c r="K58" s="136"/>
      <c r="L58" s="110"/>
      <c r="M58" s="110"/>
      <c r="N58" s="111"/>
      <c r="O58" s="110"/>
      <c r="P58" s="110"/>
      <c r="Q58" s="136"/>
      <c r="R58" s="110"/>
      <c r="S58" s="110"/>
      <c r="T58" s="111"/>
      <c r="U58" s="110"/>
      <c r="V58" s="110"/>
      <c r="W58" s="136"/>
      <c r="X58" s="110"/>
      <c r="Y58" s="110"/>
      <c r="Z58" s="111"/>
      <c r="AA58" s="110"/>
      <c r="AB58" s="110"/>
      <c r="AC58" s="136"/>
      <c r="AD58" s="110"/>
    </row>
    <row r="59" spans="1:30" ht="34.5" customHeight="1">
      <c r="A59" s="913" t="s">
        <v>116</v>
      </c>
      <c r="B59" s="914"/>
      <c r="C59" s="915" t="s">
        <v>211</v>
      </c>
      <c r="D59" s="916"/>
      <c r="E59" s="916"/>
      <c r="F59" s="917"/>
      <c r="G59" s="913" t="s">
        <v>116</v>
      </c>
      <c r="H59" s="914"/>
      <c r="I59" s="915"/>
      <c r="J59" s="916"/>
      <c r="K59" s="916"/>
      <c r="L59" s="917"/>
      <c r="M59" s="913" t="s">
        <v>116</v>
      </c>
      <c r="N59" s="914"/>
      <c r="O59" s="915"/>
      <c r="P59" s="916"/>
      <c r="Q59" s="916"/>
      <c r="R59" s="917"/>
      <c r="S59" s="913" t="s">
        <v>116</v>
      </c>
      <c r="T59" s="914"/>
      <c r="U59" s="915"/>
      <c r="V59" s="916"/>
      <c r="W59" s="916"/>
      <c r="X59" s="917"/>
      <c r="Y59" s="913" t="s">
        <v>116</v>
      </c>
      <c r="Z59" s="914"/>
      <c r="AA59" s="915"/>
      <c r="AB59" s="916"/>
      <c r="AC59" s="916"/>
      <c r="AD59" s="917"/>
    </row>
    <row r="60" spans="1:30" s="104" customFormat="1" ht="24.75" customHeight="1">
      <c r="A60" s="930" t="s">
        <v>117</v>
      </c>
      <c r="B60" s="928"/>
      <c r="C60" s="910" t="str">
        <f>+IF(AND(F48="CUMPLE",F51="CUMPLE",F57="CUMPLE"),"CUMPLE","NO CUMPLE")</f>
        <v>NO CUMPLE</v>
      </c>
      <c r="D60" s="911"/>
      <c r="E60" s="911"/>
      <c r="F60" s="912"/>
      <c r="G60" s="930" t="s">
        <v>118</v>
      </c>
      <c r="H60" s="928"/>
      <c r="I60" s="910" t="str">
        <f>+IF(AND(L48="CUMPLE",L51="CUMPLE",L57="CUMPLE"),"CUMPLE","NO CUMPLE")</f>
        <v>NO CUMPLE</v>
      </c>
      <c r="J60" s="911"/>
      <c r="K60" s="911"/>
      <c r="L60" s="912"/>
      <c r="M60" s="930" t="s">
        <v>119</v>
      </c>
      <c r="N60" s="928"/>
      <c r="O60" s="910" t="str">
        <f>+IF(AND(R48="CUMPLE",R51="CUMPLE",R57="CUMPLE"),"CUMPLE","NO CUMPLE")</f>
        <v>NO CUMPLE</v>
      </c>
      <c r="P60" s="911"/>
      <c r="Q60" s="911"/>
      <c r="R60" s="912"/>
      <c r="S60" s="930" t="s">
        <v>118</v>
      </c>
      <c r="T60" s="928"/>
      <c r="U60" s="910" t="str">
        <f>+IF(AND(X48="CUMPLE",X51="CUMPLE",X57="CUMPLE"),"CUMPLE","NO CUMPLE")</f>
        <v>NO CUMPLE</v>
      </c>
      <c r="V60" s="911"/>
      <c r="W60" s="911"/>
      <c r="X60" s="912"/>
      <c r="Y60" s="930" t="s">
        <v>118</v>
      </c>
      <c r="Z60" s="928"/>
      <c r="AA60" s="910" t="str">
        <f>+IF(AND(AD48="CUMPLE",AD51="CUMPLE",AD57="CUMPLE"),"CUMPLE","NO CUMPLE")</f>
        <v>NO CUMPLE</v>
      </c>
      <c r="AB60" s="911"/>
      <c r="AC60" s="911"/>
      <c r="AD60" s="912"/>
    </row>
    <row r="61" spans="1:30" ht="12.75" customHeight="1">
      <c r="A61" s="172" t="s">
        <v>212</v>
      </c>
      <c r="B61" s="106" t="s">
        <v>213</v>
      </c>
      <c r="C61" s="905"/>
      <c r="D61" s="906"/>
      <c r="E61" s="906"/>
      <c r="F61" s="907"/>
      <c r="G61" s="172" t="str">
        <f>+A61</f>
        <v>3.4.3</v>
      </c>
      <c r="H61" s="106" t="str">
        <f>+B61</f>
        <v>METODOLOGIA Y CORNOGRAMA</v>
      </c>
      <c r="I61" s="124"/>
      <c r="J61" s="124"/>
      <c r="K61" s="125"/>
      <c r="L61" s="126"/>
      <c r="M61" s="172" t="str">
        <f>+A61</f>
        <v>3.4.3</v>
      </c>
      <c r="N61" s="106" t="str">
        <f>+B61</f>
        <v>METODOLOGIA Y CORNOGRAMA</v>
      </c>
      <c r="O61" s="124"/>
      <c r="P61" s="124"/>
      <c r="Q61" s="125"/>
      <c r="R61" s="126"/>
      <c r="S61" s="172" t="str">
        <f>+A61</f>
        <v>3.4.3</v>
      </c>
      <c r="T61" s="106" t="str">
        <f>+B61</f>
        <v>METODOLOGIA Y CORNOGRAMA</v>
      </c>
      <c r="U61" s="124"/>
      <c r="V61" s="124"/>
      <c r="W61" s="125"/>
      <c r="X61" s="126"/>
      <c r="Y61" s="172" t="str">
        <f>+A61</f>
        <v>3.4.3</v>
      </c>
      <c r="Z61" s="106" t="str">
        <f>+B61</f>
        <v>METODOLOGIA Y CORNOGRAMA</v>
      </c>
      <c r="AA61" s="124"/>
      <c r="AB61" s="124"/>
      <c r="AC61" s="125"/>
      <c r="AD61" s="126"/>
    </row>
    <row r="62" spans="1:30">
      <c r="A62" s="408"/>
      <c r="B62" s="409" t="s">
        <v>123</v>
      </c>
      <c r="C62" s="408" t="s">
        <v>139</v>
      </c>
      <c r="D62" s="408"/>
      <c r="E62" s="408"/>
      <c r="F62" s="128" t="str">
        <f t="shared" ref="F62:F76" si="14">+IF(AND(C62="X"),"CUMPLE","NO CUMPLE")</f>
        <v>CUMPLE</v>
      </c>
      <c r="G62" s="398"/>
      <c r="H62" s="399"/>
      <c r="I62" s="398"/>
      <c r="J62" s="400"/>
      <c r="K62" s="401"/>
      <c r="L62" s="402"/>
      <c r="M62" s="398"/>
      <c r="N62" s="399"/>
      <c r="O62" s="398"/>
      <c r="P62" s="400"/>
      <c r="Q62" s="401"/>
      <c r="R62" s="402"/>
      <c r="S62" s="398"/>
      <c r="T62" s="399"/>
      <c r="U62" s="398"/>
      <c r="V62" s="400"/>
      <c r="W62" s="401"/>
      <c r="X62" s="402"/>
      <c r="Y62" s="398"/>
      <c r="Z62" s="399"/>
      <c r="AA62" s="398"/>
      <c r="AB62" s="400"/>
      <c r="AC62" s="401"/>
      <c r="AD62" s="402"/>
    </row>
    <row r="63" spans="1:30">
      <c r="A63" s="408"/>
      <c r="B63" s="409" t="s">
        <v>126</v>
      </c>
      <c r="C63" s="408" t="s">
        <v>139</v>
      </c>
      <c r="D63" s="408"/>
      <c r="E63" s="408"/>
      <c r="F63" s="128" t="str">
        <f t="shared" si="14"/>
        <v>CUMPLE</v>
      </c>
      <c r="G63" s="398"/>
      <c r="H63" s="399"/>
      <c r="I63" s="398"/>
      <c r="J63" s="400"/>
      <c r="K63" s="401"/>
      <c r="L63" s="402"/>
      <c r="M63" s="398"/>
      <c r="N63" s="399"/>
      <c r="O63" s="398"/>
      <c r="P63" s="400"/>
      <c r="Q63" s="401"/>
      <c r="R63" s="402"/>
      <c r="S63" s="398"/>
      <c r="T63" s="399"/>
      <c r="U63" s="398"/>
      <c r="V63" s="400"/>
      <c r="W63" s="401"/>
      <c r="X63" s="402"/>
      <c r="Y63" s="398"/>
      <c r="Z63" s="399"/>
      <c r="AA63" s="398"/>
      <c r="AB63" s="400"/>
      <c r="AC63" s="401"/>
      <c r="AD63" s="402"/>
    </row>
    <row r="64" spans="1:30">
      <c r="A64" s="408"/>
      <c r="B64" s="409" t="s">
        <v>127</v>
      </c>
      <c r="C64" s="408" t="s">
        <v>139</v>
      </c>
      <c r="D64" s="408"/>
      <c r="E64" s="408"/>
      <c r="F64" s="128" t="str">
        <f t="shared" si="14"/>
        <v>CUMPLE</v>
      </c>
      <c r="G64" s="398"/>
      <c r="H64" s="399"/>
      <c r="I64" s="398"/>
      <c r="J64" s="400"/>
      <c r="K64" s="401"/>
      <c r="L64" s="402"/>
      <c r="M64" s="398"/>
      <c r="N64" s="399"/>
      <c r="O64" s="398"/>
      <c r="P64" s="400"/>
      <c r="Q64" s="401"/>
      <c r="R64" s="402"/>
      <c r="S64" s="398"/>
      <c r="T64" s="399"/>
      <c r="U64" s="398"/>
      <c r="V64" s="400"/>
      <c r="W64" s="401"/>
      <c r="X64" s="402"/>
      <c r="Y64" s="398"/>
      <c r="Z64" s="399"/>
      <c r="AA64" s="398"/>
      <c r="AB64" s="400"/>
      <c r="AC64" s="401"/>
      <c r="AD64" s="402"/>
    </row>
    <row r="65" spans="1:30">
      <c r="A65" s="408"/>
      <c r="B65" s="409" t="s">
        <v>128</v>
      </c>
      <c r="C65" s="408" t="s">
        <v>139</v>
      </c>
      <c r="D65" s="408"/>
      <c r="E65" s="408"/>
      <c r="F65" s="128" t="str">
        <f t="shared" si="14"/>
        <v>CUMPLE</v>
      </c>
      <c r="G65" s="398"/>
      <c r="H65" s="399"/>
      <c r="I65" s="398"/>
      <c r="J65" s="400"/>
      <c r="K65" s="401"/>
      <c r="L65" s="402"/>
      <c r="M65" s="398"/>
      <c r="N65" s="399"/>
      <c r="O65" s="398"/>
      <c r="P65" s="400"/>
      <c r="Q65" s="401"/>
      <c r="R65" s="402"/>
      <c r="S65" s="398"/>
      <c r="T65" s="399"/>
      <c r="U65" s="398"/>
      <c r="V65" s="400"/>
      <c r="W65" s="401"/>
      <c r="X65" s="402"/>
      <c r="Y65" s="398"/>
      <c r="Z65" s="399"/>
      <c r="AA65" s="398"/>
      <c r="AB65" s="400"/>
      <c r="AC65" s="401"/>
      <c r="AD65" s="402"/>
    </row>
    <row r="66" spans="1:30">
      <c r="A66" s="408"/>
      <c r="B66" s="409" t="s">
        <v>129</v>
      </c>
      <c r="C66" s="408" t="s">
        <v>139</v>
      </c>
      <c r="D66" s="408"/>
      <c r="E66" s="408"/>
      <c r="F66" s="128" t="str">
        <f t="shared" si="14"/>
        <v>CUMPLE</v>
      </c>
      <c r="G66" s="398"/>
      <c r="H66" s="399"/>
      <c r="I66" s="398"/>
      <c r="J66" s="400"/>
      <c r="K66" s="401"/>
      <c r="L66" s="402"/>
      <c r="M66" s="398"/>
      <c r="N66" s="399"/>
      <c r="O66" s="398"/>
      <c r="P66" s="400"/>
      <c r="Q66" s="401"/>
      <c r="R66" s="402"/>
      <c r="S66" s="398"/>
      <c r="T66" s="399"/>
      <c r="U66" s="398"/>
      <c r="V66" s="400"/>
      <c r="W66" s="401"/>
      <c r="X66" s="402"/>
      <c r="Y66" s="398"/>
      <c r="Z66" s="399"/>
      <c r="AA66" s="398"/>
      <c r="AB66" s="400"/>
      <c r="AC66" s="401"/>
      <c r="AD66" s="402"/>
    </row>
    <row r="67" spans="1:30" ht="38.25">
      <c r="A67" s="408"/>
      <c r="B67" s="409" t="s">
        <v>140</v>
      </c>
      <c r="C67" s="408" t="s">
        <v>139</v>
      </c>
      <c r="D67" s="408"/>
      <c r="E67" s="408"/>
      <c r="F67" s="128" t="str">
        <f t="shared" si="14"/>
        <v>CUMPLE</v>
      </c>
      <c r="G67" s="398"/>
      <c r="H67" s="399"/>
      <c r="I67" s="398"/>
      <c r="J67" s="400"/>
      <c r="K67" s="401"/>
      <c r="L67" s="402"/>
      <c r="M67" s="398"/>
      <c r="N67" s="399"/>
      <c r="O67" s="398"/>
      <c r="P67" s="400"/>
      <c r="Q67" s="401"/>
      <c r="R67" s="402"/>
      <c r="S67" s="398"/>
      <c r="T67" s="399"/>
      <c r="U67" s="398"/>
      <c r="V67" s="400"/>
      <c r="W67" s="401"/>
      <c r="X67" s="402"/>
      <c r="Y67" s="398"/>
      <c r="Z67" s="399"/>
      <c r="AA67" s="398"/>
      <c r="AB67" s="400"/>
      <c r="AC67" s="401"/>
      <c r="AD67" s="402"/>
    </row>
    <row r="68" spans="1:30" ht="25.5">
      <c r="A68" s="408"/>
      <c r="B68" s="409" t="s">
        <v>130</v>
      </c>
      <c r="C68" s="408" t="s">
        <v>139</v>
      </c>
      <c r="D68" s="408"/>
      <c r="E68" s="408"/>
      <c r="F68" s="128" t="str">
        <f t="shared" si="14"/>
        <v>CUMPLE</v>
      </c>
      <c r="G68" s="398"/>
      <c r="H68" s="399"/>
      <c r="I68" s="398"/>
      <c r="J68" s="400"/>
      <c r="K68" s="401"/>
      <c r="L68" s="402"/>
      <c r="M68" s="398"/>
      <c r="N68" s="399"/>
      <c r="O68" s="398"/>
      <c r="P68" s="400"/>
      <c r="Q68" s="401"/>
      <c r="R68" s="402"/>
      <c r="S68" s="398"/>
      <c r="T68" s="399"/>
      <c r="U68" s="398"/>
      <c r="V68" s="400"/>
      <c r="W68" s="401"/>
      <c r="X68" s="402"/>
      <c r="Y68" s="398"/>
      <c r="Z68" s="399"/>
      <c r="AA68" s="398"/>
      <c r="AB68" s="400"/>
      <c r="AC68" s="401"/>
      <c r="AD68" s="402"/>
    </row>
    <row r="69" spans="1:30" ht="38.25">
      <c r="A69" s="408"/>
      <c r="B69" s="409" t="s">
        <v>131</v>
      </c>
      <c r="C69" s="408" t="s">
        <v>139</v>
      </c>
      <c r="D69" s="408"/>
      <c r="E69" s="408"/>
      <c r="F69" s="128" t="str">
        <f t="shared" si="14"/>
        <v>CUMPLE</v>
      </c>
      <c r="G69" s="398"/>
      <c r="H69" s="399"/>
      <c r="I69" s="398"/>
      <c r="J69" s="400"/>
      <c r="K69" s="401"/>
      <c r="L69" s="402"/>
      <c r="M69" s="398"/>
      <c r="N69" s="399"/>
      <c r="O69" s="398"/>
      <c r="P69" s="400"/>
      <c r="Q69" s="401"/>
      <c r="R69" s="402"/>
      <c r="S69" s="398"/>
      <c r="T69" s="399"/>
      <c r="U69" s="398"/>
      <c r="V69" s="400"/>
      <c r="W69" s="401"/>
      <c r="X69" s="402"/>
      <c r="Y69" s="398"/>
      <c r="Z69" s="399"/>
      <c r="AA69" s="398"/>
      <c r="AB69" s="400"/>
      <c r="AC69" s="401"/>
      <c r="AD69" s="402"/>
    </row>
    <row r="70" spans="1:30">
      <c r="A70" s="408"/>
      <c r="B70" s="409" t="s">
        <v>132</v>
      </c>
      <c r="C70" s="408" t="s">
        <v>139</v>
      </c>
      <c r="D70" s="408"/>
      <c r="E70" s="408"/>
      <c r="F70" s="128" t="str">
        <f t="shared" si="14"/>
        <v>CUMPLE</v>
      </c>
      <c r="G70" s="398"/>
      <c r="H70" s="399"/>
      <c r="I70" s="398"/>
      <c r="J70" s="400"/>
      <c r="K70" s="401"/>
      <c r="L70" s="402"/>
      <c r="M70" s="398"/>
      <c r="N70" s="399"/>
      <c r="O70" s="398"/>
      <c r="P70" s="400"/>
      <c r="Q70" s="401"/>
      <c r="R70" s="402"/>
      <c r="S70" s="398"/>
      <c r="T70" s="399"/>
      <c r="U70" s="398"/>
      <c r="V70" s="400"/>
      <c r="W70" s="401"/>
      <c r="X70" s="402"/>
      <c r="Y70" s="398"/>
      <c r="Z70" s="399"/>
      <c r="AA70" s="398"/>
      <c r="AB70" s="400"/>
      <c r="AC70" s="401"/>
      <c r="AD70" s="402"/>
    </row>
    <row r="71" spans="1:30" ht="25.5">
      <c r="A71" s="408"/>
      <c r="B71" s="409" t="s">
        <v>133</v>
      </c>
      <c r="C71" s="408" t="s">
        <v>139</v>
      </c>
      <c r="D71" s="408"/>
      <c r="E71" s="408"/>
      <c r="F71" s="128" t="str">
        <f t="shared" si="14"/>
        <v>CUMPLE</v>
      </c>
      <c r="G71" s="398"/>
      <c r="H71" s="399"/>
      <c r="I71" s="398"/>
      <c r="J71" s="400"/>
      <c r="K71" s="401"/>
      <c r="L71" s="402"/>
      <c r="M71" s="398"/>
      <c r="N71" s="399"/>
      <c r="O71" s="398"/>
      <c r="P71" s="400"/>
      <c r="Q71" s="401"/>
      <c r="R71" s="402"/>
      <c r="S71" s="398"/>
      <c r="T71" s="399"/>
      <c r="U71" s="398"/>
      <c r="V71" s="400"/>
      <c r="W71" s="401"/>
      <c r="X71" s="402"/>
      <c r="Y71" s="398"/>
      <c r="Z71" s="399"/>
      <c r="AA71" s="398"/>
      <c r="AB71" s="400"/>
      <c r="AC71" s="401"/>
      <c r="AD71" s="402"/>
    </row>
    <row r="72" spans="1:30">
      <c r="A72" s="408"/>
      <c r="B72" s="409" t="s">
        <v>134</v>
      </c>
      <c r="C72" s="408" t="s">
        <v>139</v>
      </c>
      <c r="D72" s="408"/>
      <c r="E72" s="408"/>
      <c r="F72" s="128" t="str">
        <f t="shared" si="14"/>
        <v>CUMPLE</v>
      </c>
      <c r="G72" s="398"/>
      <c r="H72" s="399"/>
      <c r="I72" s="398"/>
      <c r="J72" s="400"/>
      <c r="K72" s="401"/>
      <c r="L72" s="402"/>
      <c r="M72" s="398"/>
      <c r="N72" s="399"/>
      <c r="O72" s="398"/>
      <c r="P72" s="400"/>
      <c r="Q72" s="401"/>
      <c r="R72" s="402"/>
      <c r="S72" s="398"/>
      <c r="T72" s="399"/>
      <c r="U72" s="398"/>
      <c r="V72" s="400"/>
      <c r="W72" s="401"/>
      <c r="X72" s="402"/>
      <c r="Y72" s="398"/>
      <c r="Z72" s="399"/>
      <c r="AA72" s="398"/>
      <c r="AB72" s="400"/>
      <c r="AC72" s="401"/>
      <c r="AD72" s="402"/>
    </row>
    <row r="73" spans="1:30" ht="25.5">
      <c r="A73" s="408"/>
      <c r="B73" s="409" t="s">
        <v>135</v>
      </c>
      <c r="C73" s="408" t="s">
        <v>139</v>
      </c>
      <c r="D73" s="408"/>
      <c r="E73" s="408"/>
      <c r="F73" s="128" t="str">
        <f t="shared" si="14"/>
        <v>CUMPLE</v>
      </c>
      <c r="G73" s="398"/>
      <c r="H73" s="399"/>
      <c r="I73" s="398"/>
      <c r="J73" s="400"/>
      <c r="K73" s="401"/>
      <c r="L73" s="402"/>
      <c r="M73" s="398"/>
      <c r="N73" s="399"/>
      <c r="O73" s="398"/>
      <c r="P73" s="400"/>
      <c r="Q73" s="401"/>
      <c r="R73" s="402"/>
      <c r="S73" s="398"/>
      <c r="T73" s="399"/>
      <c r="U73" s="398"/>
      <c r="V73" s="400"/>
      <c r="W73" s="401"/>
      <c r="X73" s="402"/>
      <c r="Y73" s="398"/>
      <c r="Z73" s="399"/>
      <c r="AA73" s="398"/>
      <c r="AB73" s="400"/>
      <c r="AC73" s="401"/>
      <c r="AD73" s="402"/>
    </row>
    <row r="74" spans="1:30">
      <c r="A74" s="408"/>
      <c r="B74" s="409" t="s">
        <v>136</v>
      </c>
      <c r="C74" s="408" t="s">
        <v>139</v>
      </c>
      <c r="D74" s="408"/>
      <c r="E74" s="408"/>
      <c r="F74" s="128" t="str">
        <f t="shared" si="14"/>
        <v>CUMPLE</v>
      </c>
      <c r="G74" s="398"/>
      <c r="H74" s="399"/>
      <c r="I74" s="398"/>
      <c r="J74" s="400"/>
      <c r="K74" s="401"/>
      <c r="L74" s="402"/>
      <c r="M74" s="398"/>
      <c r="N74" s="399"/>
      <c r="O74" s="398"/>
      <c r="P74" s="400"/>
      <c r="Q74" s="401"/>
      <c r="R74" s="402"/>
      <c r="S74" s="398"/>
      <c r="T74" s="399"/>
      <c r="U74" s="398"/>
      <c r="V74" s="400"/>
      <c r="W74" s="401"/>
      <c r="X74" s="402"/>
      <c r="Y74" s="398"/>
      <c r="Z74" s="399"/>
      <c r="AA74" s="398"/>
      <c r="AB74" s="400"/>
      <c r="AC74" s="401"/>
      <c r="AD74" s="402"/>
    </row>
    <row r="75" spans="1:30">
      <c r="A75" s="408"/>
      <c r="B75" s="409" t="s">
        <v>137</v>
      </c>
      <c r="C75" s="408" t="s">
        <v>139</v>
      </c>
      <c r="D75" s="408"/>
      <c r="E75" s="408"/>
      <c r="F75" s="128" t="str">
        <f t="shared" si="14"/>
        <v>CUMPLE</v>
      </c>
      <c r="G75" s="398"/>
      <c r="H75" s="399"/>
      <c r="I75" s="398"/>
      <c r="J75" s="400"/>
      <c r="K75" s="401"/>
      <c r="L75" s="402"/>
      <c r="M75" s="398"/>
      <c r="N75" s="399"/>
      <c r="O75" s="398"/>
      <c r="P75" s="400"/>
      <c r="Q75" s="401"/>
      <c r="R75" s="402"/>
      <c r="S75" s="398"/>
      <c r="T75" s="399"/>
      <c r="U75" s="398"/>
      <c r="V75" s="400"/>
      <c r="W75" s="401"/>
      <c r="X75" s="402"/>
      <c r="Y75" s="398"/>
      <c r="Z75" s="399"/>
      <c r="AA75" s="398"/>
      <c r="AB75" s="400"/>
      <c r="AC75" s="401"/>
      <c r="AD75" s="402"/>
    </row>
    <row r="76" spans="1:30" s="410" customFormat="1" ht="114.75">
      <c r="A76" s="408"/>
      <c r="B76" s="409" t="s">
        <v>138</v>
      </c>
      <c r="C76" s="408" t="s">
        <v>139</v>
      </c>
      <c r="D76" s="408"/>
      <c r="E76" s="408"/>
      <c r="F76" s="128" t="str">
        <f t="shared" si="14"/>
        <v>CUMPLE</v>
      </c>
      <c r="G76" s="403"/>
      <c r="H76" s="404"/>
      <c r="I76" s="403"/>
      <c r="J76" s="405"/>
      <c r="K76" s="406"/>
      <c r="L76" s="407"/>
      <c r="M76" s="403"/>
      <c r="N76" s="404"/>
      <c r="O76" s="403"/>
      <c r="P76" s="405"/>
      <c r="Q76" s="406"/>
      <c r="R76" s="407"/>
      <c r="S76" s="403"/>
      <c r="T76" s="404"/>
      <c r="U76" s="403"/>
      <c r="V76" s="405"/>
      <c r="W76" s="406"/>
      <c r="X76" s="407"/>
      <c r="Y76" s="403"/>
      <c r="Z76" s="404"/>
      <c r="AA76" s="403"/>
      <c r="AB76" s="405"/>
      <c r="AC76" s="406"/>
      <c r="AD76" s="407"/>
    </row>
    <row r="77" spans="1:30" s="410" customFormat="1" ht="37.5" customHeight="1">
      <c r="A77" s="908" t="s">
        <v>214</v>
      </c>
      <c r="B77" s="909"/>
      <c r="C77" s="910" t="str">
        <f>+IF(AND(F62="CUMPLE",F63="CUMPLE",F64="CUMPLE",F65="CUMPLE",F66="CUMPLE",F67="CUMPLE",F68="CUMPLE",F69="CUMPLE",F70="CUMPLE",F71="CUMPLE",F72="CUMPLE",F73="CUMPLE", F74="CUMPLE",F75="CUMPLE",F76="CUMPLE"),"CUMPLE","NO CUMPLE")</f>
        <v>CUMPLE</v>
      </c>
      <c r="D77" s="911"/>
      <c r="E77" s="911"/>
      <c r="F77" s="912"/>
      <c r="G77" s="403"/>
      <c r="H77" s="404"/>
      <c r="I77" s="403"/>
      <c r="J77" s="405"/>
      <c r="K77" s="406"/>
      <c r="L77" s="407"/>
      <c r="M77" s="403"/>
      <c r="N77" s="404"/>
      <c r="O77" s="403"/>
      <c r="P77" s="405"/>
      <c r="Q77" s="406"/>
      <c r="R77" s="407"/>
      <c r="S77" s="403"/>
      <c r="T77" s="404"/>
      <c r="U77" s="403"/>
      <c r="V77" s="405"/>
      <c r="W77" s="406"/>
      <c r="X77" s="407"/>
      <c r="Y77" s="403"/>
      <c r="Z77" s="404"/>
      <c r="AA77" s="403"/>
      <c r="AB77" s="405"/>
      <c r="AC77" s="406"/>
      <c r="AD77" s="407"/>
    </row>
    <row r="78" spans="1:30" s="104" customFormat="1" ht="33" customHeight="1">
      <c r="A78" s="908" t="s">
        <v>70</v>
      </c>
      <c r="B78" s="909"/>
      <c r="C78" s="918" t="str">
        <f>+IF(AND(F19="CUMPLE",F30="CUMPLE",F46="CUMPLE"),"CUMPLE","NO CUMPLE")</f>
        <v>NO CUMPLE</v>
      </c>
      <c r="D78" s="919"/>
      <c r="E78" s="919"/>
      <c r="F78" s="920"/>
      <c r="G78" s="908" t="s">
        <v>70</v>
      </c>
      <c r="H78" s="909"/>
      <c r="I78" s="910" t="str">
        <f>+IF(AND(L19="CUMPLE",L30="CUMPLE",L46="CUMPLE"),"CUMPLE","NO CUMPLE")</f>
        <v>NO CUMPLE</v>
      </c>
      <c r="J78" s="911"/>
      <c r="K78" s="911"/>
      <c r="L78" s="912"/>
      <c r="M78" s="908" t="s">
        <v>71</v>
      </c>
      <c r="N78" s="909"/>
      <c r="O78" s="910" t="str">
        <f>+IF(AND(R19="CUMPLE",R30="CUMPLE",R46="CUMPLE"),"CUMPLE","NO CUMPLE")</f>
        <v>NO CUMPLE</v>
      </c>
      <c r="P78" s="911"/>
      <c r="Q78" s="911"/>
      <c r="R78" s="912"/>
      <c r="S78" s="908" t="s">
        <v>71</v>
      </c>
      <c r="T78" s="909"/>
      <c r="U78" s="910" t="str">
        <f>+IF(AND(X19="CUMPLE",X30="CUMPLE",X46="CUMPLE"),"CUMPLE","NO CUMPLE")</f>
        <v>NO CUMPLE</v>
      </c>
      <c r="V78" s="911"/>
      <c r="W78" s="911"/>
      <c r="X78" s="912"/>
      <c r="Y78" s="908" t="s">
        <v>71</v>
      </c>
      <c r="Z78" s="909"/>
      <c r="AA78" s="910" t="str">
        <f>+IF(AND(AD19="CUMPLE",AD30="CUMPLE",AD46="CUMPLE"),"CUMPLE","NO CUMPLE")</f>
        <v>NO CUMPLE</v>
      </c>
      <c r="AB78" s="911"/>
      <c r="AC78" s="911"/>
      <c r="AD78" s="912"/>
    </row>
    <row r="79" spans="1:30" ht="7.5" customHeight="1"/>
    <row r="80" spans="1:30" ht="26.25" hidden="1" customHeight="1">
      <c r="A80" s="913" t="s">
        <v>57</v>
      </c>
      <c r="B80" s="914"/>
      <c r="C80" s="915"/>
      <c r="D80" s="916"/>
      <c r="E80" s="916"/>
      <c r="F80" s="917"/>
      <c r="G80" s="913" t="s">
        <v>57</v>
      </c>
      <c r="H80" s="914"/>
      <c r="I80" s="915"/>
      <c r="J80" s="916"/>
      <c r="K80" s="916"/>
      <c r="L80" s="917"/>
      <c r="M80" s="913" t="s">
        <v>57</v>
      </c>
      <c r="N80" s="914"/>
      <c r="O80" s="915"/>
      <c r="P80" s="916"/>
      <c r="Q80" s="916"/>
      <c r="R80" s="917"/>
      <c r="S80" s="913" t="s">
        <v>57</v>
      </c>
      <c r="T80" s="914"/>
      <c r="U80" s="915"/>
      <c r="V80" s="916"/>
      <c r="W80" s="916"/>
      <c r="X80" s="917"/>
      <c r="Y80" s="913" t="s">
        <v>57</v>
      </c>
      <c r="Z80" s="914"/>
      <c r="AA80" s="915"/>
      <c r="AB80" s="916"/>
      <c r="AC80" s="916"/>
      <c r="AD80" s="917"/>
    </row>
    <row r="81" spans="1:30" ht="24.75" hidden="1" customHeight="1">
      <c r="A81" s="913" t="s">
        <v>58</v>
      </c>
      <c r="B81" s="914"/>
      <c r="C81" s="915"/>
      <c r="D81" s="916"/>
      <c r="E81" s="916"/>
      <c r="F81" s="917"/>
      <c r="G81" s="913" t="s">
        <v>58</v>
      </c>
      <c r="H81" s="914"/>
      <c r="I81" s="915"/>
      <c r="J81" s="916"/>
      <c r="K81" s="916"/>
      <c r="L81" s="917"/>
      <c r="M81" s="913" t="s">
        <v>58</v>
      </c>
      <c r="N81" s="914"/>
      <c r="O81" s="915"/>
      <c r="P81" s="916"/>
      <c r="Q81" s="916"/>
      <c r="R81" s="917"/>
      <c r="S81" s="913" t="s">
        <v>58</v>
      </c>
      <c r="T81" s="914"/>
      <c r="U81" s="915"/>
      <c r="V81" s="916"/>
      <c r="W81" s="916"/>
      <c r="X81" s="917"/>
      <c r="Y81" s="913" t="s">
        <v>58</v>
      </c>
      <c r="Z81" s="914"/>
      <c r="AA81" s="915"/>
      <c r="AB81" s="916"/>
      <c r="AC81" s="916"/>
      <c r="AD81" s="917"/>
    </row>
    <row r="82" spans="1:30" s="104" customFormat="1" ht="33" hidden="1" customHeight="1">
      <c r="A82" s="908" t="s">
        <v>59</v>
      </c>
      <c r="B82" s="909"/>
      <c r="C82" s="910" t="s">
        <v>35</v>
      </c>
      <c r="D82" s="911"/>
      <c r="E82" s="911"/>
      <c r="F82" s="912"/>
      <c r="G82" s="908" t="s">
        <v>59</v>
      </c>
      <c r="H82" s="909"/>
      <c r="I82" s="910" t="s">
        <v>35</v>
      </c>
      <c r="J82" s="911"/>
      <c r="K82" s="911"/>
      <c r="L82" s="912"/>
      <c r="M82" s="908" t="s">
        <v>59</v>
      </c>
      <c r="N82" s="909"/>
      <c r="O82" s="910" t="s">
        <v>35</v>
      </c>
      <c r="P82" s="911"/>
      <c r="Q82" s="911"/>
      <c r="R82" s="912"/>
      <c r="S82" s="908" t="s">
        <v>59</v>
      </c>
      <c r="T82" s="909"/>
      <c r="U82" s="910" t="s">
        <v>35</v>
      </c>
      <c r="V82" s="911"/>
      <c r="W82" s="911"/>
      <c r="X82" s="912"/>
      <c r="Y82" s="908" t="s">
        <v>59</v>
      </c>
      <c r="Z82" s="909"/>
      <c r="AA82" s="910" t="s">
        <v>35</v>
      </c>
      <c r="AB82" s="911"/>
      <c r="AC82" s="911"/>
      <c r="AD82" s="912"/>
    </row>
    <row r="615" spans="1:25">
      <c r="A615" s="98" t="s">
        <v>35</v>
      </c>
      <c r="G615" s="98" t="s">
        <v>35</v>
      </c>
      <c r="M615" s="98" t="s">
        <v>35</v>
      </c>
      <c r="S615" s="98" t="s">
        <v>35</v>
      </c>
      <c r="Y615" s="98" t="s">
        <v>35</v>
      </c>
    </row>
    <row r="616" spans="1:25">
      <c r="A616" s="98" t="s">
        <v>36</v>
      </c>
      <c r="G616" s="98" t="s">
        <v>36</v>
      </c>
      <c r="M616" s="98" t="s">
        <v>36</v>
      </c>
      <c r="S616" s="98" t="s">
        <v>36</v>
      </c>
      <c r="Y616" s="98" t="s">
        <v>36</v>
      </c>
    </row>
    <row r="617" spans="1:25">
      <c r="A617" s="98" t="s">
        <v>60</v>
      </c>
      <c r="G617" s="98" t="s">
        <v>60</v>
      </c>
      <c r="M617" s="98" t="s">
        <v>60</v>
      </c>
      <c r="S617" s="98" t="s">
        <v>60</v>
      </c>
      <c r="Y617" s="98" t="s">
        <v>60</v>
      </c>
    </row>
    <row r="618" spans="1:25">
      <c r="A618" s="98" t="s">
        <v>61</v>
      </c>
      <c r="G618" s="98" t="s">
        <v>61</v>
      </c>
      <c r="M618" s="98" t="s">
        <v>61</v>
      </c>
      <c r="S618" s="98" t="s">
        <v>61</v>
      </c>
      <c r="Y618" s="98" t="s">
        <v>61</v>
      </c>
    </row>
    <row r="619" spans="1:25">
      <c r="A619" s="98" t="s">
        <v>62</v>
      </c>
      <c r="G619" s="98" t="s">
        <v>62</v>
      </c>
      <c r="M619" s="98" t="s">
        <v>62</v>
      </c>
      <c r="S619" s="98" t="s">
        <v>62</v>
      </c>
      <c r="Y619" s="98" t="s">
        <v>62</v>
      </c>
    </row>
    <row r="620" spans="1:25">
      <c r="A620" s="98" t="s">
        <v>63</v>
      </c>
      <c r="G620" s="98" t="s">
        <v>63</v>
      </c>
      <c r="M620" s="98" t="s">
        <v>63</v>
      </c>
      <c r="S620" s="98" t="s">
        <v>63</v>
      </c>
      <c r="Y620" s="98" t="s">
        <v>63</v>
      </c>
    </row>
    <row r="621" spans="1:25">
      <c r="A621" s="98" t="s">
        <v>60</v>
      </c>
      <c r="G621" s="98" t="s">
        <v>60</v>
      </c>
      <c r="M621" s="98" t="s">
        <v>60</v>
      </c>
      <c r="S621" s="98" t="s">
        <v>60</v>
      </c>
      <c r="Y621" s="98" t="s">
        <v>60</v>
      </c>
    </row>
  </sheetData>
  <sheetProtection selectLockedCells="1" selectUnlockedCells="1"/>
  <mergeCells count="144">
    <mergeCell ref="A59:B59"/>
    <mergeCell ref="C59:F59"/>
    <mergeCell ref="G59:H59"/>
    <mergeCell ref="I59:L59"/>
    <mergeCell ref="M59:N59"/>
    <mergeCell ref="O59:R59"/>
    <mergeCell ref="S59:T59"/>
    <mergeCell ref="U59:X59"/>
    <mergeCell ref="Y59:Z59"/>
    <mergeCell ref="A60:B60"/>
    <mergeCell ref="C60:F60"/>
    <mergeCell ref="G60:H60"/>
    <mergeCell ref="I60:L60"/>
    <mergeCell ref="M60:N60"/>
    <mergeCell ref="O60:R60"/>
    <mergeCell ref="S60:T60"/>
    <mergeCell ref="U60:X60"/>
    <mergeCell ref="Y60:Z60"/>
    <mergeCell ref="O45:R45"/>
    <mergeCell ref="A46:B46"/>
    <mergeCell ref="C46:F46"/>
    <mergeCell ref="G46:H46"/>
    <mergeCell ref="I46:L46"/>
    <mergeCell ref="M46:N46"/>
    <mergeCell ref="O46:R46"/>
    <mergeCell ref="A45:B45"/>
    <mergeCell ref="C45:F45"/>
    <mergeCell ref="G45:H45"/>
    <mergeCell ref="I45:L45"/>
    <mergeCell ref="M45:N45"/>
    <mergeCell ref="M80:N80"/>
    <mergeCell ref="I82:L82"/>
    <mergeCell ref="O82:R82"/>
    <mergeCell ref="A82:B82"/>
    <mergeCell ref="C82:F82"/>
    <mergeCell ref="I81:L81"/>
    <mergeCell ref="O81:R81"/>
    <mergeCell ref="A81:B81"/>
    <mergeCell ref="C81:F81"/>
    <mergeCell ref="G81:H81"/>
    <mergeCell ref="G82:H82"/>
    <mergeCell ref="M81:N81"/>
    <mergeCell ref="M82:N82"/>
    <mergeCell ref="I30:L30"/>
    <mergeCell ref="O30:R30"/>
    <mergeCell ref="A30:B30"/>
    <mergeCell ref="C30:F30"/>
    <mergeCell ref="I29:L29"/>
    <mergeCell ref="O29:R29"/>
    <mergeCell ref="A29:B29"/>
    <mergeCell ref="C29:F29"/>
    <mergeCell ref="G29:H29"/>
    <mergeCell ref="G30:H30"/>
    <mergeCell ref="M30:N30"/>
    <mergeCell ref="M29:N29"/>
    <mergeCell ref="I19:L19"/>
    <mergeCell ref="O19:R19"/>
    <mergeCell ref="A19:B19"/>
    <mergeCell ref="C19:F19"/>
    <mergeCell ref="I18:L18"/>
    <mergeCell ref="O18:R18"/>
    <mergeCell ref="G19:H19"/>
    <mergeCell ref="A6:B6"/>
    <mergeCell ref="A7:B7"/>
    <mergeCell ref="A18:B18"/>
    <mergeCell ref="C18:F18"/>
    <mergeCell ref="M19:N19"/>
    <mergeCell ref="I3:L4"/>
    <mergeCell ref="G6:H6"/>
    <mergeCell ref="G7:H7"/>
    <mergeCell ref="G18:H18"/>
    <mergeCell ref="O3:R4"/>
    <mergeCell ref="C3:F4"/>
    <mergeCell ref="P2:R2"/>
    <mergeCell ref="J2:L2"/>
    <mergeCell ref="A1:F1"/>
    <mergeCell ref="D2:F2"/>
    <mergeCell ref="M6:N6"/>
    <mergeCell ref="M7:N7"/>
    <mergeCell ref="M18:N18"/>
    <mergeCell ref="V2:X2"/>
    <mergeCell ref="U3:X4"/>
    <mergeCell ref="S6:T6"/>
    <mergeCell ref="S7:T7"/>
    <mergeCell ref="S18:T18"/>
    <mergeCell ref="U18:X18"/>
    <mergeCell ref="S19:T19"/>
    <mergeCell ref="U19:X19"/>
    <mergeCell ref="S29:T29"/>
    <mergeCell ref="U29:X29"/>
    <mergeCell ref="S30:T30"/>
    <mergeCell ref="U30:X30"/>
    <mergeCell ref="S45:T45"/>
    <mergeCell ref="U45:X45"/>
    <mergeCell ref="S46:T46"/>
    <mergeCell ref="U46:X46"/>
    <mergeCell ref="S80:T80"/>
    <mergeCell ref="U80:X80"/>
    <mergeCell ref="AA59:AD59"/>
    <mergeCell ref="AA60:AD60"/>
    <mergeCell ref="Y30:Z30"/>
    <mergeCell ref="AA30:AD30"/>
    <mergeCell ref="Y45:Z45"/>
    <mergeCell ref="AA45:AD45"/>
    <mergeCell ref="Y46:Z46"/>
    <mergeCell ref="AA46:AD46"/>
    <mergeCell ref="Y78:Z78"/>
    <mergeCell ref="AA78:AD78"/>
    <mergeCell ref="Y80:Z80"/>
    <mergeCell ref="AA80:AD80"/>
    <mergeCell ref="AB2:AD2"/>
    <mergeCell ref="AA3:AD4"/>
    <mergeCell ref="Y6:Z6"/>
    <mergeCell ref="Y7:Z7"/>
    <mergeCell ref="Y18:Z18"/>
    <mergeCell ref="AA18:AD18"/>
    <mergeCell ref="Y19:Z19"/>
    <mergeCell ref="AA19:AD19"/>
    <mergeCell ref="Y29:Z29"/>
    <mergeCell ref="AA29:AD29"/>
    <mergeCell ref="C61:F61"/>
    <mergeCell ref="A77:B77"/>
    <mergeCell ref="C77:F77"/>
    <mergeCell ref="Y81:Z81"/>
    <mergeCell ref="AA81:AD81"/>
    <mergeCell ref="Y82:Z82"/>
    <mergeCell ref="AA82:AD82"/>
    <mergeCell ref="S81:T81"/>
    <mergeCell ref="U81:X81"/>
    <mergeCell ref="S82:T82"/>
    <mergeCell ref="U82:X82"/>
    <mergeCell ref="S78:T78"/>
    <mergeCell ref="U78:X78"/>
    <mergeCell ref="I80:L80"/>
    <mergeCell ref="O80:R80"/>
    <mergeCell ref="A80:B80"/>
    <mergeCell ref="C80:F80"/>
    <mergeCell ref="I78:L78"/>
    <mergeCell ref="O78:R78"/>
    <mergeCell ref="A78:B78"/>
    <mergeCell ref="C78:F78"/>
    <mergeCell ref="G78:H78"/>
    <mergeCell ref="G80:H80"/>
    <mergeCell ref="M78:N78"/>
  </mergeCells>
  <phoneticPr fontId="56" type="noConversion"/>
  <conditionalFormatting sqref="C82 I82 O82 C20:F20 I20:L20 O20:R20 O30:R31 I30:L31 C30:F31 I78:L78 O78:R78 C78:F78 U78:X78 AA78:AD78">
    <cfRule type="containsText" dxfId="477" priority="204" operator="containsText" text="NO CUMPLE">
      <formula>NOT(ISERROR(SEARCH("NO CUMPLE",C20)))</formula>
    </cfRule>
  </conditionalFormatting>
  <conditionalFormatting sqref="C82 I78 I82 O78 O82">
    <cfRule type="containsText" dxfId="476" priority="202" operator="containsText" text="RECHAZADO">
      <formula>NOT(ISERROR(SEARCH("RECHAZADO",C78)))</formula>
    </cfRule>
    <cfRule type="containsText" dxfId="475" priority="203" operator="containsText" text="NO HABILITADO">
      <formula>NOT(ISERROR(SEARCH("NO HABILITADO",C78)))</formula>
    </cfRule>
  </conditionalFormatting>
  <conditionalFormatting sqref="F22 F38 L38 R38">
    <cfRule type="containsText" dxfId="474" priority="201" operator="containsText" text="NO CUMPLE">
      <formula>NOT(ISERROR(SEARCH("NO CUMPLE",F22)))</formula>
    </cfRule>
  </conditionalFormatting>
  <conditionalFormatting sqref="F44 L44 R44">
    <cfRule type="containsText" dxfId="473" priority="192" operator="containsText" text="NO CUMPLE">
      <formula>NOT(ISERROR(SEARCH("NO CUMPLE",F44)))</formula>
    </cfRule>
  </conditionalFormatting>
  <conditionalFormatting sqref="F39 L39 R39">
    <cfRule type="containsText" dxfId="472" priority="198" operator="containsText" text="NO CUMPLE">
      <formula>NOT(ISERROR(SEARCH("NO CUMPLE",F39)))</formula>
    </cfRule>
  </conditionalFormatting>
  <conditionalFormatting sqref="F36 L36 R36">
    <cfRule type="containsText" dxfId="471" priority="197" operator="containsText" text="NO CUMPLE">
      <formula>NOT(ISERROR(SEARCH("NO CUMPLE",F36)))</formula>
    </cfRule>
  </conditionalFormatting>
  <conditionalFormatting sqref="L37 R37">
    <cfRule type="containsText" dxfId="470" priority="196" operator="containsText" text="NO CUMPLE">
      <formula>NOT(ISERROR(SEARCH("NO CUMPLE",L37)))</formula>
    </cfRule>
  </conditionalFormatting>
  <conditionalFormatting sqref="L43 R43">
    <cfRule type="containsText" dxfId="469" priority="191" operator="containsText" text="NO CUMPLE">
      <formula>NOT(ISERROR(SEARCH("NO CUMPLE",L43)))</formula>
    </cfRule>
  </conditionalFormatting>
  <conditionalFormatting sqref="F42 L42 R42">
    <cfRule type="containsText" dxfId="468" priority="190" operator="containsText" text="NO CUMPLE">
      <formula>NOT(ISERROR(SEARCH("NO CUMPLE",F42)))</formula>
    </cfRule>
  </conditionalFormatting>
  <conditionalFormatting sqref="F40 L40 R40">
    <cfRule type="containsText" dxfId="467" priority="188" operator="containsText" text="NO CUMPLE">
      <formula>NOT(ISERROR(SEARCH("NO CUMPLE",F40)))</formula>
    </cfRule>
  </conditionalFormatting>
  <conditionalFormatting sqref="C46:F46 I46:L46 O46:R46">
    <cfRule type="containsText" dxfId="466" priority="184" operator="containsText" text="NO CUMPLE">
      <formula>NOT(ISERROR(SEARCH("NO CUMPLE",C46)))</formula>
    </cfRule>
  </conditionalFormatting>
  <conditionalFormatting sqref="C33:F33 I33:L33 O33:R33">
    <cfRule type="containsText" dxfId="465" priority="181" operator="containsText" text="NO CUMPLE">
      <formula>NOT(ISERROR(SEARCH("NO CUMPLE",C33)))</formula>
    </cfRule>
  </conditionalFormatting>
  <conditionalFormatting sqref="F43">
    <cfRule type="containsText" dxfId="464" priority="174" operator="containsText" text="NO CUMPLE">
      <formula>NOT(ISERROR(SEARCH("NO CUMPLE",F43)))</formula>
    </cfRule>
  </conditionalFormatting>
  <conditionalFormatting sqref="F41">
    <cfRule type="containsText" dxfId="463" priority="175" operator="containsText" text="NO CUMPLE">
      <formula>NOT(ISERROR(SEARCH("NO CUMPLE",F41)))</formula>
    </cfRule>
  </conditionalFormatting>
  <conditionalFormatting sqref="F35">
    <cfRule type="containsText" dxfId="462" priority="172" operator="containsText" text="NO CUMPLE">
      <formula>NOT(ISERROR(SEARCH("NO CUMPLE",F35)))</formula>
    </cfRule>
  </conditionalFormatting>
  <conditionalFormatting sqref="L35">
    <cfRule type="containsText" dxfId="461" priority="158" operator="containsText" text="NO CUMPLE">
      <formula>NOT(ISERROR(SEARCH("NO CUMPLE",L35)))</formula>
    </cfRule>
  </conditionalFormatting>
  <conditionalFormatting sqref="L41">
    <cfRule type="containsText" dxfId="460" priority="157" operator="containsText" text="NO CUMPLE">
      <formula>NOT(ISERROR(SEARCH("NO CUMPLE",L41)))</formula>
    </cfRule>
  </conditionalFormatting>
  <conditionalFormatting sqref="R35">
    <cfRule type="containsText" dxfId="459" priority="152" operator="containsText" text="NO CUMPLE">
      <formula>NOT(ISERROR(SEARCH("NO CUMPLE",R35)))</formula>
    </cfRule>
  </conditionalFormatting>
  <conditionalFormatting sqref="R41">
    <cfRule type="containsText" dxfId="458" priority="151" operator="containsText" text="NO CUMPLE">
      <formula>NOT(ISERROR(SEARCH("NO CUMPLE",R41)))</formula>
    </cfRule>
  </conditionalFormatting>
  <conditionalFormatting sqref="C19:F19 I19:L19 O19:R19">
    <cfRule type="containsText" dxfId="457" priority="142" operator="containsText" text="NO CUMPLE">
      <formula>NOT(ISERROR(SEARCH("NO CUMPLE",C19)))</formula>
    </cfRule>
  </conditionalFormatting>
  <conditionalFormatting sqref="F10:F11 F13:F15">
    <cfRule type="containsText" dxfId="456" priority="141" operator="containsText" text="NO CUMPLE">
      <formula>NOT(ISERROR(SEARCH("NO CUMPLE",F10)))</formula>
    </cfRule>
  </conditionalFormatting>
  <conditionalFormatting sqref="F16">
    <cfRule type="containsText" dxfId="455" priority="140" operator="containsText" text="NO CUMPLE">
      <formula>NOT(ISERROR(SEARCH("NO CUMPLE",F16)))</formula>
    </cfRule>
  </conditionalFormatting>
  <conditionalFormatting sqref="F9">
    <cfRule type="containsText" dxfId="454" priority="139" operator="containsText" text="NO CUMPLE">
      <formula>NOT(ISERROR(SEARCH("NO CUMPLE",F9)))</formula>
    </cfRule>
  </conditionalFormatting>
  <conditionalFormatting sqref="R9 L9">
    <cfRule type="containsText" dxfId="453" priority="138" operator="containsText" text="NO CUMPLE">
      <formula>NOT(ISERROR(SEARCH("NO CUMPLE",L9)))</formula>
    </cfRule>
  </conditionalFormatting>
  <conditionalFormatting sqref="L10:L11">
    <cfRule type="containsText" dxfId="452" priority="137" operator="containsText" text="NO CUMPLE">
      <formula>NOT(ISERROR(SEARCH("NO CUMPLE",L10)))</formula>
    </cfRule>
  </conditionalFormatting>
  <conditionalFormatting sqref="L13:L15">
    <cfRule type="containsText" dxfId="451" priority="136" operator="containsText" text="NO CUMPLE">
      <formula>NOT(ISERROR(SEARCH("NO CUMPLE",L13)))</formula>
    </cfRule>
  </conditionalFormatting>
  <conditionalFormatting sqref="L16">
    <cfRule type="containsText" dxfId="450" priority="135" operator="containsText" text="NO CUMPLE">
      <formula>NOT(ISERROR(SEARCH("NO CUMPLE",L16)))</formula>
    </cfRule>
  </conditionalFormatting>
  <conditionalFormatting sqref="R10:R16">
    <cfRule type="containsText" dxfId="449" priority="134" operator="containsText" text="NO CUMPLE">
      <formula>NOT(ISERROR(SEARCH("NO CUMPLE",R10)))</formula>
    </cfRule>
  </conditionalFormatting>
  <conditionalFormatting sqref="F12">
    <cfRule type="containsText" dxfId="448" priority="133" operator="containsText" text="NO CUMPLE">
      <formula>NOT(ISERROR(SEARCH("NO CUMPLE",F12)))</formula>
    </cfRule>
  </conditionalFormatting>
  <conditionalFormatting sqref="L12">
    <cfRule type="containsText" dxfId="447" priority="132" operator="containsText" text="NO CUMPLE">
      <formula>NOT(ISERROR(SEARCH("NO CUMPLE",L12)))</formula>
    </cfRule>
  </conditionalFormatting>
  <conditionalFormatting sqref="C78">
    <cfRule type="containsText" dxfId="446" priority="127" operator="containsText" text="RECHAZADO">
      <formula>NOT(ISERROR(SEARCH("RECHAZADO",C78)))</formula>
    </cfRule>
    <cfRule type="containsText" dxfId="445" priority="128" operator="containsText" text="NO HABILITADO">
      <formula>NOT(ISERROR(SEARCH("NO HABILITADO",C78)))</formula>
    </cfRule>
  </conditionalFormatting>
  <conditionalFormatting sqref="U82 U20:X20 U30:X31">
    <cfRule type="containsText" dxfId="444" priority="126" operator="containsText" text="NO CUMPLE">
      <formula>NOT(ISERROR(SEARCH("NO CUMPLE",U20)))</formula>
    </cfRule>
  </conditionalFormatting>
  <conditionalFormatting sqref="U78 U82">
    <cfRule type="containsText" dxfId="443" priority="124" operator="containsText" text="RECHAZADO">
      <formula>NOT(ISERROR(SEARCH("RECHAZADO",U78)))</formula>
    </cfRule>
    <cfRule type="containsText" dxfId="442" priority="125" operator="containsText" text="NO HABILITADO">
      <formula>NOT(ISERROR(SEARCH("NO HABILITADO",U78)))</formula>
    </cfRule>
  </conditionalFormatting>
  <conditionalFormatting sqref="X38">
    <cfRule type="containsText" dxfId="441" priority="123" operator="containsText" text="NO CUMPLE">
      <formula>NOT(ISERROR(SEARCH("NO CUMPLE",X38)))</formula>
    </cfRule>
  </conditionalFormatting>
  <conditionalFormatting sqref="X44">
    <cfRule type="containsText" dxfId="440" priority="117" operator="containsText" text="NO CUMPLE">
      <formula>NOT(ISERROR(SEARCH("NO CUMPLE",X44)))</formula>
    </cfRule>
  </conditionalFormatting>
  <conditionalFormatting sqref="X39">
    <cfRule type="containsText" dxfId="439" priority="121" operator="containsText" text="NO CUMPLE">
      <formula>NOT(ISERROR(SEARCH("NO CUMPLE",X39)))</formula>
    </cfRule>
  </conditionalFormatting>
  <conditionalFormatting sqref="X36">
    <cfRule type="containsText" dxfId="438" priority="120" operator="containsText" text="NO CUMPLE">
      <formula>NOT(ISERROR(SEARCH("NO CUMPLE",X36)))</formula>
    </cfRule>
  </conditionalFormatting>
  <conditionalFormatting sqref="X37">
    <cfRule type="containsText" dxfId="437" priority="119" operator="containsText" text="NO CUMPLE">
      <formula>NOT(ISERROR(SEARCH("NO CUMPLE",X37)))</formula>
    </cfRule>
  </conditionalFormatting>
  <conditionalFormatting sqref="X43">
    <cfRule type="containsText" dxfId="436" priority="116" operator="containsText" text="NO CUMPLE">
      <formula>NOT(ISERROR(SEARCH("NO CUMPLE",X43)))</formula>
    </cfRule>
  </conditionalFormatting>
  <conditionalFormatting sqref="X42">
    <cfRule type="containsText" dxfId="435" priority="115" operator="containsText" text="NO CUMPLE">
      <formula>NOT(ISERROR(SEARCH("NO CUMPLE",X42)))</formula>
    </cfRule>
  </conditionalFormatting>
  <conditionalFormatting sqref="X40">
    <cfRule type="containsText" dxfId="434" priority="114" operator="containsText" text="NO CUMPLE">
      <formula>NOT(ISERROR(SEARCH("NO CUMPLE",X40)))</formula>
    </cfRule>
  </conditionalFormatting>
  <conditionalFormatting sqref="U46:X46">
    <cfRule type="containsText" dxfId="433" priority="111" operator="containsText" text="NO CUMPLE">
      <formula>NOT(ISERROR(SEARCH("NO CUMPLE",U46)))</formula>
    </cfRule>
  </conditionalFormatting>
  <conditionalFormatting sqref="U33:X33">
    <cfRule type="containsText" dxfId="432" priority="110" operator="containsText" text="NO CUMPLE">
      <formula>NOT(ISERROR(SEARCH("NO CUMPLE",U33)))</formula>
    </cfRule>
  </conditionalFormatting>
  <conditionalFormatting sqref="X35">
    <cfRule type="containsText" dxfId="431" priority="109" operator="containsText" text="NO CUMPLE">
      <formula>NOT(ISERROR(SEARCH("NO CUMPLE",X35)))</formula>
    </cfRule>
  </conditionalFormatting>
  <conditionalFormatting sqref="X41">
    <cfRule type="containsText" dxfId="430" priority="108" operator="containsText" text="NO CUMPLE">
      <formula>NOT(ISERROR(SEARCH("NO CUMPLE",X41)))</formula>
    </cfRule>
  </conditionalFormatting>
  <conditionalFormatting sqref="U19:X19">
    <cfRule type="containsText" dxfId="429" priority="102" operator="containsText" text="NO CUMPLE">
      <formula>NOT(ISERROR(SEARCH("NO CUMPLE",U19)))</formula>
    </cfRule>
  </conditionalFormatting>
  <conditionalFormatting sqref="X9">
    <cfRule type="containsText" dxfId="428" priority="101" operator="containsText" text="NO CUMPLE">
      <formula>NOT(ISERROR(SEARCH("NO CUMPLE",X9)))</formula>
    </cfRule>
  </conditionalFormatting>
  <conditionalFormatting sqref="X10:X16">
    <cfRule type="containsText" dxfId="427" priority="100" operator="containsText" text="NO CUMPLE">
      <formula>NOT(ISERROR(SEARCH("NO CUMPLE",X10)))</formula>
    </cfRule>
  </conditionalFormatting>
  <conditionalFormatting sqref="AA82 AA20:AD20 AA30:AD31">
    <cfRule type="containsText" dxfId="426" priority="99" operator="containsText" text="NO CUMPLE">
      <formula>NOT(ISERROR(SEARCH("NO CUMPLE",AA20)))</formula>
    </cfRule>
  </conditionalFormatting>
  <conditionalFormatting sqref="AA78 AA82">
    <cfRule type="containsText" dxfId="425" priority="97" operator="containsText" text="RECHAZADO">
      <formula>NOT(ISERROR(SEARCH("RECHAZADO",AA78)))</formula>
    </cfRule>
    <cfRule type="containsText" dxfId="424" priority="98" operator="containsText" text="NO HABILITADO">
      <formula>NOT(ISERROR(SEARCH("NO HABILITADO",AA78)))</formula>
    </cfRule>
  </conditionalFormatting>
  <conditionalFormatting sqref="AD38">
    <cfRule type="containsText" dxfId="423" priority="96" operator="containsText" text="NO CUMPLE">
      <formula>NOT(ISERROR(SEARCH("NO CUMPLE",AD38)))</formula>
    </cfRule>
  </conditionalFormatting>
  <conditionalFormatting sqref="AD44">
    <cfRule type="containsText" dxfId="422" priority="90" operator="containsText" text="NO CUMPLE">
      <formula>NOT(ISERROR(SEARCH("NO CUMPLE",AD44)))</formula>
    </cfRule>
  </conditionalFormatting>
  <conditionalFormatting sqref="AD39">
    <cfRule type="containsText" dxfId="421" priority="94" operator="containsText" text="NO CUMPLE">
      <formula>NOT(ISERROR(SEARCH("NO CUMPLE",AD39)))</formula>
    </cfRule>
  </conditionalFormatting>
  <conditionalFormatting sqref="AD36">
    <cfRule type="containsText" dxfId="420" priority="93" operator="containsText" text="NO CUMPLE">
      <formula>NOT(ISERROR(SEARCH("NO CUMPLE",AD36)))</formula>
    </cfRule>
  </conditionalFormatting>
  <conditionalFormatting sqref="AD37">
    <cfRule type="containsText" dxfId="419" priority="92" operator="containsText" text="NO CUMPLE">
      <formula>NOT(ISERROR(SEARCH("NO CUMPLE",AD37)))</formula>
    </cfRule>
  </conditionalFormatting>
  <conditionalFormatting sqref="AD43">
    <cfRule type="containsText" dxfId="418" priority="89" operator="containsText" text="NO CUMPLE">
      <formula>NOT(ISERROR(SEARCH("NO CUMPLE",AD43)))</formula>
    </cfRule>
  </conditionalFormatting>
  <conditionalFormatting sqref="AD42">
    <cfRule type="containsText" dxfId="417" priority="88" operator="containsText" text="NO CUMPLE">
      <formula>NOT(ISERROR(SEARCH("NO CUMPLE",AD42)))</formula>
    </cfRule>
  </conditionalFormatting>
  <conditionalFormatting sqref="AD40">
    <cfRule type="containsText" dxfId="416" priority="87" operator="containsText" text="NO CUMPLE">
      <formula>NOT(ISERROR(SEARCH("NO CUMPLE",AD40)))</formula>
    </cfRule>
  </conditionalFormatting>
  <conditionalFormatting sqref="AA46:AD46">
    <cfRule type="containsText" dxfId="415" priority="84" operator="containsText" text="NO CUMPLE">
      <formula>NOT(ISERROR(SEARCH("NO CUMPLE",AA46)))</formula>
    </cfRule>
  </conditionalFormatting>
  <conditionalFormatting sqref="AA33:AD33">
    <cfRule type="containsText" dxfId="414" priority="83" operator="containsText" text="NO CUMPLE">
      <formula>NOT(ISERROR(SEARCH("NO CUMPLE",AA33)))</formula>
    </cfRule>
  </conditionalFormatting>
  <conditionalFormatting sqref="AD35">
    <cfRule type="containsText" dxfId="413" priority="82" operator="containsText" text="NO CUMPLE">
      <formula>NOT(ISERROR(SEARCH("NO CUMPLE",AD35)))</formula>
    </cfRule>
  </conditionalFormatting>
  <conditionalFormatting sqref="AD41">
    <cfRule type="containsText" dxfId="412" priority="81" operator="containsText" text="NO CUMPLE">
      <formula>NOT(ISERROR(SEARCH("NO CUMPLE",AD41)))</formula>
    </cfRule>
  </conditionalFormatting>
  <conditionalFormatting sqref="AA19:AD19">
    <cfRule type="containsText" dxfId="411" priority="75" operator="containsText" text="NO CUMPLE">
      <formula>NOT(ISERROR(SEARCH("NO CUMPLE",AA19)))</formula>
    </cfRule>
  </conditionalFormatting>
  <conditionalFormatting sqref="AD9">
    <cfRule type="containsText" dxfId="410" priority="74" operator="containsText" text="NO CUMPLE">
      <formula>NOT(ISERROR(SEARCH("NO CUMPLE",AD9)))</formula>
    </cfRule>
  </conditionalFormatting>
  <conditionalFormatting sqref="AD10:AD16">
    <cfRule type="containsText" dxfId="409" priority="73" operator="containsText" text="NO CUMPLE">
      <formula>NOT(ISERROR(SEARCH("NO CUMPLE",AD10)))</formula>
    </cfRule>
  </conditionalFormatting>
  <conditionalFormatting sqref="F17">
    <cfRule type="containsText" dxfId="408" priority="72" operator="containsText" text="NO CUMPLE">
      <formula>NOT(ISERROR(SEARCH("NO CUMPLE",F17)))</formula>
    </cfRule>
  </conditionalFormatting>
  <conditionalFormatting sqref="L17">
    <cfRule type="containsText" dxfId="407" priority="71" operator="containsText" text="NO CUMPLE">
      <formula>NOT(ISERROR(SEARCH("NO CUMPLE",L17)))</formula>
    </cfRule>
  </conditionalFormatting>
  <conditionalFormatting sqref="R17">
    <cfRule type="containsText" dxfId="406" priority="70" operator="containsText" text="NO CUMPLE">
      <formula>NOT(ISERROR(SEARCH("NO CUMPLE",R17)))</formula>
    </cfRule>
  </conditionalFormatting>
  <conditionalFormatting sqref="X17">
    <cfRule type="containsText" dxfId="405" priority="69" operator="containsText" text="NO CUMPLE">
      <formula>NOT(ISERROR(SEARCH("NO CUMPLE",X17)))</formula>
    </cfRule>
  </conditionalFormatting>
  <conditionalFormatting sqref="AD17">
    <cfRule type="containsText" dxfId="404" priority="68" operator="containsText" text="NO CUMPLE">
      <formula>NOT(ISERROR(SEARCH("NO CUMPLE",AD17)))</formula>
    </cfRule>
  </conditionalFormatting>
  <conditionalFormatting sqref="L22">
    <cfRule type="containsText" dxfId="403" priority="67" operator="containsText" text="NO CUMPLE">
      <formula>NOT(ISERROR(SEARCH("NO CUMPLE",L22)))</formula>
    </cfRule>
  </conditionalFormatting>
  <conditionalFormatting sqref="R22">
    <cfRule type="containsText" dxfId="402" priority="66" operator="containsText" text="NO CUMPLE">
      <formula>NOT(ISERROR(SEARCH("NO CUMPLE",R22)))</formula>
    </cfRule>
  </conditionalFormatting>
  <conditionalFormatting sqref="X22">
    <cfRule type="containsText" dxfId="401" priority="65" operator="containsText" text="NO CUMPLE">
      <formula>NOT(ISERROR(SEARCH("NO CUMPLE",X22)))</formula>
    </cfRule>
  </conditionalFormatting>
  <conditionalFormatting sqref="AD22">
    <cfRule type="containsText" dxfId="400" priority="64" operator="containsText" text="NO CUMPLE">
      <formula>NOT(ISERROR(SEARCH("NO CUMPLE",AD22)))</formula>
    </cfRule>
  </conditionalFormatting>
  <conditionalFormatting sqref="F23:F28">
    <cfRule type="containsText" dxfId="399" priority="63" operator="containsText" text="NO CUMPLE">
      <formula>NOT(ISERROR(SEARCH("NO CUMPLE",F23)))</formula>
    </cfRule>
  </conditionalFormatting>
  <conditionalFormatting sqref="L23:L28">
    <cfRule type="containsText" dxfId="398" priority="62" operator="containsText" text="NO CUMPLE">
      <formula>NOT(ISERROR(SEARCH("NO CUMPLE",L23)))</formula>
    </cfRule>
  </conditionalFormatting>
  <conditionalFormatting sqref="R23:R28">
    <cfRule type="containsText" dxfId="397" priority="60" operator="containsText" text="NO CUMPLE">
      <formula>NOT(ISERROR(SEARCH("NO CUMPLE",R23)))</formula>
    </cfRule>
  </conditionalFormatting>
  <conditionalFormatting sqref="X23:X28">
    <cfRule type="containsText" dxfId="396" priority="59" operator="containsText" text="NO CUMPLE">
      <formula>NOT(ISERROR(SEARCH("NO CUMPLE",X23)))</formula>
    </cfRule>
  </conditionalFormatting>
  <conditionalFormatting sqref="AD23:AD28">
    <cfRule type="containsText" dxfId="395" priority="58" operator="containsText" text="NO CUMPLE">
      <formula>NOT(ISERROR(SEARCH("NO CUMPLE",AD23)))</formula>
    </cfRule>
  </conditionalFormatting>
  <conditionalFormatting sqref="F54 L54 R54">
    <cfRule type="containsText" dxfId="394" priority="53" operator="containsText" text="NO CUMPLE">
      <formula>NOT(ISERROR(SEARCH("NO CUMPLE",F54)))</formula>
    </cfRule>
  </conditionalFormatting>
  <conditionalFormatting sqref="F55 L55 R55">
    <cfRule type="containsText" dxfId="393" priority="52" operator="containsText" text="NO CUMPLE">
      <formula>NOT(ISERROR(SEARCH("NO CUMPLE",F55)))</formula>
    </cfRule>
  </conditionalFormatting>
  <conditionalFormatting sqref="F52 L52 R52">
    <cfRule type="containsText" dxfId="392" priority="51" operator="containsText" text="NO CUMPLE">
      <formula>NOT(ISERROR(SEARCH("NO CUMPLE",F52)))</formula>
    </cfRule>
  </conditionalFormatting>
  <conditionalFormatting sqref="F53 L53 R53">
    <cfRule type="containsText" dxfId="391" priority="50" operator="containsText" text="NO CUMPLE">
      <formula>NOT(ISERROR(SEARCH("NO CUMPLE",F53)))</formula>
    </cfRule>
  </conditionalFormatting>
  <conditionalFormatting sqref="F58 L58 R58">
    <cfRule type="containsText" dxfId="390" priority="47" operator="containsText" text="NO CUMPLE">
      <formula>NOT(ISERROR(SEARCH("NO CUMPLE",F58)))</formula>
    </cfRule>
  </conditionalFormatting>
  <conditionalFormatting sqref="F56 L56 R56">
    <cfRule type="containsText" dxfId="389" priority="46" operator="containsText" text="NO CUMPLE">
      <formula>NOT(ISERROR(SEARCH("NO CUMPLE",F56)))</formula>
    </cfRule>
  </conditionalFormatting>
  <conditionalFormatting sqref="C60:F60 I60:L60 O60:R60">
    <cfRule type="containsText" dxfId="388" priority="45" operator="containsText" text="NO CUMPLE">
      <formula>NOT(ISERROR(SEARCH("NO CUMPLE",C60)))</formula>
    </cfRule>
  </conditionalFormatting>
  <conditionalFormatting sqref="F57">
    <cfRule type="containsText" dxfId="387" priority="44" operator="containsText" text="NO CUMPLE">
      <formula>NOT(ISERROR(SEARCH("NO CUMPLE",F57)))</formula>
    </cfRule>
  </conditionalFormatting>
  <conditionalFormatting sqref="F51">
    <cfRule type="containsText" dxfId="386" priority="42" operator="containsText" text="NO CUMPLE">
      <formula>NOT(ISERROR(SEARCH("NO CUMPLE",F51)))</formula>
    </cfRule>
  </conditionalFormatting>
  <conditionalFormatting sqref="L51">
    <cfRule type="containsText" dxfId="385" priority="41" operator="containsText" text="NO CUMPLE">
      <formula>NOT(ISERROR(SEARCH("NO CUMPLE",L51)))</formula>
    </cfRule>
  </conditionalFormatting>
  <conditionalFormatting sqref="L57">
    <cfRule type="containsText" dxfId="384" priority="40" operator="containsText" text="NO CUMPLE">
      <formula>NOT(ISERROR(SEARCH("NO CUMPLE",L57)))</formula>
    </cfRule>
  </conditionalFormatting>
  <conditionalFormatting sqref="R51">
    <cfRule type="containsText" dxfId="383" priority="39" operator="containsText" text="NO CUMPLE">
      <formula>NOT(ISERROR(SEARCH("NO CUMPLE",R51)))</formula>
    </cfRule>
  </conditionalFormatting>
  <conditionalFormatting sqref="R57">
    <cfRule type="containsText" dxfId="382" priority="38" operator="containsText" text="NO CUMPLE">
      <formula>NOT(ISERROR(SEARCH("NO CUMPLE",R57)))</formula>
    </cfRule>
  </conditionalFormatting>
  <conditionalFormatting sqref="X54">
    <cfRule type="containsText" dxfId="381" priority="37" operator="containsText" text="NO CUMPLE">
      <formula>NOT(ISERROR(SEARCH("NO CUMPLE",X54)))</formula>
    </cfRule>
  </conditionalFormatting>
  <conditionalFormatting sqref="X55">
    <cfRule type="containsText" dxfId="380" priority="36" operator="containsText" text="NO CUMPLE">
      <formula>NOT(ISERROR(SEARCH("NO CUMPLE",X55)))</formula>
    </cfRule>
  </conditionalFormatting>
  <conditionalFormatting sqref="X52">
    <cfRule type="containsText" dxfId="379" priority="35" operator="containsText" text="NO CUMPLE">
      <formula>NOT(ISERROR(SEARCH("NO CUMPLE",X52)))</formula>
    </cfRule>
  </conditionalFormatting>
  <conditionalFormatting sqref="X53">
    <cfRule type="containsText" dxfId="378" priority="34" operator="containsText" text="NO CUMPLE">
      <formula>NOT(ISERROR(SEARCH("NO CUMPLE",X53)))</formula>
    </cfRule>
  </conditionalFormatting>
  <conditionalFormatting sqref="X58">
    <cfRule type="containsText" dxfId="377" priority="31" operator="containsText" text="NO CUMPLE">
      <formula>NOT(ISERROR(SEARCH("NO CUMPLE",X58)))</formula>
    </cfRule>
  </conditionalFormatting>
  <conditionalFormatting sqref="X56">
    <cfRule type="containsText" dxfId="376" priority="30" operator="containsText" text="NO CUMPLE">
      <formula>NOT(ISERROR(SEARCH("NO CUMPLE",X56)))</formula>
    </cfRule>
  </conditionalFormatting>
  <conditionalFormatting sqref="U60:X60">
    <cfRule type="containsText" dxfId="375" priority="29" operator="containsText" text="NO CUMPLE">
      <formula>NOT(ISERROR(SEARCH("NO CUMPLE",U60)))</formula>
    </cfRule>
  </conditionalFormatting>
  <conditionalFormatting sqref="X51">
    <cfRule type="containsText" dxfId="374" priority="28" operator="containsText" text="NO CUMPLE">
      <formula>NOT(ISERROR(SEARCH("NO CUMPLE",X51)))</formula>
    </cfRule>
  </conditionalFormatting>
  <conditionalFormatting sqref="X57">
    <cfRule type="containsText" dxfId="373" priority="27" operator="containsText" text="NO CUMPLE">
      <formula>NOT(ISERROR(SEARCH("NO CUMPLE",X57)))</formula>
    </cfRule>
  </conditionalFormatting>
  <conditionalFormatting sqref="AD54">
    <cfRule type="containsText" dxfId="372" priority="26" operator="containsText" text="NO CUMPLE">
      <formula>NOT(ISERROR(SEARCH("NO CUMPLE",AD54)))</formula>
    </cfRule>
  </conditionalFormatting>
  <conditionalFormatting sqref="AD55">
    <cfRule type="containsText" dxfId="371" priority="25" operator="containsText" text="NO CUMPLE">
      <formula>NOT(ISERROR(SEARCH("NO CUMPLE",AD55)))</formula>
    </cfRule>
  </conditionalFormatting>
  <conditionalFormatting sqref="AD52">
    <cfRule type="containsText" dxfId="370" priority="24" operator="containsText" text="NO CUMPLE">
      <formula>NOT(ISERROR(SEARCH("NO CUMPLE",AD52)))</formula>
    </cfRule>
  </conditionalFormatting>
  <conditionalFormatting sqref="AD53">
    <cfRule type="containsText" dxfId="369" priority="23" operator="containsText" text="NO CUMPLE">
      <formula>NOT(ISERROR(SEARCH("NO CUMPLE",AD53)))</formula>
    </cfRule>
  </conditionalFormatting>
  <conditionalFormatting sqref="AD58">
    <cfRule type="containsText" dxfId="368" priority="20" operator="containsText" text="NO CUMPLE">
      <formula>NOT(ISERROR(SEARCH("NO CUMPLE",AD58)))</formula>
    </cfRule>
  </conditionalFormatting>
  <conditionalFormatting sqref="AD56">
    <cfRule type="containsText" dxfId="367" priority="19" operator="containsText" text="NO CUMPLE">
      <formula>NOT(ISERROR(SEARCH("NO CUMPLE",AD56)))</formula>
    </cfRule>
  </conditionalFormatting>
  <conditionalFormatting sqref="AA60:AD60">
    <cfRule type="containsText" dxfId="366" priority="18" operator="containsText" text="NO CUMPLE">
      <formula>NOT(ISERROR(SEARCH("NO CUMPLE",AA60)))</formula>
    </cfRule>
  </conditionalFormatting>
  <conditionalFormatting sqref="AD51">
    <cfRule type="containsText" dxfId="365" priority="17" operator="containsText" text="NO CUMPLE">
      <formula>NOT(ISERROR(SEARCH("NO CUMPLE",AD51)))</formula>
    </cfRule>
  </conditionalFormatting>
  <conditionalFormatting sqref="AD57">
    <cfRule type="containsText" dxfId="364" priority="16" operator="containsText" text="NO CUMPLE">
      <formula>NOT(ISERROR(SEARCH("NO CUMPLE",AD57)))</formula>
    </cfRule>
  </conditionalFormatting>
  <conditionalFormatting sqref="F50 L50 R50">
    <cfRule type="containsText" dxfId="363" priority="15" operator="containsText" text="NO CUMPLE">
      <formula>NOT(ISERROR(SEARCH("NO CUMPLE",F50)))</formula>
    </cfRule>
  </conditionalFormatting>
  <conditionalFormatting sqref="F48">
    <cfRule type="containsText" dxfId="362" priority="14" operator="containsText" text="NO CUMPLE">
      <formula>NOT(ISERROR(SEARCH("NO CUMPLE",F48)))</formula>
    </cfRule>
  </conditionalFormatting>
  <conditionalFormatting sqref="L48">
    <cfRule type="containsText" dxfId="361" priority="13" operator="containsText" text="NO CUMPLE">
      <formula>NOT(ISERROR(SEARCH("NO CUMPLE",L48)))</formula>
    </cfRule>
  </conditionalFormatting>
  <conditionalFormatting sqref="R48">
    <cfRule type="containsText" dxfId="360" priority="12" operator="containsText" text="NO CUMPLE">
      <formula>NOT(ISERROR(SEARCH("NO CUMPLE",R48)))</formula>
    </cfRule>
  </conditionalFormatting>
  <conditionalFormatting sqref="X50">
    <cfRule type="containsText" dxfId="359" priority="11" operator="containsText" text="NO CUMPLE">
      <formula>NOT(ISERROR(SEARCH("NO CUMPLE",X50)))</formula>
    </cfRule>
  </conditionalFormatting>
  <conditionalFormatting sqref="X48">
    <cfRule type="containsText" dxfId="358" priority="10" operator="containsText" text="NO CUMPLE">
      <formula>NOT(ISERROR(SEARCH("NO CUMPLE",X48)))</formula>
    </cfRule>
  </conditionalFormatting>
  <conditionalFormatting sqref="AD50">
    <cfRule type="containsText" dxfId="357" priority="9" operator="containsText" text="NO CUMPLE">
      <formula>NOT(ISERROR(SEARCH("NO CUMPLE",AD50)))</formula>
    </cfRule>
  </conditionalFormatting>
  <conditionalFormatting sqref="AD48">
    <cfRule type="containsText" dxfId="356" priority="8" operator="containsText" text="NO CUMPLE">
      <formula>NOT(ISERROR(SEARCH("NO CUMPLE",AD48)))</formula>
    </cfRule>
  </conditionalFormatting>
  <conditionalFormatting sqref="F49 L49 R49">
    <cfRule type="containsText" dxfId="355" priority="7" operator="containsText" text="NO CUMPLE">
      <formula>NOT(ISERROR(SEARCH("NO CUMPLE",F49)))</formula>
    </cfRule>
  </conditionalFormatting>
  <conditionalFormatting sqref="X49">
    <cfRule type="containsText" dxfId="354" priority="6" operator="containsText" text="NO CUMPLE">
      <formula>NOT(ISERROR(SEARCH("NO CUMPLE",X49)))</formula>
    </cfRule>
  </conditionalFormatting>
  <conditionalFormatting sqref="AD49">
    <cfRule type="containsText" dxfId="353" priority="5" operator="containsText" text="NO CUMPLE">
      <formula>NOT(ISERROR(SEARCH("NO CUMPLE",AD49)))</formula>
    </cfRule>
  </conditionalFormatting>
  <conditionalFormatting sqref="F37">
    <cfRule type="containsText" dxfId="352" priority="4" operator="containsText" text="NO CUMPLE">
      <formula>NOT(ISERROR(SEARCH("NO CUMPLE",F37)))</formula>
    </cfRule>
  </conditionalFormatting>
  <conditionalFormatting sqref="F62">
    <cfRule type="containsText" dxfId="351" priority="3" operator="containsText" text="NO CUMPLE">
      <formula>NOT(ISERROR(SEARCH("NO CUMPLE",F62)))</formula>
    </cfRule>
  </conditionalFormatting>
  <conditionalFormatting sqref="F63:F76">
    <cfRule type="containsText" dxfId="350" priority="2" operator="containsText" text="NO CUMPLE">
      <formula>NOT(ISERROR(SEARCH("NO CUMPLE",F63)))</formula>
    </cfRule>
  </conditionalFormatting>
  <conditionalFormatting sqref="C77:F77">
    <cfRule type="containsText" dxfId="349" priority="1" operator="containsText" text="NO CUMPLE">
      <formula>NOT(ISERROR(SEARCH("NO CUMPLE",C77)))</formula>
    </cfRule>
  </conditionalFormatting>
  <dataValidations disablePrompts="1" count="1">
    <dataValidation type="list" allowBlank="1" showInputMessage="1" showErrorMessage="1" sqref="WTK983104:WWL983104 O65609:R65609 I131145:L131145 I196681:L196681 I262217:L262217 I327753:L327753 I393289:L393289 I458825:L458825 I524361:L524361 I589897:L589897 I655433:L655433 I720969:L720969 I786505:L786505 I852041:L852041 I917577:L917577 I983113:L983113 I65613:L65613 I131149:L131149 I196685:L196685 I262221:L262221 I327757:L327757 I393293:L393293 I458829:L458829 I524365:L524365 I589901:L589901 I655437:L655437 I720973:L720973 I786509:L786509 I852045:L852045 I917581:L917581 I983117:L983117 I20:L20 I65594:L65594 I131130:L131130 I196666:L196666 I262202:L262202 I327738:L327738 I393274:L393274 I458810:L458810 I524346:L524346 I589882:L589882 I655418:L655418 I720954:L720954 I786490:L786490 I852026:L852026 I917562:L917562 I983098:L983098 I31:L31 I65600:L65600 I131136:L131136 I196672:L196672 I262208:L262208 I327744:L327744 I393280:L393280 I458816:L458816 I524352:L524352 I589888:L589888 I655424:L655424 I720960:L720960 I786496:L786496 I852032:L852032 I917568:L917568 I983104:L983104 I65609:L65609 C65609:F65609 C131145:F131145 C196681:F196681 C262217:F262217 C327753:F327753 C393289:F393289 C458825:F458825 C524361:F524361 C589897:F589897 C655433:F655433 C720969:F720969 C786505:F786505 C852041:F852041 C917577:F917577 C983113:F983113 WJO33:WMP33 C65613:F65613 C131149:F131149 C196685:F196685 C262221:F262221 C327757:F327757 C393293:F393293 C458829:F458829 C524365:F524365 C589901:F589901 C655437:F655437 C720973:F720973 C786509:F786509 C852045:F852045 C917581:F917581 C983117:F983117 C20:F20 C65594:F65594 C131130:F131130 C196666:F196666 C262202:F262202 C327738:F327738 C393274:F393274 C458810:F458810 C524346:F524346 C589882:F589882 C655418:F655418 C720954:F720954 C786490:F786490 C852026:F852026 C917562:F917562 C983098:F983098 C31:F31 C65600:F65600 C131136:F131136 C196672:F196672 C262208:F262208 C327744:F327744 C393280:F393280 C458816:F458816 C524352:F524352 C589888:F589888 C655424:F655424 C720960:F720960 C786496:F786496 C852032:F852032 C917568:F917568 C983104:F983104 WTK33:WWL33 O983104:R983104 O917568:R917568 O852032:R852032 O786496:R786496 O720960:R720960 O655424:R655424 O589888:R589888 O524352:R524352 O458816:R458816 O393280:R393280 O327744:R327744 O262208:R262208 O196672:R196672 O131136:R131136 O65600:R65600 O31:R31 O983098:R983098 O917562:R917562 O852026:R852026 O786490:R786490 O720954:R720954 O655418:R655418 O589882:R589882 O524346:R524346 O458810:R458810 O393274:R393274 O327738:R327738 O262202:R262202 O196666:R196666 O131130:R131130 O65594:R65594 O20:R20 O983117:R983117 O917581:R917581 O852045:R852045 O786509:R786509 O720973:R720973 O655437:R655437 O589901:R589901 O524365:R524365 O458829:R458829 O393293:R393293 O327757:R327757 O262221:R262221 O196685:R196685 O131149:R131149 O65613:R65613 O983113:R983113 O917577:R917577 O852041:R852041 O786505:R786505 O720969:R720969 O655433:R655433 O589897:R589897 O524361:R524361 O458825:R458825 O393289:R393289 O327753:R327753 O262217:R262217 O196681:R196681 O33:R33 HG65609:JZ65609 RC65609:TV65609 AAY65609:ADR65609 AKU65609:ANN65609 AUQ65609:AXJ65609 BEM65609:BHF65609 BOI65609:BRB65609 BYE65609:CAX65609 CIA65609:CKT65609 CRW65609:CUP65609 DBS65609:DEL65609 DLO65609:DOH65609 DVK65609:DYD65609 EFG65609:EHZ65609 EPC65609:ERV65609 EYY65609:FBR65609 FIU65609:FLN65609 FSQ65609:FVJ65609 GCM65609:GFF65609 GMI65609:GPB65609 GWE65609:GYX65609 HGA65609:HIT65609 HPW65609:HSP65609 HZS65609:ICL65609 IJO65609:IMH65609 ITK65609:IWD65609 JDG65609:JFZ65609 JNC65609:JPV65609 JWY65609:JZR65609 KGU65609:KJN65609 KQQ65609:KTJ65609 LAM65609:LDF65609 LKI65609:LNB65609 LUE65609:LWX65609 MEA65609:MGT65609 MNW65609:MQP65609 MXS65609:NAL65609 NHO65609:NKH65609 NRK65609:NUD65609 OBG65609:ODZ65609 OLC65609:ONV65609 OUY65609:OXR65609 PEU65609:PHN65609 POQ65609:PRJ65609 PYM65609:QBF65609 QII65609:QLB65609 QSE65609:QUX65609 RCA65609:RET65609 RLW65609:ROP65609 RVS65609:RYL65609 SFO65609:SIH65609 SPK65609:SSD65609 SZG65609:TBZ65609 TJC65609:TLV65609 TSY65609:TVR65609 UCU65609:UFN65609 UMQ65609:UPJ65609 UWM65609:UZF65609 VGI65609:VJB65609 VQE65609:VSX65609 WAA65609:WCT65609 WJW65609:WMP65609 WTS65609:WWL65609 HG131145:JZ131145 RC131145:TV131145 AAY131145:ADR131145 AKU131145:ANN131145 AUQ131145:AXJ131145 BEM131145:BHF131145 BOI131145:BRB131145 BYE131145:CAX131145 CIA131145:CKT131145 CRW131145:CUP131145 DBS131145:DEL131145 DLO131145:DOH131145 DVK131145:DYD131145 EFG131145:EHZ131145 EPC131145:ERV131145 EYY131145:FBR131145 FIU131145:FLN131145 FSQ131145:FVJ131145 GCM131145:GFF131145 GMI131145:GPB131145 GWE131145:GYX131145 HGA131145:HIT131145 HPW131145:HSP131145 HZS131145:ICL131145 IJO131145:IMH131145 ITK131145:IWD131145 JDG131145:JFZ131145 JNC131145:JPV131145 JWY131145:JZR131145 KGU131145:KJN131145 KQQ131145:KTJ131145 LAM131145:LDF131145 LKI131145:LNB131145 LUE131145:LWX131145 MEA131145:MGT131145 MNW131145:MQP131145 MXS131145:NAL131145 NHO131145:NKH131145 NRK131145:NUD131145 OBG131145:ODZ131145 OLC131145:ONV131145 OUY131145:OXR131145 PEU131145:PHN131145 POQ131145:PRJ131145 PYM131145:QBF131145 QII131145:QLB131145 QSE131145:QUX131145 RCA131145:RET131145 RLW131145:ROP131145 RVS131145:RYL131145 SFO131145:SIH131145 SPK131145:SSD131145 SZG131145:TBZ131145 TJC131145:TLV131145 TSY131145:TVR131145 UCU131145:UFN131145 UMQ131145:UPJ131145 UWM131145:UZF131145 VGI131145:VJB131145 VQE131145:VSX131145 WAA131145:WCT131145 WJW131145:WMP131145 WTS131145:WWL131145 HG196681:JZ196681 RC196681:TV196681 AAY196681:ADR196681 AKU196681:ANN196681 AUQ196681:AXJ196681 BEM196681:BHF196681 BOI196681:BRB196681 BYE196681:CAX196681 CIA196681:CKT196681 CRW196681:CUP196681 DBS196681:DEL196681 DLO196681:DOH196681 DVK196681:DYD196681 EFG196681:EHZ196681 EPC196681:ERV196681 EYY196681:FBR196681 FIU196681:FLN196681 FSQ196681:FVJ196681 GCM196681:GFF196681 GMI196681:GPB196681 GWE196681:GYX196681 HGA196681:HIT196681 HPW196681:HSP196681 HZS196681:ICL196681 IJO196681:IMH196681 ITK196681:IWD196681 JDG196681:JFZ196681 JNC196681:JPV196681 JWY196681:JZR196681 KGU196681:KJN196681 KQQ196681:KTJ196681 LAM196681:LDF196681 LKI196681:LNB196681 LUE196681:LWX196681 MEA196681:MGT196681 MNW196681:MQP196681 MXS196681:NAL196681 NHO196681:NKH196681 NRK196681:NUD196681 OBG196681:ODZ196681 OLC196681:ONV196681 OUY196681:OXR196681 PEU196681:PHN196681 POQ196681:PRJ196681 PYM196681:QBF196681 QII196681:QLB196681 QSE196681:QUX196681 RCA196681:RET196681 RLW196681:ROP196681 RVS196681:RYL196681 SFO196681:SIH196681 SPK196681:SSD196681 SZG196681:TBZ196681 TJC196681:TLV196681 TSY196681:TVR196681 UCU196681:UFN196681 UMQ196681:UPJ196681 UWM196681:UZF196681 VGI196681:VJB196681 VQE196681:VSX196681 WAA196681:WCT196681 WJW196681:WMP196681 WTS196681:WWL196681 HG262217:JZ262217 RC262217:TV262217 AAY262217:ADR262217 AKU262217:ANN262217 AUQ262217:AXJ262217 BEM262217:BHF262217 BOI262217:BRB262217 BYE262217:CAX262217 CIA262217:CKT262217 CRW262217:CUP262217 DBS262217:DEL262217 DLO262217:DOH262217 DVK262217:DYD262217 EFG262217:EHZ262217 EPC262217:ERV262217 EYY262217:FBR262217 FIU262217:FLN262217 FSQ262217:FVJ262217 GCM262217:GFF262217 GMI262217:GPB262217 GWE262217:GYX262217 HGA262217:HIT262217 HPW262217:HSP262217 HZS262217:ICL262217 IJO262217:IMH262217 ITK262217:IWD262217 JDG262217:JFZ262217 JNC262217:JPV262217 JWY262217:JZR262217 KGU262217:KJN262217 KQQ262217:KTJ262217 LAM262217:LDF262217 LKI262217:LNB262217 LUE262217:LWX262217 MEA262217:MGT262217 MNW262217:MQP262217 MXS262217:NAL262217 NHO262217:NKH262217 NRK262217:NUD262217 OBG262217:ODZ262217 OLC262217:ONV262217 OUY262217:OXR262217 PEU262217:PHN262217 POQ262217:PRJ262217 PYM262217:QBF262217 QII262217:QLB262217 QSE262217:QUX262217 RCA262217:RET262217 RLW262217:ROP262217 RVS262217:RYL262217 SFO262217:SIH262217 SPK262217:SSD262217 SZG262217:TBZ262217 TJC262217:TLV262217 TSY262217:TVR262217 UCU262217:UFN262217 UMQ262217:UPJ262217 UWM262217:UZF262217 VGI262217:VJB262217 VQE262217:VSX262217 WAA262217:WCT262217 WJW262217:WMP262217 WTS262217:WWL262217 HG327753:JZ327753 RC327753:TV327753 AAY327753:ADR327753 AKU327753:ANN327753 AUQ327753:AXJ327753 BEM327753:BHF327753 BOI327753:BRB327753 BYE327753:CAX327753 CIA327753:CKT327753 CRW327753:CUP327753 DBS327753:DEL327753 DLO327753:DOH327753 DVK327753:DYD327753 EFG327753:EHZ327753 EPC327753:ERV327753 EYY327753:FBR327753 FIU327753:FLN327753 FSQ327753:FVJ327753 GCM327753:GFF327753 GMI327753:GPB327753 GWE327753:GYX327753 HGA327753:HIT327753 HPW327753:HSP327753 HZS327753:ICL327753 IJO327753:IMH327753 ITK327753:IWD327753 JDG327753:JFZ327753 JNC327753:JPV327753 JWY327753:JZR327753 KGU327753:KJN327753 KQQ327753:KTJ327753 LAM327753:LDF327753 LKI327753:LNB327753 LUE327753:LWX327753 MEA327753:MGT327753 MNW327753:MQP327753 MXS327753:NAL327753 NHO327753:NKH327753 NRK327753:NUD327753 OBG327753:ODZ327753 OLC327753:ONV327753 OUY327753:OXR327753 PEU327753:PHN327753 POQ327753:PRJ327753 PYM327753:QBF327753 QII327753:QLB327753 QSE327753:QUX327753 RCA327753:RET327753 RLW327753:ROP327753 RVS327753:RYL327753 SFO327753:SIH327753 SPK327753:SSD327753 SZG327753:TBZ327753 TJC327753:TLV327753 TSY327753:TVR327753 UCU327753:UFN327753 UMQ327753:UPJ327753 UWM327753:UZF327753 VGI327753:VJB327753 VQE327753:VSX327753 WAA327753:WCT327753 WJW327753:WMP327753 WTS327753:WWL327753 HG393289:JZ393289 RC393289:TV393289 AAY393289:ADR393289 AKU393289:ANN393289 AUQ393289:AXJ393289 BEM393289:BHF393289 BOI393289:BRB393289 BYE393289:CAX393289 CIA393289:CKT393289 CRW393289:CUP393289 DBS393289:DEL393289 DLO393289:DOH393289 DVK393289:DYD393289 EFG393289:EHZ393289 EPC393289:ERV393289 EYY393289:FBR393289 FIU393289:FLN393289 FSQ393289:FVJ393289 GCM393289:GFF393289 GMI393289:GPB393289 GWE393289:GYX393289 HGA393289:HIT393289 HPW393289:HSP393289 HZS393289:ICL393289 IJO393289:IMH393289 ITK393289:IWD393289 JDG393289:JFZ393289 JNC393289:JPV393289 JWY393289:JZR393289 KGU393289:KJN393289 KQQ393289:KTJ393289 LAM393289:LDF393289 LKI393289:LNB393289 LUE393289:LWX393289 MEA393289:MGT393289 MNW393289:MQP393289 MXS393289:NAL393289 NHO393289:NKH393289 NRK393289:NUD393289 OBG393289:ODZ393289 OLC393289:ONV393289 OUY393289:OXR393289 PEU393289:PHN393289 POQ393289:PRJ393289 PYM393289:QBF393289 QII393289:QLB393289 QSE393289:QUX393289 RCA393289:RET393289 RLW393289:ROP393289 RVS393289:RYL393289 SFO393289:SIH393289 SPK393289:SSD393289 SZG393289:TBZ393289 TJC393289:TLV393289 TSY393289:TVR393289 UCU393289:UFN393289 UMQ393289:UPJ393289 UWM393289:UZF393289 VGI393289:VJB393289 VQE393289:VSX393289 WAA393289:WCT393289 WJW393289:WMP393289 WTS393289:WWL393289 HG458825:JZ458825 RC458825:TV458825 AAY458825:ADR458825 AKU458825:ANN458825 AUQ458825:AXJ458825 BEM458825:BHF458825 BOI458825:BRB458825 BYE458825:CAX458825 CIA458825:CKT458825 CRW458825:CUP458825 DBS458825:DEL458825 DLO458825:DOH458825 DVK458825:DYD458825 EFG458825:EHZ458825 EPC458825:ERV458825 EYY458825:FBR458825 FIU458825:FLN458825 FSQ458825:FVJ458825 GCM458825:GFF458825 GMI458825:GPB458825 GWE458825:GYX458825 HGA458825:HIT458825 HPW458825:HSP458825 HZS458825:ICL458825 IJO458825:IMH458825 ITK458825:IWD458825 JDG458825:JFZ458825 JNC458825:JPV458825 JWY458825:JZR458825 KGU458825:KJN458825 KQQ458825:KTJ458825 LAM458825:LDF458825 LKI458825:LNB458825 LUE458825:LWX458825 MEA458825:MGT458825 MNW458825:MQP458825 MXS458825:NAL458825 NHO458825:NKH458825 NRK458825:NUD458825 OBG458825:ODZ458825 OLC458825:ONV458825 OUY458825:OXR458825 PEU458825:PHN458825 POQ458825:PRJ458825 PYM458825:QBF458825 QII458825:QLB458825 QSE458825:QUX458825 RCA458825:RET458825 RLW458825:ROP458825 RVS458825:RYL458825 SFO458825:SIH458825 SPK458825:SSD458825 SZG458825:TBZ458825 TJC458825:TLV458825 TSY458825:TVR458825 UCU458825:UFN458825 UMQ458825:UPJ458825 UWM458825:UZF458825 VGI458825:VJB458825 VQE458825:VSX458825 WAA458825:WCT458825 WJW458825:WMP458825 WTS458825:WWL458825 HG524361:JZ524361 RC524361:TV524361 AAY524361:ADR524361 AKU524361:ANN524361 AUQ524361:AXJ524361 BEM524361:BHF524361 BOI524361:BRB524361 BYE524361:CAX524361 CIA524361:CKT524361 CRW524361:CUP524361 DBS524361:DEL524361 DLO524361:DOH524361 DVK524361:DYD524361 EFG524361:EHZ524361 EPC524361:ERV524361 EYY524361:FBR524361 FIU524361:FLN524361 FSQ524361:FVJ524361 GCM524361:GFF524361 GMI524361:GPB524361 GWE524361:GYX524361 HGA524361:HIT524361 HPW524361:HSP524361 HZS524361:ICL524361 IJO524361:IMH524361 ITK524361:IWD524361 JDG524361:JFZ524361 JNC524361:JPV524361 JWY524361:JZR524361 KGU524361:KJN524361 KQQ524361:KTJ524361 LAM524361:LDF524361 LKI524361:LNB524361 LUE524361:LWX524361 MEA524361:MGT524361 MNW524361:MQP524361 MXS524361:NAL524361 NHO524361:NKH524361 NRK524361:NUD524361 OBG524361:ODZ524361 OLC524361:ONV524361 OUY524361:OXR524361 PEU524361:PHN524361 POQ524361:PRJ524361 PYM524361:QBF524361 QII524361:QLB524361 QSE524361:QUX524361 RCA524361:RET524361 RLW524361:ROP524361 RVS524361:RYL524361 SFO524361:SIH524361 SPK524361:SSD524361 SZG524361:TBZ524361 TJC524361:TLV524361 TSY524361:TVR524361 UCU524361:UFN524361 UMQ524361:UPJ524361 UWM524361:UZF524361 VGI524361:VJB524361 VQE524361:VSX524361 WAA524361:WCT524361 WJW524361:WMP524361 WTS524361:WWL524361 HG589897:JZ589897 RC589897:TV589897 AAY589897:ADR589897 AKU589897:ANN589897 AUQ589897:AXJ589897 BEM589897:BHF589897 BOI589897:BRB589897 BYE589897:CAX589897 CIA589897:CKT589897 CRW589897:CUP589897 DBS589897:DEL589897 DLO589897:DOH589897 DVK589897:DYD589897 EFG589897:EHZ589897 EPC589897:ERV589897 EYY589897:FBR589897 FIU589897:FLN589897 FSQ589897:FVJ589897 GCM589897:GFF589897 GMI589897:GPB589897 GWE589897:GYX589897 HGA589897:HIT589897 HPW589897:HSP589897 HZS589897:ICL589897 IJO589897:IMH589897 ITK589897:IWD589897 JDG589897:JFZ589897 JNC589897:JPV589897 JWY589897:JZR589897 KGU589897:KJN589897 KQQ589897:KTJ589897 LAM589897:LDF589897 LKI589897:LNB589897 LUE589897:LWX589897 MEA589897:MGT589897 MNW589897:MQP589897 MXS589897:NAL589897 NHO589897:NKH589897 NRK589897:NUD589897 OBG589897:ODZ589897 OLC589897:ONV589897 OUY589897:OXR589897 PEU589897:PHN589897 POQ589897:PRJ589897 PYM589897:QBF589897 QII589897:QLB589897 QSE589897:QUX589897 RCA589897:RET589897 RLW589897:ROP589897 RVS589897:RYL589897 SFO589897:SIH589897 SPK589897:SSD589897 SZG589897:TBZ589897 TJC589897:TLV589897 TSY589897:TVR589897 UCU589897:UFN589897 UMQ589897:UPJ589897 UWM589897:UZF589897 VGI589897:VJB589897 VQE589897:VSX589897 WAA589897:WCT589897 WJW589897:WMP589897 WTS589897:WWL589897 HG655433:JZ655433 RC655433:TV655433 AAY655433:ADR655433 AKU655433:ANN655433 AUQ655433:AXJ655433 BEM655433:BHF655433 BOI655433:BRB655433 BYE655433:CAX655433 CIA655433:CKT655433 CRW655433:CUP655433 DBS655433:DEL655433 DLO655433:DOH655433 DVK655433:DYD655433 EFG655433:EHZ655433 EPC655433:ERV655433 EYY655433:FBR655433 FIU655433:FLN655433 FSQ655433:FVJ655433 GCM655433:GFF655433 GMI655433:GPB655433 GWE655433:GYX655433 HGA655433:HIT655433 HPW655433:HSP655433 HZS655433:ICL655433 IJO655433:IMH655433 ITK655433:IWD655433 JDG655433:JFZ655433 JNC655433:JPV655433 JWY655433:JZR655433 KGU655433:KJN655433 KQQ655433:KTJ655433 LAM655433:LDF655433 LKI655433:LNB655433 LUE655433:LWX655433 MEA655433:MGT655433 MNW655433:MQP655433 MXS655433:NAL655433 NHO655433:NKH655433 NRK655433:NUD655433 OBG655433:ODZ655433 OLC655433:ONV655433 OUY655433:OXR655433 PEU655433:PHN655433 POQ655433:PRJ655433 PYM655433:QBF655433 QII655433:QLB655433 QSE655433:QUX655433 RCA655433:RET655433 RLW655433:ROP655433 RVS655433:RYL655433 SFO655433:SIH655433 SPK655433:SSD655433 SZG655433:TBZ655433 TJC655433:TLV655433 TSY655433:TVR655433 UCU655433:UFN655433 UMQ655433:UPJ655433 UWM655433:UZF655433 VGI655433:VJB655433 VQE655433:VSX655433 WAA655433:WCT655433 WJW655433:WMP655433 WTS655433:WWL655433 HG720969:JZ720969 RC720969:TV720969 AAY720969:ADR720969 AKU720969:ANN720969 AUQ720969:AXJ720969 BEM720969:BHF720969 BOI720969:BRB720969 BYE720969:CAX720969 CIA720969:CKT720969 CRW720969:CUP720969 DBS720969:DEL720969 DLO720969:DOH720969 DVK720969:DYD720969 EFG720969:EHZ720969 EPC720969:ERV720969 EYY720969:FBR720969 FIU720969:FLN720969 FSQ720969:FVJ720969 GCM720969:GFF720969 GMI720969:GPB720969 GWE720969:GYX720969 HGA720969:HIT720969 HPW720969:HSP720969 HZS720969:ICL720969 IJO720969:IMH720969 ITK720969:IWD720969 JDG720969:JFZ720969 JNC720969:JPV720969 JWY720969:JZR720969 KGU720969:KJN720969 KQQ720969:KTJ720969 LAM720969:LDF720969 LKI720969:LNB720969 LUE720969:LWX720969 MEA720969:MGT720969 MNW720969:MQP720969 MXS720969:NAL720969 NHO720969:NKH720969 NRK720969:NUD720969 OBG720969:ODZ720969 OLC720969:ONV720969 OUY720969:OXR720969 PEU720969:PHN720969 POQ720969:PRJ720969 PYM720969:QBF720969 QII720969:QLB720969 QSE720969:QUX720969 RCA720969:RET720969 RLW720969:ROP720969 RVS720969:RYL720969 SFO720969:SIH720969 SPK720969:SSD720969 SZG720969:TBZ720969 TJC720969:TLV720969 TSY720969:TVR720969 UCU720969:UFN720969 UMQ720969:UPJ720969 UWM720969:UZF720969 VGI720969:VJB720969 VQE720969:VSX720969 WAA720969:WCT720969 WJW720969:WMP720969 WTS720969:WWL720969 HG786505:JZ786505 RC786505:TV786505 AAY786505:ADR786505 AKU786505:ANN786505 AUQ786505:AXJ786505 BEM786505:BHF786505 BOI786505:BRB786505 BYE786505:CAX786505 CIA786505:CKT786505 CRW786505:CUP786505 DBS786505:DEL786505 DLO786505:DOH786505 DVK786505:DYD786505 EFG786505:EHZ786505 EPC786505:ERV786505 EYY786505:FBR786505 FIU786505:FLN786505 FSQ786505:FVJ786505 GCM786505:GFF786505 GMI786505:GPB786505 GWE786505:GYX786505 HGA786505:HIT786505 HPW786505:HSP786505 HZS786505:ICL786505 IJO786505:IMH786505 ITK786505:IWD786505 JDG786505:JFZ786505 JNC786505:JPV786505 JWY786505:JZR786505 KGU786505:KJN786505 KQQ786505:KTJ786505 LAM786505:LDF786505 LKI786505:LNB786505 LUE786505:LWX786505 MEA786505:MGT786505 MNW786505:MQP786505 MXS786505:NAL786505 NHO786505:NKH786505 NRK786505:NUD786505 OBG786505:ODZ786505 OLC786505:ONV786505 OUY786505:OXR786505 PEU786505:PHN786505 POQ786505:PRJ786505 PYM786505:QBF786505 QII786505:QLB786505 QSE786505:QUX786505 RCA786505:RET786505 RLW786505:ROP786505 RVS786505:RYL786505 SFO786505:SIH786505 SPK786505:SSD786505 SZG786505:TBZ786505 TJC786505:TLV786505 TSY786505:TVR786505 UCU786505:UFN786505 UMQ786505:UPJ786505 UWM786505:UZF786505 VGI786505:VJB786505 VQE786505:VSX786505 WAA786505:WCT786505 WJW786505:WMP786505 WTS786505:WWL786505 HG852041:JZ852041 RC852041:TV852041 AAY852041:ADR852041 AKU852041:ANN852041 AUQ852041:AXJ852041 BEM852041:BHF852041 BOI852041:BRB852041 BYE852041:CAX852041 CIA852041:CKT852041 CRW852041:CUP852041 DBS852041:DEL852041 DLO852041:DOH852041 DVK852041:DYD852041 EFG852041:EHZ852041 EPC852041:ERV852041 EYY852041:FBR852041 FIU852041:FLN852041 FSQ852041:FVJ852041 GCM852041:GFF852041 GMI852041:GPB852041 GWE852041:GYX852041 HGA852041:HIT852041 HPW852041:HSP852041 HZS852041:ICL852041 IJO852041:IMH852041 ITK852041:IWD852041 JDG852041:JFZ852041 JNC852041:JPV852041 JWY852041:JZR852041 KGU852041:KJN852041 KQQ852041:KTJ852041 LAM852041:LDF852041 LKI852041:LNB852041 LUE852041:LWX852041 MEA852041:MGT852041 MNW852041:MQP852041 MXS852041:NAL852041 NHO852041:NKH852041 NRK852041:NUD852041 OBG852041:ODZ852041 OLC852041:ONV852041 OUY852041:OXR852041 PEU852041:PHN852041 POQ852041:PRJ852041 PYM852041:QBF852041 QII852041:QLB852041 QSE852041:QUX852041 RCA852041:RET852041 RLW852041:ROP852041 RVS852041:RYL852041 SFO852041:SIH852041 SPK852041:SSD852041 SZG852041:TBZ852041 TJC852041:TLV852041 TSY852041:TVR852041 UCU852041:UFN852041 UMQ852041:UPJ852041 UWM852041:UZF852041 VGI852041:VJB852041 VQE852041:VSX852041 WAA852041:WCT852041 WJW852041:WMP852041 WTS852041:WWL852041 HG917577:JZ917577 RC917577:TV917577 AAY917577:ADR917577 AKU917577:ANN917577 AUQ917577:AXJ917577 BEM917577:BHF917577 BOI917577:BRB917577 BYE917577:CAX917577 CIA917577:CKT917577 CRW917577:CUP917577 DBS917577:DEL917577 DLO917577:DOH917577 DVK917577:DYD917577 EFG917577:EHZ917577 EPC917577:ERV917577 EYY917577:FBR917577 FIU917577:FLN917577 FSQ917577:FVJ917577 GCM917577:GFF917577 GMI917577:GPB917577 GWE917577:GYX917577 HGA917577:HIT917577 HPW917577:HSP917577 HZS917577:ICL917577 IJO917577:IMH917577 ITK917577:IWD917577 JDG917577:JFZ917577 JNC917577:JPV917577 JWY917577:JZR917577 KGU917577:KJN917577 KQQ917577:KTJ917577 LAM917577:LDF917577 LKI917577:LNB917577 LUE917577:LWX917577 MEA917577:MGT917577 MNW917577:MQP917577 MXS917577:NAL917577 NHO917577:NKH917577 NRK917577:NUD917577 OBG917577:ODZ917577 OLC917577:ONV917577 OUY917577:OXR917577 PEU917577:PHN917577 POQ917577:PRJ917577 PYM917577:QBF917577 QII917577:QLB917577 QSE917577:QUX917577 RCA917577:RET917577 RLW917577:ROP917577 RVS917577:RYL917577 SFO917577:SIH917577 SPK917577:SSD917577 SZG917577:TBZ917577 TJC917577:TLV917577 TSY917577:TVR917577 UCU917577:UFN917577 UMQ917577:UPJ917577 UWM917577:UZF917577 VGI917577:VJB917577 VQE917577:VSX917577 WAA917577:WCT917577 WJW917577:WMP917577 WTS917577:WWL917577 HG983113:JZ983113 RC983113:TV983113 AAY983113:ADR983113 AKU983113:ANN983113 AUQ983113:AXJ983113 BEM983113:BHF983113 BOI983113:BRB983113 BYE983113:CAX983113 CIA983113:CKT983113 CRW983113:CUP983113 DBS983113:DEL983113 DLO983113:DOH983113 DVK983113:DYD983113 EFG983113:EHZ983113 EPC983113:ERV983113 EYY983113:FBR983113 FIU983113:FLN983113 FSQ983113:FVJ983113 GCM983113:GFF983113 GMI983113:GPB983113 GWE983113:GYX983113 HGA983113:HIT983113 HPW983113:HSP983113 HZS983113:ICL983113 IJO983113:IMH983113 ITK983113:IWD983113 JDG983113:JFZ983113 JNC983113:JPV983113 JWY983113:JZR983113 KGU983113:KJN983113 KQQ983113:KTJ983113 LAM983113:LDF983113 LKI983113:LNB983113 LUE983113:LWX983113 MEA983113:MGT983113 MNW983113:MQP983113 MXS983113:NAL983113 NHO983113:NKH983113 NRK983113:NUD983113 OBG983113:ODZ983113 OLC983113:ONV983113 OUY983113:OXR983113 PEU983113:PHN983113 POQ983113:PRJ983113 PYM983113:QBF983113 QII983113:QLB983113 QSE983113:QUX983113 RCA983113:RET983113 RLW983113:ROP983113 RVS983113:RYL983113 SFO983113:SIH983113 SPK983113:SSD983113 SZG983113:TBZ983113 TJC983113:TLV983113 TSY983113:TVR983113 UCU983113:UFN983113 UMQ983113:UPJ983113 UWM983113:UZF983113 VGI983113:VJB983113 VQE983113:VSX983113 WAA983113:WCT983113 WJW983113:WMP983113 WTS983113:WWL983113 HG65613:JZ65613 RC65613:TV65613 AAY65613:ADR65613 AKU65613:ANN65613 AUQ65613:AXJ65613 BEM65613:BHF65613 BOI65613:BRB65613 BYE65613:CAX65613 CIA65613:CKT65613 CRW65613:CUP65613 DBS65613:DEL65613 DLO65613:DOH65613 DVK65613:DYD65613 EFG65613:EHZ65613 EPC65613:ERV65613 EYY65613:FBR65613 FIU65613:FLN65613 FSQ65613:FVJ65613 GCM65613:GFF65613 GMI65613:GPB65613 GWE65613:GYX65613 HGA65613:HIT65613 HPW65613:HSP65613 HZS65613:ICL65613 IJO65613:IMH65613 ITK65613:IWD65613 JDG65613:JFZ65613 JNC65613:JPV65613 JWY65613:JZR65613 KGU65613:KJN65613 KQQ65613:KTJ65613 LAM65613:LDF65613 LKI65613:LNB65613 LUE65613:LWX65613 MEA65613:MGT65613 MNW65613:MQP65613 MXS65613:NAL65613 NHO65613:NKH65613 NRK65613:NUD65613 OBG65613:ODZ65613 OLC65613:ONV65613 OUY65613:OXR65613 PEU65613:PHN65613 POQ65613:PRJ65613 PYM65613:QBF65613 QII65613:QLB65613 QSE65613:QUX65613 RCA65613:RET65613 RLW65613:ROP65613 RVS65613:RYL65613 SFO65613:SIH65613 SPK65613:SSD65613 SZG65613:TBZ65613 TJC65613:TLV65613 TSY65613:TVR65613 UCU65613:UFN65613 UMQ65613:UPJ65613 UWM65613:UZF65613 VGI65613:VJB65613 VQE65613:VSX65613 WAA65613:WCT65613 WJW65613:WMP65613 WTS65613:WWL65613 HG131149:JZ131149 RC131149:TV131149 AAY131149:ADR131149 AKU131149:ANN131149 AUQ131149:AXJ131149 BEM131149:BHF131149 BOI131149:BRB131149 BYE131149:CAX131149 CIA131149:CKT131149 CRW131149:CUP131149 DBS131149:DEL131149 DLO131149:DOH131149 DVK131149:DYD131149 EFG131149:EHZ131149 EPC131149:ERV131149 EYY131149:FBR131149 FIU131149:FLN131149 FSQ131149:FVJ131149 GCM131149:GFF131149 GMI131149:GPB131149 GWE131149:GYX131149 HGA131149:HIT131149 HPW131149:HSP131149 HZS131149:ICL131149 IJO131149:IMH131149 ITK131149:IWD131149 JDG131149:JFZ131149 JNC131149:JPV131149 JWY131149:JZR131149 KGU131149:KJN131149 KQQ131149:KTJ131149 LAM131149:LDF131149 LKI131149:LNB131149 LUE131149:LWX131149 MEA131149:MGT131149 MNW131149:MQP131149 MXS131149:NAL131149 NHO131149:NKH131149 NRK131149:NUD131149 OBG131149:ODZ131149 OLC131149:ONV131149 OUY131149:OXR131149 PEU131149:PHN131149 POQ131149:PRJ131149 PYM131149:QBF131149 QII131149:QLB131149 QSE131149:QUX131149 RCA131149:RET131149 RLW131149:ROP131149 RVS131149:RYL131149 SFO131149:SIH131149 SPK131149:SSD131149 SZG131149:TBZ131149 TJC131149:TLV131149 TSY131149:TVR131149 UCU131149:UFN131149 UMQ131149:UPJ131149 UWM131149:UZF131149 VGI131149:VJB131149 VQE131149:VSX131149 WAA131149:WCT131149 WJW131149:WMP131149 WTS131149:WWL131149 HG196685:JZ196685 RC196685:TV196685 AAY196685:ADR196685 AKU196685:ANN196685 AUQ196685:AXJ196685 BEM196685:BHF196685 BOI196685:BRB196685 BYE196685:CAX196685 CIA196685:CKT196685 CRW196685:CUP196685 DBS196685:DEL196685 DLO196685:DOH196685 DVK196685:DYD196685 EFG196685:EHZ196685 EPC196685:ERV196685 EYY196685:FBR196685 FIU196685:FLN196685 FSQ196685:FVJ196685 GCM196685:GFF196685 GMI196685:GPB196685 GWE196685:GYX196685 HGA196685:HIT196685 HPW196685:HSP196685 HZS196685:ICL196685 IJO196685:IMH196685 ITK196685:IWD196685 JDG196685:JFZ196685 JNC196685:JPV196685 JWY196685:JZR196685 KGU196685:KJN196685 KQQ196685:KTJ196685 LAM196685:LDF196685 LKI196685:LNB196685 LUE196685:LWX196685 MEA196685:MGT196685 MNW196685:MQP196685 MXS196685:NAL196685 NHO196685:NKH196685 NRK196685:NUD196685 OBG196685:ODZ196685 OLC196685:ONV196685 OUY196685:OXR196685 PEU196685:PHN196685 POQ196685:PRJ196685 PYM196685:QBF196685 QII196685:QLB196685 QSE196685:QUX196685 RCA196685:RET196685 RLW196685:ROP196685 RVS196685:RYL196685 SFO196685:SIH196685 SPK196685:SSD196685 SZG196685:TBZ196685 TJC196685:TLV196685 TSY196685:TVR196685 UCU196685:UFN196685 UMQ196685:UPJ196685 UWM196685:UZF196685 VGI196685:VJB196685 VQE196685:VSX196685 WAA196685:WCT196685 WJW196685:WMP196685 WTS196685:WWL196685 HG262221:JZ262221 RC262221:TV262221 AAY262221:ADR262221 AKU262221:ANN262221 AUQ262221:AXJ262221 BEM262221:BHF262221 BOI262221:BRB262221 BYE262221:CAX262221 CIA262221:CKT262221 CRW262221:CUP262221 DBS262221:DEL262221 DLO262221:DOH262221 DVK262221:DYD262221 EFG262221:EHZ262221 EPC262221:ERV262221 EYY262221:FBR262221 FIU262221:FLN262221 FSQ262221:FVJ262221 GCM262221:GFF262221 GMI262221:GPB262221 GWE262221:GYX262221 HGA262221:HIT262221 HPW262221:HSP262221 HZS262221:ICL262221 IJO262221:IMH262221 ITK262221:IWD262221 JDG262221:JFZ262221 JNC262221:JPV262221 JWY262221:JZR262221 KGU262221:KJN262221 KQQ262221:KTJ262221 LAM262221:LDF262221 LKI262221:LNB262221 LUE262221:LWX262221 MEA262221:MGT262221 MNW262221:MQP262221 MXS262221:NAL262221 NHO262221:NKH262221 NRK262221:NUD262221 OBG262221:ODZ262221 OLC262221:ONV262221 OUY262221:OXR262221 PEU262221:PHN262221 POQ262221:PRJ262221 PYM262221:QBF262221 QII262221:QLB262221 QSE262221:QUX262221 RCA262221:RET262221 RLW262221:ROP262221 RVS262221:RYL262221 SFO262221:SIH262221 SPK262221:SSD262221 SZG262221:TBZ262221 TJC262221:TLV262221 TSY262221:TVR262221 UCU262221:UFN262221 UMQ262221:UPJ262221 UWM262221:UZF262221 VGI262221:VJB262221 VQE262221:VSX262221 WAA262221:WCT262221 WJW262221:WMP262221 WTS262221:WWL262221 HG327757:JZ327757 RC327757:TV327757 AAY327757:ADR327757 AKU327757:ANN327757 AUQ327757:AXJ327757 BEM327757:BHF327757 BOI327757:BRB327757 BYE327757:CAX327757 CIA327757:CKT327757 CRW327757:CUP327757 DBS327757:DEL327757 DLO327757:DOH327757 DVK327757:DYD327757 EFG327757:EHZ327757 EPC327757:ERV327757 EYY327757:FBR327757 FIU327757:FLN327757 FSQ327757:FVJ327757 GCM327757:GFF327757 GMI327757:GPB327757 GWE327757:GYX327757 HGA327757:HIT327757 HPW327757:HSP327757 HZS327757:ICL327757 IJO327757:IMH327757 ITK327757:IWD327757 JDG327757:JFZ327757 JNC327757:JPV327757 JWY327757:JZR327757 KGU327757:KJN327757 KQQ327757:KTJ327757 LAM327757:LDF327757 LKI327757:LNB327757 LUE327757:LWX327757 MEA327757:MGT327757 MNW327757:MQP327757 MXS327757:NAL327757 NHO327757:NKH327757 NRK327757:NUD327757 OBG327757:ODZ327757 OLC327757:ONV327757 OUY327757:OXR327757 PEU327757:PHN327757 POQ327757:PRJ327757 PYM327757:QBF327757 QII327757:QLB327757 QSE327757:QUX327757 RCA327757:RET327757 RLW327757:ROP327757 RVS327757:RYL327757 SFO327757:SIH327757 SPK327757:SSD327757 SZG327757:TBZ327757 TJC327757:TLV327757 TSY327757:TVR327757 UCU327757:UFN327757 UMQ327757:UPJ327757 UWM327757:UZF327757 VGI327757:VJB327757 VQE327757:VSX327757 WAA327757:WCT327757 WJW327757:WMP327757 WTS327757:WWL327757 HG393293:JZ393293 RC393293:TV393293 AAY393293:ADR393293 AKU393293:ANN393293 AUQ393293:AXJ393293 BEM393293:BHF393293 BOI393293:BRB393293 BYE393293:CAX393293 CIA393293:CKT393293 CRW393293:CUP393293 DBS393293:DEL393293 DLO393293:DOH393293 DVK393293:DYD393293 EFG393293:EHZ393293 EPC393293:ERV393293 EYY393293:FBR393293 FIU393293:FLN393293 FSQ393293:FVJ393293 GCM393293:GFF393293 GMI393293:GPB393293 GWE393293:GYX393293 HGA393293:HIT393293 HPW393293:HSP393293 HZS393293:ICL393293 IJO393293:IMH393293 ITK393293:IWD393293 JDG393293:JFZ393293 JNC393293:JPV393293 JWY393293:JZR393293 KGU393293:KJN393293 KQQ393293:KTJ393293 LAM393293:LDF393293 LKI393293:LNB393293 LUE393293:LWX393293 MEA393293:MGT393293 MNW393293:MQP393293 MXS393293:NAL393293 NHO393293:NKH393293 NRK393293:NUD393293 OBG393293:ODZ393293 OLC393293:ONV393293 OUY393293:OXR393293 PEU393293:PHN393293 POQ393293:PRJ393293 PYM393293:QBF393293 QII393293:QLB393293 QSE393293:QUX393293 RCA393293:RET393293 RLW393293:ROP393293 RVS393293:RYL393293 SFO393293:SIH393293 SPK393293:SSD393293 SZG393293:TBZ393293 TJC393293:TLV393293 TSY393293:TVR393293 UCU393293:UFN393293 UMQ393293:UPJ393293 UWM393293:UZF393293 VGI393293:VJB393293 VQE393293:VSX393293 WAA393293:WCT393293 WJW393293:WMP393293 WTS393293:WWL393293 HG458829:JZ458829 RC458829:TV458829 AAY458829:ADR458829 AKU458829:ANN458829 AUQ458829:AXJ458829 BEM458829:BHF458829 BOI458829:BRB458829 BYE458829:CAX458829 CIA458829:CKT458829 CRW458829:CUP458829 DBS458829:DEL458829 DLO458829:DOH458829 DVK458829:DYD458829 EFG458829:EHZ458829 EPC458829:ERV458829 EYY458829:FBR458829 FIU458829:FLN458829 FSQ458829:FVJ458829 GCM458829:GFF458829 GMI458829:GPB458829 GWE458829:GYX458829 HGA458829:HIT458829 HPW458829:HSP458829 HZS458829:ICL458829 IJO458829:IMH458829 ITK458829:IWD458829 JDG458829:JFZ458829 JNC458829:JPV458829 JWY458829:JZR458829 KGU458829:KJN458829 KQQ458829:KTJ458829 LAM458829:LDF458829 LKI458829:LNB458829 LUE458829:LWX458829 MEA458829:MGT458829 MNW458829:MQP458829 MXS458829:NAL458829 NHO458829:NKH458829 NRK458829:NUD458829 OBG458829:ODZ458829 OLC458829:ONV458829 OUY458829:OXR458829 PEU458829:PHN458829 POQ458829:PRJ458829 PYM458829:QBF458829 QII458829:QLB458829 QSE458829:QUX458829 RCA458829:RET458829 RLW458829:ROP458829 RVS458829:RYL458829 SFO458829:SIH458829 SPK458829:SSD458829 SZG458829:TBZ458829 TJC458829:TLV458829 TSY458829:TVR458829 UCU458829:UFN458829 UMQ458829:UPJ458829 UWM458829:UZF458829 VGI458829:VJB458829 VQE458829:VSX458829 WAA458829:WCT458829 WJW458829:WMP458829 WTS458829:WWL458829 HG524365:JZ524365 RC524365:TV524365 AAY524365:ADR524365 AKU524365:ANN524365 AUQ524365:AXJ524365 BEM524365:BHF524365 BOI524365:BRB524365 BYE524365:CAX524365 CIA524365:CKT524365 CRW524365:CUP524365 DBS524365:DEL524365 DLO524365:DOH524365 DVK524365:DYD524365 EFG524365:EHZ524365 EPC524365:ERV524365 EYY524365:FBR524365 FIU524365:FLN524365 FSQ524365:FVJ524365 GCM524365:GFF524365 GMI524365:GPB524365 GWE524365:GYX524365 HGA524365:HIT524365 HPW524365:HSP524365 HZS524365:ICL524365 IJO524365:IMH524365 ITK524365:IWD524365 JDG524365:JFZ524365 JNC524365:JPV524365 JWY524365:JZR524365 KGU524365:KJN524365 KQQ524365:KTJ524365 LAM524365:LDF524365 LKI524365:LNB524365 LUE524365:LWX524365 MEA524365:MGT524365 MNW524365:MQP524365 MXS524365:NAL524365 NHO524365:NKH524365 NRK524365:NUD524365 OBG524365:ODZ524365 OLC524365:ONV524365 OUY524365:OXR524365 PEU524365:PHN524365 POQ524365:PRJ524365 PYM524365:QBF524365 QII524365:QLB524365 QSE524365:QUX524365 RCA524365:RET524365 RLW524365:ROP524365 RVS524365:RYL524365 SFO524365:SIH524365 SPK524365:SSD524365 SZG524365:TBZ524365 TJC524365:TLV524365 TSY524365:TVR524365 UCU524365:UFN524365 UMQ524365:UPJ524365 UWM524365:UZF524365 VGI524365:VJB524365 VQE524365:VSX524365 WAA524365:WCT524365 WJW524365:WMP524365 WTS524365:WWL524365 HG589901:JZ589901 RC589901:TV589901 AAY589901:ADR589901 AKU589901:ANN589901 AUQ589901:AXJ589901 BEM589901:BHF589901 BOI589901:BRB589901 BYE589901:CAX589901 CIA589901:CKT589901 CRW589901:CUP589901 DBS589901:DEL589901 DLO589901:DOH589901 DVK589901:DYD589901 EFG589901:EHZ589901 EPC589901:ERV589901 EYY589901:FBR589901 FIU589901:FLN589901 FSQ589901:FVJ589901 GCM589901:GFF589901 GMI589901:GPB589901 GWE589901:GYX589901 HGA589901:HIT589901 HPW589901:HSP589901 HZS589901:ICL589901 IJO589901:IMH589901 ITK589901:IWD589901 JDG589901:JFZ589901 JNC589901:JPV589901 JWY589901:JZR589901 KGU589901:KJN589901 KQQ589901:KTJ589901 LAM589901:LDF589901 LKI589901:LNB589901 LUE589901:LWX589901 MEA589901:MGT589901 MNW589901:MQP589901 MXS589901:NAL589901 NHO589901:NKH589901 NRK589901:NUD589901 OBG589901:ODZ589901 OLC589901:ONV589901 OUY589901:OXR589901 PEU589901:PHN589901 POQ589901:PRJ589901 PYM589901:QBF589901 QII589901:QLB589901 QSE589901:QUX589901 RCA589901:RET589901 RLW589901:ROP589901 RVS589901:RYL589901 SFO589901:SIH589901 SPK589901:SSD589901 SZG589901:TBZ589901 TJC589901:TLV589901 TSY589901:TVR589901 UCU589901:UFN589901 UMQ589901:UPJ589901 UWM589901:UZF589901 VGI589901:VJB589901 VQE589901:VSX589901 WAA589901:WCT589901 WJW589901:WMP589901 WTS589901:WWL589901 HG655437:JZ655437 RC655437:TV655437 AAY655437:ADR655437 AKU655437:ANN655437 AUQ655437:AXJ655437 BEM655437:BHF655437 BOI655437:BRB655437 BYE655437:CAX655437 CIA655437:CKT655437 CRW655437:CUP655437 DBS655437:DEL655437 DLO655437:DOH655437 DVK655437:DYD655437 EFG655437:EHZ655437 EPC655437:ERV655437 EYY655437:FBR655437 FIU655437:FLN655437 FSQ655437:FVJ655437 GCM655437:GFF655437 GMI655437:GPB655437 GWE655437:GYX655437 HGA655437:HIT655437 HPW655437:HSP655437 HZS655437:ICL655437 IJO655437:IMH655437 ITK655437:IWD655437 JDG655437:JFZ655437 JNC655437:JPV655437 JWY655437:JZR655437 KGU655437:KJN655437 KQQ655437:KTJ655437 LAM655437:LDF655437 LKI655437:LNB655437 LUE655437:LWX655437 MEA655437:MGT655437 MNW655437:MQP655437 MXS655437:NAL655437 NHO655437:NKH655437 NRK655437:NUD655437 OBG655437:ODZ655437 OLC655437:ONV655437 OUY655437:OXR655437 PEU655437:PHN655437 POQ655437:PRJ655437 PYM655437:QBF655437 QII655437:QLB655437 QSE655437:QUX655437 RCA655437:RET655437 RLW655437:ROP655437 RVS655437:RYL655437 SFO655437:SIH655437 SPK655437:SSD655437 SZG655437:TBZ655437 TJC655437:TLV655437 TSY655437:TVR655437 UCU655437:UFN655437 UMQ655437:UPJ655437 UWM655437:UZF655437 VGI655437:VJB655437 VQE655437:VSX655437 WAA655437:WCT655437 WJW655437:WMP655437 WTS655437:WWL655437 HG720973:JZ720973 RC720973:TV720973 AAY720973:ADR720973 AKU720973:ANN720973 AUQ720973:AXJ720973 BEM720973:BHF720973 BOI720973:BRB720973 BYE720973:CAX720973 CIA720973:CKT720973 CRW720973:CUP720973 DBS720973:DEL720973 DLO720973:DOH720973 DVK720973:DYD720973 EFG720973:EHZ720973 EPC720973:ERV720973 EYY720973:FBR720973 FIU720973:FLN720973 FSQ720973:FVJ720973 GCM720973:GFF720973 GMI720973:GPB720973 GWE720973:GYX720973 HGA720973:HIT720973 HPW720973:HSP720973 HZS720973:ICL720973 IJO720973:IMH720973 ITK720973:IWD720973 JDG720973:JFZ720973 JNC720973:JPV720973 JWY720973:JZR720973 KGU720973:KJN720973 KQQ720973:KTJ720973 LAM720973:LDF720973 LKI720973:LNB720973 LUE720973:LWX720973 MEA720973:MGT720973 MNW720973:MQP720973 MXS720973:NAL720973 NHO720973:NKH720973 NRK720973:NUD720973 OBG720973:ODZ720973 OLC720973:ONV720973 OUY720973:OXR720973 PEU720973:PHN720973 POQ720973:PRJ720973 PYM720973:QBF720973 QII720973:QLB720973 QSE720973:QUX720973 RCA720973:RET720973 RLW720973:ROP720973 RVS720973:RYL720973 SFO720973:SIH720973 SPK720973:SSD720973 SZG720973:TBZ720973 TJC720973:TLV720973 TSY720973:TVR720973 UCU720973:UFN720973 UMQ720973:UPJ720973 UWM720973:UZF720973 VGI720973:VJB720973 VQE720973:VSX720973 WAA720973:WCT720973 WJW720973:WMP720973 WTS720973:WWL720973 HG786509:JZ786509 RC786509:TV786509 AAY786509:ADR786509 AKU786509:ANN786509 AUQ786509:AXJ786509 BEM786509:BHF786509 BOI786509:BRB786509 BYE786509:CAX786509 CIA786509:CKT786509 CRW786509:CUP786509 DBS786509:DEL786509 DLO786509:DOH786509 DVK786509:DYD786509 EFG786509:EHZ786509 EPC786509:ERV786509 EYY786509:FBR786509 FIU786509:FLN786509 FSQ786509:FVJ786509 GCM786509:GFF786509 GMI786509:GPB786509 GWE786509:GYX786509 HGA786509:HIT786509 HPW786509:HSP786509 HZS786509:ICL786509 IJO786509:IMH786509 ITK786509:IWD786509 JDG786509:JFZ786509 JNC786509:JPV786509 JWY786509:JZR786509 KGU786509:KJN786509 KQQ786509:KTJ786509 LAM786509:LDF786509 LKI786509:LNB786509 LUE786509:LWX786509 MEA786509:MGT786509 MNW786509:MQP786509 MXS786509:NAL786509 NHO786509:NKH786509 NRK786509:NUD786509 OBG786509:ODZ786509 OLC786509:ONV786509 OUY786509:OXR786509 PEU786509:PHN786509 POQ786509:PRJ786509 PYM786509:QBF786509 QII786509:QLB786509 QSE786509:QUX786509 RCA786509:RET786509 RLW786509:ROP786509 RVS786509:RYL786509 SFO786509:SIH786509 SPK786509:SSD786509 SZG786509:TBZ786509 TJC786509:TLV786509 TSY786509:TVR786509 UCU786509:UFN786509 UMQ786509:UPJ786509 UWM786509:UZF786509 VGI786509:VJB786509 VQE786509:VSX786509 WAA786509:WCT786509 WJW786509:WMP786509 WTS786509:WWL786509 HG852045:JZ852045 RC852045:TV852045 AAY852045:ADR852045 AKU852045:ANN852045 AUQ852045:AXJ852045 BEM852045:BHF852045 BOI852045:BRB852045 BYE852045:CAX852045 CIA852045:CKT852045 CRW852045:CUP852045 DBS852045:DEL852045 DLO852045:DOH852045 DVK852045:DYD852045 EFG852045:EHZ852045 EPC852045:ERV852045 EYY852045:FBR852045 FIU852045:FLN852045 FSQ852045:FVJ852045 GCM852045:GFF852045 GMI852045:GPB852045 GWE852045:GYX852045 HGA852045:HIT852045 HPW852045:HSP852045 HZS852045:ICL852045 IJO852045:IMH852045 ITK852045:IWD852045 JDG852045:JFZ852045 JNC852045:JPV852045 JWY852045:JZR852045 KGU852045:KJN852045 KQQ852045:KTJ852045 LAM852045:LDF852045 LKI852045:LNB852045 LUE852045:LWX852045 MEA852045:MGT852045 MNW852045:MQP852045 MXS852045:NAL852045 NHO852045:NKH852045 NRK852045:NUD852045 OBG852045:ODZ852045 OLC852045:ONV852045 OUY852045:OXR852045 PEU852045:PHN852045 POQ852045:PRJ852045 PYM852045:QBF852045 QII852045:QLB852045 QSE852045:QUX852045 RCA852045:RET852045 RLW852045:ROP852045 RVS852045:RYL852045 SFO852045:SIH852045 SPK852045:SSD852045 SZG852045:TBZ852045 TJC852045:TLV852045 TSY852045:TVR852045 UCU852045:UFN852045 UMQ852045:UPJ852045 UWM852045:UZF852045 VGI852045:VJB852045 VQE852045:VSX852045 WAA852045:WCT852045 WJW852045:WMP852045 WTS852045:WWL852045 HG917581:JZ917581 RC917581:TV917581 AAY917581:ADR917581 AKU917581:ANN917581 AUQ917581:AXJ917581 BEM917581:BHF917581 BOI917581:BRB917581 BYE917581:CAX917581 CIA917581:CKT917581 CRW917581:CUP917581 DBS917581:DEL917581 DLO917581:DOH917581 DVK917581:DYD917581 EFG917581:EHZ917581 EPC917581:ERV917581 EYY917581:FBR917581 FIU917581:FLN917581 FSQ917581:FVJ917581 GCM917581:GFF917581 GMI917581:GPB917581 GWE917581:GYX917581 HGA917581:HIT917581 HPW917581:HSP917581 HZS917581:ICL917581 IJO917581:IMH917581 ITK917581:IWD917581 JDG917581:JFZ917581 JNC917581:JPV917581 JWY917581:JZR917581 KGU917581:KJN917581 KQQ917581:KTJ917581 LAM917581:LDF917581 LKI917581:LNB917581 LUE917581:LWX917581 MEA917581:MGT917581 MNW917581:MQP917581 MXS917581:NAL917581 NHO917581:NKH917581 NRK917581:NUD917581 OBG917581:ODZ917581 OLC917581:ONV917581 OUY917581:OXR917581 PEU917581:PHN917581 POQ917581:PRJ917581 PYM917581:QBF917581 QII917581:QLB917581 QSE917581:QUX917581 RCA917581:RET917581 RLW917581:ROP917581 RVS917581:RYL917581 SFO917581:SIH917581 SPK917581:SSD917581 SZG917581:TBZ917581 TJC917581:TLV917581 TSY917581:TVR917581 UCU917581:UFN917581 UMQ917581:UPJ917581 UWM917581:UZF917581 VGI917581:VJB917581 VQE917581:VSX917581 WAA917581:WCT917581 WJW917581:WMP917581 WTS917581:WWL917581 HG983117:JZ983117 RC983117:TV983117 AAY983117:ADR983117 AKU983117:ANN983117 AUQ983117:AXJ983117 BEM983117:BHF983117 BOI983117:BRB983117 BYE983117:CAX983117 CIA983117:CKT983117 CRW983117:CUP983117 DBS983117:DEL983117 DLO983117:DOH983117 DVK983117:DYD983117 EFG983117:EHZ983117 EPC983117:ERV983117 EYY983117:FBR983117 FIU983117:FLN983117 FSQ983117:FVJ983117 GCM983117:GFF983117 GMI983117:GPB983117 GWE983117:GYX983117 HGA983117:HIT983117 HPW983117:HSP983117 HZS983117:ICL983117 IJO983117:IMH983117 ITK983117:IWD983117 JDG983117:JFZ983117 JNC983117:JPV983117 JWY983117:JZR983117 KGU983117:KJN983117 KQQ983117:KTJ983117 LAM983117:LDF983117 LKI983117:LNB983117 LUE983117:LWX983117 MEA983117:MGT983117 MNW983117:MQP983117 MXS983117:NAL983117 NHO983117:NKH983117 NRK983117:NUD983117 OBG983117:ODZ983117 OLC983117:ONV983117 OUY983117:OXR983117 PEU983117:PHN983117 POQ983117:PRJ983117 PYM983117:QBF983117 QII983117:QLB983117 QSE983117:QUX983117 RCA983117:RET983117 RLW983117:ROP983117 RVS983117:RYL983117 SFO983117:SIH983117 SPK983117:SSD983117 SZG983117:TBZ983117 TJC983117:TLV983117 TSY983117:TVR983117 UCU983117:UFN983117 UMQ983117:UPJ983117 UWM983117:UZF983117 VGI983117:VJB983117 VQE983117:VSX983117 WAA983117:WCT983117 WJW983117:WMP983117 WTS983117:WWL983117 GY65613:HC65613 QU65613:QY65613 AAQ65613:AAU65613 AKM65613:AKQ65613 AUI65613:AUM65613 BEE65613:BEI65613 BOA65613:BOE65613 BXW65613:BYA65613 CHS65613:CHW65613 CRO65613:CRS65613 DBK65613:DBO65613 DLG65613:DLK65613 DVC65613:DVG65613 EEY65613:EFC65613 EOU65613:EOY65613 EYQ65613:EYU65613 FIM65613:FIQ65613 FSI65613:FSM65613 GCE65613:GCI65613 GMA65613:GME65613 GVW65613:GWA65613 HFS65613:HFW65613 HPO65613:HPS65613 HZK65613:HZO65613 IJG65613:IJK65613 ITC65613:ITG65613 JCY65613:JDC65613 JMU65613:JMY65613 JWQ65613:JWU65613 KGM65613:KGQ65613 KQI65613:KQM65613 LAE65613:LAI65613 LKA65613:LKE65613 LTW65613:LUA65613 MDS65613:MDW65613 MNO65613:MNS65613 MXK65613:MXO65613 NHG65613:NHK65613 NRC65613:NRG65613 OAY65613:OBC65613 OKU65613:OKY65613 OUQ65613:OUU65613 PEM65613:PEQ65613 POI65613:POM65613 PYE65613:PYI65613 QIA65613:QIE65613 QRW65613:QSA65613 RBS65613:RBW65613 RLO65613:RLS65613 RVK65613:RVO65613 SFG65613:SFK65613 SPC65613:SPG65613 SYY65613:SZC65613 TIU65613:TIY65613 TSQ65613:TSU65613 UCM65613:UCQ65613 UMI65613:UMM65613 UWE65613:UWI65613 VGA65613:VGE65613 VPW65613:VQA65613 VZS65613:VZW65613 WJO65613:WJS65613 WTK65613:WTO65613 GY131149:HC131149 QU131149:QY131149 AAQ131149:AAU131149 AKM131149:AKQ131149 AUI131149:AUM131149 BEE131149:BEI131149 BOA131149:BOE131149 BXW131149:BYA131149 CHS131149:CHW131149 CRO131149:CRS131149 DBK131149:DBO131149 DLG131149:DLK131149 DVC131149:DVG131149 EEY131149:EFC131149 EOU131149:EOY131149 EYQ131149:EYU131149 FIM131149:FIQ131149 FSI131149:FSM131149 GCE131149:GCI131149 GMA131149:GME131149 GVW131149:GWA131149 HFS131149:HFW131149 HPO131149:HPS131149 HZK131149:HZO131149 IJG131149:IJK131149 ITC131149:ITG131149 JCY131149:JDC131149 JMU131149:JMY131149 JWQ131149:JWU131149 KGM131149:KGQ131149 KQI131149:KQM131149 LAE131149:LAI131149 LKA131149:LKE131149 LTW131149:LUA131149 MDS131149:MDW131149 MNO131149:MNS131149 MXK131149:MXO131149 NHG131149:NHK131149 NRC131149:NRG131149 OAY131149:OBC131149 OKU131149:OKY131149 OUQ131149:OUU131149 PEM131149:PEQ131149 POI131149:POM131149 PYE131149:PYI131149 QIA131149:QIE131149 QRW131149:QSA131149 RBS131149:RBW131149 RLO131149:RLS131149 RVK131149:RVO131149 SFG131149:SFK131149 SPC131149:SPG131149 SYY131149:SZC131149 TIU131149:TIY131149 TSQ131149:TSU131149 UCM131149:UCQ131149 UMI131149:UMM131149 UWE131149:UWI131149 VGA131149:VGE131149 VPW131149:VQA131149 VZS131149:VZW131149 WJO131149:WJS131149 WTK131149:WTO131149 GY196685:HC196685 QU196685:QY196685 AAQ196685:AAU196685 AKM196685:AKQ196685 AUI196685:AUM196685 BEE196685:BEI196685 BOA196685:BOE196685 BXW196685:BYA196685 CHS196685:CHW196685 CRO196685:CRS196685 DBK196685:DBO196685 DLG196685:DLK196685 DVC196685:DVG196685 EEY196685:EFC196685 EOU196685:EOY196685 EYQ196685:EYU196685 FIM196685:FIQ196685 FSI196685:FSM196685 GCE196685:GCI196685 GMA196685:GME196685 GVW196685:GWA196685 HFS196685:HFW196685 HPO196685:HPS196685 HZK196685:HZO196685 IJG196685:IJK196685 ITC196685:ITG196685 JCY196685:JDC196685 JMU196685:JMY196685 JWQ196685:JWU196685 KGM196685:KGQ196685 KQI196685:KQM196685 LAE196685:LAI196685 LKA196685:LKE196685 LTW196685:LUA196685 MDS196685:MDW196685 MNO196685:MNS196685 MXK196685:MXO196685 NHG196685:NHK196685 NRC196685:NRG196685 OAY196685:OBC196685 OKU196685:OKY196685 OUQ196685:OUU196685 PEM196685:PEQ196685 POI196685:POM196685 PYE196685:PYI196685 QIA196685:QIE196685 QRW196685:QSA196685 RBS196685:RBW196685 RLO196685:RLS196685 RVK196685:RVO196685 SFG196685:SFK196685 SPC196685:SPG196685 SYY196685:SZC196685 TIU196685:TIY196685 TSQ196685:TSU196685 UCM196685:UCQ196685 UMI196685:UMM196685 UWE196685:UWI196685 VGA196685:VGE196685 VPW196685:VQA196685 VZS196685:VZW196685 WJO196685:WJS196685 WTK196685:WTO196685 GY262221:HC262221 QU262221:QY262221 AAQ262221:AAU262221 AKM262221:AKQ262221 AUI262221:AUM262221 BEE262221:BEI262221 BOA262221:BOE262221 BXW262221:BYA262221 CHS262221:CHW262221 CRO262221:CRS262221 DBK262221:DBO262221 DLG262221:DLK262221 DVC262221:DVG262221 EEY262221:EFC262221 EOU262221:EOY262221 EYQ262221:EYU262221 FIM262221:FIQ262221 FSI262221:FSM262221 GCE262221:GCI262221 GMA262221:GME262221 GVW262221:GWA262221 HFS262221:HFW262221 HPO262221:HPS262221 HZK262221:HZO262221 IJG262221:IJK262221 ITC262221:ITG262221 JCY262221:JDC262221 JMU262221:JMY262221 JWQ262221:JWU262221 KGM262221:KGQ262221 KQI262221:KQM262221 LAE262221:LAI262221 LKA262221:LKE262221 LTW262221:LUA262221 MDS262221:MDW262221 MNO262221:MNS262221 MXK262221:MXO262221 NHG262221:NHK262221 NRC262221:NRG262221 OAY262221:OBC262221 OKU262221:OKY262221 OUQ262221:OUU262221 PEM262221:PEQ262221 POI262221:POM262221 PYE262221:PYI262221 QIA262221:QIE262221 QRW262221:QSA262221 RBS262221:RBW262221 RLO262221:RLS262221 RVK262221:RVO262221 SFG262221:SFK262221 SPC262221:SPG262221 SYY262221:SZC262221 TIU262221:TIY262221 TSQ262221:TSU262221 UCM262221:UCQ262221 UMI262221:UMM262221 UWE262221:UWI262221 VGA262221:VGE262221 VPW262221:VQA262221 VZS262221:VZW262221 WJO262221:WJS262221 WTK262221:WTO262221 GY327757:HC327757 QU327757:QY327757 AAQ327757:AAU327757 AKM327757:AKQ327757 AUI327757:AUM327757 BEE327757:BEI327757 BOA327757:BOE327757 BXW327757:BYA327757 CHS327757:CHW327757 CRO327757:CRS327757 DBK327757:DBO327757 DLG327757:DLK327757 DVC327757:DVG327757 EEY327757:EFC327757 EOU327757:EOY327757 EYQ327757:EYU327757 FIM327757:FIQ327757 FSI327757:FSM327757 GCE327757:GCI327757 GMA327757:GME327757 GVW327757:GWA327757 HFS327757:HFW327757 HPO327757:HPS327757 HZK327757:HZO327757 IJG327757:IJK327757 ITC327757:ITG327757 JCY327757:JDC327757 JMU327757:JMY327757 JWQ327757:JWU327757 KGM327757:KGQ327757 KQI327757:KQM327757 LAE327757:LAI327757 LKA327757:LKE327757 LTW327757:LUA327757 MDS327757:MDW327757 MNO327757:MNS327757 MXK327757:MXO327757 NHG327757:NHK327757 NRC327757:NRG327757 OAY327757:OBC327757 OKU327757:OKY327757 OUQ327757:OUU327757 PEM327757:PEQ327757 POI327757:POM327757 PYE327757:PYI327757 QIA327757:QIE327757 QRW327757:QSA327757 RBS327757:RBW327757 RLO327757:RLS327757 RVK327757:RVO327757 SFG327757:SFK327757 SPC327757:SPG327757 SYY327757:SZC327757 TIU327757:TIY327757 TSQ327757:TSU327757 UCM327757:UCQ327757 UMI327757:UMM327757 UWE327757:UWI327757 VGA327757:VGE327757 VPW327757:VQA327757 VZS327757:VZW327757 WJO327757:WJS327757 WTK327757:WTO327757 GY393293:HC393293 QU393293:QY393293 AAQ393293:AAU393293 AKM393293:AKQ393293 AUI393293:AUM393293 BEE393293:BEI393293 BOA393293:BOE393293 BXW393293:BYA393293 CHS393293:CHW393293 CRO393293:CRS393293 DBK393293:DBO393293 DLG393293:DLK393293 DVC393293:DVG393293 EEY393293:EFC393293 EOU393293:EOY393293 EYQ393293:EYU393293 FIM393293:FIQ393293 FSI393293:FSM393293 GCE393293:GCI393293 GMA393293:GME393293 GVW393293:GWA393293 HFS393293:HFW393293 HPO393293:HPS393293 HZK393293:HZO393293 IJG393293:IJK393293 ITC393293:ITG393293 JCY393293:JDC393293 JMU393293:JMY393293 JWQ393293:JWU393293 KGM393293:KGQ393293 KQI393293:KQM393293 LAE393293:LAI393293 LKA393293:LKE393293 LTW393293:LUA393293 MDS393293:MDW393293 MNO393293:MNS393293 MXK393293:MXO393293 NHG393293:NHK393293 NRC393293:NRG393293 OAY393293:OBC393293 OKU393293:OKY393293 OUQ393293:OUU393293 PEM393293:PEQ393293 POI393293:POM393293 PYE393293:PYI393293 QIA393293:QIE393293 QRW393293:QSA393293 RBS393293:RBW393293 RLO393293:RLS393293 RVK393293:RVO393293 SFG393293:SFK393293 SPC393293:SPG393293 SYY393293:SZC393293 TIU393293:TIY393293 TSQ393293:TSU393293 UCM393293:UCQ393293 UMI393293:UMM393293 UWE393293:UWI393293 VGA393293:VGE393293 VPW393293:VQA393293 VZS393293:VZW393293 WJO393293:WJS393293 WTK393293:WTO393293 GY458829:HC458829 QU458829:QY458829 AAQ458829:AAU458829 AKM458829:AKQ458829 AUI458829:AUM458829 BEE458829:BEI458829 BOA458829:BOE458829 BXW458829:BYA458829 CHS458829:CHW458829 CRO458829:CRS458829 DBK458829:DBO458829 DLG458829:DLK458829 DVC458829:DVG458829 EEY458829:EFC458829 EOU458829:EOY458829 EYQ458829:EYU458829 FIM458829:FIQ458829 FSI458829:FSM458829 GCE458829:GCI458829 GMA458829:GME458829 GVW458829:GWA458829 HFS458829:HFW458829 HPO458829:HPS458829 HZK458829:HZO458829 IJG458829:IJK458829 ITC458829:ITG458829 JCY458829:JDC458829 JMU458829:JMY458829 JWQ458829:JWU458829 KGM458829:KGQ458829 KQI458829:KQM458829 LAE458829:LAI458829 LKA458829:LKE458829 LTW458829:LUA458829 MDS458829:MDW458829 MNO458829:MNS458829 MXK458829:MXO458829 NHG458829:NHK458829 NRC458829:NRG458829 OAY458829:OBC458829 OKU458829:OKY458829 OUQ458829:OUU458829 PEM458829:PEQ458829 POI458829:POM458829 PYE458829:PYI458829 QIA458829:QIE458829 QRW458829:QSA458829 RBS458829:RBW458829 RLO458829:RLS458829 RVK458829:RVO458829 SFG458829:SFK458829 SPC458829:SPG458829 SYY458829:SZC458829 TIU458829:TIY458829 TSQ458829:TSU458829 UCM458829:UCQ458829 UMI458829:UMM458829 UWE458829:UWI458829 VGA458829:VGE458829 VPW458829:VQA458829 VZS458829:VZW458829 WJO458829:WJS458829 WTK458829:WTO458829 GY524365:HC524365 QU524365:QY524365 AAQ524365:AAU524365 AKM524365:AKQ524365 AUI524365:AUM524365 BEE524365:BEI524365 BOA524365:BOE524365 BXW524365:BYA524365 CHS524365:CHW524365 CRO524365:CRS524365 DBK524365:DBO524365 DLG524365:DLK524365 DVC524365:DVG524365 EEY524365:EFC524365 EOU524365:EOY524365 EYQ524365:EYU524365 FIM524365:FIQ524365 FSI524365:FSM524365 GCE524365:GCI524365 GMA524365:GME524365 GVW524365:GWA524365 HFS524365:HFW524365 HPO524365:HPS524365 HZK524365:HZO524365 IJG524365:IJK524365 ITC524365:ITG524365 JCY524365:JDC524365 JMU524365:JMY524365 JWQ524365:JWU524365 KGM524365:KGQ524365 KQI524365:KQM524365 LAE524365:LAI524365 LKA524365:LKE524365 LTW524365:LUA524365 MDS524365:MDW524365 MNO524365:MNS524365 MXK524365:MXO524365 NHG524365:NHK524365 NRC524365:NRG524365 OAY524365:OBC524365 OKU524365:OKY524365 OUQ524365:OUU524365 PEM524365:PEQ524365 POI524365:POM524365 PYE524365:PYI524365 QIA524365:QIE524365 QRW524365:QSA524365 RBS524365:RBW524365 RLO524365:RLS524365 RVK524365:RVO524365 SFG524365:SFK524365 SPC524365:SPG524365 SYY524365:SZC524365 TIU524365:TIY524365 TSQ524365:TSU524365 UCM524365:UCQ524365 UMI524365:UMM524365 UWE524365:UWI524365 VGA524365:VGE524365 VPW524365:VQA524365 VZS524365:VZW524365 WJO524365:WJS524365 WTK524365:WTO524365 GY589901:HC589901 QU589901:QY589901 AAQ589901:AAU589901 AKM589901:AKQ589901 AUI589901:AUM589901 BEE589901:BEI589901 BOA589901:BOE589901 BXW589901:BYA589901 CHS589901:CHW589901 CRO589901:CRS589901 DBK589901:DBO589901 DLG589901:DLK589901 DVC589901:DVG589901 EEY589901:EFC589901 EOU589901:EOY589901 EYQ589901:EYU589901 FIM589901:FIQ589901 FSI589901:FSM589901 GCE589901:GCI589901 GMA589901:GME589901 GVW589901:GWA589901 HFS589901:HFW589901 HPO589901:HPS589901 HZK589901:HZO589901 IJG589901:IJK589901 ITC589901:ITG589901 JCY589901:JDC589901 JMU589901:JMY589901 JWQ589901:JWU589901 KGM589901:KGQ589901 KQI589901:KQM589901 LAE589901:LAI589901 LKA589901:LKE589901 LTW589901:LUA589901 MDS589901:MDW589901 MNO589901:MNS589901 MXK589901:MXO589901 NHG589901:NHK589901 NRC589901:NRG589901 OAY589901:OBC589901 OKU589901:OKY589901 OUQ589901:OUU589901 PEM589901:PEQ589901 POI589901:POM589901 PYE589901:PYI589901 QIA589901:QIE589901 QRW589901:QSA589901 RBS589901:RBW589901 RLO589901:RLS589901 RVK589901:RVO589901 SFG589901:SFK589901 SPC589901:SPG589901 SYY589901:SZC589901 TIU589901:TIY589901 TSQ589901:TSU589901 UCM589901:UCQ589901 UMI589901:UMM589901 UWE589901:UWI589901 VGA589901:VGE589901 VPW589901:VQA589901 VZS589901:VZW589901 WJO589901:WJS589901 WTK589901:WTO589901 GY655437:HC655437 QU655437:QY655437 AAQ655437:AAU655437 AKM655437:AKQ655437 AUI655437:AUM655437 BEE655437:BEI655437 BOA655437:BOE655437 BXW655437:BYA655437 CHS655437:CHW655437 CRO655437:CRS655437 DBK655437:DBO655437 DLG655437:DLK655437 DVC655437:DVG655437 EEY655437:EFC655437 EOU655437:EOY655437 EYQ655437:EYU655437 FIM655437:FIQ655437 FSI655437:FSM655437 GCE655437:GCI655437 GMA655437:GME655437 GVW655437:GWA655437 HFS655437:HFW655437 HPO655437:HPS655437 HZK655437:HZO655437 IJG655437:IJK655437 ITC655437:ITG655437 JCY655437:JDC655437 JMU655437:JMY655437 JWQ655437:JWU655437 KGM655437:KGQ655437 KQI655437:KQM655437 LAE655437:LAI655437 LKA655437:LKE655437 LTW655437:LUA655437 MDS655437:MDW655437 MNO655437:MNS655437 MXK655437:MXO655437 NHG655437:NHK655437 NRC655437:NRG655437 OAY655437:OBC655437 OKU655437:OKY655437 OUQ655437:OUU655437 PEM655437:PEQ655437 POI655437:POM655437 PYE655437:PYI655437 QIA655437:QIE655437 QRW655437:QSA655437 RBS655437:RBW655437 RLO655437:RLS655437 RVK655437:RVO655437 SFG655437:SFK655437 SPC655437:SPG655437 SYY655437:SZC655437 TIU655437:TIY655437 TSQ655437:TSU655437 UCM655437:UCQ655437 UMI655437:UMM655437 UWE655437:UWI655437 VGA655437:VGE655437 VPW655437:VQA655437 VZS655437:VZW655437 WJO655437:WJS655437 WTK655437:WTO655437 GY720973:HC720973 QU720973:QY720973 AAQ720973:AAU720973 AKM720973:AKQ720973 AUI720973:AUM720973 BEE720973:BEI720973 BOA720973:BOE720973 BXW720973:BYA720973 CHS720973:CHW720973 CRO720973:CRS720973 DBK720973:DBO720973 DLG720973:DLK720973 DVC720973:DVG720973 EEY720973:EFC720973 EOU720973:EOY720973 EYQ720973:EYU720973 FIM720973:FIQ720973 FSI720973:FSM720973 GCE720973:GCI720973 GMA720973:GME720973 GVW720973:GWA720973 HFS720973:HFW720973 HPO720973:HPS720973 HZK720973:HZO720973 IJG720973:IJK720973 ITC720973:ITG720973 JCY720973:JDC720973 JMU720973:JMY720973 JWQ720973:JWU720973 KGM720973:KGQ720973 KQI720973:KQM720973 LAE720973:LAI720973 LKA720973:LKE720973 LTW720973:LUA720973 MDS720973:MDW720973 MNO720973:MNS720973 MXK720973:MXO720973 NHG720973:NHK720973 NRC720973:NRG720973 OAY720973:OBC720973 OKU720973:OKY720973 OUQ720973:OUU720973 PEM720973:PEQ720973 POI720973:POM720973 PYE720973:PYI720973 QIA720973:QIE720973 QRW720973:QSA720973 RBS720973:RBW720973 RLO720973:RLS720973 RVK720973:RVO720973 SFG720973:SFK720973 SPC720973:SPG720973 SYY720973:SZC720973 TIU720973:TIY720973 TSQ720973:TSU720973 UCM720973:UCQ720973 UMI720973:UMM720973 UWE720973:UWI720973 VGA720973:VGE720973 VPW720973:VQA720973 VZS720973:VZW720973 WJO720973:WJS720973 WTK720973:WTO720973 GY786509:HC786509 QU786509:QY786509 AAQ786509:AAU786509 AKM786509:AKQ786509 AUI786509:AUM786509 BEE786509:BEI786509 BOA786509:BOE786509 BXW786509:BYA786509 CHS786509:CHW786509 CRO786509:CRS786509 DBK786509:DBO786509 DLG786509:DLK786509 DVC786509:DVG786509 EEY786509:EFC786509 EOU786509:EOY786509 EYQ786509:EYU786509 FIM786509:FIQ786509 FSI786509:FSM786509 GCE786509:GCI786509 GMA786509:GME786509 GVW786509:GWA786509 HFS786509:HFW786509 HPO786509:HPS786509 HZK786509:HZO786509 IJG786509:IJK786509 ITC786509:ITG786509 JCY786509:JDC786509 JMU786509:JMY786509 JWQ786509:JWU786509 KGM786509:KGQ786509 KQI786509:KQM786509 LAE786509:LAI786509 LKA786509:LKE786509 LTW786509:LUA786509 MDS786509:MDW786509 MNO786509:MNS786509 MXK786509:MXO786509 NHG786509:NHK786509 NRC786509:NRG786509 OAY786509:OBC786509 OKU786509:OKY786509 OUQ786509:OUU786509 PEM786509:PEQ786509 POI786509:POM786509 PYE786509:PYI786509 QIA786509:QIE786509 QRW786509:QSA786509 RBS786509:RBW786509 RLO786509:RLS786509 RVK786509:RVO786509 SFG786509:SFK786509 SPC786509:SPG786509 SYY786509:SZC786509 TIU786509:TIY786509 TSQ786509:TSU786509 UCM786509:UCQ786509 UMI786509:UMM786509 UWE786509:UWI786509 VGA786509:VGE786509 VPW786509:VQA786509 VZS786509:VZW786509 WJO786509:WJS786509 WTK786509:WTO786509 GY852045:HC852045 QU852045:QY852045 AAQ852045:AAU852045 AKM852045:AKQ852045 AUI852045:AUM852045 BEE852045:BEI852045 BOA852045:BOE852045 BXW852045:BYA852045 CHS852045:CHW852045 CRO852045:CRS852045 DBK852045:DBO852045 DLG852045:DLK852045 DVC852045:DVG852045 EEY852045:EFC852045 EOU852045:EOY852045 EYQ852045:EYU852045 FIM852045:FIQ852045 FSI852045:FSM852045 GCE852045:GCI852045 GMA852045:GME852045 GVW852045:GWA852045 HFS852045:HFW852045 HPO852045:HPS852045 HZK852045:HZO852045 IJG852045:IJK852045 ITC852045:ITG852045 JCY852045:JDC852045 JMU852045:JMY852045 JWQ852045:JWU852045 KGM852045:KGQ852045 KQI852045:KQM852045 LAE852045:LAI852045 LKA852045:LKE852045 LTW852045:LUA852045 MDS852045:MDW852045 MNO852045:MNS852045 MXK852045:MXO852045 NHG852045:NHK852045 NRC852045:NRG852045 OAY852045:OBC852045 OKU852045:OKY852045 OUQ852045:OUU852045 PEM852045:PEQ852045 POI852045:POM852045 PYE852045:PYI852045 QIA852045:QIE852045 QRW852045:QSA852045 RBS852045:RBW852045 RLO852045:RLS852045 RVK852045:RVO852045 SFG852045:SFK852045 SPC852045:SPG852045 SYY852045:SZC852045 TIU852045:TIY852045 TSQ852045:TSU852045 UCM852045:UCQ852045 UMI852045:UMM852045 UWE852045:UWI852045 VGA852045:VGE852045 VPW852045:VQA852045 VZS852045:VZW852045 WJO852045:WJS852045 WTK852045:WTO852045 GY917581:HC917581 QU917581:QY917581 AAQ917581:AAU917581 AKM917581:AKQ917581 AUI917581:AUM917581 BEE917581:BEI917581 BOA917581:BOE917581 BXW917581:BYA917581 CHS917581:CHW917581 CRO917581:CRS917581 DBK917581:DBO917581 DLG917581:DLK917581 DVC917581:DVG917581 EEY917581:EFC917581 EOU917581:EOY917581 EYQ917581:EYU917581 FIM917581:FIQ917581 FSI917581:FSM917581 GCE917581:GCI917581 GMA917581:GME917581 GVW917581:GWA917581 HFS917581:HFW917581 HPO917581:HPS917581 HZK917581:HZO917581 IJG917581:IJK917581 ITC917581:ITG917581 JCY917581:JDC917581 JMU917581:JMY917581 JWQ917581:JWU917581 KGM917581:KGQ917581 KQI917581:KQM917581 LAE917581:LAI917581 LKA917581:LKE917581 LTW917581:LUA917581 MDS917581:MDW917581 MNO917581:MNS917581 MXK917581:MXO917581 NHG917581:NHK917581 NRC917581:NRG917581 OAY917581:OBC917581 OKU917581:OKY917581 OUQ917581:OUU917581 PEM917581:PEQ917581 POI917581:POM917581 PYE917581:PYI917581 QIA917581:QIE917581 QRW917581:QSA917581 RBS917581:RBW917581 RLO917581:RLS917581 RVK917581:RVO917581 SFG917581:SFK917581 SPC917581:SPG917581 SYY917581:SZC917581 TIU917581:TIY917581 TSQ917581:TSU917581 UCM917581:UCQ917581 UMI917581:UMM917581 UWE917581:UWI917581 VGA917581:VGE917581 VPW917581:VQA917581 VZS917581:VZW917581 WJO917581:WJS917581 WTK917581:WTO917581 GY983117:HC983117 QU983117:QY983117 AAQ983117:AAU983117 AKM983117:AKQ983117 AUI983117:AUM983117 BEE983117:BEI983117 BOA983117:BOE983117 BXW983117:BYA983117 CHS983117:CHW983117 CRO983117:CRS983117 DBK983117:DBO983117 DLG983117:DLK983117 DVC983117:DVG983117 EEY983117:EFC983117 EOU983117:EOY983117 EYQ983117:EYU983117 FIM983117:FIQ983117 FSI983117:FSM983117 GCE983117:GCI983117 GMA983117:GME983117 GVW983117:GWA983117 HFS983117:HFW983117 HPO983117:HPS983117 HZK983117:HZO983117 IJG983117:IJK983117 ITC983117:ITG983117 JCY983117:JDC983117 JMU983117:JMY983117 JWQ983117:JWU983117 KGM983117:KGQ983117 KQI983117:KQM983117 LAE983117:LAI983117 LKA983117:LKE983117 LTW983117:LUA983117 MDS983117:MDW983117 MNO983117:MNS983117 MXK983117:MXO983117 NHG983117:NHK983117 NRC983117:NRG983117 OAY983117:OBC983117 OKU983117:OKY983117 OUQ983117:OUU983117 PEM983117:PEQ983117 POI983117:POM983117 PYE983117:PYI983117 QIA983117:QIE983117 QRW983117:QSA983117 RBS983117:RBW983117 RLO983117:RLS983117 RVK983117:RVO983117 SFG983117:SFK983117 SPC983117:SPG983117 SYY983117:SZC983117 TIU983117:TIY983117 TSQ983117:TSU983117 UCM983117:UCQ983117 UMI983117:UMM983117 UWE983117:UWI983117 VGA983117:VGE983117 VPW983117:VQA983117 VZS983117:VZW983117 WJO983117:WJS983117 WTK983117:WTO983117 GY65609:HC65609 QU65609:QY65609 AAQ65609:AAU65609 AKM65609:AKQ65609 AUI65609:AUM65609 BEE65609:BEI65609 BOA65609:BOE65609 BXW65609:BYA65609 CHS65609:CHW65609 CRO65609:CRS65609 DBK65609:DBO65609 DLG65609:DLK65609 DVC65609:DVG65609 EEY65609:EFC65609 EOU65609:EOY65609 EYQ65609:EYU65609 FIM65609:FIQ65609 FSI65609:FSM65609 GCE65609:GCI65609 GMA65609:GME65609 GVW65609:GWA65609 HFS65609:HFW65609 HPO65609:HPS65609 HZK65609:HZO65609 IJG65609:IJK65609 ITC65609:ITG65609 JCY65609:JDC65609 JMU65609:JMY65609 JWQ65609:JWU65609 KGM65609:KGQ65609 KQI65609:KQM65609 LAE65609:LAI65609 LKA65609:LKE65609 LTW65609:LUA65609 MDS65609:MDW65609 MNO65609:MNS65609 MXK65609:MXO65609 NHG65609:NHK65609 NRC65609:NRG65609 OAY65609:OBC65609 OKU65609:OKY65609 OUQ65609:OUU65609 PEM65609:PEQ65609 POI65609:POM65609 PYE65609:PYI65609 QIA65609:QIE65609 QRW65609:QSA65609 RBS65609:RBW65609 RLO65609:RLS65609 RVK65609:RVO65609 SFG65609:SFK65609 SPC65609:SPG65609 SYY65609:SZC65609 TIU65609:TIY65609 TSQ65609:TSU65609 UCM65609:UCQ65609 UMI65609:UMM65609 UWE65609:UWI65609 VGA65609:VGE65609 VPW65609:VQA65609 VZS65609:VZW65609 WJO65609:WJS65609 WTK65609:WTO65609 GY131145:HC131145 QU131145:QY131145 AAQ131145:AAU131145 AKM131145:AKQ131145 AUI131145:AUM131145 BEE131145:BEI131145 BOA131145:BOE131145 BXW131145:BYA131145 CHS131145:CHW131145 CRO131145:CRS131145 DBK131145:DBO131145 DLG131145:DLK131145 DVC131145:DVG131145 EEY131145:EFC131145 EOU131145:EOY131145 EYQ131145:EYU131145 FIM131145:FIQ131145 FSI131145:FSM131145 GCE131145:GCI131145 GMA131145:GME131145 GVW131145:GWA131145 HFS131145:HFW131145 HPO131145:HPS131145 HZK131145:HZO131145 IJG131145:IJK131145 ITC131145:ITG131145 JCY131145:JDC131145 JMU131145:JMY131145 JWQ131145:JWU131145 KGM131145:KGQ131145 KQI131145:KQM131145 LAE131145:LAI131145 LKA131145:LKE131145 LTW131145:LUA131145 MDS131145:MDW131145 MNO131145:MNS131145 MXK131145:MXO131145 NHG131145:NHK131145 NRC131145:NRG131145 OAY131145:OBC131145 OKU131145:OKY131145 OUQ131145:OUU131145 PEM131145:PEQ131145 POI131145:POM131145 PYE131145:PYI131145 QIA131145:QIE131145 QRW131145:QSA131145 RBS131145:RBW131145 RLO131145:RLS131145 RVK131145:RVO131145 SFG131145:SFK131145 SPC131145:SPG131145 SYY131145:SZC131145 TIU131145:TIY131145 TSQ131145:TSU131145 UCM131145:UCQ131145 UMI131145:UMM131145 UWE131145:UWI131145 VGA131145:VGE131145 VPW131145:VQA131145 VZS131145:VZW131145 WJO131145:WJS131145 WTK131145:WTO131145 GY196681:HC196681 QU196681:QY196681 AAQ196681:AAU196681 AKM196681:AKQ196681 AUI196681:AUM196681 BEE196681:BEI196681 BOA196681:BOE196681 BXW196681:BYA196681 CHS196681:CHW196681 CRO196681:CRS196681 DBK196681:DBO196681 DLG196681:DLK196681 DVC196681:DVG196681 EEY196681:EFC196681 EOU196681:EOY196681 EYQ196681:EYU196681 FIM196681:FIQ196681 FSI196681:FSM196681 GCE196681:GCI196681 GMA196681:GME196681 GVW196681:GWA196681 HFS196681:HFW196681 HPO196681:HPS196681 HZK196681:HZO196681 IJG196681:IJK196681 ITC196681:ITG196681 JCY196681:JDC196681 JMU196681:JMY196681 JWQ196681:JWU196681 KGM196681:KGQ196681 KQI196681:KQM196681 LAE196681:LAI196681 LKA196681:LKE196681 LTW196681:LUA196681 MDS196681:MDW196681 MNO196681:MNS196681 MXK196681:MXO196681 NHG196681:NHK196681 NRC196681:NRG196681 OAY196681:OBC196681 OKU196681:OKY196681 OUQ196681:OUU196681 PEM196681:PEQ196681 POI196681:POM196681 PYE196681:PYI196681 QIA196681:QIE196681 QRW196681:QSA196681 RBS196681:RBW196681 RLO196681:RLS196681 RVK196681:RVO196681 SFG196681:SFK196681 SPC196681:SPG196681 SYY196681:SZC196681 TIU196681:TIY196681 TSQ196681:TSU196681 UCM196681:UCQ196681 UMI196681:UMM196681 UWE196681:UWI196681 VGA196681:VGE196681 VPW196681:VQA196681 VZS196681:VZW196681 WJO196681:WJS196681 WTK196681:WTO196681 GY262217:HC262217 QU262217:QY262217 AAQ262217:AAU262217 AKM262217:AKQ262217 AUI262217:AUM262217 BEE262217:BEI262217 BOA262217:BOE262217 BXW262217:BYA262217 CHS262217:CHW262217 CRO262217:CRS262217 DBK262217:DBO262217 DLG262217:DLK262217 DVC262217:DVG262217 EEY262217:EFC262217 EOU262217:EOY262217 EYQ262217:EYU262217 FIM262217:FIQ262217 FSI262217:FSM262217 GCE262217:GCI262217 GMA262217:GME262217 GVW262217:GWA262217 HFS262217:HFW262217 HPO262217:HPS262217 HZK262217:HZO262217 IJG262217:IJK262217 ITC262217:ITG262217 JCY262217:JDC262217 JMU262217:JMY262217 JWQ262217:JWU262217 KGM262217:KGQ262217 KQI262217:KQM262217 LAE262217:LAI262217 LKA262217:LKE262217 LTW262217:LUA262217 MDS262217:MDW262217 MNO262217:MNS262217 MXK262217:MXO262217 NHG262217:NHK262217 NRC262217:NRG262217 OAY262217:OBC262217 OKU262217:OKY262217 OUQ262217:OUU262217 PEM262217:PEQ262217 POI262217:POM262217 PYE262217:PYI262217 QIA262217:QIE262217 QRW262217:QSA262217 RBS262217:RBW262217 RLO262217:RLS262217 RVK262217:RVO262217 SFG262217:SFK262217 SPC262217:SPG262217 SYY262217:SZC262217 TIU262217:TIY262217 TSQ262217:TSU262217 UCM262217:UCQ262217 UMI262217:UMM262217 UWE262217:UWI262217 VGA262217:VGE262217 VPW262217:VQA262217 VZS262217:VZW262217 WJO262217:WJS262217 WTK262217:WTO262217 GY327753:HC327753 QU327753:QY327753 AAQ327753:AAU327753 AKM327753:AKQ327753 AUI327753:AUM327753 BEE327753:BEI327753 BOA327753:BOE327753 BXW327753:BYA327753 CHS327753:CHW327753 CRO327753:CRS327753 DBK327753:DBO327753 DLG327753:DLK327753 DVC327753:DVG327753 EEY327753:EFC327753 EOU327753:EOY327753 EYQ327753:EYU327753 FIM327753:FIQ327753 FSI327753:FSM327753 GCE327753:GCI327753 GMA327753:GME327753 GVW327753:GWA327753 HFS327753:HFW327753 HPO327753:HPS327753 HZK327753:HZO327753 IJG327753:IJK327753 ITC327753:ITG327753 JCY327753:JDC327753 JMU327753:JMY327753 JWQ327753:JWU327753 KGM327753:KGQ327753 KQI327753:KQM327753 LAE327753:LAI327753 LKA327753:LKE327753 LTW327753:LUA327753 MDS327753:MDW327753 MNO327753:MNS327753 MXK327753:MXO327753 NHG327753:NHK327753 NRC327753:NRG327753 OAY327753:OBC327753 OKU327753:OKY327753 OUQ327753:OUU327753 PEM327753:PEQ327753 POI327753:POM327753 PYE327753:PYI327753 QIA327753:QIE327753 QRW327753:QSA327753 RBS327753:RBW327753 RLO327753:RLS327753 RVK327753:RVO327753 SFG327753:SFK327753 SPC327753:SPG327753 SYY327753:SZC327753 TIU327753:TIY327753 TSQ327753:TSU327753 UCM327753:UCQ327753 UMI327753:UMM327753 UWE327753:UWI327753 VGA327753:VGE327753 VPW327753:VQA327753 VZS327753:VZW327753 WJO327753:WJS327753 WTK327753:WTO327753 GY393289:HC393289 QU393289:QY393289 AAQ393289:AAU393289 AKM393289:AKQ393289 AUI393289:AUM393289 BEE393289:BEI393289 BOA393289:BOE393289 BXW393289:BYA393289 CHS393289:CHW393289 CRO393289:CRS393289 DBK393289:DBO393289 DLG393289:DLK393289 DVC393289:DVG393289 EEY393289:EFC393289 EOU393289:EOY393289 EYQ393289:EYU393289 FIM393289:FIQ393289 FSI393289:FSM393289 GCE393289:GCI393289 GMA393289:GME393289 GVW393289:GWA393289 HFS393289:HFW393289 HPO393289:HPS393289 HZK393289:HZO393289 IJG393289:IJK393289 ITC393289:ITG393289 JCY393289:JDC393289 JMU393289:JMY393289 JWQ393289:JWU393289 KGM393289:KGQ393289 KQI393289:KQM393289 LAE393289:LAI393289 LKA393289:LKE393289 LTW393289:LUA393289 MDS393289:MDW393289 MNO393289:MNS393289 MXK393289:MXO393289 NHG393289:NHK393289 NRC393289:NRG393289 OAY393289:OBC393289 OKU393289:OKY393289 OUQ393289:OUU393289 PEM393289:PEQ393289 POI393289:POM393289 PYE393289:PYI393289 QIA393289:QIE393289 QRW393289:QSA393289 RBS393289:RBW393289 RLO393289:RLS393289 RVK393289:RVO393289 SFG393289:SFK393289 SPC393289:SPG393289 SYY393289:SZC393289 TIU393289:TIY393289 TSQ393289:TSU393289 UCM393289:UCQ393289 UMI393289:UMM393289 UWE393289:UWI393289 VGA393289:VGE393289 VPW393289:VQA393289 VZS393289:VZW393289 WJO393289:WJS393289 WTK393289:WTO393289 GY458825:HC458825 QU458825:QY458825 AAQ458825:AAU458825 AKM458825:AKQ458825 AUI458825:AUM458825 BEE458825:BEI458825 BOA458825:BOE458825 BXW458825:BYA458825 CHS458825:CHW458825 CRO458825:CRS458825 DBK458825:DBO458825 DLG458825:DLK458825 DVC458825:DVG458825 EEY458825:EFC458825 EOU458825:EOY458825 EYQ458825:EYU458825 FIM458825:FIQ458825 FSI458825:FSM458825 GCE458825:GCI458825 GMA458825:GME458825 GVW458825:GWA458825 HFS458825:HFW458825 HPO458825:HPS458825 HZK458825:HZO458825 IJG458825:IJK458825 ITC458825:ITG458825 JCY458825:JDC458825 JMU458825:JMY458825 JWQ458825:JWU458825 KGM458825:KGQ458825 KQI458825:KQM458825 LAE458825:LAI458825 LKA458825:LKE458825 LTW458825:LUA458825 MDS458825:MDW458825 MNO458825:MNS458825 MXK458825:MXO458825 NHG458825:NHK458825 NRC458825:NRG458825 OAY458825:OBC458825 OKU458825:OKY458825 OUQ458825:OUU458825 PEM458825:PEQ458825 POI458825:POM458825 PYE458825:PYI458825 QIA458825:QIE458825 QRW458825:QSA458825 RBS458825:RBW458825 RLO458825:RLS458825 RVK458825:RVO458825 SFG458825:SFK458825 SPC458825:SPG458825 SYY458825:SZC458825 TIU458825:TIY458825 TSQ458825:TSU458825 UCM458825:UCQ458825 UMI458825:UMM458825 UWE458825:UWI458825 VGA458825:VGE458825 VPW458825:VQA458825 VZS458825:VZW458825 WJO458825:WJS458825 WTK458825:WTO458825 GY524361:HC524361 QU524361:QY524361 AAQ524361:AAU524361 AKM524361:AKQ524361 AUI524361:AUM524361 BEE524361:BEI524361 BOA524361:BOE524361 BXW524361:BYA524361 CHS524361:CHW524361 CRO524361:CRS524361 DBK524361:DBO524361 DLG524361:DLK524361 DVC524361:DVG524361 EEY524361:EFC524361 EOU524361:EOY524361 EYQ524361:EYU524361 FIM524361:FIQ524361 FSI524361:FSM524361 GCE524361:GCI524361 GMA524361:GME524361 GVW524361:GWA524361 HFS524361:HFW524361 HPO524361:HPS524361 HZK524361:HZO524361 IJG524361:IJK524361 ITC524361:ITG524361 JCY524361:JDC524361 JMU524361:JMY524361 JWQ524361:JWU524361 KGM524361:KGQ524361 KQI524361:KQM524361 LAE524361:LAI524361 LKA524361:LKE524361 LTW524361:LUA524361 MDS524361:MDW524361 MNO524361:MNS524361 MXK524361:MXO524361 NHG524361:NHK524361 NRC524361:NRG524361 OAY524361:OBC524361 OKU524361:OKY524361 OUQ524361:OUU524361 PEM524361:PEQ524361 POI524361:POM524361 PYE524361:PYI524361 QIA524361:QIE524361 QRW524361:QSA524361 RBS524361:RBW524361 RLO524361:RLS524361 RVK524361:RVO524361 SFG524361:SFK524361 SPC524361:SPG524361 SYY524361:SZC524361 TIU524361:TIY524361 TSQ524361:TSU524361 UCM524361:UCQ524361 UMI524361:UMM524361 UWE524361:UWI524361 VGA524361:VGE524361 VPW524361:VQA524361 VZS524361:VZW524361 WJO524361:WJS524361 WTK524361:WTO524361 GY589897:HC589897 QU589897:QY589897 AAQ589897:AAU589897 AKM589897:AKQ589897 AUI589897:AUM589897 BEE589897:BEI589897 BOA589897:BOE589897 BXW589897:BYA589897 CHS589897:CHW589897 CRO589897:CRS589897 DBK589897:DBO589897 DLG589897:DLK589897 DVC589897:DVG589897 EEY589897:EFC589897 EOU589897:EOY589897 EYQ589897:EYU589897 FIM589897:FIQ589897 FSI589897:FSM589897 GCE589897:GCI589897 GMA589897:GME589897 GVW589897:GWA589897 HFS589897:HFW589897 HPO589897:HPS589897 HZK589897:HZO589897 IJG589897:IJK589897 ITC589897:ITG589897 JCY589897:JDC589897 JMU589897:JMY589897 JWQ589897:JWU589897 KGM589897:KGQ589897 KQI589897:KQM589897 LAE589897:LAI589897 LKA589897:LKE589897 LTW589897:LUA589897 MDS589897:MDW589897 MNO589897:MNS589897 MXK589897:MXO589897 NHG589897:NHK589897 NRC589897:NRG589897 OAY589897:OBC589897 OKU589897:OKY589897 OUQ589897:OUU589897 PEM589897:PEQ589897 POI589897:POM589897 PYE589897:PYI589897 QIA589897:QIE589897 QRW589897:QSA589897 RBS589897:RBW589897 RLO589897:RLS589897 RVK589897:RVO589897 SFG589897:SFK589897 SPC589897:SPG589897 SYY589897:SZC589897 TIU589897:TIY589897 TSQ589897:TSU589897 UCM589897:UCQ589897 UMI589897:UMM589897 UWE589897:UWI589897 VGA589897:VGE589897 VPW589897:VQA589897 VZS589897:VZW589897 WJO589897:WJS589897 WTK589897:WTO589897 GY655433:HC655433 QU655433:QY655433 AAQ655433:AAU655433 AKM655433:AKQ655433 AUI655433:AUM655433 BEE655433:BEI655433 BOA655433:BOE655433 BXW655433:BYA655433 CHS655433:CHW655433 CRO655433:CRS655433 DBK655433:DBO655433 DLG655433:DLK655433 DVC655433:DVG655433 EEY655433:EFC655433 EOU655433:EOY655433 EYQ655433:EYU655433 FIM655433:FIQ655433 FSI655433:FSM655433 GCE655433:GCI655433 GMA655433:GME655433 GVW655433:GWA655433 HFS655433:HFW655433 HPO655433:HPS655433 HZK655433:HZO655433 IJG655433:IJK655433 ITC655433:ITG655433 JCY655433:JDC655433 JMU655433:JMY655433 JWQ655433:JWU655433 KGM655433:KGQ655433 KQI655433:KQM655433 LAE655433:LAI655433 LKA655433:LKE655433 LTW655433:LUA655433 MDS655433:MDW655433 MNO655433:MNS655433 MXK655433:MXO655433 NHG655433:NHK655433 NRC655433:NRG655433 OAY655433:OBC655433 OKU655433:OKY655433 OUQ655433:OUU655433 PEM655433:PEQ655433 POI655433:POM655433 PYE655433:PYI655433 QIA655433:QIE655433 QRW655433:QSA655433 RBS655433:RBW655433 RLO655433:RLS655433 RVK655433:RVO655433 SFG655433:SFK655433 SPC655433:SPG655433 SYY655433:SZC655433 TIU655433:TIY655433 TSQ655433:TSU655433 UCM655433:UCQ655433 UMI655433:UMM655433 UWE655433:UWI655433 VGA655433:VGE655433 VPW655433:VQA655433 VZS655433:VZW655433 WJO655433:WJS655433 WTK655433:WTO655433 GY720969:HC720969 QU720969:QY720969 AAQ720969:AAU720969 AKM720969:AKQ720969 AUI720969:AUM720969 BEE720969:BEI720969 BOA720969:BOE720969 BXW720969:BYA720969 CHS720969:CHW720969 CRO720969:CRS720969 DBK720969:DBO720969 DLG720969:DLK720969 DVC720969:DVG720969 EEY720969:EFC720969 EOU720969:EOY720969 EYQ720969:EYU720969 FIM720969:FIQ720969 FSI720969:FSM720969 GCE720969:GCI720969 GMA720969:GME720969 GVW720969:GWA720969 HFS720969:HFW720969 HPO720969:HPS720969 HZK720969:HZO720969 IJG720969:IJK720969 ITC720969:ITG720969 JCY720969:JDC720969 JMU720969:JMY720969 JWQ720969:JWU720969 KGM720969:KGQ720969 KQI720969:KQM720969 LAE720969:LAI720969 LKA720969:LKE720969 LTW720969:LUA720969 MDS720969:MDW720969 MNO720969:MNS720969 MXK720969:MXO720969 NHG720969:NHK720969 NRC720969:NRG720969 OAY720969:OBC720969 OKU720969:OKY720969 OUQ720969:OUU720969 PEM720969:PEQ720969 POI720969:POM720969 PYE720969:PYI720969 QIA720969:QIE720969 QRW720969:QSA720969 RBS720969:RBW720969 RLO720969:RLS720969 RVK720969:RVO720969 SFG720969:SFK720969 SPC720969:SPG720969 SYY720969:SZC720969 TIU720969:TIY720969 TSQ720969:TSU720969 UCM720969:UCQ720969 UMI720969:UMM720969 UWE720969:UWI720969 VGA720969:VGE720969 VPW720969:VQA720969 VZS720969:VZW720969 WJO720969:WJS720969 WTK720969:WTO720969 GY786505:HC786505 QU786505:QY786505 AAQ786505:AAU786505 AKM786505:AKQ786505 AUI786505:AUM786505 BEE786505:BEI786505 BOA786505:BOE786505 BXW786505:BYA786505 CHS786505:CHW786505 CRO786505:CRS786505 DBK786505:DBO786505 DLG786505:DLK786505 DVC786505:DVG786505 EEY786505:EFC786505 EOU786505:EOY786505 EYQ786505:EYU786505 FIM786505:FIQ786505 FSI786505:FSM786505 GCE786505:GCI786505 GMA786505:GME786505 GVW786505:GWA786505 HFS786505:HFW786505 HPO786505:HPS786505 HZK786505:HZO786505 IJG786505:IJK786505 ITC786505:ITG786505 JCY786505:JDC786505 JMU786505:JMY786505 JWQ786505:JWU786505 KGM786505:KGQ786505 KQI786505:KQM786505 LAE786505:LAI786505 LKA786505:LKE786505 LTW786505:LUA786505 MDS786505:MDW786505 MNO786505:MNS786505 MXK786505:MXO786505 NHG786505:NHK786505 NRC786505:NRG786505 OAY786505:OBC786505 OKU786505:OKY786505 OUQ786505:OUU786505 PEM786505:PEQ786505 POI786505:POM786505 PYE786505:PYI786505 QIA786505:QIE786505 QRW786505:QSA786505 RBS786505:RBW786505 RLO786505:RLS786505 RVK786505:RVO786505 SFG786505:SFK786505 SPC786505:SPG786505 SYY786505:SZC786505 TIU786505:TIY786505 TSQ786505:TSU786505 UCM786505:UCQ786505 UMI786505:UMM786505 UWE786505:UWI786505 VGA786505:VGE786505 VPW786505:VQA786505 VZS786505:VZW786505 WJO786505:WJS786505 WTK786505:WTO786505 GY852041:HC852041 QU852041:QY852041 AAQ852041:AAU852041 AKM852041:AKQ852041 AUI852041:AUM852041 BEE852041:BEI852041 BOA852041:BOE852041 BXW852041:BYA852041 CHS852041:CHW852041 CRO852041:CRS852041 DBK852041:DBO852041 DLG852041:DLK852041 DVC852041:DVG852041 EEY852041:EFC852041 EOU852041:EOY852041 EYQ852041:EYU852041 FIM852041:FIQ852041 FSI852041:FSM852041 GCE852041:GCI852041 GMA852041:GME852041 GVW852041:GWA852041 HFS852041:HFW852041 HPO852041:HPS852041 HZK852041:HZO852041 IJG852041:IJK852041 ITC852041:ITG852041 JCY852041:JDC852041 JMU852041:JMY852041 JWQ852041:JWU852041 KGM852041:KGQ852041 KQI852041:KQM852041 LAE852041:LAI852041 LKA852041:LKE852041 LTW852041:LUA852041 MDS852041:MDW852041 MNO852041:MNS852041 MXK852041:MXO852041 NHG852041:NHK852041 NRC852041:NRG852041 OAY852041:OBC852041 OKU852041:OKY852041 OUQ852041:OUU852041 PEM852041:PEQ852041 POI852041:POM852041 PYE852041:PYI852041 QIA852041:QIE852041 QRW852041:QSA852041 RBS852041:RBW852041 RLO852041:RLS852041 RVK852041:RVO852041 SFG852041:SFK852041 SPC852041:SPG852041 SYY852041:SZC852041 TIU852041:TIY852041 TSQ852041:TSU852041 UCM852041:UCQ852041 UMI852041:UMM852041 UWE852041:UWI852041 VGA852041:VGE852041 VPW852041:VQA852041 VZS852041:VZW852041 WJO852041:WJS852041 WTK852041:WTO852041 GY917577:HC917577 QU917577:QY917577 AAQ917577:AAU917577 AKM917577:AKQ917577 AUI917577:AUM917577 BEE917577:BEI917577 BOA917577:BOE917577 BXW917577:BYA917577 CHS917577:CHW917577 CRO917577:CRS917577 DBK917577:DBO917577 DLG917577:DLK917577 DVC917577:DVG917577 EEY917577:EFC917577 EOU917577:EOY917577 EYQ917577:EYU917577 FIM917577:FIQ917577 FSI917577:FSM917577 GCE917577:GCI917577 GMA917577:GME917577 GVW917577:GWA917577 HFS917577:HFW917577 HPO917577:HPS917577 HZK917577:HZO917577 IJG917577:IJK917577 ITC917577:ITG917577 JCY917577:JDC917577 JMU917577:JMY917577 JWQ917577:JWU917577 KGM917577:KGQ917577 KQI917577:KQM917577 LAE917577:LAI917577 LKA917577:LKE917577 LTW917577:LUA917577 MDS917577:MDW917577 MNO917577:MNS917577 MXK917577:MXO917577 NHG917577:NHK917577 NRC917577:NRG917577 OAY917577:OBC917577 OKU917577:OKY917577 OUQ917577:OUU917577 PEM917577:PEQ917577 POI917577:POM917577 PYE917577:PYI917577 QIA917577:QIE917577 QRW917577:QSA917577 RBS917577:RBW917577 RLO917577:RLS917577 RVK917577:RVO917577 SFG917577:SFK917577 SPC917577:SPG917577 SYY917577:SZC917577 TIU917577:TIY917577 TSQ917577:TSU917577 UCM917577:UCQ917577 UMI917577:UMM917577 UWE917577:UWI917577 VGA917577:VGE917577 VPW917577:VQA917577 VZS917577:VZW917577 WJO917577:WJS917577 WTK917577:WTO917577 GY983113:HC983113 QU983113:QY983113 AAQ983113:AAU983113 AKM983113:AKQ983113 AUI983113:AUM983113 BEE983113:BEI983113 BOA983113:BOE983113 BXW983113:BYA983113 CHS983113:CHW983113 CRO983113:CRS983113 DBK983113:DBO983113 DLG983113:DLK983113 DVC983113:DVG983113 EEY983113:EFC983113 EOU983113:EOY983113 EYQ983113:EYU983113 FIM983113:FIQ983113 FSI983113:FSM983113 GCE983113:GCI983113 GMA983113:GME983113 GVW983113:GWA983113 HFS983113:HFW983113 HPO983113:HPS983113 HZK983113:HZO983113 IJG983113:IJK983113 ITC983113:ITG983113 JCY983113:JDC983113 JMU983113:JMY983113 JWQ983113:JWU983113 KGM983113:KGQ983113 KQI983113:KQM983113 LAE983113:LAI983113 LKA983113:LKE983113 LTW983113:LUA983113 MDS983113:MDW983113 MNO983113:MNS983113 MXK983113:MXO983113 NHG983113:NHK983113 NRC983113:NRG983113 OAY983113:OBC983113 OKU983113:OKY983113 OUQ983113:OUU983113 PEM983113:PEQ983113 POI983113:POM983113 PYE983113:PYI983113 QIA983113:QIE983113 QRW983113:QSA983113 RBS983113:RBW983113 RLO983113:RLS983113 RVK983113:RVO983113 SFG983113:SFK983113 SPC983113:SPG983113 SYY983113:SZC983113 TIU983113:TIY983113 TSQ983113:TSU983113 UCM983113:UCQ983113 UMI983113:UMM983113 UWE983113:UWI983113 VGA983113:VGE983113 VPW983113:VQA983113 VZS983113:VZW983113 WJO983113:WJS983113 WTK983113:WTO983113 GY20:JZ20 QU20:TV20 AAQ20:ADR20 AKM20:ANN20 AUI20:AXJ20 BEE20:BHF20 BOA20:BRB20 BXW20:CAX20 CHS20:CKT20 CRO20:CUP20 DBK20:DEL20 DLG20:DOH20 DVC20:DYD20 EEY20:EHZ20 EOU20:ERV20 EYQ20:FBR20 FIM20:FLN20 FSI20:FVJ20 GCE20:GFF20 GMA20:GPB20 GVW20:GYX20 HFS20:HIT20 HPO20:HSP20 HZK20:ICL20 IJG20:IMH20 ITC20:IWD20 JCY20:JFZ20 JMU20:JPV20 JWQ20:JZR20 KGM20:KJN20 KQI20:KTJ20 LAE20:LDF20 LKA20:LNB20 LTW20:LWX20 MDS20:MGT20 MNO20:MQP20 MXK20:NAL20 NHG20:NKH20 NRC20:NUD20 OAY20:ODZ20 OKU20:ONV20 OUQ20:OXR20 PEM20:PHN20 POI20:PRJ20 PYE20:QBF20 QIA20:QLB20 QRW20:QUX20 RBS20:RET20 RLO20:ROP20 RVK20:RYL20 SFG20:SIH20 SPC20:SSD20 SYY20:TBZ20 TIU20:TLV20 TSQ20:TVR20 UCM20:UFN20 UMI20:UPJ20 UWE20:UZF20 VGA20:VJB20 VPW20:VSX20 VZS20:WCT20 WJO20:WMP20 WTK20:WWL20 GY65594:JZ65594 QU65594:TV65594 AAQ65594:ADR65594 AKM65594:ANN65594 AUI65594:AXJ65594 BEE65594:BHF65594 BOA65594:BRB65594 BXW65594:CAX65594 CHS65594:CKT65594 CRO65594:CUP65594 DBK65594:DEL65594 DLG65594:DOH65594 DVC65594:DYD65594 EEY65594:EHZ65594 EOU65594:ERV65594 EYQ65594:FBR65594 FIM65594:FLN65594 FSI65594:FVJ65594 GCE65594:GFF65594 GMA65594:GPB65594 GVW65594:GYX65594 HFS65594:HIT65594 HPO65594:HSP65594 HZK65594:ICL65594 IJG65594:IMH65594 ITC65594:IWD65594 JCY65594:JFZ65594 JMU65594:JPV65594 JWQ65594:JZR65594 KGM65594:KJN65594 KQI65594:KTJ65594 LAE65594:LDF65594 LKA65594:LNB65594 LTW65594:LWX65594 MDS65594:MGT65594 MNO65594:MQP65594 MXK65594:NAL65594 NHG65594:NKH65594 NRC65594:NUD65594 OAY65594:ODZ65594 OKU65594:ONV65594 OUQ65594:OXR65594 PEM65594:PHN65594 POI65594:PRJ65594 PYE65594:QBF65594 QIA65594:QLB65594 QRW65594:QUX65594 RBS65594:RET65594 RLO65594:ROP65594 RVK65594:RYL65594 SFG65594:SIH65594 SPC65594:SSD65594 SYY65594:TBZ65594 TIU65594:TLV65594 TSQ65594:TVR65594 UCM65594:UFN65594 UMI65594:UPJ65594 UWE65594:UZF65594 VGA65594:VJB65594 VPW65594:VSX65594 VZS65594:WCT65594 WJO65594:WMP65594 WTK65594:WWL65594 GY131130:JZ131130 QU131130:TV131130 AAQ131130:ADR131130 AKM131130:ANN131130 AUI131130:AXJ131130 BEE131130:BHF131130 BOA131130:BRB131130 BXW131130:CAX131130 CHS131130:CKT131130 CRO131130:CUP131130 DBK131130:DEL131130 DLG131130:DOH131130 DVC131130:DYD131130 EEY131130:EHZ131130 EOU131130:ERV131130 EYQ131130:FBR131130 FIM131130:FLN131130 FSI131130:FVJ131130 GCE131130:GFF131130 GMA131130:GPB131130 GVW131130:GYX131130 HFS131130:HIT131130 HPO131130:HSP131130 HZK131130:ICL131130 IJG131130:IMH131130 ITC131130:IWD131130 JCY131130:JFZ131130 JMU131130:JPV131130 JWQ131130:JZR131130 KGM131130:KJN131130 KQI131130:KTJ131130 LAE131130:LDF131130 LKA131130:LNB131130 LTW131130:LWX131130 MDS131130:MGT131130 MNO131130:MQP131130 MXK131130:NAL131130 NHG131130:NKH131130 NRC131130:NUD131130 OAY131130:ODZ131130 OKU131130:ONV131130 OUQ131130:OXR131130 PEM131130:PHN131130 POI131130:PRJ131130 PYE131130:QBF131130 QIA131130:QLB131130 QRW131130:QUX131130 RBS131130:RET131130 RLO131130:ROP131130 RVK131130:RYL131130 SFG131130:SIH131130 SPC131130:SSD131130 SYY131130:TBZ131130 TIU131130:TLV131130 TSQ131130:TVR131130 UCM131130:UFN131130 UMI131130:UPJ131130 UWE131130:UZF131130 VGA131130:VJB131130 VPW131130:VSX131130 VZS131130:WCT131130 WJO131130:WMP131130 WTK131130:WWL131130 GY196666:JZ196666 QU196666:TV196666 AAQ196666:ADR196666 AKM196666:ANN196666 AUI196666:AXJ196666 BEE196666:BHF196666 BOA196666:BRB196666 BXW196666:CAX196666 CHS196666:CKT196666 CRO196666:CUP196666 DBK196666:DEL196666 DLG196666:DOH196666 DVC196666:DYD196666 EEY196666:EHZ196666 EOU196666:ERV196666 EYQ196666:FBR196666 FIM196666:FLN196666 FSI196666:FVJ196666 GCE196666:GFF196666 GMA196666:GPB196666 GVW196666:GYX196666 HFS196666:HIT196666 HPO196666:HSP196666 HZK196666:ICL196666 IJG196666:IMH196666 ITC196666:IWD196666 JCY196666:JFZ196666 JMU196666:JPV196666 JWQ196666:JZR196666 KGM196666:KJN196666 KQI196666:KTJ196666 LAE196666:LDF196666 LKA196666:LNB196666 LTW196666:LWX196666 MDS196666:MGT196666 MNO196666:MQP196666 MXK196666:NAL196666 NHG196666:NKH196666 NRC196666:NUD196666 OAY196666:ODZ196666 OKU196666:ONV196666 OUQ196666:OXR196666 PEM196666:PHN196666 POI196666:PRJ196666 PYE196666:QBF196666 QIA196666:QLB196666 QRW196666:QUX196666 RBS196666:RET196666 RLO196666:ROP196666 RVK196666:RYL196666 SFG196666:SIH196666 SPC196666:SSD196666 SYY196666:TBZ196666 TIU196666:TLV196666 TSQ196666:TVR196666 UCM196666:UFN196666 UMI196666:UPJ196666 UWE196666:UZF196666 VGA196666:VJB196666 VPW196666:VSX196666 VZS196666:WCT196666 WJO196666:WMP196666 WTK196666:WWL196666 GY262202:JZ262202 QU262202:TV262202 AAQ262202:ADR262202 AKM262202:ANN262202 AUI262202:AXJ262202 BEE262202:BHF262202 BOA262202:BRB262202 BXW262202:CAX262202 CHS262202:CKT262202 CRO262202:CUP262202 DBK262202:DEL262202 DLG262202:DOH262202 DVC262202:DYD262202 EEY262202:EHZ262202 EOU262202:ERV262202 EYQ262202:FBR262202 FIM262202:FLN262202 FSI262202:FVJ262202 GCE262202:GFF262202 GMA262202:GPB262202 GVW262202:GYX262202 HFS262202:HIT262202 HPO262202:HSP262202 HZK262202:ICL262202 IJG262202:IMH262202 ITC262202:IWD262202 JCY262202:JFZ262202 JMU262202:JPV262202 JWQ262202:JZR262202 KGM262202:KJN262202 KQI262202:KTJ262202 LAE262202:LDF262202 LKA262202:LNB262202 LTW262202:LWX262202 MDS262202:MGT262202 MNO262202:MQP262202 MXK262202:NAL262202 NHG262202:NKH262202 NRC262202:NUD262202 OAY262202:ODZ262202 OKU262202:ONV262202 OUQ262202:OXR262202 PEM262202:PHN262202 POI262202:PRJ262202 PYE262202:QBF262202 QIA262202:QLB262202 QRW262202:QUX262202 RBS262202:RET262202 RLO262202:ROP262202 RVK262202:RYL262202 SFG262202:SIH262202 SPC262202:SSD262202 SYY262202:TBZ262202 TIU262202:TLV262202 TSQ262202:TVR262202 UCM262202:UFN262202 UMI262202:UPJ262202 UWE262202:UZF262202 VGA262202:VJB262202 VPW262202:VSX262202 VZS262202:WCT262202 WJO262202:WMP262202 WTK262202:WWL262202 GY327738:JZ327738 QU327738:TV327738 AAQ327738:ADR327738 AKM327738:ANN327738 AUI327738:AXJ327738 BEE327738:BHF327738 BOA327738:BRB327738 BXW327738:CAX327738 CHS327738:CKT327738 CRO327738:CUP327738 DBK327738:DEL327738 DLG327738:DOH327738 DVC327738:DYD327738 EEY327738:EHZ327738 EOU327738:ERV327738 EYQ327738:FBR327738 FIM327738:FLN327738 FSI327738:FVJ327738 GCE327738:GFF327738 GMA327738:GPB327738 GVW327738:GYX327738 HFS327738:HIT327738 HPO327738:HSP327738 HZK327738:ICL327738 IJG327738:IMH327738 ITC327738:IWD327738 JCY327738:JFZ327738 JMU327738:JPV327738 JWQ327738:JZR327738 KGM327738:KJN327738 KQI327738:KTJ327738 LAE327738:LDF327738 LKA327738:LNB327738 LTW327738:LWX327738 MDS327738:MGT327738 MNO327738:MQP327738 MXK327738:NAL327738 NHG327738:NKH327738 NRC327738:NUD327738 OAY327738:ODZ327738 OKU327738:ONV327738 OUQ327738:OXR327738 PEM327738:PHN327738 POI327738:PRJ327738 PYE327738:QBF327738 QIA327738:QLB327738 QRW327738:QUX327738 RBS327738:RET327738 RLO327738:ROP327738 RVK327738:RYL327738 SFG327738:SIH327738 SPC327738:SSD327738 SYY327738:TBZ327738 TIU327738:TLV327738 TSQ327738:TVR327738 UCM327738:UFN327738 UMI327738:UPJ327738 UWE327738:UZF327738 VGA327738:VJB327738 VPW327738:VSX327738 VZS327738:WCT327738 WJO327738:WMP327738 WTK327738:WWL327738 GY393274:JZ393274 QU393274:TV393274 AAQ393274:ADR393274 AKM393274:ANN393274 AUI393274:AXJ393274 BEE393274:BHF393274 BOA393274:BRB393274 BXW393274:CAX393274 CHS393274:CKT393274 CRO393274:CUP393274 DBK393274:DEL393274 DLG393274:DOH393274 DVC393274:DYD393274 EEY393274:EHZ393274 EOU393274:ERV393274 EYQ393274:FBR393274 FIM393274:FLN393274 FSI393274:FVJ393274 GCE393274:GFF393274 GMA393274:GPB393274 GVW393274:GYX393274 HFS393274:HIT393274 HPO393274:HSP393274 HZK393274:ICL393274 IJG393274:IMH393274 ITC393274:IWD393274 JCY393274:JFZ393274 JMU393274:JPV393274 JWQ393274:JZR393274 KGM393274:KJN393274 KQI393274:KTJ393274 LAE393274:LDF393274 LKA393274:LNB393274 LTW393274:LWX393274 MDS393274:MGT393274 MNO393274:MQP393274 MXK393274:NAL393274 NHG393274:NKH393274 NRC393274:NUD393274 OAY393274:ODZ393274 OKU393274:ONV393274 OUQ393274:OXR393274 PEM393274:PHN393274 POI393274:PRJ393274 PYE393274:QBF393274 QIA393274:QLB393274 QRW393274:QUX393274 RBS393274:RET393274 RLO393274:ROP393274 RVK393274:RYL393274 SFG393274:SIH393274 SPC393274:SSD393274 SYY393274:TBZ393274 TIU393274:TLV393274 TSQ393274:TVR393274 UCM393274:UFN393274 UMI393274:UPJ393274 UWE393274:UZF393274 VGA393274:VJB393274 VPW393274:VSX393274 VZS393274:WCT393274 WJO393274:WMP393274 WTK393274:WWL393274 GY458810:JZ458810 QU458810:TV458810 AAQ458810:ADR458810 AKM458810:ANN458810 AUI458810:AXJ458810 BEE458810:BHF458810 BOA458810:BRB458810 BXW458810:CAX458810 CHS458810:CKT458810 CRO458810:CUP458810 DBK458810:DEL458810 DLG458810:DOH458810 DVC458810:DYD458810 EEY458810:EHZ458810 EOU458810:ERV458810 EYQ458810:FBR458810 FIM458810:FLN458810 FSI458810:FVJ458810 GCE458810:GFF458810 GMA458810:GPB458810 GVW458810:GYX458810 HFS458810:HIT458810 HPO458810:HSP458810 HZK458810:ICL458810 IJG458810:IMH458810 ITC458810:IWD458810 JCY458810:JFZ458810 JMU458810:JPV458810 JWQ458810:JZR458810 KGM458810:KJN458810 KQI458810:KTJ458810 LAE458810:LDF458810 LKA458810:LNB458810 LTW458810:LWX458810 MDS458810:MGT458810 MNO458810:MQP458810 MXK458810:NAL458810 NHG458810:NKH458810 NRC458810:NUD458810 OAY458810:ODZ458810 OKU458810:ONV458810 OUQ458810:OXR458810 PEM458810:PHN458810 POI458810:PRJ458810 PYE458810:QBF458810 QIA458810:QLB458810 QRW458810:QUX458810 RBS458810:RET458810 RLO458810:ROP458810 RVK458810:RYL458810 SFG458810:SIH458810 SPC458810:SSD458810 SYY458810:TBZ458810 TIU458810:TLV458810 TSQ458810:TVR458810 UCM458810:UFN458810 UMI458810:UPJ458810 UWE458810:UZF458810 VGA458810:VJB458810 VPW458810:VSX458810 VZS458810:WCT458810 WJO458810:WMP458810 WTK458810:WWL458810 GY524346:JZ524346 QU524346:TV524346 AAQ524346:ADR524346 AKM524346:ANN524346 AUI524346:AXJ524346 BEE524346:BHF524346 BOA524346:BRB524346 BXW524346:CAX524346 CHS524346:CKT524346 CRO524346:CUP524346 DBK524346:DEL524346 DLG524346:DOH524346 DVC524346:DYD524346 EEY524346:EHZ524346 EOU524346:ERV524346 EYQ524346:FBR524346 FIM524346:FLN524346 FSI524346:FVJ524346 GCE524346:GFF524346 GMA524346:GPB524346 GVW524346:GYX524346 HFS524346:HIT524346 HPO524346:HSP524346 HZK524346:ICL524346 IJG524346:IMH524346 ITC524346:IWD524346 JCY524346:JFZ524346 JMU524346:JPV524346 JWQ524346:JZR524346 KGM524346:KJN524346 KQI524346:KTJ524346 LAE524346:LDF524346 LKA524346:LNB524346 LTW524346:LWX524346 MDS524346:MGT524346 MNO524346:MQP524346 MXK524346:NAL524346 NHG524346:NKH524346 NRC524346:NUD524346 OAY524346:ODZ524346 OKU524346:ONV524346 OUQ524346:OXR524346 PEM524346:PHN524346 POI524346:PRJ524346 PYE524346:QBF524346 QIA524346:QLB524346 QRW524346:QUX524346 RBS524346:RET524346 RLO524346:ROP524346 RVK524346:RYL524346 SFG524346:SIH524346 SPC524346:SSD524346 SYY524346:TBZ524346 TIU524346:TLV524346 TSQ524346:TVR524346 UCM524346:UFN524346 UMI524346:UPJ524346 UWE524346:UZF524346 VGA524346:VJB524346 VPW524346:VSX524346 VZS524346:WCT524346 WJO524346:WMP524346 WTK524346:WWL524346 GY589882:JZ589882 QU589882:TV589882 AAQ589882:ADR589882 AKM589882:ANN589882 AUI589882:AXJ589882 BEE589882:BHF589882 BOA589882:BRB589882 BXW589882:CAX589882 CHS589882:CKT589882 CRO589882:CUP589882 DBK589882:DEL589882 DLG589882:DOH589882 DVC589882:DYD589882 EEY589882:EHZ589882 EOU589882:ERV589882 EYQ589882:FBR589882 FIM589882:FLN589882 FSI589882:FVJ589882 GCE589882:GFF589882 GMA589882:GPB589882 GVW589882:GYX589882 HFS589882:HIT589882 HPO589882:HSP589882 HZK589882:ICL589882 IJG589882:IMH589882 ITC589882:IWD589882 JCY589882:JFZ589882 JMU589882:JPV589882 JWQ589882:JZR589882 KGM589882:KJN589882 KQI589882:KTJ589882 LAE589882:LDF589882 LKA589882:LNB589882 LTW589882:LWX589882 MDS589882:MGT589882 MNO589882:MQP589882 MXK589882:NAL589882 NHG589882:NKH589882 NRC589882:NUD589882 OAY589882:ODZ589882 OKU589882:ONV589882 OUQ589882:OXR589882 PEM589882:PHN589882 POI589882:PRJ589882 PYE589882:QBF589882 QIA589882:QLB589882 QRW589882:QUX589882 RBS589882:RET589882 RLO589882:ROP589882 RVK589882:RYL589882 SFG589882:SIH589882 SPC589882:SSD589882 SYY589882:TBZ589882 TIU589882:TLV589882 TSQ589882:TVR589882 UCM589882:UFN589882 UMI589882:UPJ589882 UWE589882:UZF589882 VGA589882:VJB589882 VPW589882:VSX589882 VZS589882:WCT589882 WJO589882:WMP589882 WTK589882:WWL589882 GY655418:JZ655418 QU655418:TV655418 AAQ655418:ADR655418 AKM655418:ANN655418 AUI655418:AXJ655418 BEE655418:BHF655418 BOA655418:BRB655418 BXW655418:CAX655418 CHS655418:CKT655418 CRO655418:CUP655418 DBK655418:DEL655418 DLG655418:DOH655418 DVC655418:DYD655418 EEY655418:EHZ655418 EOU655418:ERV655418 EYQ655418:FBR655418 FIM655418:FLN655418 FSI655418:FVJ655418 GCE655418:GFF655418 GMA655418:GPB655418 GVW655418:GYX655418 HFS655418:HIT655418 HPO655418:HSP655418 HZK655418:ICL655418 IJG655418:IMH655418 ITC655418:IWD655418 JCY655418:JFZ655418 JMU655418:JPV655418 JWQ655418:JZR655418 KGM655418:KJN655418 KQI655418:KTJ655418 LAE655418:LDF655418 LKA655418:LNB655418 LTW655418:LWX655418 MDS655418:MGT655418 MNO655418:MQP655418 MXK655418:NAL655418 NHG655418:NKH655418 NRC655418:NUD655418 OAY655418:ODZ655418 OKU655418:ONV655418 OUQ655418:OXR655418 PEM655418:PHN655418 POI655418:PRJ655418 PYE655418:QBF655418 QIA655418:QLB655418 QRW655418:QUX655418 RBS655418:RET655418 RLO655418:ROP655418 RVK655418:RYL655418 SFG655418:SIH655418 SPC655418:SSD655418 SYY655418:TBZ655418 TIU655418:TLV655418 TSQ655418:TVR655418 UCM655418:UFN655418 UMI655418:UPJ655418 UWE655418:UZF655418 VGA655418:VJB655418 VPW655418:VSX655418 VZS655418:WCT655418 WJO655418:WMP655418 WTK655418:WWL655418 GY720954:JZ720954 QU720954:TV720954 AAQ720954:ADR720954 AKM720954:ANN720954 AUI720954:AXJ720954 BEE720954:BHF720954 BOA720954:BRB720954 BXW720954:CAX720954 CHS720954:CKT720954 CRO720954:CUP720954 DBK720954:DEL720954 DLG720954:DOH720954 DVC720954:DYD720954 EEY720954:EHZ720954 EOU720954:ERV720954 EYQ720954:FBR720954 FIM720954:FLN720954 FSI720954:FVJ720954 GCE720954:GFF720954 GMA720954:GPB720954 GVW720954:GYX720954 HFS720954:HIT720954 HPO720954:HSP720954 HZK720954:ICL720954 IJG720954:IMH720954 ITC720954:IWD720954 JCY720954:JFZ720954 JMU720954:JPV720954 JWQ720954:JZR720954 KGM720954:KJN720954 KQI720954:KTJ720954 LAE720954:LDF720954 LKA720954:LNB720954 LTW720954:LWX720954 MDS720954:MGT720954 MNO720954:MQP720954 MXK720954:NAL720954 NHG720954:NKH720954 NRC720954:NUD720954 OAY720954:ODZ720954 OKU720954:ONV720954 OUQ720954:OXR720954 PEM720954:PHN720954 POI720954:PRJ720954 PYE720954:QBF720954 QIA720954:QLB720954 QRW720954:QUX720954 RBS720954:RET720954 RLO720954:ROP720954 RVK720954:RYL720954 SFG720954:SIH720954 SPC720954:SSD720954 SYY720954:TBZ720954 TIU720954:TLV720954 TSQ720954:TVR720954 UCM720954:UFN720954 UMI720954:UPJ720954 UWE720954:UZF720954 VGA720954:VJB720954 VPW720954:VSX720954 VZS720954:WCT720954 WJO720954:WMP720954 WTK720954:WWL720954 GY786490:JZ786490 QU786490:TV786490 AAQ786490:ADR786490 AKM786490:ANN786490 AUI786490:AXJ786490 BEE786490:BHF786490 BOA786490:BRB786490 BXW786490:CAX786490 CHS786490:CKT786490 CRO786490:CUP786490 DBK786490:DEL786490 DLG786490:DOH786490 DVC786490:DYD786490 EEY786490:EHZ786490 EOU786490:ERV786490 EYQ786490:FBR786490 FIM786490:FLN786490 FSI786490:FVJ786490 GCE786490:GFF786490 GMA786490:GPB786490 GVW786490:GYX786490 HFS786490:HIT786490 HPO786490:HSP786490 HZK786490:ICL786490 IJG786490:IMH786490 ITC786490:IWD786490 JCY786490:JFZ786490 JMU786490:JPV786490 JWQ786490:JZR786490 KGM786490:KJN786490 KQI786490:KTJ786490 LAE786490:LDF786490 LKA786490:LNB786490 LTW786490:LWX786490 MDS786490:MGT786490 MNO786490:MQP786490 MXK786490:NAL786490 NHG786490:NKH786490 NRC786490:NUD786490 OAY786490:ODZ786490 OKU786490:ONV786490 OUQ786490:OXR786490 PEM786490:PHN786490 POI786490:PRJ786490 PYE786490:QBF786490 QIA786490:QLB786490 QRW786490:QUX786490 RBS786490:RET786490 RLO786490:ROP786490 RVK786490:RYL786490 SFG786490:SIH786490 SPC786490:SSD786490 SYY786490:TBZ786490 TIU786490:TLV786490 TSQ786490:TVR786490 UCM786490:UFN786490 UMI786490:UPJ786490 UWE786490:UZF786490 VGA786490:VJB786490 VPW786490:VSX786490 VZS786490:WCT786490 WJO786490:WMP786490 WTK786490:WWL786490 GY852026:JZ852026 QU852026:TV852026 AAQ852026:ADR852026 AKM852026:ANN852026 AUI852026:AXJ852026 BEE852026:BHF852026 BOA852026:BRB852026 BXW852026:CAX852026 CHS852026:CKT852026 CRO852026:CUP852026 DBK852026:DEL852026 DLG852026:DOH852026 DVC852026:DYD852026 EEY852026:EHZ852026 EOU852026:ERV852026 EYQ852026:FBR852026 FIM852026:FLN852026 FSI852026:FVJ852026 GCE852026:GFF852026 GMA852026:GPB852026 GVW852026:GYX852026 HFS852026:HIT852026 HPO852026:HSP852026 HZK852026:ICL852026 IJG852026:IMH852026 ITC852026:IWD852026 JCY852026:JFZ852026 JMU852026:JPV852026 JWQ852026:JZR852026 KGM852026:KJN852026 KQI852026:KTJ852026 LAE852026:LDF852026 LKA852026:LNB852026 LTW852026:LWX852026 MDS852026:MGT852026 MNO852026:MQP852026 MXK852026:NAL852026 NHG852026:NKH852026 NRC852026:NUD852026 OAY852026:ODZ852026 OKU852026:ONV852026 OUQ852026:OXR852026 PEM852026:PHN852026 POI852026:PRJ852026 PYE852026:QBF852026 QIA852026:QLB852026 QRW852026:QUX852026 RBS852026:RET852026 RLO852026:ROP852026 RVK852026:RYL852026 SFG852026:SIH852026 SPC852026:SSD852026 SYY852026:TBZ852026 TIU852026:TLV852026 TSQ852026:TVR852026 UCM852026:UFN852026 UMI852026:UPJ852026 UWE852026:UZF852026 VGA852026:VJB852026 VPW852026:VSX852026 VZS852026:WCT852026 WJO852026:WMP852026 WTK852026:WWL852026 GY917562:JZ917562 QU917562:TV917562 AAQ917562:ADR917562 AKM917562:ANN917562 AUI917562:AXJ917562 BEE917562:BHF917562 BOA917562:BRB917562 BXW917562:CAX917562 CHS917562:CKT917562 CRO917562:CUP917562 DBK917562:DEL917562 DLG917562:DOH917562 DVC917562:DYD917562 EEY917562:EHZ917562 EOU917562:ERV917562 EYQ917562:FBR917562 FIM917562:FLN917562 FSI917562:FVJ917562 GCE917562:GFF917562 GMA917562:GPB917562 GVW917562:GYX917562 HFS917562:HIT917562 HPO917562:HSP917562 HZK917562:ICL917562 IJG917562:IMH917562 ITC917562:IWD917562 JCY917562:JFZ917562 JMU917562:JPV917562 JWQ917562:JZR917562 KGM917562:KJN917562 KQI917562:KTJ917562 LAE917562:LDF917562 LKA917562:LNB917562 LTW917562:LWX917562 MDS917562:MGT917562 MNO917562:MQP917562 MXK917562:NAL917562 NHG917562:NKH917562 NRC917562:NUD917562 OAY917562:ODZ917562 OKU917562:ONV917562 OUQ917562:OXR917562 PEM917562:PHN917562 POI917562:PRJ917562 PYE917562:QBF917562 QIA917562:QLB917562 QRW917562:QUX917562 RBS917562:RET917562 RLO917562:ROP917562 RVK917562:RYL917562 SFG917562:SIH917562 SPC917562:SSD917562 SYY917562:TBZ917562 TIU917562:TLV917562 TSQ917562:TVR917562 UCM917562:UFN917562 UMI917562:UPJ917562 UWE917562:UZF917562 VGA917562:VJB917562 VPW917562:VSX917562 VZS917562:WCT917562 WJO917562:WMP917562 WTK917562:WWL917562 GY983098:JZ983098 QU983098:TV983098 AAQ983098:ADR983098 AKM983098:ANN983098 AUI983098:AXJ983098 BEE983098:BHF983098 BOA983098:BRB983098 BXW983098:CAX983098 CHS983098:CKT983098 CRO983098:CUP983098 DBK983098:DEL983098 DLG983098:DOH983098 DVC983098:DYD983098 EEY983098:EHZ983098 EOU983098:ERV983098 EYQ983098:FBR983098 FIM983098:FLN983098 FSI983098:FVJ983098 GCE983098:GFF983098 GMA983098:GPB983098 GVW983098:GYX983098 HFS983098:HIT983098 HPO983098:HSP983098 HZK983098:ICL983098 IJG983098:IMH983098 ITC983098:IWD983098 JCY983098:JFZ983098 JMU983098:JPV983098 JWQ983098:JZR983098 KGM983098:KJN983098 KQI983098:KTJ983098 LAE983098:LDF983098 LKA983098:LNB983098 LTW983098:LWX983098 MDS983098:MGT983098 MNO983098:MQP983098 MXK983098:NAL983098 NHG983098:NKH983098 NRC983098:NUD983098 OAY983098:ODZ983098 OKU983098:ONV983098 OUQ983098:OXR983098 PEM983098:PHN983098 POI983098:PRJ983098 PYE983098:QBF983098 QIA983098:QLB983098 QRW983098:QUX983098 RBS983098:RET983098 RLO983098:ROP983098 RVK983098:RYL983098 SFG983098:SIH983098 SPC983098:SSD983098 SYY983098:TBZ983098 TIU983098:TLV983098 TSQ983098:TVR983098 UCM983098:UFN983098 UMI983098:UPJ983098 UWE983098:UZF983098 VGA983098:VJB983098 VPW983098:VSX983098 VZS983098:WCT983098 WJO983098:WMP983098 WTK983098:WWL983098 GY31:JZ31 QU31:TV31 AAQ31:ADR31 AKM31:ANN31 AUI31:AXJ31 BEE31:BHF31 BOA31:BRB31 BXW31:CAX31 CHS31:CKT31 CRO31:CUP31 DBK31:DEL31 DLG31:DOH31 DVC31:DYD31 EEY31:EHZ31 EOU31:ERV31 EYQ31:FBR31 FIM31:FLN31 FSI31:FVJ31 GCE31:GFF31 GMA31:GPB31 GVW31:GYX31 HFS31:HIT31 HPO31:HSP31 HZK31:ICL31 IJG31:IMH31 ITC31:IWD31 JCY31:JFZ31 JMU31:JPV31 JWQ31:JZR31 KGM31:KJN31 KQI31:KTJ31 LAE31:LDF31 LKA31:LNB31 LTW31:LWX31 MDS31:MGT31 MNO31:MQP31 MXK31:NAL31 NHG31:NKH31 NRC31:NUD31 OAY31:ODZ31 OKU31:ONV31 OUQ31:OXR31 PEM31:PHN31 POI31:PRJ31 PYE31:QBF31 QIA31:QLB31 QRW31:QUX31 RBS31:RET31 RLO31:ROP31 RVK31:RYL31 SFG31:SIH31 SPC31:SSD31 SYY31:TBZ31 TIU31:TLV31 TSQ31:TVR31 UCM31:UFN31 UMI31:UPJ31 UWE31:UZF31 VGA31:VJB31 VPW31:VSX31 VZS31:WCT31 WJO31:WMP31 WTK31:WWL31 GY65600:JZ65600 QU65600:TV65600 AAQ65600:ADR65600 AKM65600:ANN65600 AUI65600:AXJ65600 BEE65600:BHF65600 BOA65600:BRB65600 BXW65600:CAX65600 CHS65600:CKT65600 CRO65600:CUP65600 DBK65600:DEL65600 DLG65600:DOH65600 DVC65600:DYD65600 EEY65600:EHZ65600 EOU65600:ERV65600 EYQ65600:FBR65600 FIM65600:FLN65600 FSI65600:FVJ65600 GCE65600:GFF65600 GMA65600:GPB65600 GVW65600:GYX65600 HFS65600:HIT65600 HPO65600:HSP65600 HZK65600:ICL65600 IJG65600:IMH65600 ITC65600:IWD65600 JCY65600:JFZ65600 JMU65600:JPV65600 JWQ65600:JZR65600 KGM65600:KJN65600 KQI65600:KTJ65600 LAE65600:LDF65600 LKA65600:LNB65600 LTW65600:LWX65600 MDS65600:MGT65600 MNO65600:MQP65600 MXK65600:NAL65600 NHG65600:NKH65600 NRC65600:NUD65600 OAY65600:ODZ65600 OKU65600:ONV65600 OUQ65600:OXR65600 PEM65600:PHN65600 POI65600:PRJ65600 PYE65600:QBF65600 QIA65600:QLB65600 QRW65600:QUX65600 RBS65600:RET65600 RLO65600:ROP65600 RVK65600:RYL65600 SFG65600:SIH65600 SPC65600:SSD65600 SYY65600:TBZ65600 TIU65600:TLV65600 TSQ65600:TVR65600 UCM65600:UFN65600 UMI65600:UPJ65600 UWE65600:UZF65600 VGA65600:VJB65600 VPW65600:VSX65600 VZS65600:WCT65600 WJO65600:WMP65600 WTK65600:WWL65600 GY131136:JZ131136 QU131136:TV131136 AAQ131136:ADR131136 AKM131136:ANN131136 AUI131136:AXJ131136 BEE131136:BHF131136 BOA131136:BRB131136 BXW131136:CAX131136 CHS131136:CKT131136 CRO131136:CUP131136 DBK131136:DEL131136 DLG131136:DOH131136 DVC131136:DYD131136 EEY131136:EHZ131136 EOU131136:ERV131136 EYQ131136:FBR131136 FIM131136:FLN131136 FSI131136:FVJ131136 GCE131136:GFF131136 GMA131136:GPB131136 GVW131136:GYX131136 HFS131136:HIT131136 HPO131136:HSP131136 HZK131136:ICL131136 IJG131136:IMH131136 ITC131136:IWD131136 JCY131136:JFZ131136 JMU131136:JPV131136 JWQ131136:JZR131136 KGM131136:KJN131136 KQI131136:KTJ131136 LAE131136:LDF131136 LKA131136:LNB131136 LTW131136:LWX131136 MDS131136:MGT131136 MNO131136:MQP131136 MXK131136:NAL131136 NHG131136:NKH131136 NRC131136:NUD131136 OAY131136:ODZ131136 OKU131136:ONV131136 OUQ131136:OXR131136 PEM131136:PHN131136 POI131136:PRJ131136 PYE131136:QBF131136 QIA131136:QLB131136 QRW131136:QUX131136 RBS131136:RET131136 RLO131136:ROP131136 RVK131136:RYL131136 SFG131136:SIH131136 SPC131136:SSD131136 SYY131136:TBZ131136 TIU131136:TLV131136 TSQ131136:TVR131136 UCM131136:UFN131136 UMI131136:UPJ131136 UWE131136:UZF131136 VGA131136:VJB131136 VPW131136:VSX131136 VZS131136:WCT131136 WJO131136:WMP131136 WTK131136:WWL131136 GY196672:JZ196672 QU196672:TV196672 AAQ196672:ADR196672 AKM196672:ANN196672 AUI196672:AXJ196672 BEE196672:BHF196672 BOA196672:BRB196672 BXW196672:CAX196672 CHS196672:CKT196672 CRO196672:CUP196672 DBK196672:DEL196672 DLG196672:DOH196672 DVC196672:DYD196672 EEY196672:EHZ196672 EOU196672:ERV196672 EYQ196672:FBR196672 FIM196672:FLN196672 FSI196672:FVJ196672 GCE196672:GFF196672 GMA196672:GPB196672 GVW196672:GYX196672 HFS196672:HIT196672 HPO196672:HSP196672 HZK196672:ICL196672 IJG196672:IMH196672 ITC196672:IWD196672 JCY196672:JFZ196672 JMU196672:JPV196672 JWQ196672:JZR196672 KGM196672:KJN196672 KQI196672:KTJ196672 LAE196672:LDF196672 LKA196672:LNB196672 LTW196672:LWX196672 MDS196672:MGT196672 MNO196672:MQP196672 MXK196672:NAL196672 NHG196672:NKH196672 NRC196672:NUD196672 OAY196672:ODZ196672 OKU196672:ONV196672 OUQ196672:OXR196672 PEM196672:PHN196672 POI196672:PRJ196672 PYE196672:QBF196672 QIA196672:QLB196672 QRW196672:QUX196672 RBS196672:RET196672 RLO196672:ROP196672 RVK196672:RYL196672 SFG196672:SIH196672 SPC196672:SSD196672 SYY196672:TBZ196672 TIU196672:TLV196672 TSQ196672:TVR196672 UCM196672:UFN196672 UMI196672:UPJ196672 UWE196672:UZF196672 VGA196672:VJB196672 VPW196672:VSX196672 VZS196672:WCT196672 WJO196672:WMP196672 WTK196672:WWL196672 GY262208:JZ262208 QU262208:TV262208 AAQ262208:ADR262208 AKM262208:ANN262208 AUI262208:AXJ262208 BEE262208:BHF262208 BOA262208:BRB262208 BXW262208:CAX262208 CHS262208:CKT262208 CRO262208:CUP262208 DBK262208:DEL262208 DLG262208:DOH262208 DVC262208:DYD262208 EEY262208:EHZ262208 EOU262208:ERV262208 EYQ262208:FBR262208 FIM262208:FLN262208 FSI262208:FVJ262208 GCE262208:GFF262208 GMA262208:GPB262208 GVW262208:GYX262208 HFS262208:HIT262208 HPO262208:HSP262208 HZK262208:ICL262208 IJG262208:IMH262208 ITC262208:IWD262208 JCY262208:JFZ262208 JMU262208:JPV262208 JWQ262208:JZR262208 KGM262208:KJN262208 KQI262208:KTJ262208 LAE262208:LDF262208 LKA262208:LNB262208 LTW262208:LWX262208 MDS262208:MGT262208 MNO262208:MQP262208 MXK262208:NAL262208 NHG262208:NKH262208 NRC262208:NUD262208 OAY262208:ODZ262208 OKU262208:ONV262208 OUQ262208:OXR262208 PEM262208:PHN262208 POI262208:PRJ262208 PYE262208:QBF262208 QIA262208:QLB262208 QRW262208:QUX262208 RBS262208:RET262208 RLO262208:ROP262208 RVK262208:RYL262208 SFG262208:SIH262208 SPC262208:SSD262208 SYY262208:TBZ262208 TIU262208:TLV262208 TSQ262208:TVR262208 UCM262208:UFN262208 UMI262208:UPJ262208 UWE262208:UZF262208 VGA262208:VJB262208 VPW262208:VSX262208 VZS262208:WCT262208 WJO262208:WMP262208 WTK262208:WWL262208 GY327744:JZ327744 QU327744:TV327744 AAQ327744:ADR327744 AKM327744:ANN327744 AUI327744:AXJ327744 BEE327744:BHF327744 BOA327744:BRB327744 BXW327744:CAX327744 CHS327744:CKT327744 CRO327744:CUP327744 DBK327744:DEL327744 DLG327744:DOH327744 DVC327744:DYD327744 EEY327744:EHZ327744 EOU327744:ERV327744 EYQ327744:FBR327744 FIM327744:FLN327744 FSI327744:FVJ327744 GCE327744:GFF327744 GMA327744:GPB327744 GVW327744:GYX327744 HFS327744:HIT327744 HPO327744:HSP327744 HZK327744:ICL327744 IJG327744:IMH327744 ITC327744:IWD327744 JCY327744:JFZ327744 JMU327744:JPV327744 JWQ327744:JZR327744 KGM327744:KJN327744 KQI327744:KTJ327744 LAE327744:LDF327744 LKA327744:LNB327744 LTW327744:LWX327744 MDS327744:MGT327744 MNO327744:MQP327744 MXK327744:NAL327744 NHG327744:NKH327744 NRC327744:NUD327744 OAY327744:ODZ327744 OKU327744:ONV327744 OUQ327744:OXR327744 PEM327744:PHN327744 POI327744:PRJ327744 PYE327744:QBF327744 QIA327744:QLB327744 QRW327744:QUX327744 RBS327744:RET327744 RLO327744:ROP327744 RVK327744:RYL327744 SFG327744:SIH327744 SPC327744:SSD327744 SYY327744:TBZ327744 TIU327744:TLV327744 TSQ327744:TVR327744 UCM327744:UFN327744 UMI327744:UPJ327744 UWE327744:UZF327744 VGA327744:VJB327744 VPW327744:VSX327744 VZS327744:WCT327744 WJO327744:WMP327744 WTK327744:WWL327744 GY393280:JZ393280 QU393280:TV393280 AAQ393280:ADR393280 AKM393280:ANN393280 AUI393280:AXJ393280 BEE393280:BHF393280 BOA393280:BRB393280 BXW393280:CAX393280 CHS393280:CKT393280 CRO393280:CUP393280 DBK393280:DEL393280 DLG393280:DOH393280 DVC393280:DYD393280 EEY393280:EHZ393280 EOU393280:ERV393280 EYQ393280:FBR393280 FIM393280:FLN393280 FSI393280:FVJ393280 GCE393280:GFF393280 GMA393280:GPB393280 GVW393280:GYX393280 HFS393280:HIT393280 HPO393280:HSP393280 HZK393280:ICL393280 IJG393280:IMH393280 ITC393280:IWD393280 JCY393280:JFZ393280 JMU393280:JPV393280 JWQ393280:JZR393280 KGM393280:KJN393280 KQI393280:KTJ393280 LAE393280:LDF393280 LKA393280:LNB393280 LTW393280:LWX393280 MDS393280:MGT393280 MNO393280:MQP393280 MXK393280:NAL393280 NHG393280:NKH393280 NRC393280:NUD393280 OAY393280:ODZ393280 OKU393280:ONV393280 OUQ393280:OXR393280 PEM393280:PHN393280 POI393280:PRJ393280 PYE393280:QBF393280 QIA393280:QLB393280 QRW393280:QUX393280 RBS393280:RET393280 RLO393280:ROP393280 RVK393280:RYL393280 SFG393280:SIH393280 SPC393280:SSD393280 SYY393280:TBZ393280 TIU393280:TLV393280 TSQ393280:TVR393280 UCM393280:UFN393280 UMI393280:UPJ393280 UWE393280:UZF393280 VGA393280:VJB393280 VPW393280:VSX393280 VZS393280:WCT393280 WJO393280:WMP393280 WTK393280:WWL393280 GY458816:JZ458816 QU458816:TV458816 AAQ458816:ADR458816 AKM458816:ANN458816 AUI458816:AXJ458816 BEE458816:BHF458816 BOA458816:BRB458816 BXW458816:CAX458816 CHS458816:CKT458816 CRO458816:CUP458816 DBK458816:DEL458816 DLG458816:DOH458816 DVC458816:DYD458816 EEY458816:EHZ458816 EOU458816:ERV458816 EYQ458816:FBR458816 FIM458816:FLN458816 FSI458816:FVJ458816 GCE458816:GFF458816 GMA458816:GPB458816 GVW458816:GYX458816 HFS458816:HIT458816 HPO458816:HSP458816 HZK458816:ICL458816 IJG458816:IMH458816 ITC458816:IWD458816 JCY458816:JFZ458816 JMU458816:JPV458816 JWQ458816:JZR458816 KGM458816:KJN458816 KQI458816:KTJ458816 LAE458816:LDF458816 LKA458816:LNB458816 LTW458816:LWX458816 MDS458816:MGT458816 MNO458816:MQP458816 MXK458816:NAL458816 NHG458816:NKH458816 NRC458816:NUD458816 OAY458816:ODZ458816 OKU458816:ONV458816 OUQ458816:OXR458816 PEM458816:PHN458816 POI458816:PRJ458816 PYE458816:QBF458816 QIA458816:QLB458816 QRW458816:QUX458816 RBS458816:RET458816 RLO458816:ROP458816 RVK458816:RYL458816 SFG458816:SIH458816 SPC458816:SSD458816 SYY458816:TBZ458816 TIU458816:TLV458816 TSQ458816:TVR458816 UCM458816:UFN458816 UMI458816:UPJ458816 UWE458816:UZF458816 VGA458816:VJB458816 VPW458816:VSX458816 VZS458816:WCT458816 WJO458816:WMP458816 WTK458816:WWL458816 GY524352:JZ524352 QU524352:TV524352 AAQ524352:ADR524352 AKM524352:ANN524352 AUI524352:AXJ524352 BEE524352:BHF524352 BOA524352:BRB524352 BXW524352:CAX524352 CHS524352:CKT524352 CRO524352:CUP524352 DBK524352:DEL524352 DLG524352:DOH524352 DVC524352:DYD524352 EEY524352:EHZ524352 EOU524352:ERV524352 EYQ524352:FBR524352 FIM524352:FLN524352 FSI524352:FVJ524352 GCE524352:GFF524352 GMA524352:GPB524352 GVW524352:GYX524352 HFS524352:HIT524352 HPO524352:HSP524352 HZK524352:ICL524352 IJG524352:IMH524352 ITC524352:IWD524352 JCY524352:JFZ524352 JMU524352:JPV524352 JWQ524352:JZR524352 KGM524352:KJN524352 KQI524352:KTJ524352 LAE524352:LDF524352 LKA524352:LNB524352 LTW524352:LWX524352 MDS524352:MGT524352 MNO524352:MQP524352 MXK524352:NAL524352 NHG524352:NKH524352 NRC524352:NUD524352 OAY524352:ODZ524352 OKU524352:ONV524352 OUQ524352:OXR524352 PEM524352:PHN524352 POI524352:PRJ524352 PYE524352:QBF524352 QIA524352:QLB524352 QRW524352:QUX524352 RBS524352:RET524352 RLO524352:ROP524352 RVK524352:RYL524352 SFG524352:SIH524352 SPC524352:SSD524352 SYY524352:TBZ524352 TIU524352:TLV524352 TSQ524352:TVR524352 UCM524352:UFN524352 UMI524352:UPJ524352 UWE524352:UZF524352 VGA524352:VJB524352 VPW524352:VSX524352 VZS524352:WCT524352 WJO524352:WMP524352 WTK524352:WWL524352 GY589888:JZ589888 QU589888:TV589888 AAQ589888:ADR589888 AKM589888:ANN589888 AUI589888:AXJ589888 BEE589888:BHF589888 BOA589888:BRB589888 BXW589888:CAX589888 CHS589888:CKT589888 CRO589888:CUP589888 DBK589888:DEL589888 DLG589888:DOH589888 DVC589888:DYD589888 EEY589888:EHZ589888 EOU589888:ERV589888 EYQ589888:FBR589888 FIM589888:FLN589888 FSI589888:FVJ589888 GCE589888:GFF589888 GMA589888:GPB589888 GVW589888:GYX589888 HFS589888:HIT589888 HPO589888:HSP589888 HZK589888:ICL589888 IJG589888:IMH589888 ITC589888:IWD589888 JCY589888:JFZ589888 JMU589888:JPV589888 JWQ589888:JZR589888 KGM589888:KJN589888 KQI589888:KTJ589888 LAE589888:LDF589888 LKA589888:LNB589888 LTW589888:LWX589888 MDS589888:MGT589888 MNO589888:MQP589888 MXK589888:NAL589888 NHG589888:NKH589888 NRC589888:NUD589888 OAY589888:ODZ589888 OKU589888:ONV589888 OUQ589888:OXR589888 PEM589888:PHN589888 POI589888:PRJ589888 PYE589888:QBF589888 QIA589888:QLB589888 QRW589888:QUX589888 RBS589888:RET589888 RLO589888:ROP589888 RVK589888:RYL589888 SFG589888:SIH589888 SPC589888:SSD589888 SYY589888:TBZ589888 TIU589888:TLV589888 TSQ589888:TVR589888 UCM589888:UFN589888 UMI589888:UPJ589888 UWE589888:UZF589888 VGA589888:VJB589888 VPW589888:VSX589888 VZS589888:WCT589888 WJO589888:WMP589888 WTK589888:WWL589888 GY655424:JZ655424 QU655424:TV655424 AAQ655424:ADR655424 AKM655424:ANN655424 AUI655424:AXJ655424 BEE655424:BHF655424 BOA655424:BRB655424 BXW655424:CAX655424 CHS655424:CKT655424 CRO655424:CUP655424 DBK655424:DEL655424 DLG655424:DOH655424 DVC655424:DYD655424 EEY655424:EHZ655424 EOU655424:ERV655424 EYQ655424:FBR655424 FIM655424:FLN655424 FSI655424:FVJ655424 GCE655424:GFF655424 GMA655424:GPB655424 GVW655424:GYX655424 HFS655424:HIT655424 HPO655424:HSP655424 HZK655424:ICL655424 IJG655424:IMH655424 ITC655424:IWD655424 JCY655424:JFZ655424 JMU655424:JPV655424 JWQ655424:JZR655424 KGM655424:KJN655424 KQI655424:KTJ655424 LAE655424:LDF655424 LKA655424:LNB655424 LTW655424:LWX655424 MDS655424:MGT655424 MNO655424:MQP655424 MXK655424:NAL655424 NHG655424:NKH655424 NRC655424:NUD655424 OAY655424:ODZ655424 OKU655424:ONV655424 OUQ655424:OXR655424 PEM655424:PHN655424 POI655424:PRJ655424 PYE655424:QBF655424 QIA655424:QLB655424 QRW655424:QUX655424 RBS655424:RET655424 RLO655424:ROP655424 RVK655424:RYL655424 SFG655424:SIH655424 SPC655424:SSD655424 SYY655424:TBZ655424 TIU655424:TLV655424 TSQ655424:TVR655424 UCM655424:UFN655424 UMI655424:UPJ655424 UWE655424:UZF655424 VGA655424:VJB655424 VPW655424:VSX655424 VZS655424:WCT655424 WJO655424:WMP655424 WTK655424:WWL655424 GY720960:JZ720960 QU720960:TV720960 AAQ720960:ADR720960 AKM720960:ANN720960 AUI720960:AXJ720960 BEE720960:BHF720960 BOA720960:BRB720960 BXW720960:CAX720960 CHS720960:CKT720960 CRO720960:CUP720960 DBK720960:DEL720960 DLG720960:DOH720960 DVC720960:DYD720960 EEY720960:EHZ720960 EOU720960:ERV720960 EYQ720960:FBR720960 FIM720960:FLN720960 FSI720960:FVJ720960 GCE720960:GFF720960 GMA720960:GPB720960 GVW720960:GYX720960 HFS720960:HIT720960 HPO720960:HSP720960 HZK720960:ICL720960 IJG720960:IMH720960 ITC720960:IWD720960 JCY720960:JFZ720960 JMU720960:JPV720960 JWQ720960:JZR720960 KGM720960:KJN720960 KQI720960:KTJ720960 LAE720960:LDF720960 LKA720960:LNB720960 LTW720960:LWX720960 MDS720960:MGT720960 MNO720960:MQP720960 MXK720960:NAL720960 NHG720960:NKH720960 NRC720960:NUD720960 OAY720960:ODZ720960 OKU720960:ONV720960 OUQ720960:OXR720960 PEM720960:PHN720960 POI720960:PRJ720960 PYE720960:QBF720960 QIA720960:QLB720960 QRW720960:QUX720960 RBS720960:RET720960 RLO720960:ROP720960 RVK720960:RYL720960 SFG720960:SIH720960 SPC720960:SSD720960 SYY720960:TBZ720960 TIU720960:TLV720960 TSQ720960:TVR720960 UCM720960:UFN720960 UMI720960:UPJ720960 UWE720960:UZF720960 VGA720960:VJB720960 VPW720960:VSX720960 VZS720960:WCT720960 WJO720960:WMP720960 WTK720960:WWL720960 GY786496:JZ786496 QU786496:TV786496 AAQ786496:ADR786496 AKM786496:ANN786496 AUI786496:AXJ786496 BEE786496:BHF786496 BOA786496:BRB786496 BXW786496:CAX786496 CHS786496:CKT786496 CRO786496:CUP786496 DBK786496:DEL786496 DLG786496:DOH786496 DVC786496:DYD786496 EEY786496:EHZ786496 EOU786496:ERV786496 EYQ786496:FBR786496 FIM786496:FLN786496 FSI786496:FVJ786496 GCE786496:GFF786496 GMA786496:GPB786496 GVW786496:GYX786496 HFS786496:HIT786496 HPO786496:HSP786496 HZK786496:ICL786496 IJG786496:IMH786496 ITC786496:IWD786496 JCY786496:JFZ786496 JMU786496:JPV786496 JWQ786496:JZR786496 KGM786496:KJN786496 KQI786496:KTJ786496 LAE786496:LDF786496 LKA786496:LNB786496 LTW786496:LWX786496 MDS786496:MGT786496 MNO786496:MQP786496 MXK786496:NAL786496 NHG786496:NKH786496 NRC786496:NUD786496 OAY786496:ODZ786496 OKU786496:ONV786496 OUQ786496:OXR786496 PEM786496:PHN786496 POI786496:PRJ786496 PYE786496:QBF786496 QIA786496:QLB786496 QRW786496:QUX786496 RBS786496:RET786496 RLO786496:ROP786496 RVK786496:RYL786496 SFG786496:SIH786496 SPC786496:SSD786496 SYY786496:TBZ786496 TIU786496:TLV786496 TSQ786496:TVR786496 UCM786496:UFN786496 UMI786496:UPJ786496 UWE786496:UZF786496 VGA786496:VJB786496 VPW786496:VSX786496 VZS786496:WCT786496 WJO786496:WMP786496 WTK786496:WWL786496 GY852032:JZ852032 QU852032:TV852032 AAQ852032:ADR852032 AKM852032:ANN852032 AUI852032:AXJ852032 BEE852032:BHF852032 BOA852032:BRB852032 BXW852032:CAX852032 CHS852032:CKT852032 CRO852032:CUP852032 DBK852032:DEL852032 DLG852032:DOH852032 DVC852032:DYD852032 EEY852032:EHZ852032 EOU852032:ERV852032 EYQ852032:FBR852032 FIM852032:FLN852032 FSI852032:FVJ852032 GCE852032:GFF852032 GMA852032:GPB852032 GVW852032:GYX852032 HFS852032:HIT852032 HPO852032:HSP852032 HZK852032:ICL852032 IJG852032:IMH852032 ITC852032:IWD852032 JCY852032:JFZ852032 JMU852032:JPV852032 JWQ852032:JZR852032 KGM852032:KJN852032 KQI852032:KTJ852032 LAE852032:LDF852032 LKA852032:LNB852032 LTW852032:LWX852032 MDS852032:MGT852032 MNO852032:MQP852032 MXK852032:NAL852032 NHG852032:NKH852032 NRC852032:NUD852032 OAY852032:ODZ852032 OKU852032:ONV852032 OUQ852032:OXR852032 PEM852032:PHN852032 POI852032:PRJ852032 PYE852032:QBF852032 QIA852032:QLB852032 QRW852032:QUX852032 RBS852032:RET852032 RLO852032:ROP852032 RVK852032:RYL852032 SFG852032:SIH852032 SPC852032:SSD852032 SYY852032:TBZ852032 TIU852032:TLV852032 TSQ852032:TVR852032 UCM852032:UFN852032 UMI852032:UPJ852032 UWE852032:UZF852032 VGA852032:VJB852032 VPW852032:VSX852032 VZS852032:WCT852032 WJO852032:WMP852032 WTK852032:WWL852032 GY917568:JZ917568 QU917568:TV917568 AAQ917568:ADR917568 AKM917568:ANN917568 AUI917568:AXJ917568 BEE917568:BHF917568 BOA917568:BRB917568 BXW917568:CAX917568 CHS917568:CKT917568 CRO917568:CUP917568 DBK917568:DEL917568 DLG917568:DOH917568 DVC917568:DYD917568 EEY917568:EHZ917568 EOU917568:ERV917568 EYQ917568:FBR917568 FIM917568:FLN917568 FSI917568:FVJ917568 GCE917568:GFF917568 GMA917568:GPB917568 GVW917568:GYX917568 HFS917568:HIT917568 HPO917568:HSP917568 HZK917568:ICL917568 IJG917568:IMH917568 ITC917568:IWD917568 JCY917568:JFZ917568 JMU917568:JPV917568 JWQ917568:JZR917568 KGM917568:KJN917568 KQI917568:KTJ917568 LAE917568:LDF917568 LKA917568:LNB917568 LTW917568:LWX917568 MDS917568:MGT917568 MNO917568:MQP917568 MXK917568:NAL917568 NHG917568:NKH917568 NRC917568:NUD917568 OAY917568:ODZ917568 OKU917568:ONV917568 OUQ917568:OXR917568 PEM917568:PHN917568 POI917568:PRJ917568 PYE917568:QBF917568 QIA917568:QLB917568 QRW917568:QUX917568 RBS917568:RET917568 RLO917568:ROP917568 RVK917568:RYL917568 SFG917568:SIH917568 SPC917568:SSD917568 SYY917568:TBZ917568 TIU917568:TLV917568 TSQ917568:TVR917568 UCM917568:UFN917568 UMI917568:UPJ917568 UWE917568:UZF917568 VGA917568:VJB917568 VPW917568:VSX917568 VZS917568:WCT917568 WJO917568:WMP917568 WTK917568:WWL917568 GY983104:JZ983104 QU983104:TV983104 AAQ983104:ADR983104 AKM983104:ANN983104 AUI983104:AXJ983104 BEE983104:BHF983104 BOA983104:BRB983104 BXW983104:CAX983104 CHS983104:CKT983104 CRO983104:CUP983104 DBK983104:DEL983104 DLG983104:DOH983104 DVC983104:DYD983104 EEY983104:EHZ983104 EOU983104:ERV983104 EYQ983104:FBR983104 FIM983104:FLN983104 FSI983104:FVJ983104 GCE983104:GFF983104 GMA983104:GPB983104 GVW983104:GYX983104 HFS983104:HIT983104 HPO983104:HSP983104 HZK983104:ICL983104 IJG983104:IMH983104 ITC983104:IWD983104 JCY983104:JFZ983104 JMU983104:JPV983104 JWQ983104:JZR983104 KGM983104:KJN983104 KQI983104:KTJ983104 LAE983104:LDF983104 LKA983104:LNB983104 LTW983104:LWX983104 MDS983104:MGT983104 MNO983104:MQP983104 MXK983104:NAL983104 NHG983104:NKH983104 NRC983104:NUD983104 OAY983104:ODZ983104 OKU983104:ONV983104 OUQ983104:OXR983104 PEM983104:PHN983104 POI983104:PRJ983104 PYE983104:QBF983104 QIA983104:QLB983104 QRW983104:QUX983104 RBS983104:RET983104 RLO983104:ROP983104 RVK983104:RYL983104 SFG983104:SIH983104 SPC983104:SSD983104 SYY983104:TBZ983104 TIU983104:TLV983104 TSQ983104:TVR983104 UCM983104:UFN983104 UMI983104:UPJ983104 UWE983104:UZF983104 VGA983104:VJB983104 VPW983104:VSX983104 VZS983104:WCT983104 WJO983104:WMP983104 I33:L33 C33:F33 GY33:JZ33 QU33:TV33 AAQ33:ADR33 AKM33:ANN33 AUI33:AXJ33 BEE33:BHF33 BOA33:BRB33 BXW33:CAX33 CHS33:CKT33 CRO33:CUP33 DBK33:DEL33 DLG33:DOH33 DVC33:DYD33 EEY33:EHZ33 EOU33:ERV33 EYQ33:FBR33 FIM33:FLN33 FSI33:FVJ33 GCE33:GFF33 GMA33:GPB33 GVW33:GYX33 HFS33:HIT33 HPO33:HSP33 HZK33:ICL33 IJG33:IMH33 ITC33:IWD33 JCY33:JFZ33 JMU33:JPV33 JWQ33:JZR33 KGM33:KJN33 KQI33:KTJ33 LAE33:LDF33 LKA33:LNB33 LTW33:LWX33 MDS33:MGT33 MNO33:MQP33 MXK33:NAL33 NHG33:NKH33 NRC33:NUD33 OAY33:ODZ33 OKU33:ONV33 OUQ33:OXR33 PEM33:PHN33 POI33:PRJ33 PYE33:QBF33 QIA33:QLB33 QRW33:QUX33 RBS33:RET33 RLO33:ROP33 RVK33:RYL33 SFG33:SIH33 SPC33:SSD33 SYY33:TBZ33 TIU33:TLV33 TSQ33:TVR33 UCM33:UFN33 UMI33:UPJ33 UWE33:UZF33 VGA33:VJB33 VPW33:VSX33 VZS33:WCT33 O131145:R131145 U983104:X983104 U917568:X917568 U852032:X852032 U786496:X786496 U720960:X720960 U655424:X655424 U589888:X589888 U524352:X524352 U458816:X458816 U393280:X393280 U327744:X327744 U262208:X262208 U196672:X196672 U131136:X131136 U65600:X65600 U31:X31 U983098:X983098 U917562:X917562 U852026:X852026 U786490:X786490 U720954:X720954 U655418:X655418 U589882:X589882 U524346:X524346 U458810:X458810 U393274:X393274 U327738:X327738 U262202:X262202 U196666:X196666 U131130:X131130 U65594:X65594 U20:X20 U983117:X983117 U917581:X917581 U852045:X852045 U786509:X786509 U720973:X720973 U655437:X655437 U589901:X589901 U524365:X524365 U458829:X458829 U393293:X393293 U327757:X327757 U262221:X262221 U196685:X196685 U131149:X131149 U65613:X65613 U983113:X983113 U917577:X917577 U852041:X852041 U786505:X786505 U720969:X720969 U655433:X655433 U589897:X589897 U524361:X524361 U458825:X458825 U393289:X393289 U327753:X327753 U262217:X262217 U196681:X196681 U33:X33 U131145:X131145 U65609:X65609 AA983104:AD983104 AA917568:AD917568 AA852032:AD852032 AA786496:AD786496 AA720960:AD720960 AA655424:AD655424 AA589888:AD589888 AA524352:AD524352 AA458816:AD458816 AA393280:AD393280 AA327744:AD327744 AA262208:AD262208 AA196672:AD196672 AA131136:AD131136 AA65600:AD65600 AA31:AD31 AA983098:AD983098 AA917562:AD917562 AA852026:AD852026 AA786490:AD786490 AA720954:AD720954 AA655418:AD655418 AA589882:AD589882 AA524346:AD524346 AA458810:AD458810 AA393274:AD393274 AA327738:AD327738 AA262202:AD262202 AA196666:AD196666 AA131130:AD131130 AA65594:AD65594 AA20:AD20 AA983117:AD983117 AA917581:AD917581 AA852045:AD852045 AA786509:AD786509 AA720973:AD720973 AA655437:AD655437 AA589901:AD589901 AA524365:AD524365 AA458829:AD458829 AA393293:AD393293 AA327757:AD327757 AA262221:AD262221 AA196685:AD196685 AA131149:AD131149 AA65613:AD65613 AA983113:AD983113 AA917577:AD917577 AA852041:AD852041 AA786505:AD786505 AA720969:AD720969 AA655433:AD655433 AA589897:AD589897 AA524361:AD524361 AA458825:AD458825 AA393289:AD393289 AA327753:AD327753 AA262217:AD262217 AA196681:AD196681 AA33:AD33 AA131145:AD131145 AA65609:AD65609">
      <formula1>$A$615:$A$617</formula1>
    </dataValidation>
  </dataValidations>
  <printOptions horizontalCentered="1"/>
  <pageMargins left="0.39370078740157483" right="0.19685039370078741" top="0.35433070866141736" bottom="0.31496062992125984" header="0.19685039370078741" footer="0.19685039370078741"/>
  <pageSetup scale="76"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1" manualBreakCount="1">
    <brk id="78"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"CUMPLE, NO CUMPLE"</xm:f>
          </x14:formula1>
          <xm:sqref>F65579 F131115 HB65579 QX65579 AAT65579 AKP65579 AUL65579 BEH65579 BOD65579 BXZ65579 CHV65579 CRR65579 DBN65579 DLJ65579 DVF65579 EFB65579 EOX65579 EYT65579 FIP65579 FSL65579 GCH65579 GMD65579 GVZ65579 HFV65579 HPR65579 HZN65579 IJJ65579 ITF65579 JDB65579 JMX65579 JWT65579 KGP65579 KQL65579 LAH65579 LKD65579 LTZ65579 MDV65579 MNR65579 MXN65579 NHJ65579 NRF65579 OBB65579 OKX65579 OUT65579 PEP65579 POL65579 PYH65579 QID65579 QRZ65579 RBV65579 RLR65579 RVN65579 SFJ65579 SPF65579 SZB65579 TIX65579 TST65579 UCP65579 UML65579 UWH65579 VGD65579 VPZ65579 VZV65579 WJR65579 WTN65579 F196651 HB131115 QX131115 AAT131115 AKP131115 AUL131115 BEH131115 BOD131115 BXZ131115 CHV131115 CRR131115 DBN131115 DLJ131115 DVF131115 EFB131115 EOX131115 EYT131115 FIP131115 FSL131115 GCH131115 GMD131115 GVZ131115 HFV131115 HPR131115 HZN131115 IJJ131115 ITF131115 JDB131115 JMX131115 JWT131115 KGP131115 KQL131115 LAH131115 LKD131115 LTZ131115 MDV131115 MNR131115 MXN131115 NHJ131115 NRF131115 OBB131115 OKX131115 OUT131115 PEP131115 POL131115 PYH131115 QID131115 QRZ131115 RBV131115 RLR131115 RVN131115 SFJ131115 SPF131115 SZB131115 TIX131115 TST131115 UCP131115 UML131115 UWH131115 VGD131115 VPZ131115 VZV131115 WJR131115 WTN131115 F262187 HB196651 QX196651 AAT196651 AKP196651 AUL196651 BEH196651 BOD196651 BXZ196651 CHV196651 CRR196651 DBN196651 DLJ196651 DVF196651 EFB196651 EOX196651 EYT196651 FIP196651 FSL196651 GCH196651 GMD196651 GVZ196651 HFV196651 HPR196651 HZN196651 IJJ196651 ITF196651 JDB196651 JMX196651 JWT196651 KGP196651 KQL196651 LAH196651 LKD196651 LTZ196651 MDV196651 MNR196651 MXN196651 NHJ196651 NRF196651 OBB196651 OKX196651 OUT196651 PEP196651 POL196651 PYH196651 QID196651 QRZ196651 RBV196651 RLR196651 RVN196651 SFJ196651 SPF196651 SZB196651 TIX196651 TST196651 UCP196651 UML196651 UWH196651 VGD196651 VPZ196651 VZV196651 WJR196651 WTN196651 F327723 HB262187 QX262187 AAT262187 AKP262187 AUL262187 BEH262187 BOD262187 BXZ262187 CHV262187 CRR262187 DBN262187 DLJ262187 DVF262187 EFB262187 EOX262187 EYT262187 FIP262187 FSL262187 GCH262187 GMD262187 GVZ262187 HFV262187 HPR262187 HZN262187 IJJ262187 ITF262187 JDB262187 JMX262187 JWT262187 KGP262187 KQL262187 LAH262187 LKD262187 LTZ262187 MDV262187 MNR262187 MXN262187 NHJ262187 NRF262187 OBB262187 OKX262187 OUT262187 PEP262187 POL262187 PYH262187 QID262187 QRZ262187 RBV262187 RLR262187 RVN262187 SFJ262187 SPF262187 SZB262187 TIX262187 TST262187 UCP262187 UML262187 UWH262187 VGD262187 VPZ262187 VZV262187 WJR262187 WTN262187 F393259 HB327723 QX327723 AAT327723 AKP327723 AUL327723 BEH327723 BOD327723 BXZ327723 CHV327723 CRR327723 DBN327723 DLJ327723 DVF327723 EFB327723 EOX327723 EYT327723 FIP327723 FSL327723 GCH327723 GMD327723 GVZ327723 HFV327723 HPR327723 HZN327723 IJJ327723 ITF327723 JDB327723 JMX327723 JWT327723 KGP327723 KQL327723 LAH327723 LKD327723 LTZ327723 MDV327723 MNR327723 MXN327723 NHJ327723 NRF327723 OBB327723 OKX327723 OUT327723 PEP327723 POL327723 PYH327723 QID327723 QRZ327723 RBV327723 RLR327723 RVN327723 SFJ327723 SPF327723 SZB327723 TIX327723 TST327723 UCP327723 UML327723 UWH327723 VGD327723 VPZ327723 VZV327723 WJR327723 WTN327723 F458795 HB393259 QX393259 AAT393259 AKP393259 AUL393259 BEH393259 BOD393259 BXZ393259 CHV393259 CRR393259 DBN393259 DLJ393259 DVF393259 EFB393259 EOX393259 EYT393259 FIP393259 FSL393259 GCH393259 GMD393259 GVZ393259 HFV393259 HPR393259 HZN393259 IJJ393259 ITF393259 JDB393259 JMX393259 JWT393259 KGP393259 KQL393259 LAH393259 LKD393259 LTZ393259 MDV393259 MNR393259 MXN393259 NHJ393259 NRF393259 OBB393259 OKX393259 OUT393259 PEP393259 POL393259 PYH393259 QID393259 QRZ393259 RBV393259 RLR393259 RVN393259 SFJ393259 SPF393259 SZB393259 TIX393259 TST393259 UCP393259 UML393259 UWH393259 VGD393259 VPZ393259 VZV393259 WJR393259 WTN393259 F524331 HB458795 QX458795 AAT458795 AKP458795 AUL458795 BEH458795 BOD458795 BXZ458795 CHV458795 CRR458795 DBN458795 DLJ458795 DVF458795 EFB458795 EOX458795 EYT458795 FIP458795 FSL458795 GCH458795 GMD458795 GVZ458795 HFV458795 HPR458795 HZN458795 IJJ458795 ITF458795 JDB458795 JMX458795 JWT458795 KGP458795 KQL458795 LAH458795 LKD458795 LTZ458795 MDV458795 MNR458795 MXN458795 NHJ458795 NRF458795 OBB458795 OKX458795 OUT458795 PEP458795 POL458795 PYH458795 QID458795 QRZ458795 RBV458795 RLR458795 RVN458795 SFJ458795 SPF458795 SZB458795 TIX458795 TST458795 UCP458795 UML458795 UWH458795 VGD458795 VPZ458795 VZV458795 WJR458795 WTN458795 F589867 HB524331 QX524331 AAT524331 AKP524331 AUL524331 BEH524331 BOD524331 BXZ524331 CHV524331 CRR524331 DBN524331 DLJ524331 DVF524331 EFB524331 EOX524331 EYT524331 FIP524331 FSL524331 GCH524331 GMD524331 GVZ524331 HFV524331 HPR524331 HZN524331 IJJ524331 ITF524331 JDB524331 JMX524331 JWT524331 KGP524331 KQL524331 LAH524331 LKD524331 LTZ524331 MDV524331 MNR524331 MXN524331 NHJ524331 NRF524331 OBB524331 OKX524331 OUT524331 PEP524331 POL524331 PYH524331 QID524331 QRZ524331 RBV524331 RLR524331 RVN524331 SFJ524331 SPF524331 SZB524331 TIX524331 TST524331 UCP524331 UML524331 UWH524331 VGD524331 VPZ524331 VZV524331 WJR524331 WTN524331 F655403 HB589867 QX589867 AAT589867 AKP589867 AUL589867 BEH589867 BOD589867 BXZ589867 CHV589867 CRR589867 DBN589867 DLJ589867 DVF589867 EFB589867 EOX589867 EYT589867 FIP589867 FSL589867 GCH589867 GMD589867 GVZ589867 HFV589867 HPR589867 HZN589867 IJJ589867 ITF589867 JDB589867 JMX589867 JWT589867 KGP589867 KQL589867 LAH589867 LKD589867 LTZ589867 MDV589867 MNR589867 MXN589867 NHJ589867 NRF589867 OBB589867 OKX589867 OUT589867 PEP589867 POL589867 PYH589867 QID589867 QRZ589867 RBV589867 RLR589867 RVN589867 SFJ589867 SPF589867 SZB589867 TIX589867 TST589867 UCP589867 UML589867 UWH589867 VGD589867 VPZ589867 VZV589867 WJR589867 WTN589867 F720939 HB655403 QX655403 AAT655403 AKP655403 AUL655403 BEH655403 BOD655403 BXZ655403 CHV655403 CRR655403 DBN655403 DLJ655403 DVF655403 EFB655403 EOX655403 EYT655403 FIP655403 FSL655403 GCH655403 GMD655403 GVZ655403 HFV655403 HPR655403 HZN655403 IJJ655403 ITF655403 JDB655403 JMX655403 JWT655403 KGP655403 KQL655403 LAH655403 LKD655403 LTZ655403 MDV655403 MNR655403 MXN655403 NHJ655403 NRF655403 OBB655403 OKX655403 OUT655403 PEP655403 POL655403 PYH655403 QID655403 QRZ655403 RBV655403 RLR655403 RVN655403 SFJ655403 SPF655403 SZB655403 TIX655403 TST655403 UCP655403 UML655403 UWH655403 VGD655403 VPZ655403 VZV655403 WJR655403 WTN655403 F786475 HB720939 QX720939 AAT720939 AKP720939 AUL720939 BEH720939 BOD720939 BXZ720939 CHV720939 CRR720939 DBN720939 DLJ720939 DVF720939 EFB720939 EOX720939 EYT720939 FIP720939 FSL720939 GCH720939 GMD720939 GVZ720939 HFV720939 HPR720939 HZN720939 IJJ720939 ITF720939 JDB720939 JMX720939 JWT720939 KGP720939 KQL720939 LAH720939 LKD720939 LTZ720939 MDV720939 MNR720939 MXN720939 NHJ720939 NRF720939 OBB720939 OKX720939 OUT720939 PEP720939 POL720939 PYH720939 QID720939 QRZ720939 RBV720939 RLR720939 RVN720939 SFJ720939 SPF720939 SZB720939 TIX720939 TST720939 UCP720939 UML720939 UWH720939 VGD720939 VPZ720939 VZV720939 WJR720939 WTN720939 F852011 HB786475 QX786475 AAT786475 AKP786475 AUL786475 BEH786475 BOD786475 BXZ786475 CHV786475 CRR786475 DBN786475 DLJ786475 DVF786475 EFB786475 EOX786475 EYT786475 FIP786475 FSL786475 GCH786475 GMD786475 GVZ786475 HFV786475 HPR786475 HZN786475 IJJ786475 ITF786475 JDB786475 JMX786475 JWT786475 KGP786475 KQL786475 LAH786475 LKD786475 LTZ786475 MDV786475 MNR786475 MXN786475 NHJ786475 NRF786475 OBB786475 OKX786475 OUT786475 PEP786475 POL786475 PYH786475 QID786475 QRZ786475 RBV786475 RLR786475 RVN786475 SFJ786475 SPF786475 SZB786475 TIX786475 TST786475 UCP786475 UML786475 UWH786475 VGD786475 VPZ786475 VZV786475 WJR786475 WTN786475 F917547 HB852011 QX852011 AAT852011 AKP852011 AUL852011 BEH852011 BOD852011 BXZ852011 CHV852011 CRR852011 DBN852011 DLJ852011 DVF852011 EFB852011 EOX852011 EYT852011 FIP852011 FSL852011 GCH852011 GMD852011 GVZ852011 HFV852011 HPR852011 HZN852011 IJJ852011 ITF852011 JDB852011 JMX852011 JWT852011 KGP852011 KQL852011 LAH852011 LKD852011 LTZ852011 MDV852011 MNR852011 MXN852011 NHJ852011 NRF852011 OBB852011 OKX852011 OUT852011 PEP852011 POL852011 PYH852011 QID852011 QRZ852011 RBV852011 RLR852011 RVN852011 SFJ852011 SPF852011 SZB852011 TIX852011 TST852011 UCP852011 UML852011 UWH852011 VGD852011 VPZ852011 VZV852011 WJR852011 WTN852011 F983083 HB917547 QX917547 AAT917547 AKP917547 AUL917547 BEH917547 BOD917547 BXZ917547 CHV917547 CRR917547 DBN917547 DLJ917547 DVF917547 EFB917547 EOX917547 EYT917547 FIP917547 FSL917547 GCH917547 GMD917547 GVZ917547 HFV917547 HPR917547 HZN917547 IJJ917547 ITF917547 JDB917547 JMX917547 JWT917547 KGP917547 KQL917547 LAH917547 LKD917547 LTZ917547 MDV917547 MNR917547 MXN917547 NHJ917547 NRF917547 OBB917547 OKX917547 OUT917547 PEP917547 POL917547 PYH917547 QID917547 QRZ917547 RBV917547 RLR917547 RVN917547 SFJ917547 SPF917547 SZB917547 TIX917547 TST917547 UCP917547 UML917547 UWH917547 VGD917547 VPZ917547 VZV917547 WJR917547 WTN917547 HB983083 QX983083 AAT983083 AKP983083 AUL983083 BEH983083 BOD983083 BXZ983083 CHV983083 CRR983083 DBN983083 DLJ983083 DVF983083 EFB983083 EOX983083 EYT983083 FIP983083 FSL983083 GCH983083 GMD983083 GVZ983083 HFV983083 HPR983083 HZN983083 IJJ983083 ITF983083 JDB983083 JMX983083 JWT983083 KGP983083 KQL983083 LAH983083 LKD983083 LTZ983083 MDV983083 MNR983083 MXN983083 NHJ983083 NRF983083 OBB983083 OKX983083 OUT983083 PEP983083 POL983083 PYH983083 QID983083 QRZ983083 RBV983083 RLR983083 RVN983083 SFJ983083 SPF983083 SZB983083 TIX983083 TST983083 UCP983083 UML983083 UWH983083 VGD983083 VPZ983083 VZV983083 WJR983083 WTN983083 JZ65587:JZ65590 TV65587:TV65590 ADR65587:ADR65590 ANN65587:ANN65590 AXJ65587:AXJ65590 BHF65587:BHF65590 BRB65587:BRB65590 CAX65587:CAX65590 CKT65587:CKT65590 CUP65587:CUP65590 DEL65587:DEL65590 DOH65587:DOH65590 DYD65587:DYD65590 EHZ65587:EHZ65590 ERV65587:ERV65590 FBR65587:FBR65590 FLN65587:FLN65590 FVJ65587:FVJ65590 GFF65587:GFF65590 GPB65587:GPB65590 GYX65587:GYX65590 HIT65587:HIT65590 HSP65587:HSP65590 ICL65587:ICL65590 IMH65587:IMH65590 IWD65587:IWD65590 JFZ65587:JFZ65590 JPV65587:JPV65590 JZR65587:JZR65590 KJN65587:KJN65590 KTJ65587:KTJ65590 LDF65587:LDF65590 LNB65587:LNB65590 LWX65587:LWX65590 MGT65587:MGT65590 MQP65587:MQP65590 NAL65587:NAL65590 NKH65587:NKH65590 NUD65587:NUD65590 ODZ65587:ODZ65590 ONV65587:ONV65590 OXR65587:OXR65590 PHN65587:PHN65590 PRJ65587:PRJ65590 QBF65587:QBF65590 QLB65587:QLB65590 QUX65587:QUX65590 RET65587:RET65590 ROP65587:ROP65590 RYL65587:RYL65590 SIH65587:SIH65590 SSD65587:SSD65590 TBZ65587:TBZ65590 TLV65587:TLV65590 TVR65587:TVR65590 UFN65587:UFN65590 UPJ65587:UPJ65590 UZF65587:UZF65590 VJB65587:VJB65590 VSX65587:VSX65590 WCT65587:WCT65590 WMP65587:WMP65590 WWL65587:WWL65590 JZ131123:JZ131126 TV131123:TV131126 ADR131123:ADR131126 ANN131123:ANN131126 AXJ131123:AXJ131126 BHF131123:BHF131126 BRB131123:BRB131126 CAX131123:CAX131126 CKT131123:CKT131126 CUP131123:CUP131126 DEL131123:DEL131126 DOH131123:DOH131126 DYD131123:DYD131126 EHZ131123:EHZ131126 ERV131123:ERV131126 FBR131123:FBR131126 FLN131123:FLN131126 FVJ131123:FVJ131126 GFF131123:GFF131126 GPB131123:GPB131126 GYX131123:GYX131126 HIT131123:HIT131126 HSP131123:HSP131126 ICL131123:ICL131126 IMH131123:IMH131126 IWD131123:IWD131126 JFZ131123:JFZ131126 JPV131123:JPV131126 JZR131123:JZR131126 KJN131123:KJN131126 KTJ131123:KTJ131126 LDF131123:LDF131126 LNB131123:LNB131126 LWX131123:LWX131126 MGT131123:MGT131126 MQP131123:MQP131126 NAL131123:NAL131126 NKH131123:NKH131126 NUD131123:NUD131126 ODZ131123:ODZ131126 ONV131123:ONV131126 OXR131123:OXR131126 PHN131123:PHN131126 PRJ131123:PRJ131126 QBF131123:QBF131126 QLB131123:QLB131126 QUX131123:QUX131126 RET131123:RET131126 ROP131123:ROP131126 RYL131123:RYL131126 SIH131123:SIH131126 SSD131123:SSD131126 TBZ131123:TBZ131126 TLV131123:TLV131126 TVR131123:TVR131126 UFN131123:UFN131126 UPJ131123:UPJ131126 UZF131123:UZF131126 VJB131123:VJB131126 VSX131123:VSX131126 WCT131123:WCT131126 WMP131123:WMP131126 WWL131123:WWL131126 JZ196659:JZ196662 TV196659:TV196662 ADR196659:ADR196662 ANN196659:ANN196662 AXJ196659:AXJ196662 BHF196659:BHF196662 BRB196659:BRB196662 CAX196659:CAX196662 CKT196659:CKT196662 CUP196659:CUP196662 DEL196659:DEL196662 DOH196659:DOH196662 DYD196659:DYD196662 EHZ196659:EHZ196662 ERV196659:ERV196662 FBR196659:FBR196662 FLN196659:FLN196662 FVJ196659:FVJ196662 GFF196659:GFF196662 GPB196659:GPB196662 GYX196659:GYX196662 HIT196659:HIT196662 HSP196659:HSP196662 ICL196659:ICL196662 IMH196659:IMH196662 IWD196659:IWD196662 JFZ196659:JFZ196662 JPV196659:JPV196662 JZR196659:JZR196662 KJN196659:KJN196662 KTJ196659:KTJ196662 LDF196659:LDF196662 LNB196659:LNB196662 LWX196659:LWX196662 MGT196659:MGT196662 MQP196659:MQP196662 NAL196659:NAL196662 NKH196659:NKH196662 NUD196659:NUD196662 ODZ196659:ODZ196662 ONV196659:ONV196662 OXR196659:OXR196662 PHN196659:PHN196662 PRJ196659:PRJ196662 QBF196659:QBF196662 QLB196659:QLB196662 QUX196659:QUX196662 RET196659:RET196662 ROP196659:ROP196662 RYL196659:RYL196662 SIH196659:SIH196662 SSD196659:SSD196662 TBZ196659:TBZ196662 TLV196659:TLV196662 TVR196659:TVR196662 UFN196659:UFN196662 UPJ196659:UPJ196662 UZF196659:UZF196662 VJB196659:VJB196662 VSX196659:VSX196662 WCT196659:WCT196662 WMP196659:WMP196662 WWL196659:WWL196662 JZ262195:JZ262198 TV262195:TV262198 ADR262195:ADR262198 ANN262195:ANN262198 AXJ262195:AXJ262198 BHF262195:BHF262198 BRB262195:BRB262198 CAX262195:CAX262198 CKT262195:CKT262198 CUP262195:CUP262198 DEL262195:DEL262198 DOH262195:DOH262198 DYD262195:DYD262198 EHZ262195:EHZ262198 ERV262195:ERV262198 FBR262195:FBR262198 FLN262195:FLN262198 FVJ262195:FVJ262198 GFF262195:GFF262198 GPB262195:GPB262198 GYX262195:GYX262198 HIT262195:HIT262198 HSP262195:HSP262198 ICL262195:ICL262198 IMH262195:IMH262198 IWD262195:IWD262198 JFZ262195:JFZ262198 JPV262195:JPV262198 JZR262195:JZR262198 KJN262195:KJN262198 KTJ262195:KTJ262198 LDF262195:LDF262198 LNB262195:LNB262198 LWX262195:LWX262198 MGT262195:MGT262198 MQP262195:MQP262198 NAL262195:NAL262198 NKH262195:NKH262198 NUD262195:NUD262198 ODZ262195:ODZ262198 ONV262195:ONV262198 OXR262195:OXR262198 PHN262195:PHN262198 PRJ262195:PRJ262198 QBF262195:QBF262198 QLB262195:QLB262198 QUX262195:QUX262198 RET262195:RET262198 ROP262195:ROP262198 RYL262195:RYL262198 SIH262195:SIH262198 SSD262195:SSD262198 TBZ262195:TBZ262198 TLV262195:TLV262198 TVR262195:TVR262198 UFN262195:UFN262198 UPJ262195:UPJ262198 UZF262195:UZF262198 VJB262195:VJB262198 VSX262195:VSX262198 WCT262195:WCT262198 WMP262195:WMP262198 WWL262195:WWL262198 JZ327731:JZ327734 TV327731:TV327734 ADR327731:ADR327734 ANN327731:ANN327734 AXJ327731:AXJ327734 BHF327731:BHF327734 BRB327731:BRB327734 CAX327731:CAX327734 CKT327731:CKT327734 CUP327731:CUP327734 DEL327731:DEL327734 DOH327731:DOH327734 DYD327731:DYD327734 EHZ327731:EHZ327734 ERV327731:ERV327734 FBR327731:FBR327734 FLN327731:FLN327734 FVJ327731:FVJ327734 GFF327731:GFF327734 GPB327731:GPB327734 GYX327731:GYX327734 HIT327731:HIT327734 HSP327731:HSP327734 ICL327731:ICL327734 IMH327731:IMH327734 IWD327731:IWD327734 JFZ327731:JFZ327734 JPV327731:JPV327734 JZR327731:JZR327734 KJN327731:KJN327734 KTJ327731:KTJ327734 LDF327731:LDF327734 LNB327731:LNB327734 LWX327731:LWX327734 MGT327731:MGT327734 MQP327731:MQP327734 NAL327731:NAL327734 NKH327731:NKH327734 NUD327731:NUD327734 ODZ327731:ODZ327734 ONV327731:ONV327734 OXR327731:OXR327734 PHN327731:PHN327734 PRJ327731:PRJ327734 QBF327731:QBF327734 QLB327731:QLB327734 QUX327731:QUX327734 RET327731:RET327734 ROP327731:ROP327734 RYL327731:RYL327734 SIH327731:SIH327734 SSD327731:SSD327734 TBZ327731:TBZ327734 TLV327731:TLV327734 TVR327731:TVR327734 UFN327731:UFN327734 UPJ327731:UPJ327734 UZF327731:UZF327734 VJB327731:VJB327734 VSX327731:VSX327734 WCT327731:WCT327734 WMP327731:WMP327734 WWL327731:WWL327734 JZ393267:JZ393270 TV393267:TV393270 ADR393267:ADR393270 ANN393267:ANN393270 AXJ393267:AXJ393270 BHF393267:BHF393270 BRB393267:BRB393270 CAX393267:CAX393270 CKT393267:CKT393270 CUP393267:CUP393270 DEL393267:DEL393270 DOH393267:DOH393270 DYD393267:DYD393270 EHZ393267:EHZ393270 ERV393267:ERV393270 FBR393267:FBR393270 FLN393267:FLN393270 FVJ393267:FVJ393270 GFF393267:GFF393270 GPB393267:GPB393270 GYX393267:GYX393270 HIT393267:HIT393270 HSP393267:HSP393270 ICL393267:ICL393270 IMH393267:IMH393270 IWD393267:IWD393270 JFZ393267:JFZ393270 JPV393267:JPV393270 JZR393267:JZR393270 KJN393267:KJN393270 KTJ393267:KTJ393270 LDF393267:LDF393270 LNB393267:LNB393270 LWX393267:LWX393270 MGT393267:MGT393270 MQP393267:MQP393270 NAL393267:NAL393270 NKH393267:NKH393270 NUD393267:NUD393270 ODZ393267:ODZ393270 ONV393267:ONV393270 OXR393267:OXR393270 PHN393267:PHN393270 PRJ393267:PRJ393270 QBF393267:QBF393270 QLB393267:QLB393270 QUX393267:QUX393270 RET393267:RET393270 ROP393267:ROP393270 RYL393267:RYL393270 SIH393267:SIH393270 SSD393267:SSD393270 TBZ393267:TBZ393270 TLV393267:TLV393270 TVR393267:TVR393270 UFN393267:UFN393270 UPJ393267:UPJ393270 UZF393267:UZF393270 VJB393267:VJB393270 VSX393267:VSX393270 WCT393267:WCT393270 WMP393267:WMP393270 WWL393267:WWL393270 JZ458803:JZ458806 TV458803:TV458806 ADR458803:ADR458806 ANN458803:ANN458806 AXJ458803:AXJ458806 BHF458803:BHF458806 BRB458803:BRB458806 CAX458803:CAX458806 CKT458803:CKT458806 CUP458803:CUP458806 DEL458803:DEL458806 DOH458803:DOH458806 DYD458803:DYD458806 EHZ458803:EHZ458806 ERV458803:ERV458806 FBR458803:FBR458806 FLN458803:FLN458806 FVJ458803:FVJ458806 GFF458803:GFF458806 GPB458803:GPB458806 GYX458803:GYX458806 HIT458803:HIT458806 HSP458803:HSP458806 ICL458803:ICL458806 IMH458803:IMH458806 IWD458803:IWD458806 JFZ458803:JFZ458806 JPV458803:JPV458806 JZR458803:JZR458806 KJN458803:KJN458806 KTJ458803:KTJ458806 LDF458803:LDF458806 LNB458803:LNB458806 LWX458803:LWX458806 MGT458803:MGT458806 MQP458803:MQP458806 NAL458803:NAL458806 NKH458803:NKH458806 NUD458803:NUD458806 ODZ458803:ODZ458806 ONV458803:ONV458806 OXR458803:OXR458806 PHN458803:PHN458806 PRJ458803:PRJ458806 QBF458803:QBF458806 QLB458803:QLB458806 QUX458803:QUX458806 RET458803:RET458806 ROP458803:ROP458806 RYL458803:RYL458806 SIH458803:SIH458806 SSD458803:SSD458806 TBZ458803:TBZ458806 TLV458803:TLV458806 TVR458803:TVR458806 UFN458803:UFN458806 UPJ458803:UPJ458806 UZF458803:UZF458806 VJB458803:VJB458806 VSX458803:VSX458806 WCT458803:WCT458806 WMP458803:WMP458806 WWL458803:WWL458806 JZ524339:JZ524342 TV524339:TV524342 ADR524339:ADR524342 ANN524339:ANN524342 AXJ524339:AXJ524342 BHF524339:BHF524342 BRB524339:BRB524342 CAX524339:CAX524342 CKT524339:CKT524342 CUP524339:CUP524342 DEL524339:DEL524342 DOH524339:DOH524342 DYD524339:DYD524342 EHZ524339:EHZ524342 ERV524339:ERV524342 FBR524339:FBR524342 FLN524339:FLN524342 FVJ524339:FVJ524342 GFF524339:GFF524342 GPB524339:GPB524342 GYX524339:GYX524342 HIT524339:HIT524342 HSP524339:HSP524342 ICL524339:ICL524342 IMH524339:IMH524342 IWD524339:IWD524342 JFZ524339:JFZ524342 JPV524339:JPV524342 JZR524339:JZR524342 KJN524339:KJN524342 KTJ524339:KTJ524342 LDF524339:LDF524342 LNB524339:LNB524342 LWX524339:LWX524342 MGT524339:MGT524342 MQP524339:MQP524342 NAL524339:NAL524342 NKH524339:NKH524342 NUD524339:NUD524342 ODZ524339:ODZ524342 ONV524339:ONV524342 OXR524339:OXR524342 PHN524339:PHN524342 PRJ524339:PRJ524342 QBF524339:QBF524342 QLB524339:QLB524342 QUX524339:QUX524342 RET524339:RET524342 ROP524339:ROP524342 RYL524339:RYL524342 SIH524339:SIH524342 SSD524339:SSD524342 TBZ524339:TBZ524342 TLV524339:TLV524342 TVR524339:TVR524342 UFN524339:UFN524342 UPJ524339:UPJ524342 UZF524339:UZF524342 VJB524339:VJB524342 VSX524339:VSX524342 WCT524339:WCT524342 WMP524339:WMP524342 WWL524339:WWL524342 JZ589875:JZ589878 TV589875:TV589878 ADR589875:ADR589878 ANN589875:ANN589878 AXJ589875:AXJ589878 BHF589875:BHF589878 BRB589875:BRB589878 CAX589875:CAX589878 CKT589875:CKT589878 CUP589875:CUP589878 DEL589875:DEL589878 DOH589875:DOH589878 DYD589875:DYD589878 EHZ589875:EHZ589878 ERV589875:ERV589878 FBR589875:FBR589878 FLN589875:FLN589878 FVJ589875:FVJ589878 GFF589875:GFF589878 GPB589875:GPB589878 GYX589875:GYX589878 HIT589875:HIT589878 HSP589875:HSP589878 ICL589875:ICL589878 IMH589875:IMH589878 IWD589875:IWD589878 JFZ589875:JFZ589878 JPV589875:JPV589878 JZR589875:JZR589878 KJN589875:KJN589878 KTJ589875:KTJ589878 LDF589875:LDF589878 LNB589875:LNB589878 LWX589875:LWX589878 MGT589875:MGT589878 MQP589875:MQP589878 NAL589875:NAL589878 NKH589875:NKH589878 NUD589875:NUD589878 ODZ589875:ODZ589878 ONV589875:ONV589878 OXR589875:OXR589878 PHN589875:PHN589878 PRJ589875:PRJ589878 QBF589875:QBF589878 QLB589875:QLB589878 QUX589875:QUX589878 RET589875:RET589878 ROP589875:ROP589878 RYL589875:RYL589878 SIH589875:SIH589878 SSD589875:SSD589878 TBZ589875:TBZ589878 TLV589875:TLV589878 TVR589875:TVR589878 UFN589875:UFN589878 UPJ589875:UPJ589878 UZF589875:UZF589878 VJB589875:VJB589878 VSX589875:VSX589878 WCT589875:WCT589878 WMP589875:WMP589878 WWL589875:WWL589878 JZ655411:JZ655414 TV655411:TV655414 ADR655411:ADR655414 ANN655411:ANN655414 AXJ655411:AXJ655414 BHF655411:BHF655414 BRB655411:BRB655414 CAX655411:CAX655414 CKT655411:CKT655414 CUP655411:CUP655414 DEL655411:DEL655414 DOH655411:DOH655414 DYD655411:DYD655414 EHZ655411:EHZ655414 ERV655411:ERV655414 FBR655411:FBR655414 FLN655411:FLN655414 FVJ655411:FVJ655414 GFF655411:GFF655414 GPB655411:GPB655414 GYX655411:GYX655414 HIT655411:HIT655414 HSP655411:HSP655414 ICL655411:ICL655414 IMH655411:IMH655414 IWD655411:IWD655414 JFZ655411:JFZ655414 JPV655411:JPV655414 JZR655411:JZR655414 KJN655411:KJN655414 KTJ655411:KTJ655414 LDF655411:LDF655414 LNB655411:LNB655414 LWX655411:LWX655414 MGT655411:MGT655414 MQP655411:MQP655414 NAL655411:NAL655414 NKH655411:NKH655414 NUD655411:NUD655414 ODZ655411:ODZ655414 ONV655411:ONV655414 OXR655411:OXR655414 PHN655411:PHN655414 PRJ655411:PRJ655414 QBF655411:QBF655414 QLB655411:QLB655414 QUX655411:QUX655414 RET655411:RET655414 ROP655411:ROP655414 RYL655411:RYL655414 SIH655411:SIH655414 SSD655411:SSD655414 TBZ655411:TBZ655414 TLV655411:TLV655414 TVR655411:TVR655414 UFN655411:UFN655414 UPJ655411:UPJ655414 UZF655411:UZF655414 VJB655411:VJB655414 VSX655411:VSX655414 WCT655411:WCT655414 WMP655411:WMP655414 WWL655411:WWL655414 JZ720947:JZ720950 TV720947:TV720950 ADR720947:ADR720950 ANN720947:ANN720950 AXJ720947:AXJ720950 BHF720947:BHF720950 BRB720947:BRB720950 CAX720947:CAX720950 CKT720947:CKT720950 CUP720947:CUP720950 DEL720947:DEL720950 DOH720947:DOH720950 DYD720947:DYD720950 EHZ720947:EHZ720950 ERV720947:ERV720950 FBR720947:FBR720950 FLN720947:FLN720950 FVJ720947:FVJ720950 GFF720947:GFF720950 GPB720947:GPB720950 GYX720947:GYX720950 HIT720947:HIT720950 HSP720947:HSP720950 ICL720947:ICL720950 IMH720947:IMH720950 IWD720947:IWD720950 JFZ720947:JFZ720950 JPV720947:JPV720950 JZR720947:JZR720950 KJN720947:KJN720950 KTJ720947:KTJ720950 LDF720947:LDF720950 LNB720947:LNB720950 LWX720947:LWX720950 MGT720947:MGT720950 MQP720947:MQP720950 NAL720947:NAL720950 NKH720947:NKH720950 NUD720947:NUD720950 ODZ720947:ODZ720950 ONV720947:ONV720950 OXR720947:OXR720950 PHN720947:PHN720950 PRJ720947:PRJ720950 QBF720947:QBF720950 QLB720947:QLB720950 QUX720947:QUX720950 RET720947:RET720950 ROP720947:ROP720950 RYL720947:RYL720950 SIH720947:SIH720950 SSD720947:SSD720950 TBZ720947:TBZ720950 TLV720947:TLV720950 TVR720947:TVR720950 UFN720947:UFN720950 UPJ720947:UPJ720950 UZF720947:UZF720950 VJB720947:VJB720950 VSX720947:VSX720950 WCT720947:WCT720950 WMP720947:WMP720950 WWL720947:WWL720950 JZ786483:JZ786486 TV786483:TV786486 ADR786483:ADR786486 ANN786483:ANN786486 AXJ786483:AXJ786486 BHF786483:BHF786486 BRB786483:BRB786486 CAX786483:CAX786486 CKT786483:CKT786486 CUP786483:CUP786486 DEL786483:DEL786486 DOH786483:DOH786486 DYD786483:DYD786486 EHZ786483:EHZ786486 ERV786483:ERV786486 FBR786483:FBR786486 FLN786483:FLN786486 FVJ786483:FVJ786486 GFF786483:GFF786486 GPB786483:GPB786486 GYX786483:GYX786486 HIT786483:HIT786486 HSP786483:HSP786486 ICL786483:ICL786486 IMH786483:IMH786486 IWD786483:IWD786486 JFZ786483:JFZ786486 JPV786483:JPV786486 JZR786483:JZR786486 KJN786483:KJN786486 KTJ786483:KTJ786486 LDF786483:LDF786486 LNB786483:LNB786486 LWX786483:LWX786486 MGT786483:MGT786486 MQP786483:MQP786486 NAL786483:NAL786486 NKH786483:NKH786486 NUD786483:NUD786486 ODZ786483:ODZ786486 ONV786483:ONV786486 OXR786483:OXR786486 PHN786483:PHN786486 PRJ786483:PRJ786486 QBF786483:QBF786486 QLB786483:QLB786486 QUX786483:QUX786486 RET786483:RET786486 ROP786483:ROP786486 RYL786483:RYL786486 SIH786483:SIH786486 SSD786483:SSD786486 TBZ786483:TBZ786486 TLV786483:TLV786486 TVR786483:TVR786486 UFN786483:UFN786486 UPJ786483:UPJ786486 UZF786483:UZF786486 VJB786483:VJB786486 VSX786483:VSX786486 WCT786483:WCT786486 WMP786483:WMP786486 WWL786483:WWL786486 JZ852019:JZ852022 TV852019:TV852022 ADR852019:ADR852022 ANN852019:ANN852022 AXJ852019:AXJ852022 BHF852019:BHF852022 BRB852019:BRB852022 CAX852019:CAX852022 CKT852019:CKT852022 CUP852019:CUP852022 DEL852019:DEL852022 DOH852019:DOH852022 DYD852019:DYD852022 EHZ852019:EHZ852022 ERV852019:ERV852022 FBR852019:FBR852022 FLN852019:FLN852022 FVJ852019:FVJ852022 GFF852019:GFF852022 GPB852019:GPB852022 GYX852019:GYX852022 HIT852019:HIT852022 HSP852019:HSP852022 ICL852019:ICL852022 IMH852019:IMH852022 IWD852019:IWD852022 JFZ852019:JFZ852022 JPV852019:JPV852022 JZR852019:JZR852022 KJN852019:KJN852022 KTJ852019:KTJ852022 LDF852019:LDF852022 LNB852019:LNB852022 LWX852019:LWX852022 MGT852019:MGT852022 MQP852019:MQP852022 NAL852019:NAL852022 NKH852019:NKH852022 NUD852019:NUD852022 ODZ852019:ODZ852022 ONV852019:ONV852022 OXR852019:OXR852022 PHN852019:PHN852022 PRJ852019:PRJ852022 QBF852019:QBF852022 QLB852019:QLB852022 QUX852019:QUX852022 RET852019:RET852022 ROP852019:ROP852022 RYL852019:RYL852022 SIH852019:SIH852022 SSD852019:SSD852022 TBZ852019:TBZ852022 TLV852019:TLV852022 TVR852019:TVR852022 UFN852019:UFN852022 UPJ852019:UPJ852022 UZF852019:UZF852022 VJB852019:VJB852022 VSX852019:VSX852022 WCT852019:WCT852022 WMP852019:WMP852022 WWL852019:WWL852022 JZ917555:JZ917558 TV917555:TV917558 ADR917555:ADR917558 ANN917555:ANN917558 AXJ917555:AXJ917558 BHF917555:BHF917558 BRB917555:BRB917558 CAX917555:CAX917558 CKT917555:CKT917558 CUP917555:CUP917558 DEL917555:DEL917558 DOH917555:DOH917558 DYD917555:DYD917558 EHZ917555:EHZ917558 ERV917555:ERV917558 FBR917555:FBR917558 FLN917555:FLN917558 FVJ917555:FVJ917558 GFF917555:GFF917558 GPB917555:GPB917558 GYX917555:GYX917558 HIT917555:HIT917558 HSP917555:HSP917558 ICL917555:ICL917558 IMH917555:IMH917558 IWD917555:IWD917558 JFZ917555:JFZ917558 JPV917555:JPV917558 JZR917555:JZR917558 KJN917555:KJN917558 KTJ917555:KTJ917558 LDF917555:LDF917558 LNB917555:LNB917558 LWX917555:LWX917558 MGT917555:MGT917558 MQP917555:MQP917558 NAL917555:NAL917558 NKH917555:NKH917558 NUD917555:NUD917558 ODZ917555:ODZ917558 ONV917555:ONV917558 OXR917555:OXR917558 PHN917555:PHN917558 PRJ917555:PRJ917558 QBF917555:QBF917558 QLB917555:QLB917558 QUX917555:QUX917558 RET917555:RET917558 ROP917555:ROP917558 RYL917555:RYL917558 SIH917555:SIH917558 SSD917555:SSD917558 TBZ917555:TBZ917558 TLV917555:TLV917558 TVR917555:TVR917558 UFN917555:UFN917558 UPJ917555:UPJ917558 UZF917555:UZF917558 VJB917555:VJB917558 VSX917555:VSX917558 WCT917555:WCT917558 WMP917555:WMP917558 WWL917555:WWL917558 JZ983091:JZ983094 TV983091:TV983094 ADR983091:ADR983094 ANN983091:ANN983094 AXJ983091:AXJ983094 BHF983091:BHF983094 BRB983091:BRB983094 CAX983091:CAX983094 CKT983091:CKT983094 CUP983091:CUP983094 DEL983091:DEL983094 DOH983091:DOH983094 DYD983091:DYD983094 EHZ983091:EHZ983094 ERV983091:ERV983094 FBR983091:FBR983094 FLN983091:FLN983094 FVJ983091:FVJ983094 GFF983091:GFF983094 GPB983091:GPB983094 GYX983091:GYX983094 HIT983091:HIT983094 HSP983091:HSP983094 ICL983091:ICL983094 IMH983091:IMH983094 IWD983091:IWD983094 JFZ983091:JFZ983094 JPV983091:JPV983094 JZR983091:JZR983094 KJN983091:KJN983094 KTJ983091:KTJ983094 LDF983091:LDF983094 LNB983091:LNB983094 LWX983091:LWX983094 MGT983091:MGT983094 MQP983091:MQP983094 NAL983091:NAL983094 NKH983091:NKH983094 NUD983091:NUD983094 ODZ983091:ODZ983094 ONV983091:ONV983094 OXR983091:OXR983094 PHN983091:PHN983094 PRJ983091:PRJ983094 QBF983091:QBF983094 QLB983091:QLB983094 QUX983091:QUX983094 RET983091:RET983094 ROP983091:ROP983094 RYL983091:RYL983094 SIH983091:SIH983094 SSD983091:SSD983094 TBZ983091:TBZ983094 TLV983091:TLV983094 TVR983091:TVR983094 UFN983091:UFN983094 UPJ983091:UPJ983094 UZF983091:UZF983094 VJB983091:VJB983094 VSX983091:VSX983094 WCT983091:WCT983094 WMP983091:WMP983094 WWL983091:WWL983094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JZ65585 TV65585 ADR65585 ANN65585 AXJ65585 BHF65585 BRB65585 CAX65585 CKT65585 CUP65585 DEL65585 DOH65585 DYD65585 EHZ65585 ERV65585 FBR65585 FLN65585 FVJ65585 GFF65585 GPB65585 GYX65585 HIT65585 HSP65585 ICL65585 IMH65585 IWD65585 JFZ65585 JPV65585 JZR65585 KJN65585 KTJ65585 LDF65585 LNB65585 LWX65585 MGT65585 MQP65585 NAL65585 NKH65585 NUD65585 ODZ65585 ONV65585 OXR65585 PHN65585 PRJ65585 QBF65585 QLB65585 QUX65585 RET65585 ROP65585 RYL65585 SIH65585 SSD65585 TBZ65585 TLV65585 TVR65585 UFN65585 UPJ65585 UZF65585 VJB65585 VSX65585 WCT65585 WMP65585 WWL65585 JZ131121 TV131121 ADR131121 ANN131121 AXJ131121 BHF131121 BRB131121 CAX131121 CKT131121 CUP131121 DEL131121 DOH131121 DYD131121 EHZ131121 ERV131121 FBR131121 FLN131121 FVJ131121 GFF131121 GPB131121 GYX131121 HIT131121 HSP131121 ICL131121 IMH131121 IWD131121 JFZ131121 JPV131121 JZR131121 KJN131121 KTJ131121 LDF131121 LNB131121 LWX131121 MGT131121 MQP131121 NAL131121 NKH131121 NUD131121 ODZ131121 ONV131121 OXR131121 PHN131121 PRJ131121 QBF131121 QLB131121 QUX131121 RET131121 ROP131121 RYL131121 SIH131121 SSD131121 TBZ131121 TLV131121 TVR131121 UFN131121 UPJ131121 UZF131121 VJB131121 VSX131121 WCT131121 WMP131121 WWL131121 JZ196657 TV196657 ADR196657 ANN196657 AXJ196657 BHF196657 BRB196657 CAX196657 CKT196657 CUP196657 DEL196657 DOH196657 DYD196657 EHZ196657 ERV196657 FBR196657 FLN196657 FVJ196657 GFF196657 GPB196657 GYX196657 HIT196657 HSP196657 ICL196657 IMH196657 IWD196657 JFZ196657 JPV196657 JZR196657 KJN196657 KTJ196657 LDF196657 LNB196657 LWX196657 MGT196657 MQP196657 NAL196657 NKH196657 NUD196657 ODZ196657 ONV196657 OXR196657 PHN196657 PRJ196657 QBF196657 QLB196657 QUX196657 RET196657 ROP196657 RYL196657 SIH196657 SSD196657 TBZ196657 TLV196657 TVR196657 UFN196657 UPJ196657 UZF196657 VJB196657 VSX196657 WCT196657 WMP196657 WWL196657 JZ262193 TV262193 ADR262193 ANN262193 AXJ262193 BHF262193 BRB262193 CAX262193 CKT262193 CUP262193 DEL262193 DOH262193 DYD262193 EHZ262193 ERV262193 FBR262193 FLN262193 FVJ262193 GFF262193 GPB262193 GYX262193 HIT262193 HSP262193 ICL262193 IMH262193 IWD262193 JFZ262193 JPV262193 JZR262193 KJN262193 KTJ262193 LDF262193 LNB262193 LWX262193 MGT262193 MQP262193 NAL262193 NKH262193 NUD262193 ODZ262193 ONV262193 OXR262193 PHN262193 PRJ262193 QBF262193 QLB262193 QUX262193 RET262193 ROP262193 RYL262193 SIH262193 SSD262193 TBZ262193 TLV262193 TVR262193 UFN262193 UPJ262193 UZF262193 VJB262193 VSX262193 WCT262193 WMP262193 WWL262193 JZ327729 TV327729 ADR327729 ANN327729 AXJ327729 BHF327729 BRB327729 CAX327729 CKT327729 CUP327729 DEL327729 DOH327729 DYD327729 EHZ327729 ERV327729 FBR327729 FLN327729 FVJ327729 GFF327729 GPB327729 GYX327729 HIT327729 HSP327729 ICL327729 IMH327729 IWD327729 JFZ327729 JPV327729 JZR327729 KJN327729 KTJ327729 LDF327729 LNB327729 LWX327729 MGT327729 MQP327729 NAL327729 NKH327729 NUD327729 ODZ327729 ONV327729 OXR327729 PHN327729 PRJ327729 QBF327729 QLB327729 QUX327729 RET327729 ROP327729 RYL327729 SIH327729 SSD327729 TBZ327729 TLV327729 TVR327729 UFN327729 UPJ327729 UZF327729 VJB327729 VSX327729 WCT327729 WMP327729 WWL327729 JZ393265 TV393265 ADR393265 ANN393265 AXJ393265 BHF393265 BRB393265 CAX393265 CKT393265 CUP393265 DEL393265 DOH393265 DYD393265 EHZ393265 ERV393265 FBR393265 FLN393265 FVJ393265 GFF393265 GPB393265 GYX393265 HIT393265 HSP393265 ICL393265 IMH393265 IWD393265 JFZ393265 JPV393265 JZR393265 KJN393265 KTJ393265 LDF393265 LNB393265 LWX393265 MGT393265 MQP393265 NAL393265 NKH393265 NUD393265 ODZ393265 ONV393265 OXR393265 PHN393265 PRJ393265 QBF393265 QLB393265 QUX393265 RET393265 ROP393265 RYL393265 SIH393265 SSD393265 TBZ393265 TLV393265 TVR393265 UFN393265 UPJ393265 UZF393265 VJB393265 VSX393265 WCT393265 WMP393265 WWL393265 JZ458801 TV458801 ADR458801 ANN458801 AXJ458801 BHF458801 BRB458801 CAX458801 CKT458801 CUP458801 DEL458801 DOH458801 DYD458801 EHZ458801 ERV458801 FBR458801 FLN458801 FVJ458801 GFF458801 GPB458801 GYX458801 HIT458801 HSP458801 ICL458801 IMH458801 IWD458801 JFZ458801 JPV458801 JZR458801 KJN458801 KTJ458801 LDF458801 LNB458801 LWX458801 MGT458801 MQP458801 NAL458801 NKH458801 NUD458801 ODZ458801 ONV458801 OXR458801 PHN458801 PRJ458801 QBF458801 QLB458801 QUX458801 RET458801 ROP458801 RYL458801 SIH458801 SSD458801 TBZ458801 TLV458801 TVR458801 UFN458801 UPJ458801 UZF458801 VJB458801 VSX458801 WCT458801 WMP458801 WWL458801 JZ524337 TV524337 ADR524337 ANN524337 AXJ524337 BHF524337 BRB524337 CAX524337 CKT524337 CUP524337 DEL524337 DOH524337 DYD524337 EHZ524337 ERV524337 FBR524337 FLN524337 FVJ524337 GFF524337 GPB524337 GYX524337 HIT524337 HSP524337 ICL524337 IMH524337 IWD524337 JFZ524337 JPV524337 JZR524337 KJN524337 KTJ524337 LDF524337 LNB524337 LWX524337 MGT524337 MQP524337 NAL524337 NKH524337 NUD524337 ODZ524337 ONV524337 OXR524337 PHN524337 PRJ524337 QBF524337 QLB524337 QUX524337 RET524337 ROP524337 RYL524337 SIH524337 SSD524337 TBZ524337 TLV524337 TVR524337 UFN524337 UPJ524337 UZF524337 VJB524337 VSX524337 WCT524337 WMP524337 WWL524337 JZ589873 TV589873 ADR589873 ANN589873 AXJ589873 BHF589873 BRB589873 CAX589873 CKT589873 CUP589873 DEL589873 DOH589873 DYD589873 EHZ589873 ERV589873 FBR589873 FLN589873 FVJ589873 GFF589873 GPB589873 GYX589873 HIT589873 HSP589873 ICL589873 IMH589873 IWD589873 JFZ589873 JPV589873 JZR589873 KJN589873 KTJ589873 LDF589873 LNB589873 LWX589873 MGT589873 MQP589873 NAL589873 NKH589873 NUD589873 ODZ589873 ONV589873 OXR589873 PHN589873 PRJ589873 QBF589873 QLB589873 QUX589873 RET589873 ROP589873 RYL589873 SIH589873 SSD589873 TBZ589873 TLV589873 TVR589873 UFN589873 UPJ589873 UZF589873 VJB589873 VSX589873 WCT589873 WMP589873 WWL589873 JZ655409 TV655409 ADR655409 ANN655409 AXJ655409 BHF655409 BRB655409 CAX655409 CKT655409 CUP655409 DEL655409 DOH655409 DYD655409 EHZ655409 ERV655409 FBR655409 FLN655409 FVJ655409 GFF655409 GPB655409 GYX655409 HIT655409 HSP655409 ICL655409 IMH655409 IWD655409 JFZ655409 JPV655409 JZR655409 KJN655409 KTJ655409 LDF655409 LNB655409 LWX655409 MGT655409 MQP655409 NAL655409 NKH655409 NUD655409 ODZ655409 ONV655409 OXR655409 PHN655409 PRJ655409 QBF655409 QLB655409 QUX655409 RET655409 ROP655409 RYL655409 SIH655409 SSD655409 TBZ655409 TLV655409 TVR655409 UFN655409 UPJ655409 UZF655409 VJB655409 VSX655409 WCT655409 WMP655409 WWL655409 JZ720945 TV720945 ADR720945 ANN720945 AXJ720945 BHF720945 BRB720945 CAX720945 CKT720945 CUP720945 DEL720945 DOH720945 DYD720945 EHZ720945 ERV720945 FBR720945 FLN720945 FVJ720945 GFF720945 GPB720945 GYX720945 HIT720945 HSP720945 ICL720945 IMH720945 IWD720945 JFZ720945 JPV720945 JZR720945 KJN720945 KTJ720945 LDF720945 LNB720945 LWX720945 MGT720945 MQP720945 NAL720945 NKH720945 NUD720945 ODZ720945 ONV720945 OXR720945 PHN720945 PRJ720945 QBF720945 QLB720945 QUX720945 RET720945 ROP720945 RYL720945 SIH720945 SSD720945 TBZ720945 TLV720945 TVR720945 UFN720945 UPJ720945 UZF720945 VJB720945 VSX720945 WCT720945 WMP720945 WWL720945 JZ786481 TV786481 ADR786481 ANN786481 AXJ786481 BHF786481 BRB786481 CAX786481 CKT786481 CUP786481 DEL786481 DOH786481 DYD786481 EHZ786481 ERV786481 FBR786481 FLN786481 FVJ786481 GFF786481 GPB786481 GYX786481 HIT786481 HSP786481 ICL786481 IMH786481 IWD786481 JFZ786481 JPV786481 JZR786481 KJN786481 KTJ786481 LDF786481 LNB786481 LWX786481 MGT786481 MQP786481 NAL786481 NKH786481 NUD786481 ODZ786481 ONV786481 OXR786481 PHN786481 PRJ786481 QBF786481 QLB786481 QUX786481 RET786481 ROP786481 RYL786481 SIH786481 SSD786481 TBZ786481 TLV786481 TVR786481 UFN786481 UPJ786481 UZF786481 VJB786481 VSX786481 WCT786481 WMP786481 WWL786481 JZ852017 TV852017 ADR852017 ANN852017 AXJ852017 BHF852017 BRB852017 CAX852017 CKT852017 CUP852017 DEL852017 DOH852017 DYD852017 EHZ852017 ERV852017 FBR852017 FLN852017 FVJ852017 GFF852017 GPB852017 GYX852017 HIT852017 HSP852017 ICL852017 IMH852017 IWD852017 JFZ852017 JPV852017 JZR852017 KJN852017 KTJ852017 LDF852017 LNB852017 LWX852017 MGT852017 MQP852017 NAL852017 NKH852017 NUD852017 ODZ852017 ONV852017 OXR852017 PHN852017 PRJ852017 QBF852017 QLB852017 QUX852017 RET852017 ROP852017 RYL852017 SIH852017 SSD852017 TBZ852017 TLV852017 TVR852017 UFN852017 UPJ852017 UZF852017 VJB852017 VSX852017 WCT852017 WMP852017 WWL852017 JZ917553 TV917553 ADR917553 ANN917553 AXJ917553 BHF917553 BRB917553 CAX917553 CKT917553 CUP917553 DEL917553 DOH917553 DYD917553 EHZ917553 ERV917553 FBR917553 FLN917553 FVJ917553 GFF917553 GPB917553 GYX917553 HIT917553 HSP917553 ICL917553 IMH917553 IWD917553 JFZ917553 JPV917553 JZR917553 KJN917553 KTJ917553 LDF917553 LNB917553 LWX917553 MGT917553 MQP917553 NAL917553 NKH917553 NUD917553 ODZ917553 ONV917553 OXR917553 PHN917553 PRJ917553 QBF917553 QLB917553 QUX917553 RET917553 ROP917553 RYL917553 SIH917553 SSD917553 TBZ917553 TLV917553 TVR917553 UFN917553 UPJ917553 UZF917553 VJB917553 VSX917553 WCT917553 WMP917553 WWL917553 JZ983089 TV983089 ADR983089 ANN983089 AXJ983089 BHF983089 BRB983089 CAX983089 CKT983089 CUP983089 DEL983089 DOH983089 DYD983089 EHZ983089 ERV983089 FBR983089 FLN983089 FVJ983089 GFF983089 GPB983089 GYX983089 HIT983089 HSP983089 ICL983089 IMH983089 IWD983089 JFZ983089 JPV983089 JZR983089 KJN983089 KTJ983089 LDF983089 LNB983089 LWX983089 MGT983089 MQP983089 NAL983089 NKH983089 NUD983089 ODZ983089 ONV983089 OXR983089 PHN983089 PRJ983089 QBF983089 QLB983089 QUX983089 RET983089 ROP983089 RYL983089 SIH983089 SSD983089 TBZ983089 TLV983089 TVR983089 UFN983089 UPJ983089 UZF983089 VJB983089 VSX983089 WCT983089 WMP983089 WWL983089 JZ65583 TV65583 ADR65583 ANN65583 AXJ65583 BHF65583 BRB65583 CAX65583 CKT65583 CUP65583 DEL65583 DOH65583 DYD65583 EHZ65583 ERV65583 FBR65583 FLN65583 FVJ65583 GFF65583 GPB65583 GYX65583 HIT65583 HSP65583 ICL65583 IMH65583 IWD65583 JFZ65583 JPV65583 JZR65583 KJN65583 KTJ65583 LDF65583 LNB65583 LWX65583 MGT65583 MQP65583 NAL65583 NKH65583 NUD65583 ODZ65583 ONV65583 OXR65583 PHN65583 PRJ65583 QBF65583 QLB65583 QUX65583 RET65583 ROP65583 RYL65583 SIH65583 SSD65583 TBZ65583 TLV65583 TVR65583 UFN65583 UPJ65583 UZF65583 VJB65583 VSX65583 WCT65583 WMP65583 WWL65583 JZ131119 TV131119 ADR131119 ANN131119 AXJ131119 BHF131119 BRB131119 CAX131119 CKT131119 CUP131119 DEL131119 DOH131119 DYD131119 EHZ131119 ERV131119 FBR131119 FLN131119 FVJ131119 GFF131119 GPB131119 GYX131119 HIT131119 HSP131119 ICL131119 IMH131119 IWD131119 JFZ131119 JPV131119 JZR131119 KJN131119 KTJ131119 LDF131119 LNB131119 LWX131119 MGT131119 MQP131119 NAL131119 NKH131119 NUD131119 ODZ131119 ONV131119 OXR131119 PHN131119 PRJ131119 QBF131119 QLB131119 QUX131119 RET131119 ROP131119 RYL131119 SIH131119 SSD131119 TBZ131119 TLV131119 TVR131119 UFN131119 UPJ131119 UZF131119 VJB131119 VSX131119 WCT131119 WMP131119 WWL131119 JZ196655 TV196655 ADR196655 ANN196655 AXJ196655 BHF196655 BRB196655 CAX196655 CKT196655 CUP196655 DEL196655 DOH196655 DYD196655 EHZ196655 ERV196655 FBR196655 FLN196655 FVJ196655 GFF196655 GPB196655 GYX196655 HIT196655 HSP196655 ICL196655 IMH196655 IWD196655 JFZ196655 JPV196655 JZR196655 KJN196655 KTJ196655 LDF196655 LNB196655 LWX196655 MGT196655 MQP196655 NAL196655 NKH196655 NUD196655 ODZ196655 ONV196655 OXR196655 PHN196655 PRJ196655 QBF196655 QLB196655 QUX196655 RET196655 ROP196655 RYL196655 SIH196655 SSD196655 TBZ196655 TLV196655 TVR196655 UFN196655 UPJ196655 UZF196655 VJB196655 VSX196655 WCT196655 WMP196655 WWL196655 JZ262191 TV262191 ADR262191 ANN262191 AXJ262191 BHF262191 BRB262191 CAX262191 CKT262191 CUP262191 DEL262191 DOH262191 DYD262191 EHZ262191 ERV262191 FBR262191 FLN262191 FVJ262191 GFF262191 GPB262191 GYX262191 HIT262191 HSP262191 ICL262191 IMH262191 IWD262191 JFZ262191 JPV262191 JZR262191 KJN262191 KTJ262191 LDF262191 LNB262191 LWX262191 MGT262191 MQP262191 NAL262191 NKH262191 NUD262191 ODZ262191 ONV262191 OXR262191 PHN262191 PRJ262191 QBF262191 QLB262191 QUX262191 RET262191 ROP262191 RYL262191 SIH262191 SSD262191 TBZ262191 TLV262191 TVR262191 UFN262191 UPJ262191 UZF262191 VJB262191 VSX262191 WCT262191 WMP262191 WWL262191 JZ327727 TV327727 ADR327727 ANN327727 AXJ327727 BHF327727 BRB327727 CAX327727 CKT327727 CUP327727 DEL327727 DOH327727 DYD327727 EHZ327727 ERV327727 FBR327727 FLN327727 FVJ327727 GFF327727 GPB327727 GYX327727 HIT327727 HSP327727 ICL327727 IMH327727 IWD327727 JFZ327727 JPV327727 JZR327727 KJN327727 KTJ327727 LDF327727 LNB327727 LWX327727 MGT327727 MQP327727 NAL327727 NKH327727 NUD327727 ODZ327727 ONV327727 OXR327727 PHN327727 PRJ327727 QBF327727 QLB327727 QUX327727 RET327727 ROP327727 RYL327727 SIH327727 SSD327727 TBZ327727 TLV327727 TVR327727 UFN327727 UPJ327727 UZF327727 VJB327727 VSX327727 WCT327727 WMP327727 WWL327727 JZ393263 TV393263 ADR393263 ANN393263 AXJ393263 BHF393263 BRB393263 CAX393263 CKT393263 CUP393263 DEL393263 DOH393263 DYD393263 EHZ393263 ERV393263 FBR393263 FLN393263 FVJ393263 GFF393263 GPB393263 GYX393263 HIT393263 HSP393263 ICL393263 IMH393263 IWD393263 JFZ393263 JPV393263 JZR393263 KJN393263 KTJ393263 LDF393263 LNB393263 LWX393263 MGT393263 MQP393263 NAL393263 NKH393263 NUD393263 ODZ393263 ONV393263 OXR393263 PHN393263 PRJ393263 QBF393263 QLB393263 QUX393263 RET393263 ROP393263 RYL393263 SIH393263 SSD393263 TBZ393263 TLV393263 TVR393263 UFN393263 UPJ393263 UZF393263 VJB393263 VSX393263 WCT393263 WMP393263 WWL393263 JZ458799 TV458799 ADR458799 ANN458799 AXJ458799 BHF458799 BRB458799 CAX458799 CKT458799 CUP458799 DEL458799 DOH458799 DYD458799 EHZ458799 ERV458799 FBR458799 FLN458799 FVJ458799 GFF458799 GPB458799 GYX458799 HIT458799 HSP458799 ICL458799 IMH458799 IWD458799 JFZ458799 JPV458799 JZR458799 KJN458799 KTJ458799 LDF458799 LNB458799 LWX458799 MGT458799 MQP458799 NAL458799 NKH458799 NUD458799 ODZ458799 ONV458799 OXR458799 PHN458799 PRJ458799 QBF458799 QLB458799 QUX458799 RET458799 ROP458799 RYL458799 SIH458799 SSD458799 TBZ458799 TLV458799 TVR458799 UFN458799 UPJ458799 UZF458799 VJB458799 VSX458799 WCT458799 WMP458799 WWL458799 JZ524335 TV524335 ADR524335 ANN524335 AXJ524335 BHF524335 BRB524335 CAX524335 CKT524335 CUP524335 DEL524335 DOH524335 DYD524335 EHZ524335 ERV524335 FBR524335 FLN524335 FVJ524335 GFF524335 GPB524335 GYX524335 HIT524335 HSP524335 ICL524335 IMH524335 IWD524335 JFZ524335 JPV524335 JZR524335 KJN524335 KTJ524335 LDF524335 LNB524335 LWX524335 MGT524335 MQP524335 NAL524335 NKH524335 NUD524335 ODZ524335 ONV524335 OXR524335 PHN524335 PRJ524335 QBF524335 QLB524335 QUX524335 RET524335 ROP524335 RYL524335 SIH524335 SSD524335 TBZ524335 TLV524335 TVR524335 UFN524335 UPJ524335 UZF524335 VJB524335 VSX524335 WCT524335 WMP524335 WWL524335 JZ589871 TV589871 ADR589871 ANN589871 AXJ589871 BHF589871 BRB589871 CAX589871 CKT589871 CUP589871 DEL589871 DOH589871 DYD589871 EHZ589871 ERV589871 FBR589871 FLN589871 FVJ589871 GFF589871 GPB589871 GYX589871 HIT589871 HSP589871 ICL589871 IMH589871 IWD589871 JFZ589871 JPV589871 JZR589871 KJN589871 KTJ589871 LDF589871 LNB589871 LWX589871 MGT589871 MQP589871 NAL589871 NKH589871 NUD589871 ODZ589871 ONV589871 OXR589871 PHN589871 PRJ589871 QBF589871 QLB589871 QUX589871 RET589871 ROP589871 RYL589871 SIH589871 SSD589871 TBZ589871 TLV589871 TVR589871 UFN589871 UPJ589871 UZF589871 VJB589871 VSX589871 WCT589871 WMP589871 WWL589871 JZ655407 TV655407 ADR655407 ANN655407 AXJ655407 BHF655407 BRB655407 CAX655407 CKT655407 CUP655407 DEL655407 DOH655407 DYD655407 EHZ655407 ERV655407 FBR655407 FLN655407 FVJ655407 GFF655407 GPB655407 GYX655407 HIT655407 HSP655407 ICL655407 IMH655407 IWD655407 JFZ655407 JPV655407 JZR655407 KJN655407 KTJ655407 LDF655407 LNB655407 LWX655407 MGT655407 MQP655407 NAL655407 NKH655407 NUD655407 ODZ655407 ONV655407 OXR655407 PHN655407 PRJ655407 QBF655407 QLB655407 QUX655407 RET655407 ROP655407 RYL655407 SIH655407 SSD655407 TBZ655407 TLV655407 TVR655407 UFN655407 UPJ655407 UZF655407 VJB655407 VSX655407 WCT655407 WMP655407 WWL655407 JZ720943 TV720943 ADR720943 ANN720943 AXJ720943 BHF720943 BRB720943 CAX720943 CKT720943 CUP720943 DEL720943 DOH720943 DYD720943 EHZ720943 ERV720943 FBR720943 FLN720943 FVJ720943 GFF720943 GPB720943 GYX720943 HIT720943 HSP720943 ICL720943 IMH720943 IWD720943 JFZ720943 JPV720943 JZR720943 KJN720943 KTJ720943 LDF720943 LNB720943 LWX720943 MGT720943 MQP720943 NAL720943 NKH720943 NUD720943 ODZ720943 ONV720943 OXR720943 PHN720943 PRJ720943 QBF720943 QLB720943 QUX720943 RET720943 ROP720943 RYL720943 SIH720943 SSD720943 TBZ720943 TLV720943 TVR720943 UFN720943 UPJ720943 UZF720943 VJB720943 VSX720943 WCT720943 WMP720943 WWL720943 JZ786479 TV786479 ADR786479 ANN786479 AXJ786479 BHF786479 BRB786479 CAX786479 CKT786479 CUP786479 DEL786479 DOH786479 DYD786479 EHZ786479 ERV786479 FBR786479 FLN786479 FVJ786479 GFF786479 GPB786479 GYX786479 HIT786479 HSP786479 ICL786479 IMH786479 IWD786479 JFZ786479 JPV786479 JZR786479 KJN786479 KTJ786479 LDF786479 LNB786479 LWX786479 MGT786479 MQP786479 NAL786479 NKH786479 NUD786479 ODZ786479 ONV786479 OXR786479 PHN786479 PRJ786479 QBF786479 QLB786479 QUX786479 RET786479 ROP786479 RYL786479 SIH786479 SSD786479 TBZ786479 TLV786479 TVR786479 UFN786479 UPJ786479 UZF786479 VJB786479 VSX786479 WCT786479 WMP786479 WWL786479 JZ852015 TV852015 ADR852015 ANN852015 AXJ852015 BHF852015 BRB852015 CAX852015 CKT852015 CUP852015 DEL852015 DOH852015 DYD852015 EHZ852015 ERV852015 FBR852015 FLN852015 FVJ852015 GFF852015 GPB852015 GYX852015 HIT852015 HSP852015 ICL852015 IMH852015 IWD852015 JFZ852015 JPV852015 JZR852015 KJN852015 KTJ852015 LDF852015 LNB852015 LWX852015 MGT852015 MQP852015 NAL852015 NKH852015 NUD852015 ODZ852015 ONV852015 OXR852015 PHN852015 PRJ852015 QBF852015 QLB852015 QUX852015 RET852015 ROP852015 RYL852015 SIH852015 SSD852015 TBZ852015 TLV852015 TVR852015 UFN852015 UPJ852015 UZF852015 VJB852015 VSX852015 WCT852015 WMP852015 WWL852015 JZ917551 TV917551 ADR917551 ANN917551 AXJ917551 BHF917551 BRB917551 CAX917551 CKT917551 CUP917551 DEL917551 DOH917551 DYD917551 EHZ917551 ERV917551 FBR917551 FLN917551 FVJ917551 GFF917551 GPB917551 GYX917551 HIT917551 HSP917551 ICL917551 IMH917551 IWD917551 JFZ917551 JPV917551 JZR917551 KJN917551 KTJ917551 LDF917551 LNB917551 LWX917551 MGT917551 MQP917551 NAL917551 NKH917551 NUD917551 ODZ917551 ONV917551 OXR917551 PHN917551 PRJ917551 QBF917551 QLB917551 QUX917551 RET917551 ROP917551 RYL917551 SIH917551 SSD917551 TBZ917551 TLV917551 TVR917551 UFN917551 UPJ917551 UZF917551 VJB917551 VSX917551 WCT917551 WMP917551 WWL917551 JZ983087 TV983087 ADR983087 ANN983087 AXJ983087 BHF983087 BRB983087 CAX983087 CKT983087 CUP983087 DEL983087 DOH983087 DYD983087 EHZ983087 ERV983087 FBR983087 FLN983087 FVJ983087 GFF983087 GPB983087 GYX983087 HIT983087 HSP983087 ICL983087 IMH983087 IWD983087 JFZ983087 JPV983087 JZR983087 KJN983087 KTJ983087 LDF983087 LNB983087 LWX983087 MGT983087 MQP983087 NAL983087 NKH983087 NUD983087 ODZ983087 ONV983087 OXR983087 PHN983087 PRJ983087 QBF983087 QLB983087 QUX983087 RET983087 ROP983087 RYL983087 SIH983087 SSD983087 TBZ983087 TLV983087 TVR983087 UFN983087 UPJ983087 UZF983087 VJB983087 VSX983087 WCT983087 WMP983087 WWL983087 JZ65581 TV65581 ADR65581 ANN65581 AXJ65581 BHF65581 BRB65581 CAX65581 CKT65581 CUP65581 DEL65581 DOH65581 DYD65581 EHZ65581 ERV65581 FBR65581 FLN65581 FVJ65581 GFF65581 GPB65581 GYX65581 HIT65581 HSP65581 ICL65581 IMH65581 IWD65581 JFZ65581 JPV65581 JZR65581 KJN65581 KTJ65581 LDF65581 LNB65581 LWX65581 MGT65581 MQP65581 NAL65581 NKH65581 NUD65581 ODZ65581 ONV65581 OXR65581 PHN65581 PRJ65581 QBF65581 QLB65581 QUX65581 RET65581 ROP65581 RYL65581 SIH65581 SSD65581 TBZ65581 TLV65581 TVR65581 UFN65581 UPJ65581 UZF65581 VJB65581 VSX65581 WCT65581 WMP65581 WWL65581 JZ131117 TV131117 ADR131117 ANN131117 AXJ131117 BHF131117 BRB131117 CAX131117 CKT131117 CUP131117 DEL131117 DOH131117 DYD131117 EHZ131117 ERV131117 FBR131117 FLN131117 FVJ131117 GFF131117 GPB131117 GYX131117 HIT131117 HSP131117 ICL131117 IMH131117 IWD131117 JFZ131117 JPV131117 JZR131117 KJN131117 KTJ131117 LDF131117 LNB131117 LWX131117 MGT131117 MQP131117 NAL131117 NKH131117 NUD131117 ODZ131117 ONV131117 OXR131117 PHN131117 PRJ131117 QBF131117 QLB131117 QUX131117 RET131117 ROP131117 RYL131117 SIH131117 SSD131117 TBZ131117 TLV131117 TVR131117 UFN131117 UPJ131117 UZF131117 VJB131117 VSX131117 WCT131117 WMP131117 WWL131117 JZ196653 TV196653 ADR196653 ANN196653 AXJ196653 BHF196653 BRB196653 CAX196653 CKT196653 CUP196653 DEL196653 DOH196653 DYD196653 EHZ196653 ERV196653 FBR196653 FLN196653 FVJ196653 GFF196653 GPB196653 GYX196653 HIT196653 HSP196653 ICL196653 IMH196653 IWD196653 JFZ196653 JPV196653 JZR196653 KJN196653 KTJ196653 LDF196653 LNB196653 LWX196653 MGT196653 MQP196653 NAL196653 NKH196653 NUD196653 ODZ196653 ONV196653 OXR196653 PHN196653 PRJ196653 QBF196653 QLB196653 QUX196653 RET196653 ROP196653 RYL196653 SIH196653 SSD196653 TBZ196653 TLV196653 TVR196653 UFN196653 UPJ196653 UZF196653 VJB196653 VSX196653 WCT196653 WMP196653 WWL196653 JZ262189 TV262189 ADR262189 ANN262189 AXJ262189 BHF262189 BRB262189 CAX262189 CKT262189 CUP262189 DEL262189 DOH262189 DYD262189 EHZ262189 ERV262189 FBR262189 FLN262189 FVJ262189 GFF262189 GPB262189 GYX262189 HIT262189 HSP262189 ICL262189 IMH262189 IWD262189 JFZ262189 JPV262189 JZR262189 KJN262189 KTJ262189 LDF262189 LNB262189 LWX262189 MGT262189 MQP262189 NAL262189 NKH262189 NUD262189 ODZ262189 ONV262189 OXR262189 PHN262189 PRJ262189 QBF262189 QLB262189 QUX262189 RET262189 ROP262189 RYL262189 SIH262189 SSD262189 TBZ262189 TLV262189 TVR262189 UFN262189 UPJ262189 UZF262189 VJB262189 VSX262189 WCT262189 WMP262189 WWL262189 JZ327725 TV327725 ADR327725 ANN327725 AXJ327725 BHF327725 BRB327725 CAX327725 CKT327725 CUP327725 DEL327725 DOH327725 DYD327725 EHZ327725 ERV327725 FBR327725 FLN327725 FVJ327725 GFF327725 GPB327725 GYX327725 HIT327725 HSP327725 ICL327725 IMH327725 IWD327725 JFZ327725 JPV327725 JZR327725 KJN327725 KTJ327725 LDF327725 LNB327725 LWX327725 MGT327725 MQP327725 NAL327725 NKH327725 NUD327725 ODZ327725 ONV327725 OXR327725 PHN327725 PRJ327725 QBF327725 QLB327725 QUX327725 RET327725 ROP327725 RYL327725 SIH327725 SSD327725 TBZ327725 TLV327725 TVR327725 UFN327725 UPJ327725 UZF327725 VJB327725 VSX327725 WCT327725 WMP327725 WWL327725 JZ393261 TV393261 ADR393261 ANN393261 AXJ393261 BHF393261 BRB393261 CAX393261 CKT393261 CUP393261 DEL393261 DOH393261 DYD393261 EHZ393261 ERV393261 FBR393261 FLN393261 FVJ393261 GFF393261 GPB393261 GYX393261 HIT393261 HSP393261 ICL393261 IMH393261 IWD393261 JFZ393261 JPV393261 JZR393261 KJN393261 KTJ393261 LDF393261 LNB393261 LWX393261 MGT393261 MQP393261 NAL393261 NKH393261 NUD393261 ODZ393261 ONV393261 OXR393261 PHN393261 PRJ393261 QBF393261 QLB393261 QUX393261 RET393261 ROP393261 RYL393261 SIH393261 SSD393261 TBZ393261 TLV393261 TVR393261 UFN393261 UPJ393261 UZF393261 VJB393261 VSX393261 WCT393261 WMP393261 WWL393261 JZ458797 TV458797 ADR458797 ANN458797 AXJ458797 BHF458797 BRB458797 CAX458797 CKT458797 CUP458797 DEL458797 DOH458797 DYD458797 EHZ458797 ERV458797 FBR458797 FLN458797 FVJ458797 GFF458797 GPB458797 GYX458797 HIT458797 HSP458797 ICL458797 IMH458797 IWD458797 JFZ458797 JPV458797 JZR458797 KJN458797 KTJ458797 LDF458797 LNB458797 LWX458797 MGT458797 MQP458797 NAL458797 NKH458797 NUD458797 ODZ458797 ONV458797 OXR458797 PHN458797 PRJ458797 QBF458797 QLB458797 QUX458797 RET458797 ROP458797 RYL458797 SIH458797 SSD458797 TBZ458797 TLV458797 TVR458797 UFN458797 UPJ458797 UZF458797 VJB458797 VSX458797 WCT458797 WMP458797 WWL458797 JZ524333 TV524333 ADR524333 ANN524333 AXJ524333 BHF524333 BRB524333 CAX524333 CKT524333 CUP524333 DEL524333 DOH524333 DYD524333 EHZ524333 ERV524333 FBR524333 FLN524333 FVJ524333 GFF524333 GPB524333 GYX524333 HIT524333 HSP524333 ICL524333 IMH524333 IWD524333 JFZ524333 JPV524333 JZR524333 KJN524333 KTJ524333 LDF524333 LNB524333 LWX524333 MGT524333 MQP524333 NAL524333 NKH524333 NUD524333 ODZ524333 ONV524333 OXR524333 PHN524333 PRJ524333 QBF524333 QLB524333 QUX524333 RET524333 ROP524333 RYL524333 SIH524333 SSD524333 TBZ524333 TLV524333 TVR524333 UFN524333 UPJ524333 UZF524333 VJB524333 VSX524333 WCT524333 WMP524333 WWL524333 JZ589869 TV589869 ADR589869 ANN589869 AXJ589869 BHF589869 BRB589869 CAX589869 CKT589869 CUP589869 DEL589869 DOH589869 DYD589869 EHZ589869 ERV589869 FBR589869 FLN589869 FVJ589869 GFF589869 GPB589869 GYX589869 HIT589869 HSP589869 ICL589869 IMH589869 IWD589869 JFZ589869 JPV589869 JZR589869 KJN589869 KTJ589869 LDF589869 LNB589869 LWX589869 MGT589869 MQP589869 NAL589869 NKH589869 NUD589869 ODZ589869 ONV589869 OXR589869 PHN589869 PRJ589869 QBF589869 QLB589869 QUX589869 RET589869 ROP589869 RYL589869 SIH589869 SSD589869 TBZ589869 TLV589869 TVR589869 UFN589869 UPJ589869 UZF589869 VJB589869 VSX589869 WCT589869 WMP589869 WWL589869 JZ655405 TV655405 ADR655405 ANN655405 AXJ655405 BHF655405 BRB655405 CAX655405 CKT655405 CUP655405 DEL655405 DOH655405 DYD655405 EHZ655405 ERV655405 FBR655405 FLN655405 FVJ655405 GFF655405 GPB655405 GYX655405 HIT655405 HSP655405 ICL655405 IMH655405 IWD655405 JFZ655405 JPV655405 JZR655405 KJN655405 KTJ655405 LDF655405 LNB655405 LWX655405 MGT655405 MQP655405 NAL655405 NKH655405 NUD655405 ODZ655405 ONV655405 OXR655405 PHN655405 PRJ655405 QBF655405 QLB655405 QUX655405 RET655405 ROP655405 RYL655405 SIH655405 SSD655405 TBZ655405 TLV655405 TVR655405 UFN655405 UPJ655405 UZF655405 VJB655405 VSX655405 WCT655405 WMP655405 WWL655405 JZ720941 TV720941 ADR720941 ANN720941 AXJ720941 BHF720941 BRB720941 CAX720941 CKT720941 CUP720941 DEL720941 DOH720941 DYD720941 EHZ720941 ERV720941 FBR720941 FLN720941 FVJ720941 GFF720941 GPB720941 GYX720941 HIT720941 HSP720941 ICL720941 IMH720941 IWD720941 JFZ720941 JPV720941 JZR720941 KJN720941 KTJ720941 LDF720941 LNB720941 LWX720941 MGT720941 MQP720941 NAL720941 NKH720941 NUD720941 ODZ720941 ONV720941 OXR720941 PHN720941 PRJ720941 QBF720941 QLB720941 QUX720941 RET720941 ROP720941 RYL720941 SIH720941 SSD720941 TBZ720941 TLV720941 TVR720941 UFN720941 UPJ720941 UZF720941 VJB720941 VSX720941 WCT720941 WMP720941 WWL720941 JZ786477 TV786477 ADR786477 ANN786477 AXJ786477 BHF786477 BRB786477 CAX786477 CKT786477 CUP786477 DEL786477 DOH786477 DYD786477 EHZ786477 ERV786477 FBR786477 FLN786477 FVJ786477 GFF786477 GPB786477 GYX786477 HIT786477 HSP786477 ICL786477 IMH786477 IWD786477 JFZ786477 JPV786477 JZR786477 KJN786477 KTJ786477 LDF786477 LNB786477 LWX786477 MGT786477 MQP786477 NAL786477 NKH786477 NUD786477 ODZ786477 ONV786477 OXR786477 PHN786477 PRJ786477 QBF786477 QLB786477 QUX786477 RET786477 ROP786477 RYL786477 SIH786477 SSD786477 TBZ786477 TLV786477 TVR786477 UFN786477 UPJ786477 UZF786477 VJB786477 VSX786477 WCT786477 WMP786477 WWL786477 JZ852013 TV852013 ADR852013 ANN852013 AXJ852013 BHF852013 BRB852013 CAX852013 CKT852013 CUP852013 DEL852013 DOH852013 DYD852013 EHZ852013 ERV852013 FBR852013 FLN852013 FVJ852013 GFF852013 GPB852013 GYX852013 HIT852013 HSP852013 ICL852013 IMH852013 IWD852013 JFZ852013 JPV852013 JZR852013 KJN852013 KTJ852013 LDF852013 LNB852013 LWX852013 MGT852013 MQP852013 NAL852013 NKH852013 NUD852013 ODZ852013 ONV852013 OXR852013 PHN852013 PRJ852013 QBF852013 QLB852013 QUX852013 RET852013 ROP852013 RYL852013 SIH852013 SSD852013 TBZ852013 TLV852013 TVR852013 UFN852013 UPJ852013 UZF852013 VJB852013 VSX852013 WCT852013 WMP852013 WWL852013 JZ917549 TV917549 ADR917549 ANN917549 AXJ917549 BHF917549 BRB917549 CAX917549 CKT917549 CUP917549 DEL917549 DOH917549 DYD917549 EHZ917549 ERV917549 FBR917549 FLN917549 FVJ917549 GFF917549 GPB917549 GYX917549 HIT917549 HSP917549 ICL917549 IMH917549 IWD917549 JFZ917549 JPV917549 JZR917549 KJN917549 KTJ917549 LDF917549 LNB917549 LWX917549 MGT917549 MQP917549 NAL917549 NKH917549 NUD917549 ODZ917549 ONV917549 OXR917549 PHN917549 PRJ917549 QBF917549 QLB917549 QUX917549 RET917549 ROP917549 RYL917549 SIH917549 SSD917549 TBZ917549 TLV917549 TVR917549 UFN917549 UPJ917549 UZF917549 VJB917549 VSX917549 WCT917549 WMP917549 WWL917549 JZ983085 TV983085 ADR983085 ANN983085 AXJ983085 BHF983085 BRB983085 CAX983085 CKT983085 CUP983085 DEL983085 DOH983085 DYD983085 EHZ983085 ERV983085 FBR983085 FLN983085 FVJ983085 GFF983085 GPB983085 GYX983085 HIT983085 HSP983085 ICL983085 IMH983085 IWD983085 JFZ983085 JPV983085 JZR983085 KJN983085 KTJ983085 LDF983085 LNB983085 LWX983085 MGT983085 MQP983085 NAL983085 NKH983085 NUD983085 ODZ983085 ONV983085 OXR983085 PHN983085 PRJ983085 QBF983085 QLB983085 QUX983085 RET983085 ROP983085 RYL983085 SIH983085 SSD983085 TBZ983085 TLV983085 TVR983085 UFN983085 UPJ983085 UZF983085 VJB983085 VSX983085 WCT983085 WMP983085 WWL983085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JZ65579 TV65579 ADR65579 ANN65579 AXJ65579 BHF65579 BRB65579 CAX65579 CKT65579 CUP65579 DEL65579 DOH65579 DYD65579 EHZ65579 ERV65579 FBR65579 FLN65579 FVJ65579 GFF65579 GPB65579 GYX65579 HIT65579 HSP65579 ICL65579 IMH65579 IWD65579 JFZ65579 JPV65579 JZR65579 KJN65579 KTJ65579 LDF65579 LNB65579 LWX65579 MGT65579 MQP65579 NAL65579 NKH65579 NUD65579 ODZ65579 ONV65579 OXR65579 PHN65579 PRJ65579 QBF65579 QLB65579 QUX65579 RET65579 ROP65579 RYL65579 SIH65579 SSD65579 TBZ65579 TLV65579 TVR65579 UFN65579 UPJ65579 UZF65579 VJB65579 VSX65579 WCT65579 WMP65579 WWL65579 JZ131115 TV131115 ADR131115 ANN131115 AXJ131115 BHF131115 BRB131115 CAX131115 CKT131115 CUP131115 DEL131115 DOH131115 DYD131115 EHZ131115 ERV131115 FBR131115 FLN131115 FVJ131115 GFF131115 GPB131115 GYX131115 HIT131115 HSP131115 ICL131115 IMH131115 IWD131115 JFZ131115 JPV131115 JZR131115 KJN131115 KTJ131115 LDF131115 LNB131115 LWX131115 MGT131115 MQP131115 NAL131115 NKH131115 NUD131115 ODZ131115 ONV131115 OXR131115 PHN131115 PRJ131115 QBF131115 QLB131115 QUX131115 RET131115 ROP131115 RYL131115 SIH131115 SSD131115 TBZ131115 TLV131115 TVR131115 UFN131115 UPJ131115 UZF131115 VJB131115 VSX131115 WCT131115 WMP131115 WWL131115 JZ196651 TV196651 ADR196651 ANN196651 AXJ196651 BHF196651 BRB196651 CAX196651 CKT196651 CUP196651 DEL196651 DOH196651 DYD196651 EHZ196651 ERV196651 FBR196651 FLN196651 FVJ196651 GFF196651 GPB196651 GYX196651 HIT196651 HSP196651 ICL196651 IMH196651 IWD196651 JFZ196651 JPV196651 JZR196651 KJN196651 KTJ196651 LDF196651 LNB196651 LWX196651 MGT196651 MQP196651 NAL196651 NKH196651 NUD196651 ODZ196651 ONV196651 OXR196651 PHN196651 PRJ196651 QBF196651 QLB196651 QUX196651 RET196651 ROP196651 RYL196651 SIH196651 SSD196651 TBZ196651 TLV196651 TVR196651 UFN196651 UPJ196651 UZF196651 VJB196651 VSX196651 WCT196651 WMP196651 WWL196651 JZ262187 TV262187 ADR262187 ANN262187 AXJ262187 BHF262187 BRB262187 CAX262187 CKT262187 CUP262187 DEL262187 DOH262187 DYD262187 EHZ262187 ERV262187 FBR262187 FLN262187 FVJ262187 GFF262187 GPB262187 GYX262187 HIT262187 HSP262187 ICL262187 IMH262187 IWD262187 JFZ262187 JPV262187 JZR262187 KJN262187 KTJ262187 LDF262187 LNB262187 LWX262187 MGT262187 MQP262187 NAL262187 NKH262187 NUD262187 ODZ262187 ONV262187 OXR262187 PHN262187 PRJ262187 QBF262187 QLB262187 QUX262187 RET262187 ROP262187 RYL262187 SIH262187 SSD262187 TBZ262187 TLV262187 TVR262187 UFN262187 UPJ262187 UZF262187 VJB262187 VSX262187 WCT262187 WMP262187 WWL262187 JZ327723 TV327723 ADR327723 ANN327723 AXJ327723 BHF327723 BRB327723 CAX327723 CKT327723 CUP327723 DEL327723 DOH327723 DYD327723 EHZ327723 ERV327723 FBR327723 FLN327723 FVJ327723 GFF327723 GPB327723 GYX327723 HIT327723 HSP327723 ICL327723 IMH327723 IWD327723 JFZ327723 JPV327723 JZR327723 KJN327723 KTJ327723 LDF327723 LNB327723 LWX327723 MGT327723 MQP327723 NAL327723 NKH327723 NUD327723 ODZ327723 ONV327723 OXR327723 PHN327723 PRJ327723 QBF327723 QLB327723 QUX327723 RET327723 ROP327723 RYL327723 SIH327723 SSD327723 TBZ327723 TLV327723 TVR327723 UFN327723 UPJ327723 UZF327723 VJB327723 VSX327723 WCT327723 WMP327723 WWL327723 JZ393259 TV393259 ADR393259 ANN393259 AXJ393259 BHF393259 BRB393259 CAX393259 CKT393259 CUP393259 DEL393259 DOH393259 DYD393259 EHZ393259 ERV393259 FBR393259 FLN393259 FVJ393259 GFF393259 GPB393259 GYX393259 HIT393259 HSP393259 ICL393259 IMH393259 IWD393259 JFZ393259 JPV393259 JZR393259 KJN393259 KTJ393259 LDF393259 LNB393259 LWX393259 MGT393259 MQP393259 NAL393259 NKH393259 NUD393259 ODZ393259 ONV393259 OXR393259 PHN393259 PRJ393259 QBF393259 QLB393259 QUX393259 RET393259 ROP393259 RYL393259 SIH393259 SSD393259 TBZ393259 TLV393259 TVR393259 UFN393259 UPJ393259 UZF393259 VJB393259 VSX393259 WCT393259 WMP393259 WWL393259 JZ458795 TV458795 ADR458795 ANN458795 AXJ458795 BHF458795 BRB458795 CAX458795 CKT458795 CUP458795 DEL458795 DOH458795 DYD458795 EHZ458795 ERV458795 FBR458795 FLN458795 FVJ458795 GFF458795 GPB458795 GYX458795 HIT458795 HSP458795 ICL458795 IMH458795 IWD458795 JFZ458795 JPV458795 JZR458795 KJN458795 KTJ458795 LDF458795 LNB458795 LWX458795 MGT458795 MQP458795 NAL458795 NKH458795 NUD458795 ODZ458795 ONV458795 OXR458795 PHN458795 PRJ458795 QBF458795 QLB458795 QUX458795 RET458795 ROP458795 RYL458795 SIH458795 SSD458795 TBZ458795 TLV458795 TVR458795 UFN458795 UPJ458795 UZF458795 VJB458795 VSX458795 WCT458795 WMP458795 WWL458795 JZ524331 TV524331 ADR524331 ANN524331 AXJ524331 BHF524331 BRB524331 CAX524331 CKT524331 CUP524331 DEL524331 DOH524331 DYD524331 EHZ524331 ERV524331 FBR524331 FLN524331 FVJ524331 GFF524331 GPB524331 GYX524331 HIT524331 HSP524331 ICL524331 IMH524331 IWD524331 JFZ524331 JPV524331 JZR524331 KJN524331 KTJ524331 LDF524331 LNB524331 LWX524331 MGT524331 MQP524331 NAL524331 NKH524331 NUD524331 ODZ524331 ONV524331 OXR524331 PHN524331 PRJ524331 QBF524331 QLB524331 QUX524331 RET524331 ROP524331 RYL524331 SIH524331 SSD524331 TBZ524331 TLV524331 TVR524331 UFN524331 UPJ524331 UZF524331 VJB524331 VSX524331 WCT524331 WMP524331 WWL524331 JZ589867 TV589867 ADR589867 ANN589867 AXJ589867 BHF589867 BRB589867 CAX589867 CKT589867 CUP589867 DEL589867 DOH589867 DYD589867 EHZ589867 ERV589867 FBR589867 FLN589867 FVJ589867 GFF589867 GPB589867 GYX589867 HIT589867 HSP589867 ICL589867 IMH589867 IWD589867 JFZ589867 JPV589867 JZR589867 KJN589867 KTJ589867 LDF589867 LNB589867 LWX589867 MGT589867 MQP589867 NAL589867 NKH589867 NUD589867 ODZ589867 ONV589867 OXR589867 PHN589867 PRJ589867 QBF589867 QLB589867 QUX589867 RET589867 ROP589867 RYL589867 SIH589867 SSD589867 TBZ589867 TLV589867 TVR589867 UFN589867 UPJ589867 UZF589867 VJB589867 VSX589867 WCT589867 WMP589867 WWL589867 JZ655403 TV655403 ADR655403 ANN655403 AXJ655403 BHF655403 BRB655403 CAX655403 CKT655403 CUP655403 DEL655403 DOH655403 DYD655403 EHZ655403 ERV655403 FBR655403 FLN655403 FVJ655403 GFF655403 GPB655403 GYX655403 HIT655403 HSP655403 ICL655403 IMH655403 IWD655403 JFZ655403 JPV655403 JZR655403 KJN655403 KTJ655403 LDF655403 LNB655403 LWX655403 MGT655403 MQP655403 NAL655403 NKH655403 NUD655403 ODZ655403 ONV655403 OXR655403 PHN655403 PRJ655403 QBF655403 QLB655403 QUX655403 RET655403 ROP655403 RYL655403 SIH655403 SSD655403 TBZ655403 TLV655403 TVR655403 UFN655403 UPJ655403 UZF655403 VJB655403 VSX655403 WCT655403 WMP655403 WWL655403 JZ720939 TV720939 ADR720939 ANN720939 AXJ720939 BHF720939 BRB720939 CAX720939 CKT720939 CUP720939 DEL720939 DOH720939 DYD720939 EHZ720939 ERV720939 FBR720939 FLN720939 FVJ720939 GFF720939 GPB720939 GYX720939 HIT720939 HSP720939 ICL720939 IMH720939 IWD720939 JFZ720939 JPV720939 JZR720939 KJN720939 KTJ720939 LDF720939 LNB720939 LWX720939 MGT720939 MQP720939 NAL720939 NKH720939 NUD720939 ODZ720939 ONV720939 OXR720939 PHN720939 PRJ720939 QBF720939 QLB720939 QUX720939 RET720939 ROP720939 RYL720939 SIH720939 SSD720939 TBZ720939 TLV720939 TVR720939 UFN720939 UPJ720939 UZF720939 VJB720939 VSX720939 WCT720939 WMP720939 WWL720939 JZ786475 TV786475 ADR786475 ANN786475 AXJ786475 BHF786475 BRB786475 CAX786475 CKT786475 CUP786475 DEL786475 DOH786475 DYD786475 EHZ786475 ERV786475 FBR786475 FLN786475 FVJ786475 GFF786475 GPB786475 GYX786475 HIT786475 HSP786475 ICL786475 IMH786475 IWD786475 JFZ786475 JPV786475 JZR786475 KJN786475 KTJ786475 LDF786475 LNB786475 LWX786475 MGT786475 MQP786475 NAL786475 NKH786475 NUD786475 ODZ786475 ONV786475 OXR786475 PHN786475 PRJ786475 QBF786475 QLB786475 QUX786475 RET786475 ROP786475 RYL786475 SIH786475 SSD786475 TBZ786475 TLV786475 TVR786475 UFN786475 UPJ786475 UZF786475 VJB786475 VSX786475 WCT786475 WMP786475 WWL786475 JZ852011 TV852011 ADR852011 ANN852011 AXJ852011 BHF852011 BRB852011 CAX852011 CKT852011 CUP852011 DEL852011 DOH852011 DYD852011 EHZ852011 ERV852011 FBR852011 FLN852011 FVJ852011 GFF852011 GPB852011 GYX852011 HIT852011 HSP852011 ICL852011 IMH852011 IWD852011 JFZ852011 JPV852011 JZR852011 KJN852011 KTJ852011 LDF852011 LNB852011 LWX852011 MGT852011 MQP852011 NAL852011 NKH852011 NUD852011 ODZ852011 ONV852011 OXR852011 PHN852011 PRJ852011 QBF852011 QLB852011 QUX852011 RET852011 ROP852011 RYL852011 SIH852011 SSD852011 TBZ852011 TLV852011 TVR852011 UFN852011 UPJ852011 UZF852011 VJB852011 VSX852011 WCT852011 WMP852011 WWL852011 JZ917547 TV917547 ADR917547 ANN917547 AXJ917547 BHF917547 BRB917547 CAX917547 CKT917547 CUP917547 DEL917547 DOH917547 DYD917547 EHZ917547 ERV917547 FBR917547 FLN917547 FVJ917547 GFF917547 GPB917547 GYX917547 HIT917547 HSP917547 ICL917547 IMH917547 IWD917547 JFZ917547 JPV917547 JZR917547 KJN917547 KTJ917547 LDF917547 LNB917547 LWX917547 MGT917547 MQP917547 NAL917547 NKH917547 NUD917547 ODZ917547 ONV917547 OXR917547 PHN917547 PRJ917547 QBF917547 QLB917547 QUX917547 RET917547 ROP917547 RYL917547 SIH917547 SSD917547 TBZ917547 TLV917547 TVR917547 UFN917547 UPJ917547 UZF917547 VJB917547 VSX917547 WCT917547 WMP917547 WWL917547 JZ983083 TV983083 ADR983083 ANN983083 AXJ983083 BHF983083 BRB983083 CAX983083 CKT983083 CUP983083 DEL983083 DOH983083 DYD983083 EHZ983083 ERV983083 FBR983083 FLN983083 FVJ983083 GFF983083 GPB983083 GYX983083 HIT983083 HSP983083 ICL983083 IMH983083 IWD983083 JFZ983083 JPV983083 JZR983083 KJN983083 KTJ983083 LDF983083 LNB983083 LWX983083 MGT983083 MQP983083 NAL983083 NKH983083 NUD983083 ODZ983083 ONV983083 OXR983083 PHN983083 PRJ983083 QBF983083 QLB983083 QUX983083 RET983083 ROP983083 RYL983083 SIH983083 SSD983083 TBZ983083 TLV983083 TVR983083 UFN983083 UPJ983083 UZF983083 VJB983083 VSX983083 WCT983083 WMP983083 WWL983083 JV65587:JV65590 TR65587:TR65590 ADN65587:ADN65590 ANJ65587:ANJ65590 AXF65587:AXF65590 BHB65587:BHB65590 BQX65587:BQX65590 CAT65587:CAT65590 CKP65587:CKP65590 CUL65587:CUL65590 DEH65587:DEH65590 DOD65587:DOD65590 DXZ65587:DXZ65590 EHV65587:EHV65590 ERR65587:ERR65590 FBN65587:FBN65590 FLJ65587:FLJ65590 FVF65587:FVF65590 GFB65587:GFB65590 GOX65587:GOX65590 GYT65587:GYT65590 HIP65587:HIP65590 HSL65587:HSL65590 ICH65587:ICH65590 IMD65587:IMD65590 IVZ65587:IVZ65590 JFV65587:JFV65590 JPR65587:JPR65590 JZN65587:JZN65590 KJJ65587:KJJ65590 KTF65587:KTF65590 LDB65587:LDB65590 LMX65587:LMX65590 LWT65587:LWT65590 MGP65587:MGP65590 MQL65587:MQL65590 NAH65587:NAH65590 NKD65587:NKD65590 NTZ65587:NTZ65590 ODV65587:ODV65590 ONR65587:ONR65590 OXN65587:OXN65590 PHJ65587:PHJ65590 PRF65587:PRF65590 QBB65587:QBB65590 QKX65587:QKX65590 QUT65587:QUT65590 REP65587:REP65590 ROL65587:ROL65590 RYH65587:RYH65590 SID65587:SID65590 SRZ65587:SRZ65590 TBV65587:TBV65590 TLR65587:TLR65590 TVN65587:TVN65590 UFJ65587:UFJ65590 UPF65587:UPF65590 UZB65587:UZB65590 VIX65587:VIX65590 VST65587:VST65590 WCP65587:WCP65590 WML65587:WML65590 WWH65587:WWH65590 JV131123:JV131126 TR131123:TR131126 ADN131123:ADN131126 ANJ131123:ANJ131126 AXF131123:AXF131126 BHB131123:BHB131126 BQX131123:BQX131126 CAT131123:CAT131126 CKP131123:CKP131126 CUL131123:CUL131126 DEH131123:DEH131126 DOD131123:DOD131126 DXZ131123:DXZ131126 EHV131123:EHV131126 ERR131123:ERR131126 FBN131123:FBN131126 FLJ131123:FLJ131126 FVF131123:FVF131126 GFB131123:GFB131126 GOX131123:GOX131126 GYT131123:GYT131126 HIP131123:HIP131126 HSL131123:HSL131126 ICH131123:ICH131126 IMD131123:IMD131126 IVZ131123:IVZ131126 JFV131123:JFV131126 JPR131123:JPR131126 JZN131123:JZN131126 KJJ131123:KJJ131126 KTF131123:KTF131126 LDB131123:LDB131126 LMX131123:LMX131126 LWT131123:LWT131126 MGP131123:MGP131126 MQL131123:MQL131126 NAH131123:NAH131126 NKD131123:NKD131126 NTZ131123:NTZ131126 ODV131123:ODV131126 ONR131123:ONR131126 OXN131123:OXN131126 PHJ131123:PHJ131126 PRF131123:PRF131126 QBB131123:QBB131126 QKX131123:QKX131126 QUT131123:QUT131126 REP131123:REP131126 ROL131123:ROL131126 RYH131123:RYH131126 SID131123:SID131126 SRZ131123:SRZ131126 TBV131123:TBV131126 TLR131123:TLR131126 TVN131123:TVN131126 UFJ131123:UFJ131126 UPF131123:UPF131126 UZB131123:UZB131126 VIX131123:VIX131126 VST131123:VST131126 WCP131123:WCP131126 WML131123:WML131126 WWH131123:WWH131126 JV196659:JV196662 TR196659:TR196662 ADN196659:ADN196662 ANJ196659:ANJ196662 AXF196659:AXF196662 BHB196659:BHB196662 BQX196659:BQX196662 CAT196659:CAT196662 CKP196659:CKP196662 CUL196659:CUL196662 DEH196659:DEH196662 DOD196659:DOD196662 DXZ196659:DXZ196662 EHV196659:EHV196662 ERR196659:ERR196662 FBN196659:FBN196662 FLJ196659:FLJ196662 FVF196659:FVF196662 GFB196659:GFB196662 GOX196659:GOX196662 GYT196659:GYT196662 HIP196659:HIP196662 HSL196659:HSL196662 ICH196659:ICH196662 IMD196659:IMD196662 IVZ196659:IVZ196662 JFV196659:JFV196662 JPR196659:JPR196662 JZN196659:JZN196662 KJJ196659:KJJ196662 KTF196659:KTF196662 LDB196659:LDB196662 LMX196659:LMX196662 LWT196659:LWT196662 MGP196659:MGP196662 MQL196659:MQL196662 NAH196659:NAH196662 NKD196659:NKD196662 NTZ196659:NTZ196662 ODV196659:ODV196662 ONR196659:ONR196662 OXN196659:OXN196662 PHJ196659:PHJ196662 PRF196659:PRF196662 QBB196659:QBB196662 QKX196659:QKX196662 QUT196659:QUT196662 REP196659:REP196662 ROL196659:ROL196662 RYH196659:RYH196662 SID196659:SID196662 SRZ196659:SRZ196662 TBV196659:TBV196662 TLR196659:TLR196662 TVN196659:TVN196662 UFJ196659:UFJ196662 UPF196659:UPF196662 UZB196659:UZB196662 VIX196659:VIX196662 VST196659:VST196662 WCP196659:WCP196662 WML196659:WML196662 WWH196659:WWH196662 JV262195:JV262198 TR262195:TR262198 ADN262195:ADN262198 ANJ262195:ANJ262198 AXF262195:AXF262198 BHB262195:BHB262198 BQX262195:BQX262198 CAT262195:CAT262198 CKP262195:CKP262198 CUL262195:CUL262198 DEH262195:DEH262198 DOD262195:DOD262198 DXZ262195:DXZ262198 EHV262195:EHV262198 ERR262195:ERR262198 FBN262195:FBN262198 FLJ262195:FLJ262198 FVF262195:FVF262198 GFB262195:GFB262198 GOX262195:GOX262198 GYT262195:GYT262198 HIP262195:HIP262198 HSL262195:HSL262198 ICH262195:ICH262198 IMD262195:IMD262198 IVZ262195:IVZ262198 JFV262195:JFV262198 JPR262195:JPR262198 JZN262195:JZN262198 KJJ262195:KJJ262198 KTF262195:KTF262198 LDB262195:LDB262198 LMX262195:LMX262198 LWT262195:LWT262198 MGP262195:MGP262198 MQL262195:MQL262198 NAH262195:NAH262198 NKD262195:NKD262198 NTZ262195:NTZ262198 ODV262195:ODV262198 ONR262195:ONR262198 OXN262195:OXN262198 PHJ262195:PHJ262198 PRF262195:PRF262198 QBB262195:QBB262198 QKX262195:QKX262198 QUT262195:QUT262198 REP262195:REP262198 ROL262195:ROL262198 RYH262195:RYH262198 SID262195:SID262198 SRZ262195:SRZ262198 TBV262195:TBV262198 TLR262195:TLR262198 TVN262195:TVN262198 UFJ262195:UFJ262198 UPF262195:UPF262198 UZB262195:UZB262198 VIX262195:VIX262198 VST262195:VST262198 WCP262195:WCP262198 WML262195:WML262198 WWH262195:WWH262198 JV327731:JV327734 TR327731:TR327734 ADN327731:ADN327734 ANJ327731:ANJ327734 AXF327731:AXF327734 BHB327731:BHB327734 BQX327731:BQX327734 CAT327731:CAT327734 CKP327731:CKP327734 CUL327731:CUL327734 DEH327731:DEH327734 DOD327731:DOD327734 DXZ327731:DXZ327734 EHV327731:EHV327734 ERR327731:ERR327734 FBN327731:FBN327734 FLJ327731:FLJ327734 FVF327731:FVF327734 GFB327731:GFB327734 GOX327731:GOX327734 GYT327731:GYT327734 HIP327731:HIP327734 HSL327731:HSL327734 ICH327731:ICH327734 IMD327731:IMD327734 IVZ327731:IVZ327734 JFV327731:JFV327734 JPR327731:JPR327734 JZN327731:JZN327734 KJJ327731:KJJ327734 KTF327731:KTF327734 LDB327731:LDB327734 LMX327731:LMX327734 LWT327731:LWT327734 MGP327731:MGP327734 MQL327731:MQL327734 NAH327731:NAH327734 NKD327731:NKD327734 NTZ327731:NTZ327734 ODV327731:ODV327734 ONR327731:ONR327734 OXN327731:OXN327734 PHJ327731:PHJ327734 PRF327731:PRF327734 QBB327731:QBB327734 QKX327731:QKX327734 QUT327731:QUT327734 REP327731:REP327734 ROL327731:ROL327734 RYH327731:RYH327734 SID327731:SID327734 SRZ327731:SRZ327734 TBV327731:TBV327734 TLR327731:TLR327734 TVN327731:TVN327734 UFJ327731:UFJ327734 UPF327731:UPF327734 UZB327731:UZB327734 VIX327731:VIX327734 VST327731:VST327734 WCP327731:WCP327734 WML327731:WML327734 WWH327731:WWH327734 JV393267:JV393270 TR393267:TR393270 ADN393267:ADN393270 ANJ393267:ANJ393270 AXF393267:AXF393270 BHB393267:BHB393270 BQX393267:BQX393270 CAT393267:CAT393270 CKP393267:CKP393270 CUL393267:CUL393270 DEH393267:DEH393270 DOD393267:DOD393270 DXZ393267:DXZ393270 EHV393267:EHV393270 ERR393267:ERR393270 FBN393267:FBN393270 FLJ393267:FLJ393270 FVF393267:FVF393270 GFB393267:GFB393270 GOX393267:GOX393270 GYT393267:GYT393270 HIP393267:HIP393270 HSL393267:HSL393270 ICH393267:ICH393270 IMD393267:IMD393270 IVZ393267:IVZ393270 JFV393267:JFV393270 JPR393267:JPR393270 JZN393267:JZN393270 KJJ393267:KJJ393270 KTF393267:KTF393270 LDB393267:LDB393270 LMX393267:LMX393270 LWT393267:LWT393270 MGP393267:MGP393270 MQL393267:MQL393270 NAH393267:NAH393270 NKD393267:NKD393270 NTZ393267:NTZ393270 ODV393267:ODV393270 ONR393267:ONR393270 OXN393267:OXN393270 PHJ393267:PHJ393270 PRF393267:PRF393270 QBB393267:QBB393270 QKX393267:QKX393270 QUT393267:QUT393270 REP393267:REP393270 ROL393267:ROL393270 RYH393267:RYH393270 SID393267:SID393270 SRZ393267:SRZ393270 TBV393267:TBV393270 TLR393267:TLR393270 TVN393267:TVN393270 UFJ393267:UFJ393270 UPF393267:UPF393270 UZB393267:UZB393270 VIX393267:VIX393270 VST393267:VST393270 WCP393267:WCP393270 WML393267:WML393270 WWH393267:WWH393270 JV458803:JV458806 TR458803:TR458806 ADN458803:ADN458806 ANJ458803:ANJ458806 AXF458803:AXF458806 BHB458803:BHB458806 BQX458803:BQX458806 CAT458803:CAT458806 CKP458803:CKP458806 CUL458803:CUL458806 DEH458803:DEH458806 DOD458803:DOD458806 DXZ458803:DXZ458806 EHV458803:EHV458806 ERR458803:ERR458806 FBN458803:FBN458806 FLJ458803:FLJ458806 FVF458803:FVF458806 GFB458803:GFB458806 GOX458803:GOX458806 GYT458803:GYT458806 HIP458803:HIP458806 HSL458803:HSL458806 ICH458803:ICH458806 IMD458803:IMD458806 IVZ458803:IVZ458806 JFV458803:JFV458806 JPR458803:JPR458806 JZN458803:JZN458806 KJJ458803:KJJ458806 KTF458803:KTF458806 LDB458803:LDB458806 LMX458803:LMX458806 LWT458803:LWT458806 MGP458803:MGP458806 MQL458803:MQL458806 NAH458803:NAH458806 NKD458803:NKD458806 NTZ458803:NTZ458806 ODV458803:ODV458806 ONR458803:ONR458806 OXN458803:OXN458806 PHJ458803:PHJ458806 PRF458803:PRF458806 QBB458803:QBB458806 QKX458803:QKX458806 QUT458803:QUT458806 REP458803:REP458806 ROL458803:ROL458806 RYH458803:RYH458806 SID458803:SID458806 SRZ458803:SRZ458806 TBV458803:TBV458806 TLR458803:TLR458806 TVN458803:TVN458806 UFJ458803:UFJ458806 UPF458803:UPF458806 UZB458803:UZB458806 VIX458803:VIX458806 VST458803:VST458806 WCP458803:WCP458806 WML458803:WML458806 WWH458803:WWH458806 JV524339:JV524342 TR524339:TR524342 ADN524339:ADN524342 ANJ524339:ANJ524342 AXF524339:AXF524342 BHB524339:BHB524342 BQX524339:BQX524342 CAT524339:CAT524342 CKP524339:CKP524342 CUL524339:CUL524342 DEH524339:DEH524342 DOD524339:DOD524342 DXZ524339:DXZ524342 EHV524339:EHV524342 ERR524339:ERR524342 FBN524339:FBN524342 FLJ524339:FLJ524342 FVF524339:FVF524342 GFB524339:GFB524342 GOX524339:GOX524342 GYT524339:GYT524342 HIP524339:HIP524342 HSL524339:HSL524342 ICH524339:ICH524342 IMD524339:IMD524342 IVZ524339:IVZ524342 JFV524339:JFV524342 JPR524339:JPR524342 JZN524339:JZN524342 KJJ524339:KJJ524342 KTF524339:KTF524342 LDB524339:LDB524342 LMX524339:LMX524342 LWT524339:LWT524342 MGP524339:MGP524342 MQL524339:MQL524342 NAH524339:NAH524342 NKD524339:NKD524342 NTZ524339:NTZ524342 ODV524339:ODV524342 ONR524339:ONR524342 OXN524339:OXN524342 PHJ524339:PHJ524342 PRF524339:PRF524342 QBB524339:QBB524342 QKX524339:QKX524342 QUT524339:QUT524342 REP524339:REP524342 ROL524339:ROL524342 RYH524339:RYH524342 SID524339:SID524342 SRZ524339:SRZ524342 TBV524339:TBV524342 TLR524339:TLR524342 TVN524339:TVN524342 UFJ524339:UFJ524342 UPF524339:UPF524342 UZB524339:UZB524342 VIX524339:VIX524342 VST524339:VST524342 WCP524339:WCP524342 WML524339:WML524342 WWH524339:WWH524342 JV589875:JV589878 TR589875:TR589878 ADN589875:ADN589878 ANJ589875:ANJ589878 AXF589875:AXF589878 BHB589875:BHB589878 BQX589875:BQX589878 CAT589875:CAT589878 CKP589875:CKP589878 CUL589875:CUL589878 DEH589875:DEH589878 DOD589875:DOD589878 DXZ589875:DXZ589878 EHV589875:EHV589878 ERR589875:ERR589878 FBN589875:FBN589878 FLJ589875:FLJ589878 FVF589875:FVF589878 GFB589875:GFB589878 GOX589875:GOX589878 GYT589875:GYT589878 HIP589875:HIP589878 HSL589875:HSL589878 ICH589875:ICH589878 IMD589875:IMD589878 IVZ589875:IVZ589878 JFV589875:JFV589878 JPR589875:JPR589878 JZN589875:JZN589878 KJJ589875:KJJ589878 KTF589875:KTF589878 LDB589875:LDB589878 LMX589875:LMX589878 LWT589875:LWT589878 MGP589875:MGP589878 MQL589875:MQL589878 NAH589875:NAH589878 NKD589875:NKD589878 NTZ589875:NTZ589878 ODV589875:ODV589878 ONR589875:ONR589878 OXN589875:OXN589878 PHJ589875:PHJ589878 PRF589875:PRF589878 QBB589875:QBB589878 QKX589875:QKX589878 QUT589875:QUT589878 REP589875:REP589878 ROL589875:ROL589878 RYH589875:RYH589878 SID589875:SID589878 SRZ589875:SRZ589878 TBV589875:TBV589878 TLR589875:TLR589878 TVN589875:TVN589878 UFJ589875:UFJ589878 UPF589875:UPF589878 UZB589875:UZB589878 VIX589875:VIX589878 VST589875:VST589878 WCP589875:WCP589878 WML589875:WML589878 WWH589875:WWH589878 JV655411:JV655414 TR655411:TR655414 ADN655411:ADN655414 ANJ655411:ANJ655414 AXF655411:AXF655414 BHB655411:BHB655414 BQX655411:BQX655414 CAT655411:CAT655414 CKP655411:CKP655414 CUL655411:CUL655414 DEH655411:DEH655414 DOD655411:DOD655414 DXZ655411:DXZ655414 EHV655411:EHV655414 ERR655411:ERR655414 FBN655411:FBN655414 FLJ655411:FLJ655414 FVF655411:FVF655414 GFB655411:GFB655414 GOX655411:GOX655414 GYT655411:GYT655414 HIP655411:HIP655414 HSL655411:HSL655414 ICH655411:ICH655414 IMD655411:IMD655414 IVZ655411:IVZ655414 JFV655411:JFV655414 JPR655411:JPR655414 JZN655411:JZN655414 KJJ655411:KJJ655414 KTF655411:KTF655414 LDB655411:LDB655414 LMX655411:LMX655414 LWT655411:LWT655414 MGP655411:MGP655414 MQL655411:MQL655414 NAH655411:NAH655414 NKD655411:NKD655414 NTZ655411:NTZ655414 ODV655411:ODV655414 ONR655411:ONR655414 OXN655411:OXN655414 PHJ655411:PHJ655414 PRF655411:PRF655414 QBB655411:QBB655414 QKX655411:QKX655414 QUT655411:QUT655414 REP655411:REP655414 ROL655411:ROL655414 RYH655411:RYH655414 SID655411:SID655414 SRZ655411:SRZ655414 TBV655411:TBV655414 TLR655411:TLR655414 TVN655411:TVN655414 UFJ655411:UFJ655414 UPF655411:UPF655414 UZB655411:UZB655414 VIX655411:VIX655414 VST655411:VST655414 WCP655411:WCP655414 WML655411:WML655414 WWH655411:WWH655414 JV720947:JV720950 TR720947:TR720950 ADN720947:ADN720950 ANJ720947:ANJ720950 AXF720947:AXF720950 BHB720947:BHB720950 BQX720947:BQX720950 CAT720947:CAT720950 CKP720947:CKP720950 CUL720947:CUL720950 DEH720947:DEH720950 DOD720947:DOD720950 DXZ720947:DXZ720950 EHV720947:EHV720950 ERR720947:ERR720950 FBN720947:FBN720950 FLJ720947:FLJ720950 FVF720947:FVF720950 GFB720947:GFB720950 GOX720947:GOX720950 GYT720947:GYT720950 HIP720947:HIP720950 HSL720947:HSL720950 ICH720947:ICH720950 IMD720947:IMD720950 IVZ720947:IVZ720950 JFV720947:JFV720950 JPR720947:JPR720950 JZN720947:JZN720950 KJJ720947:KJJ720950 KTF720947:KTF720950 LDB720947:LDB720950 LMX720947:LMX720950 LWT720947:LWT720950 MGP720947:MGP720950 MQL720947:MQL720950 NAH720947:NAH720950 NKD720947:NKD720950 NTZ720947:NTZ720950 ODV720947:ODV720950 ONR720947:ONR720950 OXN720947:OXN720950 PHJ720947:PHJ720950 PRF720947:PRF720950 QBB720947:QBB720950 QKX720947:QKX720950 QUT720947:QUT720950 REP720947:REP720950 ROL720947:ROL720950 RYH720947:RYH720950 SID720947:SID720950 SRZ720947:SRZ720950 TBV720947:TBV720950 TLR720947:TLR720950 TVN720947:TVN720950 UFJ720947:UFJ720950 UPF720947:UPF720950 UZB720947:UZB720950 VIX720947:VIX720950 VST720947:VST720950 WCP720947:WCP720950 WML720947:WML720950 WWH720947:WWH720950 JV786483:JV786486 TR786483:TR786486 ADN786483:ADN786486 ANJ786483:ANJ786486 AXF786483:AXF786486 BHB786483:BHB786486 BQX786483:BQX786486 CAT786483:CAT786486 CKP786483:CKP786486 CUL786483:CUL786486 DEH786483:DEH786486 DOD786483:DOD786486 DXZ786483:DXZ786486 EHV786483:EHV786486 ERR786483:ERR786486 FBN786483:FBN786486 FLJ786483:FLJ786486 FVF786483:FVF786486 GFB786483:GFB786486 GOX786483:GOX786486 GYT786483:GYT786486 HIP786483:HIP786486 HSL786483:HSL786486 ICH786483:ICH786486 IMD786483:IMD786486 IVZ786483:IVZ786486 JFV786483:JFV786486 JPR786483:JPR786486 JZN786483:JZN786486 KJJ786483:KJJ786486 KTF786483:KTF786486 LDB786483:LDB786486 LMX786483:LMX786486 LWT786483:LWT786486 MGP786483:MGP786486 MQL786483:MQL786486 NAH786483:NAH786486 NKD786483:NKD786486 NTZ786483:NTZ786486 ODV786483:ODV786486 ONR786483:ONR786486 OXN786483:OXN786486 PHJ786483:PHJ786486 PRF786483:PRF786486 QBB786483:QBB786486 QKX786483:QKX786486 QUT786483:QUT786486 REP786483:REP786486 ROL786483:ROL786486 RYH786483:RYH786486 SID786483:SID786486 SRZ786483:SRZ786486 TBV786483:TBV786486 TLR786483:TLR786486 TVN786483:TVN786486 UFJ786483:UFJ786486 UPF786483:UPF786486 UZB786483:UZB786486 VIX786483:VIX786486 VST786483:VST786486 WCP786483:WCP786486 WML786483:WML786486 WWH786483:WWH786486 JV852019:JV852022 TR852019:TR852022 ADN852019:ADN852022 ANJ852019:ANJ852022 AXF852019:AXF852022 BHB852019:BHB852022 BQX852019:BQX852022 CAT852019:CAT852022 CKP852019:CKP852022 CUL852019:CUL852022 DEH852019:DEH852022 DOD852019:DOD852022 DXZ852019:DXZ852022 EHV852019:EHV852022 ERR852019:ERR852022 FBN852019:FBN852022 FLJ852019:FLJ852022 FVF852019:FVF852022 GFB852019:GFB852022 GOX852019:GOX852022 GYT852019:GYT852022 HIP852019:HIP852022 HSL852019:HSL852022 ICH852019:ICH852022 IMD852019:IMD852022 IVZ852019:IVZ852022 JFV852019:JFV852022 JPR852019:JPR852022 JZN852019:JZN852022 KJJ852019:KJJ852022 KTF852019:KTF852022 LDB852019:LDB852022 LMX852019:LMX852022 LWT852019:LWT852022 MGP852019:MGP852022 MQL852019:MQL852022 NAH852019:NAH852022 NKD852019:NKD852022 NTZ852019:NTZ852022 ODV852019:ODV852022 ONR852019:ONR852022 OXN852019:OXN852022 PHJ852019:PHJ852022 PRF852019:PRF852022 QBB852019:QBB852022 QKX852019:QKX852022 QUT852019:QUT852022 REP852019:REP852022 ROL852019:ROL852022 RYH852019:RYH852022 SID852019:SID852022 SRZ852019:SRZ852022 TBV852019:TBV852022 TLR852019:TLR852022 TVN852019:TVN852022 UFJ852019:UFJ852022 UPF852019:UPF852022 UZB852019:UZB852022 VIX852019:VIX852022 VST852019:VST852022 WCP852019:WCP852022 WML852019:WML852022 WWH852019:WWH852022 JV917555:JV917558 TR917555:TR917558 ADN917555:ADN917558 ANJ917555:ANJ917558 AXF917555:AXF917558 BHB917555:BHB917558 BQX917555:BQX917558 CAT917555:CAT917558 CKP917555:CKP917558 CUL917555:CUL917558 DEH917555:DEH917558 DOD917555:DOD917558 DXZ917555:DXZ917558 EHV917555:EHV917558 ERR917555:ERR917558 FBN917555:FBN917558 FLJ917555:FLJ917558 FVF917555:FVF917558 GFB917555:GFB917558 GOX917555:GOX917558 GYT917555:GYT917558 HIP917555:HIP917558 HSL917555:HSL917558 ICH917555:ICH917558 IMD917555:IMD917558 IVZ917555:IVZ917558 JFV917555:JFV917558 JPR917555:JPR917558 JZN917555:JZN917558 KJJ917555:KJJ917558 KTF917555:KTF917558 LDB917555:LDB917558 LMX917555:LMX917558 LWT917555:LWT917558 MGP917555:MGP917558 MQL917555:MQL917558 NAH917555:NAH917558 NKD917555:NKD917558 NTZ917555:NTZ917558 ODV917555:ODV917558 ONR917555:ONR917558 OXN917555:OXN917558 PHJ917555:PHJ917558 PRF917555:PRF917558 QBB917555:QBB917558 QKX917555:QKX917558 QUT917555:QUT917558 REP917555:REP917558 ROL917555:ROL917558 RYH917555:RYH917558 SID917555:SID917558 SRZ917555:SRZ917558 TBV917555:TBV917558 TLR917555:TLR917558 TVN917555:TVN917558 UFJ917555:UFJ917558 UPF917555:UPF917558 UZB917555:UZB917558 VIX917555:VIX917558 VST917555:VST917558 WCP917555:WCP917558 WML917555:WML917558 WWH917555:WWH917558 JV983091:JV983094 TR983091:TR983094 ADN983091:ADN983094 ANJ983091:ANJ983094 AXF983091:AXF983094 BHB983091:BHB983094 BQX983091:BQX983094 CAT983091:CAT983094 CKP983091:CKP983094 CUL983091:CUL983094 DEH983091:DEH983094 DOD983091:DOD983094 DXZ983091:DXZ983094 EHV983091:EHV983094 ERR983091:ERR983094 FBN983091:FBN983094 FLJ983091:FLJ983094 FVF983091:FVF983094 GFB983091:GFB983094 GOX983091:GOX983094 GYT983091:GYT983094 HIP983091:HIP983094 HSL983091:HSL983094 ICH983091:ICH983094 IMD983091:IMD983094 IVZ983091:IVZ983094 JFV983091:JFV983094 JPR983091:JPR983094 JZN983091:JZN983094 KJJ983091:KJJ983094 KTF983091:KTF983094 LDB983091:LDB983094 LMX983091:LMX983094 LWT983091:LWT983094 MGP983091:MGP983094 MQL983091:MQL983094 NAH983091:NAH983094 NKD983091:NKD983094 NTZ983091:NTZ983094 ODV983091:ODV983094 ONR983091:ONR983094 OXN983091:OXN983094 PHJ983091:PHJ983094 PRF983091:PRF983094 QBB983091:QBB983094 QKX983091:QKX983094 QUT983091:QUT983094 REP983091:REP983094 ROL983091:ROL983094 RYH983091:RYH983094 SID983091:SID983094 SRZ983091:SRZ983094 TBV983091:TBV983094 TLR983091:TLR983094 TVN983091:TVN983094 UFJ983091:UFJ983094 UPF983091:UPF983094 UZB983091:UZB983094 VIX983091:VIX983094 VST983091:VST983094 WCP983091:WCP983094 WML983091:WML983094 WWH983091:WWH983094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JV65585 TR65585 ADN65585 ANJ65585 AXF65585 BHB65585 BQX65585 CAT65585 CKP65585 CUL65585 DEH65585 DOD65585 DXZ65585 EHV65585 ERR65585 FBN65585 FLJ65585 FVF65585 GFB65585 GOX65585 GYT65585 HIP65585 HSL65585 ICH65585 IMD65585 IVZ65585 JFV65585 JPR65585 JZN65585 KJJ65585 KTF65585 LDB65585 LMX65585 LWT65585 MGP65585 MQL65585 NAH65585 NKD65585 NTZ65585 ODV65585 ONR65585 OXN65585 PHJ65585 PRF65585 QBB65585 QKX65585 QUT65585 REP65585 ROL65585 RYH65585 SID65585 SRZ65585 TBV65585 TLR65585 TVN65585 UFJ65585 UPF65585 UZB65585 VIX65585 VST65585 WCP65585 WML65585 WWH65585 JV131121 TR131121 ADN131121 ANJ131121 AXF131121 BHB131121 BQX131121 CAT131121 CKP131121 CUL131121 DEH131121 DOD131121 DXZ131121 EHV131121 ERR131121 FBN131121 FLJ131121 FVF131121 GFB131121 GOX131121 GYT131121 HIP131121 HSL131121 ICH131121 IMD131121 IVZ131121 JFV131121 JPR131121 JZN131121 KJJ131121 KTF131121 LDB131121 LMX131121 LWT131121 MGP131121 MQL131121 NAH131121 NKD131121 NTZ131121 ODV131121 ONR131121 OXN131121 PHJ131121 PRF131121 QBB131121 QKX131121 QUT131121 REP131121 ROL131121 RYH131121 SID131121 SRZ131121 TBV131121 TLR131121 TVN131121 UFJ131121 UPF131121 UZB131121 VIX131121 VST131121 WCP131121 WML131121 WWH131121 JV196657 TR196657 ADN196657 ANJ196657 AXF196657 BHB196657 BQX196657 CAT196657 CKP196657 CUL196657 DEH196657 DOD196657 DXZ196657 EHV196657 ERR196657 FBN196657 FLJ196657 FVF196657 GFB196657 GOX196657 GYT196657 HIP196657 HSL196657 ICH196657 IMD196657 IVZ196657 JFV196657 JPR196657 JZN196657 KJJ196657 KTF196657 LDB196657 LMX196657 LWT196657 MGP196657 MQL196657 NAH196657 NKD196657 NTZ196657 ODV196657 ONR196657 OXN196657 PHJ196657 PRF196657 QBB196657 QKX196657 QUT196657 REP196657 ROL196657 RYH196657 SID196657 SRZ196657 TBV196657 TLR196657 TVN196657 UFJ196657 UPF196657 UZB196657 VIX196657 VST196657 WCP196657 WML196657 WWH196657 JV262193 TR262193 ADN262193 ANJ262193 AXF262193 BHB262193 BQX262193 CAT262193 CKP262193 CUL262193 DEH262193 DOD262193 DXZ262193 EHV262193 ERR262193 FBN262193 FLJ262193 FVF262193 GFB262193 GOX262193 GYT262193 HIP262193 HSL262193 ICH262193 IMD262193 IVZ262193 JFV262193 JPR262193 JZN262193 KJJ262193 KTF262193 LDB262193 LMX262193 LWT262193 MGP262193 MQL262193 NAH262193 NKD262193 NTZ262193 ODV262193 ONR262193 OXN262193 PHJ262193 PRF262193 QBB262193 QKX262193 QUT262193 REP262193 ROL262193 RYH262193 SID262193 SRZ262193 TBV262193 TLR262193 TVN262193 UFJ262193 UPF262193 UZB262193 VIX262193 VST262193 WCP262193 WML262193 WWH262193 JV327729 TR327729 ADN327729 ANJ327729 AXF327729 BHB327729 BQX327729 CAT327729 CKP327729 CUL327729 DEH327729 DOD327729 DXZ327729 EHV327729 ERR327729 FBN327729 FLJ327729 FVF327729 GFB327729 GOX327729 GYT327729 HIP327729 HSL327729 ICH327729 IMD327729 IVZ327729 JFV327729 JPR327729 JZN327729 KJJ327729 KTF327729 LDB327729 LMX327729 LWT327729 MGP327729 MQL327729 NAH327729 NKD327729 NTZ327729 ODV327729 ONR327729 OXN327729 PHJ327729 PRF327729 QBB327729 QKX327729 QUT327729 REP327729 ROL327729 RYH327729 SID327729 SRZ327729 TBV327729 TLR327729 TVN327729 UFJ327729 UPF327729 UZB327729 VIX327729 VST327729 WCP327729 WML327729 WWH327729 JV393265 TR393265 ADN393265 ANJ393265 AXF393265 BHB393265 BQX393265 CAT393265 CKP393265 CUL393265 DEH393265 DOD393265 DXZ393265 EHV393265 ERR393265 FBN393265 FLJ393265 FVF393265 GFB393265 GOX393265 GYT393265 HIP393265 HSL393265 ICH393265 IMD393265 IVZ393265 JFV393265 JPR393265 JZN393265 KJJ393265 KTF393265 LDB393265 LMX393265 LWT393265 MGP393265 MQL393265 NAH393265 NKD393265 NTZ393265 ODV393265 ONR393265 OXN393265 PHJ393265 PRF393265 QBB393265 QKX393265 QUT393265 REP393265 ROL393265 RYH393265 SID393265 SRZ393265 TBV393265 TLR393265 TVN393265 UFJ393265 UPF393265 UZB393265 VIX393265 VST393265 WCP393265 WML393265 WWH393265 JV458801 TR458801 ADN458801 ANJ458801 AXF458801 BHB458801 BQX458801 CAT458801 CKP458801 CUL458801 DEH458801 DOD458801 DXZ458801 EHV458801 ERR458801 FBN458801 FLJ458801 FVF458801 GFB458801 GOX458801 GYT458801 HIP458801 HSL458801 ICH458801 IMD458801 IVZ458801 JFV458801 JPR458801 JZN458801 KJJ458801 KTF458801 LDB458801 LMX458801 LWT458801 MGP458801 MQL458801 NAH458801 NKD458801 NTZ458801 ODV458801 ONR458801 OXN458801 PHJ458801 PRF458801 QBB458801 QKX458801 QUT458801 REP458801 ROL458801 RYH458801 SID458801 SRZ458801 TBV458801 TLR458801 TVN458801 UFJ458801 UPF458801 UZB458801 VIX458801 VST458801 WCP458801 WML458801 WWH458801 JV524337 TR524337 ADN524337 ANJ524337 AXF524337 BHB524337 BQX524337 CAT524337 CKP524337 CUL524337 DEH524337 DOD524337 DXZ524337 EHV524337 ERR524337 FBN524337 FLJ524337 FVF524337 GFB524337 GOX524337 GYT524337 HIP524337 HSL524337 ICH524337 IMD524337 IVZ524337 JFV524337 JPR524337 JZN524337 KJJ524337 KTF524337 LDB524337 LMX524337 LWT524337 MGP524337 MQL524337 NAH524337 NKD524337 NTZ524337 ODV524337 ONR524337 OXN524337 PHJ524337 PRF524337 QBB524337 QKX524337 QUT524337 REP524337 ROL524337 RYH524337 SID524337 SRZ524337 TBV524337 TLR524337 TVN524337 UFJ524337 UPF524337 UZB524337 VIX524337 VST524337 WCP524337 WML524337 WWH524337 JV589873 TR589873 ADN589873 ANJ589873 AXF589873 BHB589873 BQX589873 CAT589873 CKP589873 CUL589873 DEH589873 DOD589873 DXZ589873 EHV589873 ERR589873 FBN589873 FLJ589873 FVF589873 GFB589873 GOX589873 GYT589873 HIP589873 HSL589873 ICH589873 IMD589873 IVZ589873 JFV589873 JPR589873 JZN589873 KJJ589873 KTF589873 LDB589873 LMX589873 LWT589873 MGP589873 MQL589873 NAH589873 NKD589873 NTZ589873 ODV589873 ONR589873 OXN589873 PHJ589873 PRF589873 QBB589873 QKX589873 QUT589873 REP589873 ROL589873 RYH589873 SID589873 SRZ589873 TBV589873 TLR589873 TVN589873 UFJ589873 UPF589873 UZB589873 VIX589873 VST589873 WCP589873 WML589873 WWH589873 JV655409 TR655409 ADN655409 ANJ655409 AXF655409 BHB655409 BQX655409 CAT655409 CKP655409 CUL655409 DEH655409 DOD655409 DXZ655409 EHV655409 ERR655409 FBN655409 FLJ655409 FVF655409 GFB655409 GOX655409 GYT655409 HIP655409 HSL655409 ICH655409 IMD655409 IVZ655409 JFV655409 JPR655409 JZN655409 KJJ655409 KTF655409 LDB655409 LMX655409 LWT655409 MGP655409 MQL655409 NAH655409 NKD655409 NTZ655409 ODV655409 ONR655409 OXN655409 PHJ655409 PRF655409 QBB655409 QKX655409 QUT655409 REP655409 ROL655409 RYH655409 SID655409 SRZ655409 TBV655409 TLR655409 TVN655409 UFJ655409 UPF655409 UZB655409 VIX655409 VST655409 WCP655409 WML655409 WWH655409 JV720945 TR720945 ADN720945 ANJ720945 AXF720945 BHB720945 BQX720945 CAT720945 CKP720945 CUL720945 DEH720945 DOD720945 DXZ720945 EHV720945 ERR720945 FBN720945 FLJ720945 FVF720945 GFB720945 GOX720945 GYT720945 HIP720945 HSL720945 ICH720945 IMD720945 IVZ720945 JFV720945 JPR720945 JZN720945 KJJ720945 KTF720945 LDB720945 LMX720945 LWT720945 MGP720945 MQL720945 NAH720945 NKD720945 NTZ720945 ODV720945 ONR720945 OXN720945 PHJ720945 PRF720945 QBB720945 QKX720945 QUT720945 REP720945 ROL720945 RYH720945 SID720945 SRZ720945 TBV720945 TLR720945 TVN720945 UFJ720945 UPF720945 UZB720945 VIX720945 VST720945 WCP720945 WML720945 WWH720945 JV786481 TR786481 ADN786481 ANJ786481 AXF786481 BHB786481 BQX786481 CAT786481 CKP786481 CUL786481 DEH786481 DOD786481 DXZ786481 EHV786481 ERR786481 FBN786481 FLJ786481 FVF786481 GFB786481 GOX786481 GYT786481 HIP786481 HSL786481 ICH786481 IMD786481 IVZ786481 JFV786481 JPR786481 JZN786481 KJJ786481 KTF786481 LDB786481 LMX786481 LWT786481 MGP786481 MQL786481 NAH786481 NKD786481 NTZ786481 ODV786481 ONR786481 OXN786481 PHJ786481 PRF786481 QBB786481 QKX786481 QUT786481 REP786481 ROL786481 RYH786481 SID786481 SRZ786481 TBV786481 TLR786481 TVN786481 UFJ786481 UPF786481 UZB786481 VIX786481 VST786481 WCP786481 WML786481 WWH786481 JV852017 TR852017 ADN852017 ANJ852017 AXF852017 BHB852017 BQX852017 CAT852017 CKP852017 CUL852017 DEH852017 DOD852017 DXZ852017 EHV852017 ERR852017 FBN852017 FLJ852017 FVF852017 GFB852017 GOX852017 GYT852017 HIP852017 HSL852017 ICH852017 IMD852017 IVZ852017 JFV852017 JPR852017 JZN852017 KJJ852017 KTF852017 LDB852017 LMX852017 LWT852017 MGP852017 MQL852017 NAH852017 NKD852017 NTZ852017 ODV852017 ONR852017 OXN852017 PHJ852017 PRF852017 QBB852017 QKX852017 QUT852017 REP852017 ROL852017 RYH852017 SID852017 SRZ852017 TBV852017 TLR852017 TVN852017 UFJ852017 UPF852017 UZB852017 VIX852017 VST852017 WCP852017 WML852017 WWH852017 JV917553 TR917553 ADN917553 ANJ917553 AXF917553 BHB917553 BQX917553 CAT917553 CKP917553 CUL917553 DEH917553 DOD917553 DXZ917553 EHV917553 ERR917553 FBN917553 FLJ917553 FVF917553 GFB917553 GOX917553 GYT917553 HIP917553 HSL917553 ICH917553 IMD917553 IVZ917553 JFV917553 JPR917553 JZN917553 KJJ917553 KTF917553 LDB917553 LMX917553 LWT917553 MGP917553 MQL917553 NAH917553 NKD917553 NTZ917553 ODV917553 ONR917553 OXN917553 PHJ917553 PRF917553 QBB917553 QKX917553 QUT917553 REP917553 ROL917553 RYH917553 SID917553 SRZ917553 TBV917553 TLR917553 TVN917553 UFJ917553 UPF917553 UZB917553 VIX917553 VST917553 WCP917553 WML917553 WWH917553 JV983089 TR983089 ADN983089 ANJ983089 AXF983089 BHB983089 BQX983089 CAT983089 CKP983089 CUL983089 DEH983089 DOD983089 DXZ983089 EHV983089 ERR983089 FBN983089 FLJ983089 FVF983089 GFB983089 GOX983089 GYT983089 HIP983089 HSL983089 ICH983089 IMD983089 IVZ983089 JFV983089 JPR983089 JZN983089 KJJ983089 KTF983089 LDB983089 LMX983089 LWT983089 MGP983089 MQL983089 NAH983089 NKD983089 NTZ983089 ODV983089 ONR983089 OXN983089 PHJ983089 PRF983089 QBB983089 QKX983089 QUT983089 REP983089 ROL983089 RYH983089 SID983089 SRZ983089 TBV983089 TLR983089 TVN983089 UFJ983089 UPF983089 UZB983089 VIX983089 VST983089 WCP983089 WML983089 WWH983089 JV65583 TR65583 ADN65583 ANJ65583 AXF65583 BHB65583 BQX65583 CAT65583 CKP65583 CUL65583 DEH65583 DOD65583 DXZ65583 EHV65583 ERR65583 FBN65583 FLJ65583 FVF65583 GFB65583 GOX65583 GYT65583 HIP65583 HSL65583 ICH65583 IMD65583 IVZ65583 JFV65583 JPR65583 JZN65583 KJJ65583 KTF65583 LDB65583 LMX65583 LWT65583 MGP65583 MQL65583 NAH65583 NKD65583 NTZ65583 ODV65583 ONR65583 OXN65583 PHJ65583 PRF65583 QBB65583 QKX65583 QUT65583 REP65583 ROL65583 RYH65583 SID65583 SRZ65583 TBV65583 TLR65583 TVN65583 UFJ65583 UPF65583 UZB65583 VIX65583 VST65583 WCP65583 WML65583 WWH65583 JV131119 TR131119 ADN131119 ANJ131119 AXF131119 BHB131119 BQX131119 CAT131119 CKP131119 CUL131119 DEH131119 DOD131119 DXZ131119 EHV131119 ERR131119 FBN131119 FLJ131119 FVF131119 GFB131119 GOX131119 GYT131119 HIP131119 HSL131119 ICH131119 IMD131119 IVZ131119 JFV131119 JPR131119 JZN131119 KJJ131119 KTF131119 LDB131119 LMX131119 LWT131119 MGP131119 MQL131119 NAH131119 NKD131119 NTZ131119 ODV131119 ONR131119 OXN131119 PHJ131119 PRF131119 QBB131119 QKX131119 QUT131119 REP131119 ROL131119 RYH131119 SID131119 SRZ131119 TBV131119 TLR131119 TVN131119 UFJ131119 UPF131119 UZB131119 VIX131119 VST131119 WCP131119 WML131119 WWH131119 JV196655 TR196655 ADN196655 ANJ196655 AXF196655 BHB196655 BQX196655 CAT196655 CKP196655 CUL196655 DEH196655 DOD196655 DXZ196655 EHV196655 ERR196655 FBN196655 FLJ196655 FVF196655 GFB196655 GOX196655 GYT196655 HIP196655 HSL196655 ICH196655 IMD196655 IVZ196655 JFV196655 JPR196655 JZN196655 KJJ196655 KTF196655 LDB196655 LMX196655 LWT196655 MGP196655 MQL196655 NAH196655 NKD196655 NTZ196655 ODV196655 ONR196655 OXN196655 PHJ196655 PRF196655 QBB196655 QKX196655 QUT196655 REP196655 ROL196655 RYH196655 SID196655 SRZ196655 TBV196655 TLR196655 TVN196655 UFJ196655 UPF196655 UZB196655 VIX196655 VST196655 WCP196655 WML196655 WWH196655 JV262191 TR262191 ADN262191 ANJ262191 AXF262191 BHB262191 BQX262191 CAT262191 CKP262191 CUL262191 DEH262191 DOD262191 DXZ262191 EHV262191 ERR262191 FBN262191 FLJ262191 FVF262191 GFB262191 GOX262191 GYT262191 HIP262191 HSL262191 ICH262191 IMD262191 IVZ262191 JFV262191 JPR262191 JZN262191 KJJ262191 KTF262191 LDB262191 LMX262191 LWT262191 MGP262191 MQL262191 NAH262191 NKD262191 NTZ262191 ODV262191 ONR262191 OXN262191 PHJ262191 PRF262191 QBB262191 QKX262191 QUT262191 REP262191 ROL262191 RYH262191 SID262191 SRZ262191 TBV262191 TLR262191 TVN262191 UFJ262191 UPF262191 UZB262191 VIX262191 VST262191 WCP262191 WML262191 WWH262191 JV327727 TR327727 ADN327727 ANJ327727 AXF327727 BHB327727 BQX327727 CAT327727 CKP327727 CUL327727 DEH327727 DOD327727 DXZ327727 EHV327727 ERR327727 FBN327727 FLJ327727 FVF327727 GFB327727 GOX327727 GYT327727 HIP327727 HSL327727 ICH327727 IMD327727 IVZ327727 JFV327727 JPR327727 JZN327727 KJJ327727 KTF327727 LDB327727 LMX327727 LWT327727 MGP327727 MQL327727 NAH327727 NKD327727 NTZ327727 ODV327727 ONR327727 OXN327727 PHJ327727 PRF327727 QBB327727 QKX327727 QUT327727 REP327727 ROL327727 RYH327727 SID327727 SRZ327727 TBV327727 TLR327727 TVN327727 UFJ327727 UPF327727 UZB327727 VIX327727 VST327727 WCP327727 WML327727 WWH327727 JV393263 TR393263 ADN393263 ANJ393263 AXF393263 BHB393263 BQX393263 CAT393263 CKP393263 CUL393263 DEH393263 DOD393263 DXZ393263 EHV393263 ERR393263 FBN393263 FLJ393263 FVF393263 GFB393263 GOX393263 GYT393263 HIP393263 HSL393263 ICH393263 IMD393263 IVZ393263 JFV393263 JPR393263 JZN393263 KJJ393263 KTF393263 LDB393263 LMX393263 LWT393263 MGP393263 MQL393263 NAH393263 NKD393263 NTZ393263 ODV393263 ONR393263 OXN393263 PHJ393263 PRF393263 QBB393263 QKX393263 QUT393263 REP393263 ROL393263 RYH393263 SID393263 SRZ393263 TBV393263 TLR393263 TVN393263 UFJ393263 UPF393263 UZB393263 VIX393263 VST393263 WCP393263 WML393263 WWH393263 JV458799 TR458799 ADN458799 ANJ458799 AXF458799 BHB458799 BQX458799 CAT458799 CKP458799 CUL458799 DEH458799 DOD458799 DXZ458799 EHV458799 ERR458799 FBN458799 FLJ458799 FVF458799 GFB458799 GOX458799 GYT458799 HIP458799 HSL458799 ICH458799 IMD458799 IVZ458799 JFV458799 JPR458799 JZN458799 KJJ458799 KTF458799 LDB458799 LMX458799 LWT458799 MGP458799 MQL458799 NAH458799 NKD458799 NTZ458799 ODV458799 ONR458799 OXN458799 PHJ458799 PRF458799 QBB458799 QKX458799 QUT458799 REP458799 ROL458799 RYH458799 SID458799 SRZ458799 TBV458799 TLR458799 TVN458799 UFJ458799 UPF458799 UZB458799 VIX458799 VST458799 WCP458799 WML458799 WWH458799 JV524335 TR524335 ADN524335 ANJ524335 AXF524335 BHB524335 BQX524335 CAT524335 CKP524335 CUL524335 DEH524335 DOD524335 DXZ524335 EHV524335 ERR524335 FBN524335 FLJ524335 FVF524335 GFB524335 GOX524335 GYT524335 HIP524335 HSL524335 ICH524335 IMD524335 IVZ524335 JFV524335 JPR524335 JZN524335 KJJ524335 KTF524335 LDB524335 LMX524335 LWT524335 MGP524335 MQL524335 NAH524335 NKD524335 NTZ524335 ODV524335 ONR524335 OXN524335 PHJ524335 PRF524335 QBB524335 QKX524335 QUT524335 REP524335 ROL524335 RYH524335 SID524335 SRZ524335 TBV524335 TLR524335 TVN524335 UFJ524335 UPF524335 UZB524335 VIX524335 VST524335 WCP524335 WML524335 WWH524335 JV589871 TR589871 ADN589871 ANJ589871 AXF589871 BHB589871 BQX589871 CAT589871 CKP589871 CUL589871 DEH589871 DOD589871 DXZ589871 EHV589871 ERR589871 FBN589871 FLJ589871 FVF589871 GFB589871 GOX589871 GYT589871 HIP589871 HSL589871 ICH589871 IMD589871 IVZ589871 JFV589871 JPR589871 JZN589871 KJJ589871 KTF589871 LDB589871 LMX589871 LWT589871 MGP589871 MQL589871 NAH589871 NKD589871 NTZ589871 ODV589871 ONR589871 OXN589871 PHJ589871 PRF589871 QBB589871 QKX589871 QUT589871 REP589871 ROL589871 RYH589871 SID589871 SRZ589871 TBV589871 TLR589871 TVN589871 UFJ589871 UPF589871 UZB589871 VIX589871 VST589871 WCP589871 WML589871 WWH589871 JV655407 TR655407 ADN655407 ANJ655407 AXF655407 BHB655407 BQX655407 CAT655407 CKP655407 CUL655407 DEH655407 DOD655407 DXZ655407 EHV655407 ERR655407 FBN655407 FLJ655407 FVF655407 GFB655407 GOX655407 GYT655407 HIP655407 HSL655407 ICH655407 IMD655407 IVZ655407 JFV655407 JPR655407 JZN655407 KJJ655407 KTF655407 LDB655407 LMX655407 LWT655407 MGP655407 MQL655407 NAH655407 NKD655407 NTZ655407 ODV655407 ONR655407 OXN655407 PHJ655407 PRF655407 QBB655407 QKX655407 QUT655407 REP655407 ROL655407 RYH655407 SID655407 SRZ655407 TBV655407 TLR655407 TVN655407 UFJ655407 UPF655407 UZB655407 VIX655407 VST655407 WCP655407 WML655407 WWH655407 JV720943 TR720943 ADN720943 ANJ720943 AXF720943 BHB720943 BQX720943 CAT720943 CKP720943 CUL720943 DEH720943 DOD720943 DXZ720943 EHV720943 ERR720943 FBN720943 FLJ720943 FVF720943 GFB720943 GOX720943 GYT720943 HIP720943 HSL720943 ICH720943 IMD720943 IVZ720943 JFV720943 JPR720943 JZN720943 KJJ720943 KTF720943 LDB720943 LMX720943 LWT720943 MGP720943 MQL720943 NAH720943 NKD720943 NTZ720943 ODV720943 ONR720943 OXN720943 PHJ720943 PRF720943 QBB720943 QKX720943 QUT720943 REP720943 ROL720943 RYH720943 SID720943 SRZ720943 TBV720943 TLR720943 TVN720943 UFJ720943 UPF720943 UZB720943 VIX720943 VST720943 WCP720943 WML720943 WWH720943 JV786479 TR786479 ADN786479 ANJ786479 AXF786479 BHB786479 BQX786479 CAT786479 CKP786479 CUL786479 DEH786479 DOD786479 DXZ786479 EHV786479 ERR786479 FBN786479 FLJ786479 FVF786479 GFB786479 GOX786479 GYT786479 HIP786479 HSL786479 ICH786479 IMD786479 IVZ786479 JFV786479 JPR786479 JZN786479 KJJ786479 KTF786479 LDB786479 LMX786479 LWT786479 MGP786479 MQL786479 NAH786479 NKD786479 NTZ786479 ODV786479 ONR786479 OXN786479 PHJ786479 PRF786479 QBB786479 QKX786479 QUT786479 REP786479 ROL786479 RYH786479 SID786479 SRZ786479 TBV786479 TLR786479 TVN786479 UFJ786479 UPF786479 UZB786479 VIX786479 VST786479 WCP786479 WML786479 WWH786479 JV852015 TR852015 ADN852015 ANJ852015 AXF852015 BHB852015 BQX852015 CAT852015 CKP852015 CUL852015 DEH852015 DOD852015 DXZ852015 EHV852015 ERR852015 FBN852015 FLJ852015 FVF852015 GFB852015 GOX852015 GYT852015 HIP852015 HSL852015 ICH852015 IMD852015 IVZ852015 JFV852015 JPR852015 JZN852015 KJJ852015 KTF852015 LDB852015 LMX852015 LWT852015 MGP852015 MQL852015 NAH852015 NKD852015 NTZ852015 ODV852015 ONR852015 OXN852015 PHJ852015 PRF852015 QBB852015 QKX852015 QUT852015 REP852015 ROL852015 RYH852015 SID852015 SRZ852015 TBV852015 TLR852015 TVN852015 UFJ852015 UPF852015 UZB852015 VIX852015 VST852015 WCP852015 WML852015 WWH852015 JV917551 TR917551 ADN917551 ANJ917551 AXF917551 BHB917551 BQX917551 CAT917551 CKP917551 CUL917551 DEH917551 DOD917551 DXZ917551 EHV917551 ERR917551 FBN917551 FLJ917551 FVF917551 GFB917551 GOX917551 GYT917551 HIP917551 HSL917551 ICH917551 IMD917551 IVZ917551 JFV917551 JPR917551 JZN917551 KJJ917551 KTF917551 LDB917551 LMX917551 LWT917551 MGP917551 MQL917551 NAH917551 NKD917551 NTZ917551 ODV917551 ONR917551 OXN917551 PHJ917551 PRF917551 QBB917551 QKX917551 QUT917551 REP917551 ROL917551 RYH917551 SID917551 SRZ917551 TBV917551 TLR917551 TVN917551 UFJ917551 UPF917551 UZB917551 VIX917551 VST917551 WCP917551 WML917551 WWH917551 JV983087 TR983087 ADN983087 ANJ983087 AXF983087 BHB983087 BQX983087 CAT983087 CKP983087 CUL983087 DEH983087 DOD983087 DXZ983087 EHV983087 ERR983087 FBN983087 FLJ983087 FVF983087 GFB983087 GOX983087 GYT983087 HIP983087 HSL983087 ICH983087 IMD983087 IVZ983087 JFV983087 JPR983087 JZN983087 KJJ983087 KTF983087 LDB983087 LMX983087 LWT983087 MGP983087 MQL983087 NAH983087 NKD983087 NTZ983087 ODV983087 ONR983087 OXN983087 PHJ983087 PRF983087 QBB983087 QKX983087 QUT983087 REP983087 ROL983087 RYH983087 SID983087 SRZ983087 TBV983087 TLR983087 TVN983087 UFJ983087 UPF983087 UZB983087 VIX983087 VST983087 WCP983087 WML983087 WWH983087 JV65581 TR65581 ADN65581 ANJ65581 AXF65581 BHB65581 BQX65581 CAT65581 CKP65581 CUL65581 DEH65581 DOD65581 DXZ65581 EHV65581 ERR65581 FBN65581 FLJ65581 FVF65581 GFB65581 GOX65581 GYT65581 HIP65581 HSL65581 ICH65581 IMD65581 IVZ65581 JFV65581 JPR65581 JZN65581 KJJ65581 KTF65581 LDB65581 LMX65581 LWT65581 MGP65581 MQL65581 NAH65581 NKD65581 NTZ65581 ODV65581 ONR65581 OXN65581 PHJ65581 PRF65581 QBB65581 QKX65581 QUT65581 REP65581 ROL65581 RYH65581 SID65581 SRZ65581 TBV65581 TLR65581 TVN65581 UFJ65581 UPF65581 UZB65581 VIX65581 VST65581 WCP65581 WML65581 WWH65581 JV131117 TR131117 ADN131117 ANJ131117 AXF131117 BHB131117 BQX131117 CAT131117 CKP131117 CUL131117 DEH131117 DOD131117 DXZ131117 EHV131117 ERR131117 FBN131117 FLJ131117 FVF131117 GFB131117 GOX131117 GYT131117 HIP131117 HSL131117 ICH131117 IMD131117 IVZ131117 JFV131117 JPR131117 JZN131117 KJJ131117 KTF131117 LDB131117 LMX131117 LWT131117 MGP131117 MQL131117 NAH131117 NKD131117 NTZ131117 ODV131117 ONR131117 OXN131117 PHJ131117 PRF131117 QBB131117 QKX131117 QUT131117 REP131117 ROL131117 RYH131117 SID131117 SRZ131117 TBV131117 TLR131117 TVN131117 UFJ131117 UPF131117 UZB131117 VIX131117 VST131117 WCP131117 WML131117 WWH131117 JV196653 TR196653 ADN196653 ANJ196653 AXF196653 BHB196653 BQX196653 CAT196653 CKP196653 CUL196653 DEH196653 DOD196653 DXZ196653 EHV196653 ERR196653 FBN196653 FLJ196653 FVF196653 GFB196653 GOX196653 GYT196653 HIP196653 HSL196653 ICH196653 IMD196653 IVZ196653 JFV196653 JPR196653 JZN196653 KJJ196653 KTF196653 LDB196653 LMX196653 LWT196653 MGP196653 MQL196653 NAH196653 NKD196653 NTZ196653 ODV196653 ONR196653 OXN196653 PHJ196653 PRF196653 QBB196653 QKX196653 QUT196653 REP196653 ROL196653 RYH196653 SID196653 SRZ196653 TBV196653 TLR196653 TVN196653 UFJ196653 UPF196653 UZB196653 VIX196653 VST196653 WCP196653 WML196653 WWH196653 JV262189 TR262189 ADN262189 ANJ262189 AXF262189 BHB262189 BQX262189 CAT262189 CKP262189 CUL262189 DEH262189 DOD262189 DXZ262189 EHV262189 ERR262189 FBN262189 FLJ262189 FVF262189 GFB262189 GOX262189 GYT262189 HIP262189 HSL262189 ICH262189 IMD262189 IVZ262189 JFV262189 JPR262189 JZN262189 KJJ262189 KTF262189 LDB262189 LMX262189 LWT262189 MGP262189 MQL262189 NAH262189 NKD262189 NTZ262189 ODV262189 ONR262189 OXN262189 PHJ262189 PRF262189 QBB262189 QKX262189 QUT262189 REP262189 ROL262189 RYH262189 SID262189 SRZ262189 TBV262189 TLR262189 TVN262189 UFJ262189 UPF262189 UZB262189 VIX262189 VST262189 WCP262189 WML262189 WWH262189 JV327725 TR327725 ADN327725 ANJ327725 AXF327725 BHB327725 BQX327725 CAT327725 CKP327725 CUL327725 DEH327725 DOD327725 DXZ327725 EHV327725 ERR327725 FBN327725 FLJ327725 FVF327725 GFB327725 GOX327725 GYT327725 HIP327725 HSL327725 ICH327725 IMD327725 IVZ327725 JFV327725 JPR327725 JZN327725 KJJ327725 KTF327725 LDB327725 LMX327725 LWT327725 MGP327725 MQL327725 NAH327725 NKD327725 NTZ327725 ODV327725 ONR327725 OXN327725 PHJ327725 PRF327725 QBB327725 QKX327725 QUT327725 REP327725 ROL327725 RYH327725 SID327725 SRZ327725 TBV327725 TLR327725 TVN327725 UFJ327725 UPF327725 UZB327725 VIX327725 VST327725 WCP327725 WML327725 WWH327725 JV393261 TR393261 ADN393261 ANJ393261 AXF393261 BHB393261 BQX393261 CAT393261 CKP393261 CUL393261 DEH393261 DOD393261 DXZ393261 EHV393261 ERR393261 FBN393261 FLJ393261 FVF393261 GFB393261 GOX393261 GYT393261 HIP393261 HSL393261 ICH393261 IMD393261 IVZ393261 JFV393261 JPR393261 JZN393261 KJJ393261 KTF393261 LDB393261 LMX393261 LWT393261 MGP393261 MQL393261 NAH393261 NKD393261 NTZ393261 ODV393261 ONR393261 OXN393261 PHJ393261 PRF393261 QBB393261 QKX393261 QUT393261 REP393261 ROL393261 RYH393261 SID393261 SRZ393261 TBV393261 TLR393261 TVN393261 UFJ393261 UPF393261 UZB393261 VIX393261 VST393261 WCP393261 WML393261 WWH393261 JV458797 TR458797 ADN458797 ANJ458797 AXF458797 BHB458797 BQX458797 CAT458797 CKP458797 CUL458797 DEH458797 DOD458797 DXZ458797 EHV458797 ERR458797 FBN458797 FLJ458797 FVF458797 GFB458797 GOX458797 GYT458797 HIP458797 HSL458797 ICH458797 IMD458797 IVZ458797 JFV458797 JPR458797 JZN458797 KJJ458797 KTF458797 LDB458797 LMX458797 LWT458797 MGP458797 MQL458797 NAH458797 NKD458797 NTZ458797 ODV458797 ONR458797 OXN458797 PHJ458797 PRF458797 QBB458797 QKX458797 QUT458797 REP458797 ROL458797 RYH458797 SID458797 SRZ458797 TBV458797 TLR458797 TVN458797 UFJ458797 UPF458797 UZB458797 VIX458797 VST458797 WCP458797 WML458797 WWH458797 JV524333 TR524333 ADN524333 ANJ524333 AXF524333 BHB524333 BQX524333 CAT524333 CKP524333 CUL524333 DEH524333 DOD524333 DXZ524333 EHV524333 ERR524333 FBN524333 FLJ524333 FVF524333 GFB524333 GOX524333 GYT524333 HIP524333 HSL524333 ICH524333 IMD524333 IVZ524333 JFV524333 JPR524333 JZN524333 KJJ524333 KTF524333 LDB524333 LMX524333 LWT524333 MGP524333 MQL524333 NAH524333 NKD524333 NTZ524333 ODV524333 ONR524333 OXN524333 PHJ524333 PRF524333 QBB524333 QKX524333 QUT524333 REP524333 ROL524333 RYH524333 SID524333 SRZ524333 TBV524333 TLR524333 TVN524333 UFJ524333 UPF524333 UZB524333 VIX524333 VST524333 WCP524333 WML524333 WWH524333 JV589869 TR589869 ADN589869 ANJ589869 AXF589869 BHB589869 BQX589869 CAT589869 CKP589869 CUL589869 DEH589869 DOD589869 DXZ589869 EHV589869 ERR589869 FBN589869 FLJ589869 FVF589869 GFB589869 GOX589869 GYT589869 HIP589869 HSL589869 ICH589869 IMD589869 IVZ589869 JFV589869 JPR589869 JZN589869 KJJ589869 KTF589869 LDB589869 LMX589869 LWT589869 MGP589869 MQL589869 NAH589869 NKD589869 NTZ589869 ODV589869 ONR589869 OXN589869 PHJ589869 PRF589869 QBB589869 QKX589869 QUT589869 REP589869 ROL589869 RYH589869 SID589869 SRZ589869 TBV589869 TLR589869 TVN589869 UFJ589869 UPF589869 UZB589869 VIX589869 VST589869 WCP589869 WML589869 WWH589869 JV655405 TR655405 ADN655405 ANJ655405 AXF655405 BHB655405 BQX655405 CAT655405 CKP655405 CUL655405 DEH655405 DOD655405 DXZ655405 EHV655405 ERR655405 FBN655405 FLJ655405 FVF655405 GFB655405 GOX655405 GYT655405 HIP655405 HSL655405 ICH655405 IMD655405 IVZ655405 JFV655405 JPR655405 JZN655405 KJJ655405 KTF655405 LDB655405 LMX655405 LWT655405 MGP655405 MQL655405 NAH655405 NKD655405 NTZ655405 ODV655405 ONR655405 OXN655405 PHJ655405 PRF655405 QBB655405 QKX655405 QUT655405 REP655405 ROL655405 RYH655405 SID655405 SRZ655405 TBV655405 TLR655405 TVN655405 UFJ655405 UPF655405 UZB655405 VIX655405 VST655405 WCP655405 WML655405 WWH655405 JV720941 TR720941 ADN720941 ANJ720941 AXF720941 BHB720941 BQX720941 CAT720941 CKP720941 CUL720941 DEH720941 DOD720941 DXZ720941 EHV720941 ERR720941 FBN720941 FLJ720941 FVF720941 GFB720941 GOX720941 GYT720941 HIP720941 HSL720941 ICH720941 IMD720941 IVZ720941 JFV720941 JPR720941 JZN720941 KJJ720941 KTF720941 LDB720941 LMX720941 LWT720941 MGP720941 MQL720941 NAH720941 NKD720941 NTZ720941 ODV720941 ONR720941 OXN720941 PHJ720941 PRF720941 QBB720941 QKX720941 QUT720941 REP720941 ROL720941 RYH720941 SID720941 SRZ720941 TBV720941 TLR720941 TVN720941 UFJ720941 UPF720941 UZB720941 VIX720941 VST720941 WCP720941 WML720941 WWH720941 JV786477 TR786477 ADN786477 ANJ786477 AXF786477 BHB786477 BQX786477 CAT786477 CKP786477 CUL786477 DEH786477 DOD786477 DXZ786477 EHV786477 ERR786477 FBN786477 FLJ786477 FVF786477 GFB786477 GOX786477 GYT786477 HIP786477 HSL786477 ICH786477 IMD786477 IVZ786477 JFV786477 JPR786477 JZN786477 KJJ786477 KTF786477 LDB786477 LMX786477 LWT786477 MGP786477 MQL786477 NAH786477 NKD786477 NTZ786477 ODV786477 ONR786477 OXN786477 PHJ786477 PRF786477 QBB786477 QKX786477 QUT786477 REP786477 ROL786477 RYH786477 SID786477 SRZ786477 TBV786477 TLR786477 TVN786477 UFJ786477 UPF786477 UZB786477 VIX786477 VST786477 WCP786477 WML786477 WWH786477 JV852013 TR852013 ADN852013 ANJ852013 AXF852013 BHB852013 BQX852013 CAT852013 CKP852013 CUL852013 DEH852013 DOD852013 DXZ852013 EHV852013 ERR852013 FBN852013 FLJ852013 FVF852013 GFB852013 GOX852013 GYT852013 HIP852013 HSL852013 ICH852013 IMD852013 IVZ852013 JFV852013 JPR852013 JZN852013 KJJ852013 KTF852013 LDB852013 LMX852013 LWT852013 MGP852013 MQL852013 NAH852013 NKD852013 NTZ852013 ODV852013 ONR852013 OXN852013 PHJ852013 PRF852013 QBB852013 QKX852013 QUT852013 REP852013 ROL852013 RYH852013 SID852013 SRZ852013 TBV852013 TLR852013 TVN852013 UFJ852013 UPF852013 UZB852013 VIX852013 VST852013 WCP852013 WML852013 WWH852013 JV917549 TR917549 ADN917549 ANJ917549 AXF917549 BHB917549 BQX917549 CAT917549 CKP917549 CUL917549 DEH917549 DOD917549 DXZ917549 EHV917549 ERR917549 FBN917549 FLJ917549 FVF917549 GFB917549 GOX917549 GYT917549 HIP917549 HSL917549 ICH917549 IMD917549 IVZ917549 JFV917549 JPR917549 JZN917549 KJJ917549 KTF917549 LDB917549 LMX917549 LWT917549 MGP917549 MQL917549 NAH917549 NKD917549 NTZ917549 ODV917549 ONR917549 OXN917549 PHJ917549 PRF917549 QBB917549 QKX917549 QUT917549 REP917549 ROL917549 RYH917549 SID917549 SRZ917549 TBV917549 TLR917549 TVN917549 UFJ917549 UPF917549 UZB917549 VIX917549 VST917549 WCP917549 WML917549 WWH917549 JV983085 TR983085 ADN983085 ANJ983085 AXF983085 BHB983085 BQX983085 CAT983085 CKP983085 CUL983085 DEH983085 DOD983085 DXZ983085 EHV983085 ERR983085 FBN983085 FLJ983085 FVF983085 GFB983085 GOX983085 GYT983085 HIP983085 HSL983085 ICH983085 IMD983085 IVZ983085 JFV983085 JPR983085 JZN983085 KJJ983085 KTF983085 LDB983085 LMX983085 LWT983085 MGP983085 MQL983085 NAH983085 NKD983085 NTZ983085 ODV983085 ONR983085 OXN983085 PHJ983085 PRF983085 QBB983085 QKX983085 QUT983085 REP983085 ROL983085 RYH983085 SID983085 SRZ983085 TBV983085 TLR983085 TVN983085 UFJ983085 UPF983085 UZB983085 VIX983085 VST983085 WCP983085 WML983085 WWH983085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JV65579 TR65579 ADN65579 ANJ65579 AXF65579 BHB65579 BQX65579 CAT65579 CKP65579 CUL65579 DEH65579 DOD65579 DXZ65579 EHV65579 ERR65579 FBN65579 FLJ65579 FVF65579 GFB65579 GOX65579 GYT65579 HIP65579 HSL65579 ICH65579 IMD65579 IVZ65579 JFV65579 JPR65579 JZN65579 KJJ65579 KTF65579 LDB65579 LMX65579 LWT65579 MGP65579 MQL65579 NAH65579 NKD65579 NTZ65579 ODV65579 ONR65579 OXN65579 PHJ65579 PRF65579 QBB65579 QKX65579 QUT65579 REP65579 ROL65579 RYH65579 SID65579 SRZ65579 TBV65579 TLR65579 TVN65579 UFJ65579 UPF65579 UZB65579 VIX65579 VST65579 WCP65579 WML65579 WWH65579 JV131115 TR131115 ADN131115 ANJ131115 AXF131115 BHB131115 BQX131115 CAT131115 CKP131115 CUL131115 DEH131115 DOD131115 DXZ131115 EHV131115 ERR131115 FBN131115 FLJ131115 FVF131115 GFB131115 GOX131115 GYT131115 HIP131115 HSL131115 ICH131115 IMD131115 IVZ131115 JFV131115 JPR131115 JZN131115 KJJ131115 KTF131115 LDB131115 LMX131115 LWT131115 MGP131115 MQL131115 NAH131115 NKD131115 NTZ131115 ODV131115 ONR131115 OXN131115 PHJ131115 PRF131115 QBB131115 QKX131115 QUT131115 REP131115 ROL131115 RYH131115 SID131115 SRZ131115 TBV131115 TLR131115 TVN131115 UFJ131115 UPF131115 UZB131115 VIX131115 VST131115 WCP131115 WML131115 WWH131115 JV196651 TR196651 ADN196651 ANJ196651 AXF196651 BHB196651 BQX196651 CAT196651 CKP196651 CUL196651 DEH196651 DOD196651 DXZ196651 EHV196651 ERR196651 FBN196651 FLJ196651 FVF196651 GFB196651 GOX196651 GYT196651 HIP196651 HSL196651 ICH196651 IMD196651 IVZ196651 JFV196651 JPR196651 JZN196651 KJJ196651 KTF196651 LDB196651 LMX196651 LWT196651 MGP196651 MQL196651 NAH196651 NKD196651 NTZ196651 ODV196651 ONR196651 OXN196651 PHJ196651 PRF196651 QBB196651 QKX196651 QUT196651 REP196651 ROL196651 RYH196651 SID196651 SRZ196651 TBV196651 TLR196651 TVN196651 UFJ196651 UPF196651 UZB196651 VIX196651 VST196651 WCP196651 WML196651 WWH196651 JV262187 TR262187 ADN262187 ANJ262187 AXF262187 BHB262187 BQX262187 CAT262187 CKP262187 CUL262187 DEH262187 DOD262187 DXZ262187 EHV262187 ERR262187 FBN262187 FLJ262187 FVF262187 GFB262187 GOX262187 GYT262187 HIP262187 HSL262187 ICH262187 IMD262187 IVZ262187 JFV262187 JPR262187 JZN262187 KJJ262187 KTF262187 LDB262187 LMX262187 LWT262187 MGP262187 MQL262187 NAH262187 NKD262187 NTZ262187 ODV262187 ONR262187 OXN262187 PHJ262187 PRF262187 QBB262187 QKX262187 QUT262187 REP262187 ROL262187 RYH262187 SID262187 SRZ262187 TBV262187 TLR262187 TVN262187 UFJ262187 UPF262187 UZB262187 VIX262187 VST262187 WCP262187 WML262187 WWH262187 JV327723 TR327723 ADN327723 ANJ327723 AXF327723 BHB327723 BQX327723 CAT327723 CKP327723 CUL327723 DEH327723 DOD327723 DXZ327723 EHV327723 ERR327723 FBN327723 FLJ327723 FVF327723 GFB327723 GOX327723 GYT327723 HIP327723 HSL327723 ICH327723 IMD327723 IVZ327723 JFV327723 JPR327723 JZN327723 KJJ327723 KTF327723 LDB327723 LMX327723 LWT327723 MGP327723 MQL327723 NAH327723 NKD327723 NTZ327723 ODV327723 ONR327723 OXN327723 PHJ327723 PRF327723 QBB327723 QKX327723 QUT327723 REP327723 ROL327723 RYH327723 SID327723 SRZ327723 TBV327723 TLR327723 TVN327723 UFJ327723 UPF327723 UZB327723 VIX327723 VST327723 WCP327723 WML327723 WWH327723 JV393259 TR393259 ADN393259 ANJ393259 AXF393259 BHB393259 BQX393259 CAT393259 CKP393259 CUL393259 DEH393259 DOD393259 DXZ393259 EHV393259 ERR393259 FBN393259 FLJ393259 FVF393259 GFB393259 GOX393259 GYT393259 HIP393259 HSL393259 ICH393259 IMD393259 IVZ393259 JFV393259 JPR393259 JZN393259 KJJ393259 KTF393259 LDB393259 LMX393259 LWT393259 MGP393259 MQL393259 NAH393259 NKD393259 NTZ393259 ODV393259 ONR393259 OXN393259 PHJ393259 PRF393259 QBB393259 QKX393259 QUT393259 REP393259 ROL393259 RYH393259 SID393259 SRZ393259 TBV393259 TLR393259 TVN393259 UFJ393259 UPF393259 UZB393259 VIX393259 VST393259 WCP393259 WML393259 WWH393259 JV458795 TR458795 ADN458795 ANJ458795 AXF458795 BHB458795 BQX458795 CAT458795 CKP458795 CUL458795 DEH458795 DOD458795 DXZ458795 EHV458795 ERR458795 FBN458795 FLJ458795 FVF458795 GFB458795 GOX458795 GYT458795 HIP458795 HSL458795 ICH458795 IMD458795 IVZ458795 JFV458795 JPR458795 JZN458795 KJJ458795 KTF458795 LDB458795 LMX458795 LWT458795 MGP458795 MQL458795 NAH458795 NKD458795 NTZ458795 ODV458795 ONR458795 OXN458795 PHJ458795 PRF458795 QBB458795 QKX458795 QUT458795 REP458795 ROL458795 RYH458795 SID458795 SRZ458795 TBV458795 TLR458795 TVN458795 UFJ458795 UPF458795 UZB458795 VIX458795 VST458795 WCP458795 WML458795 WWH458795 JV524331 TR524331 ADN524331 ANJ524331 AXF524331 BHB524331 BQX524331 CAT524331 CKP524331 CUL524331 DEH524331 DOD524331 DXZ524331 EHV524331 ERR524331 FBN524331 FLJ524331 FVF524331 GFB524331 GOX524331 GYT524331 HIP524331 HSL524331 ICH524331 IMD524331 IVZ524331 JFV524331 JPR524331 JZN524331 KJJ524331 KTF524331 LDB524331 LMX524331 LWT524331 MGP524331 MQL524331 NAH524331 NKD524331 NTZ524331 ODV524331 ONR524331 OXN524331 PHJ524331 PRF524331 QBB524331 QKX524331 QUT524331 REP524331 ROL524331 RYH524331 SID524331 SRZ524331 TBV524331 TLR524331 TVN524331 UFJ524331 UPF524331 UZB524331 VIX524331 VST524331 WCP524331 WML524331 WWH524331 JV589867 TR589867 ADN589867 ANJ589867 AXF589867 BHB589867 BQX589867 CAT589867 CKP589867 CUL589867 DEH589867 DOD589867 DXZ589867 EHV589867 ERR589867 FBN589867 FLJ589867 FVF589867 GFB589867 GOX589867 GYT589867 HIP589867 HSL589867 ICH589867 IMD589867 IVZ589867 JFV589867 JPR589867 JZN589867 KJJ589867 KTF589867 LDB589867 LMX589867 LWT589867 MGP589867 MQL589867 NAH589867 NKD589867 NTZ589867 ODV589867 ONR589867 OXN589867 PHJ589867 PRF589867 QBB589867 QKX589867 QUT589867 REP589867 ROL589867 RYH589867 SID589867 SRZ589867 TBV589867 TLR589867 TVN589867 UFJ589867 UPF589867 UZB589867 VIX589867 VST589867 WCP589867 WML589867 WWH589867 JV655403 TR655403 ADN655403 ANJ655403 AXF655403 BHB655403 BQX655403 CAT655403 CKP655403 CUL655403 DEH655403 DOD655403 DXZ655403 EHV655403 ERR655403 FBN655403 FLJ655403 FVF655403 GFB655403 GOX655403 GYT655403 HIP655403 HSL655403 ICH655403 IMD655403 IVZ655403 JFV655403 JPR655403 JZN655403 KJJ655403 KTF655403 LDB655403 LMX655403 LWT655403 MGP655403 MQL655403 NAH655403 NKD655403 NTZ655403 ODV655403 ONR655403 OXN655403 PHJ655403 PRF655403 QBB655403 QKX655403 QUT655403 REP655403 ROL655403 RYH655403 SID655403 SRZ655403 TBV655403 TLR655403 TVN655403 UFJ655403 UPF655403 UZB655403 VIX655403 VST655403 WCP655403 WML655403 WWH655403 JV720939 TR720939 ADN720939 ANJ720939 AXF720939 BHB720939 BQX720939 CAT720939 CKP720939 CUL720939 DEH720939 DOD720939 DXZ720939 EHV720939 ERR720939 FBN720939 FLJ720939 FVF720939 GFB720939 GOX720939 GYT720939 HIP720939 HSL720939 ICH720939 IMD720939 IVZ720939 JFV720939 JPR720939 JZN720939 KJJ720939 KTF720939 LDB720939 LMX720939 LWT720939 MGP720939 MQL720939 NAH720939 NKD720939 NTZ720939 ODV720939 ONR720939 OXN720939 PHJ720939 PRF720939 QBB720939 QKX720939 QUT720939 REP720939 ROL720939 RYH720939 SID720939 SRZ720939 TBV720939 TLR720939 TVN720939 UFJ720939 UPF720939 UZB720939 VIX720939 VST720939 WCP720939 WML720939 WWH720939 JV786475 TR786475 ADN786475 ANJ786475 AXF786475 BHB786475 BQX786475 CAT786475 CKP786475 CUL786475 DEH786475 DOD786475 DXZ786475 EHV786475 ERR786475 FBN786475 FLJ786475 FVF786475 GFB786475 GOX786475 GYT786475 HIP786475 HSL786475 ICH786475 IMD786475 IVZ786475 JFV786475 JPR786475 JZN786475 KJJ786475 KTF786475 LDB786475 LMX786475 LWT786475 MGP786475 MQL786475 NAH786475 NKD786475 NTZ786475 ODV786475 ONR786475 OXN786475 PHJ786475 PRF786475 QBB786475 QKX786475 QUT786475 REP786475 ROL786475 RYH786475 SID786475 SRZ786475 TBV786475 TLR786475 TVN786475 UFJ786475 UPF786475 UZB786475 VIX786475 VST786475 WCP786475 WML786475 WWH786475 JV852011 TR852011 ADN852011 ANJ852011 AXF852011 BHB852011 BQX852011 CAT852011 CKP852011 CUL852011 DEH852011 DOD852011 DXZ852011 EHV852011 ERR852011 FBN852011 FLJ852011 FVF852011 GFB852011 GOX852011 GYT852011 HIP852011 HSL852011 ICH852011 IMD852011 IVZ852011 JFV852011 JPR852011 JZN852011 KJJ852011 KTF852011 LDB852011 LMX852011 LWT852011 MGP852011 MQL852011 NAH852011 NKD852011 NTZ852011 ODV852011 ONR852011 OXN852011 PHJ852011 PRF852011 QBB852011 QKX852011 QUT852011 REP852011 ROL852011 RYH852011 SID852011 SRZ852011 TBV852011 TLR852011 TVN852011 UFJ852011 UPF852011 UZB852011 VIX852011 VST852011 WCP852011 WML852011 WWH852011 JV917547 TR917547 ADN917547 ANJ917547 AXF917547 BHB917547 BQX917547 CAT917547 CKP917547 CUL917547 DEH917547 DOD917547 DXZ917547 EHV917547 ERR917547 FBN917547 FLJ917547 FVF917547 GFB917547 GOX917547 GYT917547 HIP917547 HSL917547 ICH917547 IMD917547 IVZ917547 JFV917547 JPR917547 JZN917547 KJJ917547 KTF917547 LDB917547 LMX917547 LWT917547 MGP917547 MQL917547 NAH917547 NKD917547 NTZ917547 ODV917547 ONR917547 OXN917547 PHJ917547 PRF917547 QBB917547 QKX917547 QUT917547 REP917547 ROL917547 RYH917547 SID917547 SRZ917547 TBV917547 TLR917547 TVN917547 UFJ917547 UPF917547 UZB917547 VIX917547 VST917547 WCP917547 WML917547 WWH917547 JV983083 TR983083 ADN983083 ANJ983083 AXF983083 BHB983083 BQX983083 CAT983083 CKP983083 CUL983083 DEH983083 DOD983083 DXZ983083 EHV983083 ERR983083 FBN983083 FLJ983083 FVF983083 GFB983083 GOX983083 GYT983083 HIP983083 HSL983083 ICH983083 IMD983083 IVZ983083 JFV983083 JPR983083 JZN983083 KJJ983083 KTF983083 LDB983083 LMX983083 LWT983083 MGP983083 MQL983083 NAH983083 NKD983083 NTZ983083 ODV983083 ONR983083 OXN983083 PHJ983083 PRF983083 QBB983083 QKX983083 QUT983083 REP983083 ROL983083 RYH983083 SID983083 SRZ983083 TBV983083 TLR983083 TVN983083 UFJ983083 UPF983083 UZB983083 VIX983083 VST983083 WCP983083 WML983083 WWH983083 JR65587:JR65590 TN65587:TN65590 ADJ65587:ADJ65590 ANF65587:ANF65590 AXB65587:AXB65590 BGX65587:BGX65590 BQT65587:BQT65590 CAP65587:CAP65590 CKL65587:CKL65590 CUH65587:CUH65590 DED65587:DED65590 DNZ65587:DNZ65590 DXV65587:DXV65590 EHR65587:EHR65590 ERN65587:ERN65590 FBJ65587:FBJ65590 FLF65587:FLF65590 FVB65587:FVB65590 GEX65587:GEX65590 GOT65587:GOT65590 GYP65587:GYP65590 HIL65587:HIL65590 HSH65587:HSH65590 ICD65587:ICD65590 ILZ65587:ILZ65590 IVV65587:IVV65590 JFR65587:JFR65590 JPN65587:JPN65590 JZJ65587:JZJ65590 KJF65587:KJF65590 KTB65587:KTB65590 LCX65587:LCX65590 LMT65587:LMT65590 LWP65587:LWP65590 MGL65587:MGL65590 MQH65587:MQH65590 NAD65587:NAD65590 NJZ65587:NJZ65590 NTV65587:NTV65590 ODR65587:ODR65590 ONN65587:ONN65590 OXJ65587:OXJ65590 PHF65587:PHF65590 PRB65587:PRB65590 QAX65587:QAX65590 QKT65587:QKT65590 QUP65587:QUP65590 REL65587:REL65590 ROH65587:ROH65590 RYD65587:RYD65590 SHZ65587:SHZ65590 SRV65587:SRV65590 TBR65587:TBR65590 TLN65587:TLN65590 TVJ65587:TVJ65590 UFF65587:UFF65590 UPB65587:UPB65590 UYX65587:UYX65590 VIT65587:VIT65590 VSP65587:VSP65590 WCL65587:WCL65590 WMH65587:WMH65590 WWD65587:WWD65590 JR131123:JR131126 TN131123:TN131126 ADJ131123:ADJ131126 ANF131123:ANF131126 AXB131123:AXB131126 BGX131123:BGX131126 BQT131123:BQT131126 CAP131123:CAP131126 CKL131123:CKL131126 CUH131123:CUH131126 DED131123:DED131126 DNZ131123:DNZ131126 DXV131123:DXV131126 EHR131123:EHR131126 ERN131123:ERN131126 FBJ131123:FBJ131126 FLF131123:FLF131126 FVB131123:FVB131126 GEX131123:GEX131126 GOT131123:GOT131126 GYP131123:GYP131126 HIL131123:HIL131126 HSH131123:HSH131126 ICD131123:ICD131126 ILZ131123:ILZ131126 IVV131123:IVV131126 JFR131123:JFR131126 JPN131123:JPN131126 JZJ131123:JZJ131126 KJF131123:KJF131126 KTB131123:KTB131126 LCX131123:LCX131126 LMT131123:LMT131126 LWP131123:LWP131126 MGL131123:MGL131126 MQH131123:MQH131126 NAD131123:NAD131126 NJZ131123:NJZ131126 NTV131123:NTV131126 ODR131123:ODR131126 ONN131123:ONN131126 OXJ131123:OXJ131126 PHF131123:PHF131126 PRB131123:PRB131126 QAX131123:QAX131126 QKT131123:QKT131126 QUP131123:QUP131126 REL131123:REL131126 ROH131123:ROH131126 RYD131123:RYD131126 SHZ131123:SHZ131126 SRV131123:SRV131126 TBR131123:TBR131126 TLN131123:TLN131126 TVJ131123:TVJ131126 UFF131123:UFF131126 UPB131123:UPB131126 UYX131123:UYX131126 VIT131123:VIT131126 VSP131123:VSP131126 WCL131123:WCL131126 WMH131123:WMH131126 WWD131123:WWD131126 JR196659:JR196662 TN196659:TN196662 ADJ196659:ADJ196662 ANF196659:ANF196662 AXB196659:AXB196662 BGX196659:BGX196662 BQT196659:BQT196662 CAP196659:CAP196662 CKL196659:CKL196662 CUH196659:CUH196662 DED196659:DED196662 DNZ196659:DNZ196662 DXV196659:DXV196662 EHR196659:EHR196662 ERN196659:ERN196662 FBJ196659:FBJ196662 FLF196659:FLF196662 FVB196659:FVB196662 GEX196659:GEX196662 GOT196659:GOT196662 GYP196659:GYP196662 HIL196659:HIL196662 HSH196659:HSH196662 ICD196659:ICD196662 ILZ196659:ILZ196662 IVV196659:IVV196662 JFR196659:JFR196662 JPN196659:JPN196662 JZJ196659:JZJ196662 KJF196659:KJF196662 KTB196659:KTB196662 LCX196659:LCX196662 LMT196659:LMT196662 LWP196659:LWP196662 MGL196659:MGL196662 MQH196659:MQH196662 NAD196659:NAD196662 NJZ196659:NJZ196662 NTV196659:NTV196662 ODR196659:ODR196662 ONN196659:ONN196662 OXJ196659:OXJ196662 PHF196659:PHF196662 PRB196659:PRB196662 QAX196659:QAX196662 QKT196659:QKT196662 QUP196659:QUP196662 REL196659:REL196662 ROH196659:ROH196662 RYD196659:RYD196662 SHZ196659:SHZ196662 SRV196659:SRV196662 TBR196659:TBR196662 TLN196659:TLN196662 TVJ196659:TVJ196662 UFF196659:UFF196662 UPB196659:UPB196662 UYX196659:UYX196662 VIT196659:VIT196662 VSP196659:VSP196662 WCL196659:WCL196662 WMH196659:WMH196662 WWD196659:WWD196662 JR262195:JR262198 TN262195:TN262198 ADJ262195:ADJ262198 ANF262195:ANF262198 AXB262195:AXB262198 BGX262195:BGX262198 BQT262195:BQT262198 CAP262195:CAP262198 CKL262195:CKL262198 CUH262195:CUH262198 DED262195:DED262198 DNZ262195:DNZ262198 DXV262195:DXV262198 EHR262195:EHR262198 ERN262195:ERN262198 FBJ262195:FBJ262198 FLF262195:FLF262198 FVB262195:FVB262198 GEX262195:GEX262198 GOT262195:GOT262198 GYP262195:GYP262198 HIL262195:HIL262198 HSH262195:HSH262198 ICD262195:ICD262198 ILZ262195:ILZ262198 IVV262195:IVV262198 JFR262195:JFR262198 JPN262195:JPN262198 JZJ262195:JZJ262198 KJF262195:KJF262198 KTB262195:KTB262198 LCX262195:LCX262198 LMT262195:LMT262198 LWP262195:LWP262198 MGL262195:MGL262198 MQH262195:MQH262198 NAD262195:NAD262198 NJZ262195:NJZ262198 NTV262195:NTV262198 ODR262195:ODR262198 ONN262195:ONN262198 OXJ262195:OXJ262198 PHF262195:PHF262198 PRB262195:PRB262198 QAX262195:QAX262198 QKT262195:QKT262198 QUP262195:QUP262198 REL262195:REL262198 ROH262195:ROH262198 RYD262195:RYD262198 SHZ262195:SHZ262198 SRV262195:SRV262198 TBR262195:TBR262198 TLN262195:TLN262198 TVJ262195:TVJ262198 UFF262195:UFF262198 UPB262195:UPB262198 UYX262195:UYX262198 VIT262195:VIT262198 VSP262195:VSP262198 WCL262195:WCL262198 WMH262195:WMH262198 WWD262195:WWD262198 JR327731:JR327734 TN327731:TN327734 ADJ327731:ADJ327734 ANF327731:ANF327734 AXB327731:AXB327734 BGX327731:BGX327734 BQT327731:BQT327734 CAP327731:CAP327734 CKL327731:CKL327734 CUH327731:CUH327734 DED327731:DED327734 DNZ327731:DNZ327734 DXV327731:DXV327734 EHR327731:EHR327734 ERN327731:ERN327734 FBJ327731:FBJ327734 FLF327731:FLF327734 FVB327731:FVB327734 GEX327731:GEX327734 GOT327731:GOT327734 GYP327731:GYP327734 HIL327731:HIL327734 HSH327731:HSH327734 ICD327731:ICD327734 ILZ327731:ILZ327734 IVV327731:IVV327734 JFR327731:JFR327734 JPN327731:JPN327734 JZJ327731:JZJ327734 KJF327731:KJF327734 KTB327731:KTB327734 LCX327731:LCX327734 LMT327731:LMT327734 LWP327731:LWP327734 MGL327731:MGL327734 MQH327731:MQH327734 NAD327731:NAD327734 NJZ327731:NJZ327734 NTV327731:NTV327734 ODR327731:ODR327734 ONN327731:ONN327734 OXJ327731:OXJ327734 PHF327731:PHF327734 PRB327731:PRB327734 QAX327731:QAX327734 QKT327731:QKT327734 QUP327731:QUP327734 REL327731:REL327734 ROH327731:ROH327734 RYD327731:RYD327734 SHZ327731:SHZ327734 SRV327731:SRV327734 TBR327731:TBR327734 TLN327731:TLN327734 TVJ327731:TVJ327734 UFF327731:UFF327734 UPB327731:UPB327734 UYX327731:UYX327734 VIT327731:VIT327734 VSP327731:VSP327734 WCL327731:WCL327734 WMH327731:WMH327734 WWD327731:WWD327734 JR393267:JR393270 TN393267:TN393270 ADJ393267:ADJ393270 ANF393267:ANF393270 AXB393267:AXB393270 BGX393267:BGX393270 BQT393267:BQT393270 CAP393267:CAP393270 CKL393267:CKL393270 CUH393267:CUH393270 DED393267:DED393270 DNZ393267:DNZ393270 DXV393267:DXV393270 EHR393267:EHR393270 ERN393267:ERN393270 FBJ393267:FBJ393270 FLF393267:FLF393270 FVB393267:FVB393270 GEX393267:GEX393270 GOT393267:GOT393270 GYP393267:GYP393270 HIL393267:HIL393270 HSH393267:HSH393270 ICD393267:ICD393270 ILZ393267:ILZ393270 IVV393267:IVV393270 JFR393267:JFR393270 JPN393267:JPN393270 JZJ393267:JZJ393270 KJF393267:KJF393270 KTB393267:KTB393270 LCX393267:LCX393270 LMT393267:LMT393270 LWP393267:LWP393270 MGL393267:MGL393270 MQH393267:MQH393270 NAD393267:NAD393270 NJZ393267:NJZ393270 NTV393267:NTV393270 ODR393267:ODR393270 ONN393267:ONN393270 OXJ393267:OXJ393270 PHF393267:PHF393270 PRB393267:PRB393270 QAX393267:QAX393270 QKT393267:QKT393270 QUP393267:QUP393270 REL393267:REL393270 ROH393267:ROH393270 RYD393267:RYD393270 SHZ393267:SHZ393270 SRV393267:SRV393270 TBR393267:TBR393270 TLN393267:TLN393270 TVJ393267:TVJ393270 UFF393267:UFF393270 UPB393267:UPB393270 UYX393267:UYX393270 VIT393267:VIT393270 VSP393267:VSP393270 WCL393267:WCL393270 WMH393267:WMH393270 WWD393267:WWD393270 JR458803:JR458806 TN458803:TN458806 ADJ458803:ADJ458806 ANF458803:ANF458806 AXB458803:AXB458806 BGX458803:BGX458806 BQT458803:BQT458806 CAP458803:CAP458806 CKL458803:CKL458806 CUH458803:CUH458806 DED458803:DED458806 DNZ458803:DNZ458806 DXV458803:DXV458806 EHR458803:EHR458806 ERN458803:ERN458806 FBJ458803:FBJ458806 FLF458803:FLF458806 FVB458803:FVB458806 GEX458803:GEX458806 GOT458803:GOT458806 GYP458803:GYP458806 HIL458803:HIL458806 HSH458803:HSH458806 ICD458803:ICD458806 ILZ458803:ILZ458806 IVV458803:IVV458806 JFR458803:JFR458806 JPN458803:JPN458806 JZJ458803:JZJ458806 KJF458803:KJF458806 KTB458803:KTB458806 LCX458803:LCX458806 LMT458803:LMT458806 LWP458803:LWP458806 MGL458803:MGL458806 MQH458803:MQH458806 NAD458803:NAD458806 NJZ458803:NJZ458806 NTV458803:NTV458806 ODR458803:ODR458806 ONN458803:ONN458806 OXJ458803:OXJ458806 PHF458803:PHF458806 PRB458803:PRB458806 QAX458803:QAX458806 QKT458803:QKT458806 QUP458803:QUP458806 REL458803:REL458806 ROH458803:ROH458806 RYD458803:RYD458806 SHZ458803:SHZ458806 SRV458803:SRV458806 TBR458803:TBR458806 TLN458803:TLN458806 TVJ458803:TVJ458806 UFF458803:UFF458806 UPB458803:UPB458806 UYX458803:UYX458806 VIT458803:VIT458806 VSP458803:VSP458806 WCL458803:WCL458806 WMH458803:WMH458806 WWD458803:WWD458806 JR524339:JR524342 TN524339:TN524342 ADJ524339:ADJ524342 ANF524339:ANF524342 AXB524339:AXB524342 BGX524339:BGX524342 BQT524339:BQT524342 CAP524339:CAP524342 CKL524339:CKL524342 CUH524339:CUH524342 DED524339:DED524342 DNZ524339:DNZ524342 DXV524339:DXV524342 EHR524339:EHR524342 ERN524339:ERN524342 FBJ524339:FBJ524342 FLF524339:FLF524342 FVB524339:FVB524342 GEX524339:GEX524342 GOT524339:GOT524342 GYP524339:GYP524342 HIL524339:HIL524342 HSH524339:HSH524342 ICD524339:ICD524342 ILZ524339:ILZ524342 IVV524339:IVV524342 JFR524339:JFR524342 JPN524339:JPN524342 JZJ524339:JZJ524342 KJF524339:KJF524342 KTB524339:KTB524342 LCX524339:LCX524342 LMT524339:LMT524342 LWP524339:LWP524342 MGL524339:MGL524342 MQH524339:MQH524342 NAD524339:NAD524342 NJZ524339:NJZ524342 NTV524339:NTV524342 ODR524339:ODR524342 ONN524339:ONN524342 OXJ524339:OXJ524342 PHF524339:PHF524342 PRB524339:PRB524342 QAX524339:QAX524342 QKT524339:QKT524342 QUP524339:QUP524342 REL524339:REL524342 ROH524339:ROH524342 RYD524339:RYD524342 SHZ524339:SHZ524342 SRV524339:SRV524342 TBR524339:TBR524342 TLN524339:TLN524342 TVJ524339:TVJ524342 UFF524339:UFF524342 UPB524339:UPB524342 UYX524339:UYX524342 VIT524339:VIT524342 VSP524339:VSP524342 WCL524339:WCL524342 WMH524339:WMH524342 WWD524339:WWD524342 JR589875:JR589878 TN589875:TN589878 ADJ589875:ADJ589878 ANF589875:ANF589878 AXB589875:AXB589878 BGX589875:BGX589878 BQT589875:BQT589878 CAP589875:CAP589878 CKL589875:CKL589878 CUH589875:CUH589878 DED589875:DED589878 DNZ589875:DNZ589878 DXV589875:DXV589878 EHR589875:EHR589878 ERN589875:ERN589878 FBJ589875:FBJ589878 FLF589875:FLF589878 FVB589875:FVB589878 GEX589875:GEX589878 GOT589875:GOT589878 GYP589875:GYP589878 HIL589875:HIL589878 HSH589875:HSH589878 ICD589875:ICD589878 ILZ589875:ILZ589878 IVV589875:IVV589878 JFR589875:JFR589878 JPN589875:JPN589878 JZJ589875:JZJ589878 KJF589875:KJF589878 KTB589875:KTB589878 LCX589875:LCX589878 LMT589875:LMT589878 LWP589875:LWP589878 MGL589875:MGL589878 MQH589875:MQH589878 NAD589875:NAD589878 NJZ589875:NJZ589878 NTV589875:NTV589878 ODR589875:ODR589878 ONN589875:ONN589878 OXJ589875:OXJ589878 PHF589875:PHF589878 PRB589875:PRB589878 QAX589875:QAX589878 QKT589875:QKT589878 QUP589875:QUP589878 REL589875:REL589878 ROH589875:ROH589878 RYD589875:RYD589878 SHZ589875:SHZ589878 SRV589875:SRV589878 TBR589875:TBR589878 TLN589875:TLN589878 TVJ589875:TVJ589878 UFF589875:UFF589878 UPB589875:UPB589878 UYX589875:UYX589878 VIT589875:VIT589878 VSP589875:VSP589878 WCL589875:WCL589878 WMH589875:WMH589878 WWD589875:WWD589878 JR655411:JR655414 TN655411:TN655414 ADJ655411:ADJ655414 ANF655411:ANF655414 AXB655411:AXB655414 BGX655411:BGX655414 BQT655411:BQT655414 CAP655411:CAP655414 CKL655411:CKL655414 CUH655411:CUH655414 DED655411:DED655414 DNZ655411:DNZ655414 DXV655411:DXV655414 EHR655411:EHR655414 ERN655411:ERN655414 FBJ655411:FBJ655414 FLF655411:FLF655414 FVB655411:FVB655414 GEX655411:GEX655414 GOT655411:GOT655414 GYP655411:GYP655414 HIL655411:HIL655414 HSH655411:HSH655414 ICD655411:ICD655414 ILZ655411:ILZ655414 IVV655411:IVV655414 JFR655411:JFR655414 JPN655411:JPN655414 JZJ655411:JZJ655414 KJF655411:KJF655414 KTB655411:KTB655414 LCX655411:LCX655414 LMT655411:LMT655414 LWP655411:LWP655414 MGL655411:MGL655414 MQH655411:MQH655414 NAD655411:NAD655414 NJZ655411:NJZ655414 NTV655411:NTV655414 ODR655411:ODR655414 ONN655411:ONN655414 OXJ655411:OXJ655414 PHF655411:PHF655414 PRB655411:PRB655414 QAX655411:QAX655414 QKT655411:QKT655414 QUP655411:QUP655414 REL655411:REL655414 ROH655411:ROH655414 RYD655411:RYD655414 SHZ655411:SHZ655414 SRV655411:SRV655414 TBR655411:TBR655414 TLN655411:TLN655414 TVJ655411:TVJ655414 UFF655411:UFF655414 UPB655411:UPB655414 UYX655411:UYX655414 VIT655411:VIT655414 VSP655411:VSP655414 WCL655411:WCL655414 WMH655411:WMH655414 WWD655411:WWD655414 JR720947:JR720950 TN720947:TN720950 ADJ720947:ADJ720950 ANF720947:ANF720950 AXB720947:AXB720950 BGX720947:BGX720950 BQT720947:BQT720950 CAP720947:CAP720950 CKL720947:CKL720950 CUH720947:CUH720950 DED720947:DED720950 DNZ720947:DNZ720950 DXV720947:DXV720950 EHR720947:EHR720950 ERN720947:ERN720950 FBJ720947:FBJ720950 FLF720947:FLF720950 FVB720947:FVB720950 GEX720947:GEX720950 GOT720947:GOT720950 GYP720947:GYP720950 HIL720947:HIL720950 HSH720947:HSH720950 ICD720947:ICD720950 ILZ720947:ILZ720950 IVV720947:IVV720950 JFR720947:JFR720950 JPN720947:JPN720950 JZJ720947:JZJ720950 KJF720947:KJF720950 KTB720947:KTB720950 LCX720947:LCX720950 LMT720947:LMT720950 LWP720947:LWP720950 MGL720947:MGL720950 MQH720947:MQH720950 NAD720947:NAD720950 NJZ720947:NJZ720950 NTV720947:NTV720950 ODR720947:ODR720950 ONN720947:ONN720950 OXJ720947:OXJ720950 PHF720947:PHF720950 PRB720947:PRB720950 QAX720947:QAX720950 QKT720947:QKT720950 QUP720947:QUP720950 REL720947:REL720950 ROH720947:ROH720950 RYD720947:RYD720950 SHZ720947:SHZ720950 SRV720947:SRV720950 TBR720947:TBR720950 TLN720947:TLN720950 TVJ720947:TVJ720950 UFF720947:UFF720950 UPB720947:UPB720950 UYX720947:UYX720950 VIT720947:VIT720950 VSP720947:VSP720950 WCL720947:WCL720950 WMH720947:WMH720950 WWD720947:WWD720950 JR786483:JR786486 TN786483:TN786486 ADJ786483:ADJ786486 ANF786483:ANF786486 AXB786483:AXB786486 BGX786483:BGX786486 BQT786483:BQT786486 CAP786483:CAP786486 CKL786483:CKL786486 CUH786483:CUH786486 DED786483:DED786486 DNZ786483:DNZ786486 DXV786483:DXV786486 EHR786483:EHR786486 ERN786483:ERN786486 FBJ786483:FBJ786486 FLF786483:FLF786486 FVB786483:FVB786486 GEX786483:GEX786486 GOT786483:GOT786486 GYP786483:GYP786486 HIL786483:HIL786486 HSH786483:HSH786486 ICD786483:ICD786486 ILZ786483:ILZ786486 IVV786483:IVV786486 JFR786483:JFR786486 JPN786483:JPN786486 JZJ786483:JZJ786486 KJF786483:KJF786486 KTB786483:KTB786486 LCX786483:LCX786486 LMT786483:LMT786486 LWP786483:LWP786486 MGL786483:MGL786486 MQH786483:MQH786486 NAD786483:NAD786486 NJZ786483:NJZ786486 NTV786483:NTV786486 ODR786483:ODR786486 ONN786483:ONN786486 OXJ786483:OXJ786486 PHF786483:PHF786486 PRB786483:PRB786486 QAX786483:QAX786486 QKT786483:QKT786486 QUP786483:QUP786486 REL786483:REL786486 ROH786483:ROH786486 RYD786483:RYD786486 SHZ786483:SHZ786486 SRV786483:SRV786486 TBR786483:TBR786486 TLN786483:TLN786486 TVJ786483:TVJ786486 UFF786483:UFF786486 UPB786483:UPB786486 UYX786483:UYX786486 VIT786483:VIT786486 VSP786483:VSP786486 WCL786483:WCL786486 WMH786483:WMH786486 WWD786483:WWD786486 JR852019:JR852022 TN852019:TN852022 ADJ852019:ADJ852022 ANF852019:ANF852022 AXB852019:AXB852022 BGX852019:BGX852022 BQT852019:BQT852022 CAP852019:CAP852022 CKL852019:CKL852022 CUH852019:CUH852022 DED852019:DED852022 DNZ852019:DNZ852022 DXV852019:DXV852022 EHR852019:EHR852022 ERN852019:ERN852022 FBJ852019:FBJ852022 FLF852019:FLF852022 FVB852019:FVB852022 GEX852019:GEX852022 GOT852019:GOT852022 GYP852019:GYP852022 HIL852019:HIL852022 HSH852019:HSH852022 ICD852019:ICD852022 ILZ852019:ILZ852022 IVV852019:IVV852022 JFR852019:JFR852022 JPN852019:JPN852022 JZJ852019:JZJ852022 KJF852019:KJF852022 KTB852019:KTB852022 LCX852019:LCX852022 LMT852019:LMT852022 LWP852019:LWP852022 MGL852019:MGL852022 MQH852019:MQH852022 NAD852019:NAD852022 NJZ852019:NJZ852022 NTV852019:NTV852022 ODR852019:ODR852022 ONN852019:ONN852022 OXJ852019:OXJ852022 PHF852019:PHF852022 PRB852019:PRB852022 QAX852019:QAX852022 QKT852019:QKT852022 QUP852019:QUP852022 REL852019:REL852022 ROH852019:ROH852022 RYD852019:RYD852022 SHZ852019:SHZ852022 SRV852019:SRV852022 TBR852019:TBR852022 TLN852019:TLN852022 TVJ852019:TVJ852022 UFF852019:UFF852022 UPB852019:UPB852022 UYX852019:UYX852022 VIT852019:VIT852022 VSP852019:VSP852022 WCL852019:WCL852022 WMH852019:WMH852022 WWD852019:WWD852022 JR917555:JR917558 TN917555:TN917558 ADJ917555:ADJ917558 ANF917555:ANF917558 AXB917555:AXB917558 BGX917555:BGX917558 BQT917555:BQT917558 CAP917555:CAP917558 CKL917555:CKL917558 CUH917555:CUH917558 DED917555:DED917558 DNZ917555:DNZ917558 DXV917555:DXV917558 EHR917555:EHR917558 ERN917555:ERN917558 FBJ917555:FBJ917558 FLF917555:FLF917558 FVB917555:FVB917558 GEX917555:GEX917558 GOT917555:GOT917558 GYP917555:GYP917558 HIL917555:HIL917558 HSH917555:HSH917558 ICD917555:ICD917558 ILZ917555:ILZ917558 IVV917555:IVV917558 JFR917555:JFR917558 JPN917555:JPN917558 JZJ917555:JZJ917558 KJF917555:KJF917558 KTB917555:KTB917558 LCX917555:LCX917558 LMT917555:LMT917558 LWP917555:LWP917558 MGL917555:MGL917558 MQH917555:MQH917558 NAD917555:NAD917558 NJZ917555:NJZ917558 NTV917555:NTV917558 ODR917555:ODR917558 ONN917555:ONN917558 OXJ917555:OXJ917558 PHF917555:PHF917558 PRB917555:PRB917558 QAX917555:QAX917558 QKT917555:QKT917558 QUP917555:QUP917558 REL917555:REL917558 ROH917555:ROH917558 RYD917555:RYD917558 SHZ917555:SHZ917558 SRV917555:SRV917558 TBR917555:TBR917558 TLN917555:TLN917558 TVJ917555:TVJ917558 UFF917555:UFF917558 UPB917555:UPB917558 UYX917555:UYX917558 VIT917555:VIT917558 VSP917555:VSP917558 WCL917555:WCL917558 WMH917555:WMH917558 WWD917555:WWD917558 JR983091:JR983094 TN983091:TN983094 ADJ983091:ADJ983094 ANF983091:ANF983094 AXB983091:AXB983094 BGX983091:BGX983094 BQT983091:BQT983094 CAP983091:CAP983094 CKL983091:CKL983094 CUH983091:CUH983094 DED983091:DED983094 DNZ983091:DNZ983094 DXV983091:DXV983094 EHR983091:EHR983094 ERN983091:ERN983094 FBJ983091:FBJ983094 FLF983091:FLF983094 FVB983091:FVB983094 GEX983091:GEX983094 GOT983091:GOT983094 GYP983091:GYP983094 HIL983091:HIL983094 HSH983091:HSH983094 ICD983091:ICD983094 ILZ983091:ILZ983094 IVV983091:IVV983094 JFR983091:JFR983094 JPN983091:JPN983094 JZJ983091:JZJ983094 KJF983091:KJF983094 KTB983091:KTB983094 LCX983091:LCX983094 LMT983091:LMT983094 LWP983091:LWP983094 MGL983091:MGL983094 MQH983091:MQH983094 NAD983091:NAD983094 NJZ983091:NJZ983094 NTV983091:NTV983094 ODR983091:ODR983094 ONN983091:ONN983094 OXJ983091:OXJ983094 PHF983091:PHF983094 PRB983091:PRB983094 QAX983091:QAX983094 QKT983091:QKT983094 QUP983091:QUP983094 REL983091:REL983094 ROH983091:ROH983094 RYD983091:RYD983094 SHZ983091:SHZ983094 SRV983091:SRV983094 TBR983091:TBR983094 TLN983091:TLN983094 TVJ983091:TVJ983094 UFF983091:UFF983094 UPB983091:UPB983094 UYX983091:UYX983094 VIT983091:VIT983094 VSP983091:VSP983094 WCL983091:WCL983094 WMH983091:WMH983094 WWD983091:WWD983094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JR65585 TN65585 ADJ65585 ANF65585 AXB65585 BGX65585 BQT65585 CAP65585 CKL65585 CUH65585 DED65585 DNZ65585 DXV65585 EHR65585 ERN65585 FBJ65585 FLF65585 FVB65585 GEX65585 GOT65585 GYP65585 HIL65585 HSH65585 ICD65585 ILZ65585 IVV65585 JFR65585 JPN65585 JZJ65585 KJF65585 KTB65585 LCX65585 LMT65585 LWP65585 MGL65585 MQH65585 NAD65585 NJZ65585 NTV65585 ODR65585 ONN65585 OXJ65585 PHF65585 PRB65585 QAX65585 QKT65585 QUP65585 REL65585 ROH65585 RYD65585 SHZ65585 SRV65585 TBR65585 TLN65585 TVJ65585 UFF65585 UPB65585 UYX65585 VIT65585 VSP65585 WCL65585 WMH65585 WWD65585 JR131121 TN131121 ADJ131121 ANF131121 AXB131121 BGX131121 BQT131121 CAP131121 CKL131121 CUH131121 DED131121 DNZ131121 DXV131121 EHR131121 ERN131121 FBJ131121 FLF131121 FVB131121 GEX131121 GOT131121 GYP131121 HIL131121 HSH131121 ICD131121 ILZ131121 IVV131121 JFR131121 JPN131121 JZJ131121 KJF131121 KTB131121 LCX131121 LMT131121 LWP131121 MGL131121 MQH131121 NAD131121 NJZ131121 NTV131121 ODR131121 ONN131121 OXJ131121 PHF131121 PRB131121 QAX131121 QKT131121 QUP131121 REL131121 ROH131121 RYD131121 SHZ131121 SRV131121 TBR131121 TLN131121 TVJ131121 UFF131121 UPB131121 UYX131121 VIT131121 VSP131121 WCL131121 WMH131121 WWD131121 JR196657 TN196657 ADJ196657 ANF196657 AXB196657 BGX196657 BQT196657 CAP196657 CKL196657 CUH196657 DED196657 DNZ196657 DXV196657 EHR196657 ERN196657 FBJ196657 FLF196657 FVB196657 GEX196657 GOT196657 GYP196657 HIL196657 HSH196657 ICD196657 ILZ196657 IVV196657 JFR196657 JPN196657 JZJ196657 KJF196657 KTB196657 LCX196657 LMT196657 LWP196657 MGL196657 MQH196657 NAD196657 NJZ196657 NTV196657 ODR196657 ONN196657 OXJ196657 PHF196657 PRB196657 QAX196657 QKT196657 QUP196657 REL196657 ROH196657 RYD196657 SHZ196657 SRV196657 TBR196657 TLN196657 TVJ196657 UFF196657 UPB196657 UYX196657 VIT196657 VSP196657 WCL196657 WMH196657 WWD196657 JR262193 TN262193 ADJ262193 ANF262193 AXB262193 BGX262193 BQT262193 CAP262193 CKL262193 CUH262193 DED262193 DNZ262193 DXV262193 EHR262193 ERN262193 FBJ262193 FLF262193 FVB262193 GEX262193 GOT262193 GYP262193 HIL262193 HSH262193 ICD262193 ILZ262193 IVV262193 JFR262193 JPN262193 JZJ262193 KJF262193 KTB262193 LCX262193 LMT262193 LWP262193 MGL262193 MQH262193 NAD262193 NJZ262193 NTV262193 ODR262193 ONN262193 OXJ262193 PHF262193 PRB262193 QAX262193 QKT262193 QUP262193 REL262193 ROH262193 RYD262193 SHZ262193 SRV262193 TBR262193 TLN262193 TVJ262193 UFF262193 UPB262193 UYX262193 VIT262193 VSP262193 WCL262193 WMH262193 WWD262193 JR327729 TN327729 ADJ327729 ANF327729 AXB327729 BGX327729 BQT327729 CAP327729 CKL327729 CUH327729 DED327729 DNZ327729 DXV327729 EHR327729 ERN327729 FBJ327729 FLF327729 FVB327729 GEX327729 GOT327729 GYP327729 HIL327729 HSH327729 ICD327729 ILZ327729 IVV327729 JFR327729 JPN327729 JZJ327729 KJF327729 KTB327729 LCX327729 LMT327729 LWP327729 MGL327729 MQH327729 NAD327729 NJZ327729 NTV327729 ODR327729 ONN327729 OXJ327729 PHF327729 PRB327729 QAX327729 QKT327729 QUP327729 REL327729 ROH327729 RYD327729 SHZ327729 SRV327729 TBR327729 TLN327729 TVJ327729 UFF327729 UPB327729 UYX327729 VIT327729 VSP327729 WCL327729 WMH327729 WWD327729 JR393265 TN393265 ADJ393265 ANF393265 AXB393265 BGX393265 BQT393265 CAP393265 CKL393265 CUH393265 DED393265 DNZ393265 DXV393265 EHR393265 ERN393265 FBJ393265 FLF393265 FVB393265 GEX393265 GOT393265 GYP393265 HIL393265 HSH393265 ICD393265 ILZ393265 IVV393265 JFR393265 JPN393265 JZJ393265 KJF393265 KTB393265 LCX393265 LMT393265 LWP393265 MGL393265 MQH393265 NAD393265 NJZ393265 NTV393265 ODR393265 ONN393265 OXJ393265 PHF393265 PRB393265 QAX393265 QKT393265 QUP393265 REL393265 ROH393265 RYD393265 SHZ393265 SRV393265 TBR393265 TLN393265 TVJ393265 UFF393265 UPB393265 UYX393265 VIT393265 VSP393265 WCL393265 WMH393265 WWD393265 JR458801 TN458801 ADJ458801 ANF458801 AXB458801 BGX458801 BQT458801 CAP458801 CKL458801 CUH458801 DED458801 DNZ458801 DXV458801 EHR458801 ERN458801 FBJ458801 FLF458801 FVB458801 GEX458801 GOT458801 GYP458801 HIL458801 HSH458801 ICD458801 ILZ458801 IVV458801 JFR458801 JPN458801 JZJ458801 KJF458801 KTB458801 LCX458801 LMT458801 LWP458801 MGL458801 MQH458801 NAD458801 NJZ458801 NTV458801 ODR458801 ONN458801 OXJ458801 PHF458801 PRB458801 QAX458801 QKT458801 QUP458801 REL458801 ROH458801 RYD458801 SHZ458801 SRV458801 TBR458801 TLN458801 TVJ458801 UFF458801 UPB458801 UYX458801 VIT458801 VSP458801 WCL458801 WMH458801 WWD458801 JR524337 TN524337 ADJ524337 ANF524337 AXB524337 BGX524337 BQT524337 CAP524337 CKL524337 CUH524337 DED524337 DNZ524337 DXV524337 EHR524337 ERN524337 FBJ524337 FLF524337 FVB524337 GEX524337 GOT524337 GYP524337 HIL524337 HSH524337 ICD524337 ILZ524337 IVV524337 JFR524337 JPN524337 JZJ524337 KJF524337 KTB524337 LCX524337 LMT524337 LWP524337 MGL524337 MQH524337 NAD524337 NJZ524337 NTV524337 ODR524337 ONN524337 OXJ524337 PHF524337 PRB524337 QAX524337 QKT524337 QUP524337 REL524337 ROH524337 RYD524337 SHZ524337 SRV524337 TBR524337 TLN524337 TVJ524337 UFF524337 UPB524337 UYX524337 VIT524337 VSP524337 WCL524337 WMH524337 WWD524337 JR589873 TN589873 ADJ589873 ANF589873 AXB589873 BGX589873 BQT589873 CAP589873 CKL589873 CUH589873 DED589873 DNZ589873 DXV589873 EHR589873 ERN589873 FBJ589873 FLF589873 FVB589873 GEX589873 GOT589873 GYP589873 HIL589873 HSH589873 ICD589873 ILZ589873 IVV589873 JFR589873 JPN589873 JZJ589873 KJF589873 KTB589873 LCX589873 LMT589873 LWP589873 MGL589873 MQH589873 NAD589873 NJZ589873 NTV589873 ODR589873 ONN589873 OXJ589873 PHF589873 PRB589873 QAX589873 QKT589873 QUP589873 REL589873 ROH589873 RYD589873 SHZ589873 SRV589873 TBR589873 TLN589873 TVJ589873 UFF589873 UPB589873 UYX589873 VIT589873 VSP589873 WCL589873 WMH589873 WWD589873 JR655409 TN655409 ADJ655409 ANF655409 AXB655409 BGX655409 BQT655409 CAP655409 CKL655409 CUH655409 DED655409 DNZ655409 DXV655409 EHR655409 ERN655409 FBJ655409 FLF655409 FVB655409 GEX655409 GOT655409 GYP655409 HIL655409 HSH655409 ICD655409 ILZ655409 IVV655409 JFR655409 JPN655409 JZJ655409 KJF655409 KTB655409 LCX655409 LMT655409 LWP655409 MGL655409 MQH655409 NAD655409 NJZ655409 NTV655409 ODR655409 ONN655409 OXJ655409 PHF655409 PRB655409 QAX655409 QKT655409 QUP655409 REL655409 ROH655409 RYD655409 SHZ655409 SRV655409 TBR655409 TLN655409 TVJ655409 UFF655409 UPB655409 UYX655409 VIT655409 VSP655409 WCL655409 WMH655409 WWD655409 JR720945 TN720945 ADJ720945 ANF720945 AXB720945 BGX720945 BQT720945 CAP720945 CKL720945 CUH720945 DED720945 DNZ720945 DXV720945 EHR720945 ERN720945 FBJ720945 FLF720945 FVB720945 GEX720945 GOT720945 GYP720945 HIL720945 HSH720945 ICD720945 ILZ720945 IVV720945 JFR720945 JPN720945 JZJ720945 KJF720945 KTB720945 LCX720945 LMT720945 LWP720945 MGL720945 MQH720945 NAD720945 NJZ720945 NTV720945 ODR720945 ONN720945 OXJ720945 PHF720945 PRB720945 QAX720945 QKT720945 QUP720945 REL720945 ROH720945 RYD720945 SHZ720945 SRV720945 TBR720945 TLN720945 TVJ720945 UFF720945 UPB720945 UYX720945 VIT720945 VSP720945 WCL720945 WMH720945 WWD720945 JR786481 TN786481 ADJ786481 ANF786481 AXB786481 BGX786481 BQT786481 CAP786481 CKL786481 CUH786481 DED786481 DNZ786481 DXV786481 EHR786481 ERN786481 FBJ786481 FLF786481 FVB786481 GEX786481 GOT786481 GYP786481 HIL786481 HSH786481 ICD786481 ILZ786481 IVV786481 JFR786481 JPN786481 JZJ786481 KJF786481 KTB786481 LCX786481 LMT786481 LWP786481 MGL786481 MQH786481 NAD786481 NJZ786481 NTV786481 ODR786481 ONN786481 OXJ786481 PHF786481 PRB786481 QAX786481 QKT786481 QUP786481 REL786481 ROH786481 RYD786481 SHZ786481 SRV786481 TBR786481 TLN786481 TVJ786481 UFF786481 UPB786481 UYX786481 VIT786481 VSP786481 WCL786481 WMH786481 WWD786481 JR852017 TN852017 ADJ852017 ANF852017 AXB852017 BGX852017 BQT852017 CAP852017 CKL852017 CUH852017 DED852017 DNZ852017 DXV852017 EHR852017 ERN852017 FBJ852017 FLF852017 FVB852017 GEX852017 GOT852017 GYP852017 HIL852017 HSH852017 ICD852017 ILZ852017 IVV852017 JFR852017 JPN852017 JZJ852017 KJF852017 KTB852017 LCX852017 LMT852017 LWP852017 MGL852017 MQH852017 NAD852017 NJZ852017 NTV852017 ODR852017 ONN852017 OXJ852017 PHF852017 PRB852017 QAX852017 QKT852017 QUP852017 REL852017 ROH852017 RYD852017 SHZ852017 SRV852017 TBR852017 TLN852017 TVJ852017 UFF852017 UPB852017 UYX852017 VIT852017 VSP852017 WCL852017 WMH852017 WWD852017 JR917553 TN917553 ADJ917553 ANF917553 AXB917553 BGX917553 BQT917553 CAP917553 CKL917553 CUH917553 DED917553 DNZ917553 DXV917553 EHR917553 ERN917553 FBJ917553 FLF917553 FVB917553 GEX917553 GOT917553 GYP917553 HIL917553 HSH917553 ICD917553 ILZ917553 IVV917553 JFR917553 JPN917553 JZJ917553 KJF917553 KTB917553 LCX917553 LMT917553 LWP917553 MGL917553 MQH917553 NAD917553 NJZ917553 NTV917553 ODR917553 ONN917553 OXJ917553 PHF917553 PRB917553 QAX917553 QKT917553 QUP917553 REL917553 ROH917553 RYD917553 SHZ917553 SRV917553 TBR917553 TLN917553 TVJ917553 UFF917553 UPB917553 UYX917553 VIT917553 VSP917553 WCL917553 WMH917553 WWD917553 JR983089 TN983089 ADJ983089 ANF983089 AXB983089 BGX983089 BQT983089 CAP983089 CKL983089 CUH983089 DED983089 DNZ983089 DXV983089 EHR983089 ERN983089 FBJ983089 FLF983089 FVB983089 GEX983089 GOT983089 GYP983089 HIL983089 HSH983089 ICD983089 ILZ983089 IVV983089 JFR983089 JPN983089 JZJ983089 KJF983089 KTB983089 LCX983089 LMT983089 LWP983089 MGL983089 MQH983089 NAD983089 NJZ983089 NTV983089 ODR983089 ONN983089 OXJ983089 PHF983089 PRB983089 QAX983089 QKT983089 QUP983089 REL983089 ROH983089 RYD983089 SHZ983089 SRV983089 TBR983089 TLN983089 TVJ983089 UFF983089 UPB983089 UYX983089 VIT983089 VSP983089 WCL983089 WMH983089 WWD983089 JR65583 TN65583 ADJ65583 ANF65583 AXB65583 BGX65583 BQT65583 CAP65583 CKL65583 CUH65583 DED65583 DNZ65583 DXV65583 EHR65583 ERN65583 FBJ65583 FLF65583 FVB65583 GEX65583 GOT65583 GYP65583 HIL65583 HSH65583 ICD65583 ILZ65583 IVV65583 JFR65583 JPN65583 JZJ65583 KJF65583 KTB65583 LCX65583 LMT65583 LWP65583 MGL65583 MQH65583 NAD65583 NJZ65583 NTV65583 ODR65583 ONN65583 OXJ65583 PHF65583 PRB65583 QAX65583 QKT65583 QUP65583 REL65583 ROH65583 RYD65583 SHZ65583 SRV65583 TBR65583 TLN65583 TVJ65583 UFF65583 UPB65583 UYX65583 VIT65583 VSP65583 WCL65583 WMH65583 WWD65583 JR131119 TN131119 ADJ131119 ANF131119 AXB131119 BGX131119 BQT131119 CAP131119 CKL131119 CUH131119 DED131119 DNZ131119 DXV131119 EHR131119 ERN131119 FBJ131119 FLF131119 FVB131119 GEX131119 GOT131119 GYP131119 HIL131119 HSH131119 ICD131119 ILZ131119 IVV131119 JFR131119 JPN131119 JZJ131119 KJF131119 KTB131119 LCX131119 LMT131119 LWP131119 MGL131119 MQH131119 NAD131119 NJZ131119 NTV131119 ODR131119 ONN131119 OXJ131119 PHF131119 PRB131119 QAX131119 QKT131119 QUP131119 REL131119 ROH131119 RYD131119 SHZ131119 SRV131119 TBR131119 TLN131119 TVJ131119 UFF131119 UPB131119 UYX131119 VIT131119 VSP131119 WCL131119 WMH131119 WWD131119 JR196655 TN196655 ADJ196655 ANF196655 AXB196655 BGX196655 BQT196655 CAP196655 CKL196655 CUH196655 DED196655 DNZ196655 DXV196655 EHR196655 ERN196655 FBJ196655 FLF196655 FVB196655 GEX196655 GOT196655 GYP196655 HIL196655 HSH196655 ICD196655 ILZ196655 IVV196655 JFR196655 JPN196655 JZJ196655 KJF196655 KTB196655 LCX196655 LMT196655 LWP196655 MGL196655 MQH196655 NAD196655 NJZ196655 NTV196655 ODR196655 ONN196655 OXJ196655 PHF196655 PRB196655 QAX196655 QKT196655 QUP196655 REL196655 ROH196655 RYD196655 SHZ196655 SRV196655 TBR196655 TLN196655 TVJ196655 UFF196655 UPB196655 UYX196655 VIT196655 VSP196655 WCL196655 WMH196655 WWD196655 JR262191 TN262191 ADJ262191 ANF262191 AXB262191 BGX262191 BQT262191 CAP262191 CKL262191 CUH262191 DED262191 DNZ262191 DXV262191 EHR262191 ERN262191 FBJ262191 FLF262191 FVB262191 GEX262191 GOT262191 GYP262191 HIL262191 HSH262191 ICD262191 ILZ262191 IVV262191 JFR262191 JPN262191 JZJ262191 KJF262191 KTB262191 LCX262191 LMT262191 LWP262191 MGL262191 MQH262191 NAD262191 NJZ262191 NTV262191 ODR262191 ONN262191 OXJ262191 PHF262191 PRB262191 QAX262191 QKT262191 QUP262191 REL262191 ROH262191 RYD262191 SHZ262191 SRV262191 TBR262191 TLN262191 TVJ262191 UFF262191 UPB262191 UYX262191 VIT262191 VSP262191 WCL262191 WMH262191 WWD262191 JR327727 TN327727 ADJ327727 ANF327727 AXB327727 BGX327727 BQT327727 CAP327727 CKL327727 CUH327727 DED327727 DNZ327727 DXV327727 EHR327727 ERN327727 FBJ327727 FLF327727 FVB327727 GEX327727 GOT327727 GYP327727 HIL327727 HSH327727 ICD327727 ILZ327727 IVV327727 JFR327727 JPN327727 JZJ327727 KJF327727 KTB327727 LCX327727 LMT327727 LWP327727 MGL327727 MQH327727 NAD327727 NJZ327727 NTV327727 ODR327727 ONN327727 OXJ327727 PHF327727 PRB327727 QAX327727 QKT327727 QUP327727 REL327727 ROH327727 RYD327727 SHZ327727 SRV327727 TBR327727 TLN327727 TVJ327727 UFF327727 UPB327727 UYX327727 VIT327727 VSP327727 WCL327727 WMH327727 WWD327727 JR393263 TN393263 ADJ393263 ANF393263 AXB393263 BGX393263 BQT393263 CAP393263 CKL393263 CUH393263 DED393263 DNZ393263 DXV393263 EHR393263 ERN393263 FBJ393263 FLF393263 FVB393263 GEX393263 GOT393263 GYP393263 HIL393263 HSH393263 ICD393263 ILZ393263 IVV393263 JFR393263 JPN393263 JZJ393263 KJF393263 KTB393263 LCX393263 LMT393263 LWP393263 MGL393263 MQH393263 NAD393263 NJZ393263 NTV393263 ODR393263 ONN393263 OXJ393263 PHF393263 PRB393263 QAX393263 QKT393263 QUP393263 REL393263 ROH393263 RYD393263 SHZ393263 SRV393263 TBR393263 TLN393263 TVJ393263 UFF393263 UPB393263 UYX393263 VIT393263 VSP393263 WCL393263 WMH393263 WWD393263 JR458799 TN458799 ADJ458799 ANF458799 AXB458799 BGX458799 BQT458799 CAP458799 CKL458799 CUH458799 DED458799 DNZ458799 DXV458799 EHR458799 ERN458799 FBJ458799 FLF458799 FVB458799 GEX458799 GOT458799 GYP458799 HIL458799 HSH458799 ICD458799 ILZ458799 IVV458799 JFR458799 JPN458799 JZJ458799 KJF458799 KTB458799 LCX458799 LMT458799 LWP458799 MGL458799 MQH458799 NAD458799 NJZ458799 NTV458799 ODR458799 ONN458799 OXJ458799 PHF458799 PRB458799 QAX458799 QKT458799 QUP458799 REL458799 ROH458799 RYD458799 SHZ458799 SRV458799 TBR458799 TLN458799 TVJ458799 UFF458799 UPB458799 UYX458799 VIT458799 VSP458799 WCL458799 WMH458799 WWD458799 JR524335 TN524335 ADJ524335 ANF524335 AXB524335 BGX524335 BQT524335 CAP524335 CKL524335 CUH524335 DED524335 DNZ524335 DXV524335 EHR524335 ERN524335 FBJ524335 FLF524335 FVB524335 GEX524335 GOT524335 GYP524335 HIL524335 HSH524335 ICD524335 ILZ524335 IVV524335 JFR524335 JPN524335 JZJ524335 KJF524335 KTB524335 LCX524335 LMT524335 LWP524335 MGL524335 MQH524335 NAD524335 NJZ524335 NTV524335 ODR524335 ONN524335 OXJ524335 PHF524335 PRB524335 QAX524335 QKT524335 QUP524335 REL524335 ROH524335 RYD524335 SHZ524335 SRV524335 TBR524335 TLN524335 TVJ524335 UFF524335 UPB524335 UYX524335 VIT524335 VSP524335 WCL524335 WMH524335 WWD524335 JR589871 TN589871 ADJ589871 ANF589871 AXB589871 BGX589871 BQT589871 CAP589871 CKL589871 CUH589871 DED589871 DNZ589871 DXV589871 EHR589871 ERN589871 FBJ589871 FLF589871 FVB589871 GEX589871 GOT589871 GYP589871 HIL589871 HSH589871 ICD589871 ILZ589871 IVV589871 JFR589871 JPN589871 JZJ589871 KJF589871 KTB589871 LCX589871 LMT589871 LWP589871 MGL589871 MQH589871 NAD589871 NJZ589871 NTV589871 ODR589871 ONN589871 OXJ589871 PHF589871 PRB589871 QAX589871 QKT589871 QUP589871 REL589871 ROH589871 RYD589871 SHZ589871 SRV589871 TBR589871 TLN589871 TVJ589871 UFF589871 UPB589871 UYX589871 VIT589871 VSP589871 WCL589871 WMH589871 WWD589871 JR655407 TN655407 ADJ655407 ANF655407 AXB655407 BGX655407 BQT655407 CAP655407 CKL655407 CUH655407 DED655407 DNZ655407 DXV655407 EHR655407 ERN655407 FBJ655407 FLF655407 FVB655407 GEX655407 GOT655407 GYP655407 HIL655407 HSH655407 ICD655407 ILZ655407 IVV655407 JFR655407 JPN655407 JZJ655407 KJF655407 KTB655407 LCX655407 LMT655407 LWP655407 MGL655407 MQH655407 NAD655407 NJZ655407 NTV655407 ODR655407 ONN655407 OXJ655407 PHF655407 PRB655407 QAX655407 QKT655407 QUP655407 REL655407 ROH655407 RYD655407 SHZ655407 SRV655407 TBR655407 TLN655407 TVJ655407 UFF655407 UPB655407 UYX655407 VIT655407 VSP655407 WCL655407 WMH655407 WWD655407 JR720943 TN720943 ADJ720943 ANF720943 AXB720943 BGX720943 BQT720943 CAP720943 CKL720943 CUH720943 DED720943 DNZ720943 DXV720943 EHR720943 ERN720943 FBJ720943 FLF720943 FVB720943 GEX720943 GOT720943 GYP720943 HIL720943 HSH720943 ICD720943 ILZ720943 IVV720943 JFR720943 JPN720943 JZJ720943 KJF720943 KTB720943 LCX720943 LMT720943 LWP720943 MGL720943 MQH720943 NAD720943 NJZ720943 NTV720943 ODR720943 ONN720943 OXJ720943 PHF720943 PRB720943 QAX720943 QKT720943 QUP720943 REL720943 ROH720943 RYD720943 SHZ720943 SRV720943 TBR720943 TLN720943 TVJ720943 UFF720943 UPB720943 UYX720943 VIT720943 VSP720943 WCL720943 WMH720943 WWD720943 JR786479 TN786479 ADJ786479 ANF786479 AXB786479 BGX786479 BQT786479 CAP786479 CKL786479 CUH786479 DED786479 DNZ786479 DXV786479 EHR786479 ERN786479 FBJ786479 FLF786479 FVB786479 GEX786479 GOT786479 GYP786479 HIL786479 HSH786479 ICD786479 ILZ786479 IVV786479 JFR786479 JPN786479 JZJ786479 KJF786479 KTB786479 LCX786479 LMT786479 LWP786479 MGL786479 MQH786479 NAD786479 NJZ786479 NTV786479 ODR786479 ONN786479 OXJ786479 PHF786479 PRB786479 QAX786479 QKT786479 QUP786479 REL786479 ROH786479 RYD786479 SHZ786479 SRV786479 TBR786479 TLN786479 TVJ786479 UFF786479 UPB786479 UYX786479 VIT786479 VSP786479 WCL786479 WMH786479 WWD786479 JR852015 TN852015 ADJ852015 ANF852015 AXB852015 BGX852015 BQT852015 CAP852015 CKL852015 CUH852015 DED852015 DNZ852015 DXV852015 EHR852015 ERN852015 FBJ852015 FLF852015 FVB852015 GEX852015 GOT852015 GYP852015 HIL852015 HSH852015 ICD852015 ILZ852015 IVV852015 JFR852015 JPN852015 JZJ852015 KJF852015 KTB852015 LCX852015 LMT852015 LWP852015 MGL852015 MQH852015 NAD852015 NJZ852015 NTV852015 ODR852015 ONN852015 OXJ852015 PHF852015 PRB852015 QAX852015 QKT852015 QUP852015 REL852015 ROH852015 RYD852015 SHZ852015 SRV852015 TBR852015 TLN852015 TVJ852015 UFF852015 UPB852015 UYX852015 VIT852015 VSP852015 WCL852015 WMH852015 WWD852015 JR917551 TN917551 ADJ917551 ANF917551 AXB917551 BGX917551 BQT917551 CAP917551 CKL917551 CUH917551 DED917551 DNZ917551 DXV917551 EHR917551 ERN917551 FBJ917551 FLF917551 FVB917551 GEX917551 GOT917551 GYP917551 HIL917551 HSH917551 ICD917551 ILZ917551 IVV917551 JFR917551 JPN917551 JZJ917551 KJF917551 KTB917551 LCX917551 LMT917551 LWP917551 MGL917551 MQH917551 NAD917551 NJZ917551 NTV917551 ODR917551 ONN917551 OXJ917551 PHF917551 PRB917551 QAX917551 QKT917551 QUP917551 REL917551 ROH917551 RYD917551 SHZ917551 SRV917551 TBR917551 TLN917551 TVJ917551 UFF917551 UPB917551 UYX917551 VIT917551 VSP917551 WCL917551 WMH917551 WWD917551 JR983087 TN983087 ADJ983087 ANF983087 AXB983087 BGX983087 BQT983087 CAP983087 CKL983087 CUH983087 DED983087 DNZ983087 DXV983087 EHR983087 ERN983087 FBJ983087 FLF983087 FVB983087 GEX983087 GOT983087 GYP983087 HIL983087 HSH983087 ICD983087 ILZ983087 IVV983087 JFR983087 JPN983087 JZJ983087 KJF983087 KTB983087 LCX983087 LMT983087 LWP983087 MGL983087 MQH983087 NAD983087 NJZ983087 NTV983087 ODR983087 ONN983087 OXJ983087 PHF983087 PRB983087 QAX983087 QKT983087 QUP983087 REL983087 ROH983087 RYD983087 SHZ983087 SRV983087 TBR983087 TLN983087 TVJ983087 UFF983087 UPB983087 UYX983087 VIT983087 VSP983087 WCL983087 WMH983087 WWD983087 JR65581 TN65581 ADJ65581 ANF65581 AXB65581 BGX65581 BQT65581 CAP65581 CKL65581 CUH65581 DED65581 DNZ65581 DXV65581 EHR65581 ERN65581 FBJ65581 FLF65581 FVB65581 GEX65581 GOT65581 GYP65581 HIL65581 HSH65581 ICD65581 ILZ65581 IVV65581 JFR65581 JPN65581 JZJ65581 KJF65581 KTB65581 LCX65581 LMT65581 LWP65581 MGL65581 MQH65581 NAD65581 NJZ65581 NTV65581 ODR65581 ONN65581 OXJ65581 PHF65581 PRB65581 QAX65581 QKT65581 QUP65581 REL65581 ROH65581 RYD65581 SHZ65581 SRV65581 TBR65581 TLN65581 TVJ65581 UFF65581 UPB65581 UYX65581 VIT65581 VSP65581 WCL65581 WMH65581 WWD65581 JR131117 TN131117 ADJ131117 ANF131117 AXB131117 BGX131117 BQT131117 CAP131117 CKL131117 CUH131117 DED131117 DNZ131117 DXV131117 EHR131117 ERN131117 FBJ131117 FLF131117 FVB131117 GEX131117 GOT131117 GYP131117 HIL131117 HSH131117 ICD131117 ILZ131117 IVV131117 JFR131117 JPN131117 JZJ131117 KJF131117 KTB131117 LCX131117 LMT131117 LWP131117 MGL131117 MQH131117 NAD131117 NJZ131117 NTV131117 ODR131117 ONN131117 OXJ131117 PHF131117 PRB131117 QAX131117 QKT131117 QUP131117 REL131117 ROH131117 RYD131117 SHZ131117 SRV131117 TBR131117 TLN131117 TVJ131117 UFF131117 UPB131117 UYX131117 VIT131117 VSP131117 WCL131117 WMH131117 WWD131117 JR196653 TN196653 ADJ196653 ANF196653 AXB196653 BGX196653 BQT196653 CAP196653 CKL196653 CUH196653 DED196653 DNZ196653 DXV196653 EHR196653 ERN196653 FBJ196653 FLF196653 FVB196653 GEX196653 GOT196653 GYP196653 HIL196653 HSH196653 ICD196653 ILZ196653 IVV196653 JFR196653 JPN196653 JZJ196653 KJF196653 KTB196653 LCX196653 LMT196653 LWP196653 MGL196653 MQH196653 NAD196653 NJZ196653 NTV196653 ODR196653 ONN196653 OXJ196653 PHF196653 PRB196653 QAX196653 QKT196653 QUP196653 REL196653 ROH196653 RYD196653 SHZ196653 SRV196653 TBR196653 TLN196653 TVJ196653 UFF196653 UPB196653 UYX196653 VIT196653 VSP196653 WCL196653 WMH196653 WWD196653 JR262189 TN262189 ADJ262189 ANF262189 AXB262189 BGX262189 BQT262189 CAP262189 CKL262189 CUH262189 DED262189 DNZ262189 DXV262189 EHR262189 ERN262189 FBJ262189 FLF262189 FVB262189 GEX262189 GOT262189 GYP262189 HIL262189 HSH262189 ICD262189 ILZ262189 IVV262189 JFR262189 JPN262189 JZJ262189 KJF262189 KTB262189 LCX262189 LMT262189 LWP262189 MGL262189 MQH262189 NAD262189 NJZ262189 NTV262189 ODR262189 ONN262189 OXJ262189 PHF262189 PRB262189 QAX262189 QKT262189 QUP262189 REL262189 ROH262189 RYD262189 SHZ262189 SRV262189 TBR262189 TLN262189 TVJ262189 UFF262189 UPB262189 UYX262189 VIT262189 VSP262189 WCL262189 WMH262189 WWD262189 JR327725 TN327725 ADJ327725 ANF327725 AXB327725 BGX327725 BQT327725 CAP327725 CKL327725 CUH327725 DED327725 DNZ327725 DXV327725 EHR327725 ERN327725 FBJ327725 FLF327725 FVB327725 GEX327725 GOT327725 GYP327725 HIL327725 HSH327725 ICD327725 ILZ327725 IVV327725 JFR327725 JPN327725 JZJ327725 KJF327725 KTB327725 LCX327725 LMT327725 LWP327725 MGL327725 MQH327725 NAD327725 NJZ327725 NTV327725 ODR327725 ONN327725 OXJ327725 PHF327725 PRB327725 QAX327725 QKT327725 QUP327725 REL327725 ROH327725 RYD327725 SHZ327725 SRV327725 TBR327725 TLN327725 TVJ327725 UFF327725 UPB327725 UYX327725 VIT327725 VSP327725 WCL327725 WMH327725 WWD327725 JR393261 TN393261 ADJ393261 ANF393261 AXB393261 BGX393261 BQT393261 CAP393261 CKL393261 CUH393261 DED393261 DNZ393261 DXV393261 EHR393261 ERN393261 FBJ393261 FLF393261 FVB393261 GEX393261 GOT393261 GYP393261 HIL393261 HSH393261 ICD393261 ILZ393261 IVV393261 JFR393261 JPN393261 JZJ393261 KJF393261 KTB393261 LCX393261 LMT393261 LWP393261 MGL393261 MQH393261 NAD393261 NJZ393261 NTV393261 ODR393261 ONN393261 OXJ393261 PHF393261 PRB393261 QAX393261 QKT393261 QUP393261 REL393261 ROH393261 RYD393261 SHZ393261 SRV393261 TBR393261 TLN393261 TVJ393261 UFF393261 UPB393261 UYX393261 VIT393261 VSP393261 WCL393261 WMH393261 WWD393261 JR458797 TN458797 ADJ458797 ANF458797 AXB458797 BGX458797 BQT458797 CAP458797 CKL458797 CUH458797 DED458797 DNZ458797 DXV458797 EHR458797 ERN458797 FBJ458797 FLF458797 FVB458797 GEX458797 GOT458797 GYP458797 HIL458797 HSH458797 ICD458797 ILZ458797 IVV458797 JFR458797 JPN458797 JZJ458797 KJF458797 KTB458797 LCX458797 LMT458797 LWP458797 MGL458797 MQH458797 NAD458797 NJZ458797 NTV458797 ODR458797 ONN458797 OXJ458797 PHF458797 PRB458797 QAX458797 QKT458797 QUP458797 REL458797 ROH458797 RYD458797 SHZ458797 SRV458797 TBR458797 TLN458797 TVJ458797 UFF458797 UPB458797 UYX458797 VIT458797 VSP458797 WCL458797 WMH458797 WWD458797 JR524333 TN524333 ADJ524333 ANF524333 AXB524333 BGX524333 BQT524333 CAP524333 CKL524333 CUH524333 DED524333 DNZ524333 DXV524333 EHR524333 ERN524333 FBJ524333 FLF524333 FVB524333 GEX524333 GOT524333 GYP524333 HIL524333 HSH524333 ICD524333 ILZ524333 IVV524333 JFR524333 JPN524333 JZJ524333 KJF524333 KTB524333 LCX524333 LMT524333 LWP524333 MGL524333 MQH524333 NAD524333 NJZ524333 NTV524333 ODR524333 ONN524333 OXJ524333 PHF524333 PRB524333 QAX524333 QKT524333 QUP524333 REL524333 ROH524333 RYD524333 SHZ524333 SRV524333 TBR524333 TLN524333 TVJ524333 UFF524333 UPB524333 UYX524333 VIT524333 VSP524333 WCL524333 WMH524333 WWD524333 JR589869 TN589869 ADJ589869 ANF589869 AXB589869 BGX589869 BQT589869 CAP589869 CKL589869 CUH589869 DED589869 DNZ589869 DXV589869 EHR589869 ERN589869 FBJ589869 FLF589869 FVB589869 GEX589869 GOT589869 GYP589869 HIL589869 HSH589869 ICD589869 ILZ589869 IVV589869 JFR589869 JPN589869 JZJ589869 KJF589869 KTB589869 LCX589869 LMT589869 LWP589869 MGL589869 MQH589869 NAD589869 NJZ589869 NTV589869 ODR589869 ONN589869 OXJ589869 PHF589869 PRB589869 QAX589869 QKT589869 QUP589869 REL589869 ROH589869 RYD589869 SHZ589869 SRV589869 TBR589869 TLN589869 TVJ589869 UFF589869 UPB589869 UYX589869 VIT589869 VSP589869 WCL589869 WMH589869 WWD589869 JR655405 TN655405 ADJ655405 ANF655405 AXB655405 BGX655405 BQT655405 CAP655405 CKL655405 CUH655405 DED655405 DNZ655405 DXV655405 EHR655405 ERN655405 FBJ655405 FLF655405 FVB655405 GEX655405 GOT655405 GYP655405 HIL655405 HSH655405 ICD655405 ILZ655405 IVV655405 JFR655405 JPN655405 JZJ655405 KJF655405 KTB655405 LCX655405 LMT655405 LWP655405 MGL655405 MQH655405 NAD655405 NJZ655405 NTV655405 ODR655405 ONN655405 OXJ655405 PHF655405 PRB655405 QAX655405 QKT655405 QUP655405 REL655405 ROH655405 RYD655405 SHZ655405 SRV655405 TBR655405 TLN655405 TVJ655405 UFF655405 UPB655405 UYX655405 VIT655405 VSP655405 WCL655405 WMH655405 WWD655405 JR720941 TN720941 ADJ720941 ANF720941 AXB720941 BGX720941 BQT720941 CAP720941 CKL720941 CUH720941 DED720941 DNZ720941 DXV720941 EHR720941 ERN720941 FBJ720941 FLF720941 FVB720941 GEX720941 GOT720941 GYP720941 HIL720941 HSH720941 ICD720941 ILZ720941 IVV720941 JFR720941 JPN720941 JZJ720941 KJF720941 KTB720941 LCX720941 LMT720941 LWP720941 MGL720941 MQH720941 NAD720941 NJZ720941 NTV720941 ODR720941 ONN720941 OXJ720941 PHF720941 PRB720941 QAX720941 QKT720941 QUP720941 REL720941 ROH720941 RYD720941 SHZ720941 SRV720941 TBR720941 TLN720941 TVJ720941 UFF720941 UPB720941 UYX720941 VIT720941 VSP720941 WCL720941 WMH720941 WWD720941 JR786477 TN786477 ADJ786477 ANF786477 AXB786477 BGX786477 BQT786477 CAP786477 CKL786477 CUH786477 DED786477 DNZ786477 DXV786477 EHR786477 ERN786477 FBJ786477 FLF786477 FVB786477 GEX786477 GOT786477 GYP786477 HIL786477 HSH786477 ICD786477 ILZ786477 IVV786477 JFR786477 JPN786477 JZJ786477 KJF786477 KTB786477 LCX786477 LMT786477 LWP786477 MGL786477 MQH786477 NAD786477 NJZ786477 NTV786477 ODR786477 ONN786477 OXJ786477 PHF786477 PRB786477 QAX786477 QKT786477 QUP786477 REL786477 ROH786477 RYD786477 SHZ786477 SRV786477 TBR786477 TLN786477 TVJ786477 UFF786477 UPB786477 UYX786477 VIT786477 VSP786477 WCL786477 WMH786477 WWD786477 JR852013 TN852013 ADJ852013 ANF852013 AXB852013 BGX852013 BQT852013 CAP852013 CKL852013 CUH852013 DED852013 DNZ852013 DXV852013 EHR852013 ERN852013 FBJ852013 FLF852013 FVB852013 GEX852013 GOT852013 GYP852013 HIL852013 HSH852013 ICD852013 ILZ852013 IVV852013 JFR852013 JPN852013 JZJ852013 KJF852013 KTB852013 LCX852013 LMT852013 LWP852013 MGL852013 MQH852013 NAD852013 NJZ852013 NTV852013 ODR852013 ONN852013 OXJ852013 PHF852013 PRB852013 QAX852013 QKT852013 QUP852013 REL852013 ROH852013 RYD852013 SHZ852013 SRV852013 TBR852013 TLN852013 TVJ852013 UFF852013 UPB852013 UYX852013 VIT852013 VSP852013 WCL852013 WMH852013 WWD852013 JR917549 TN917549 ADJ917549 ANF917549 AXB917549 BGX917549 BQT917549 CAP917549 CKL917549 CUH917549 DED917549 DNZ917549 DXV917549 EHR917549 ERN917549 FBJ917549 FLF917549 FVB917549 GEX917549 GOT917549 GYP917549 HIL917549 HSH917549 ICD917549 ILZ917549 IVV917549 JFR917549 JPN917549 JZJ917549 KJF917549 KTB917549 LCX917549 LMT917549 LWP917549 MGL917549 MQH917549 NAD917549 NJZ917549 NTV917549 ODR917549 ONN917549 OXJ917549 PHF917549 PRB917549 QAX917549 QKT917549 QUP917549 REL917549 ROH917549 RYD917549 SHZ917549 SRV917549 TBR917549 TLN917549 TVJ917549 UFF917549 UPB917549 UYX917549 VIT917549 VSP917549 WCL917549 WMH917549 WWD917549 JR983085 TN983085 ADJ983085 ANF983085 AXB983085 BGX983085 BQT983085 CAP983085 CKL983085 CUH983085 DED983085 DNZ983085 DXV983085 EHR983085 ERN983085 FBJ983085 FLF983085 FVB983085 GEX983085 GOT983085 GYP983085 HIL983085 HSH983085 ICD983085 ILZ983085 IVV983085 JFR983085 JPN983085 JZJ983085 KJF983085 KTB983085 LCX983085 LMT983085 LWP983085 MGL983085 MQH983085 NAD983085 NJZ983085 NTV983085 ODR983085 ONN983085 OXJ983085 PHF983085 PRB983085 QAX983085 QKT983085 QUP983085 REL983085 ROH983085 RYD983085 SHZ983085 SRV983085 TBR983085 TLN983085 TVJ983085 UFF983085 UPB983085 UYX983085 VIT983085 VSP983085 WCL983085 WMH983085 WWD983085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JR65579 TN65579 ADJ65579 ANF65579 AXB65579 BGX65579 BQT65579 CAP65579 CKL65579 CUH65579 DED65579 DNZ65579 DXV65579 EHR65579 ERN65579 FBJ65579 FLF65579 FVB65579 GEX65579 GOT65579 GYP65579 HIL65579 HSH65579 ICD65579 ILZ65579 IVV65579 JFR65579 JPN65579 JZJ65579 KJF65579 KTB65579 LCX65579 LMT65579 LWP65579 MGL65579 MQH65579 NAD65579 NJZ65579 NTV65579 ODR65579 ONN65579 OXJ65579 PHF65579 PRB65579 QAX65579 QKT65579 QUP65579 REL65579 ROH65579 RYD65579 SHZ65579 SRV65579 TBR65579 TLN65579 TVJ65579 UFF65579 UPB65579 UYX65579 VIT65579 VSP65579 WCL65579 WMH65579 WWD65579 JR131115 TN131115 ADJ131115 ANF131115 AXB131115 BGX131115 BQT131115 CAP131115 CKL131115 CUH131115 DED131115 DNZ131115 DXV131115 EHR131115 ERN131115 FBJ131115 FLF131115 FVB131115 GEX131115 GOT131115 GYP131115 HIL131115 HSH131115 ICD131115 ILZ131115 IVV131115 JFR131115 JPN131115 JZJ131115 KJF131115 KTB131115 LCX131115 LMT131115 LWP131115 MGL131115 MQH131115 NAD131115 NJZ131115 NTV131115 ODR131115 ONN131115 OXJ131115 PHF131115 PRB131115 QAX131115 QKT131115 QUP131115 REL131115 ROH131115 RYD131115 SHZ131115 SRV131115 TBR131115 TLN131115 TVJ131115 UFF131115 UPB131115 UYX131115 VIT131115 VSP131115 WCL131115 WMH131115 WWD131115 JR196651 TN196651 ADJ196651 ANF196651 AXB196651 BGX196651 BQT196651 CAP196651 CKL196651 CUH196651 DED196651 DNZ196651 DXV196651 EHR196651 ERN196651 FBJ196651 FLF196651 FVB196651 GEX196651 GOT196651 GYP196651 HIL196651 HSH196651 ICD196651 ILZ196651 IVV196651 JFR196651 JPN196651 JZJ196651 KJF196651 KTB196651 LCX196651 LMT196651 LWP196651 MGL196651 MQH196651 NAD196651 NJZ196651 NTV196651 ODR196651 ONN196651 OXJ196651 PHF196651 PRB196651 QAX196651 QKT196651 QUP196651 REL196651 ROH196651 RYD196651 SHZ196651 SRV196651 TBR196651 TLN196651 TVJ196651 UFF196651 UPB196651 UYX196651 VIT196651 VSP196651 WCL196651 WMH196651 WWD196651 JR262187 TN262187 ADJ262187 ANF262187 AXB262187 BGX262187 BQT262187 CAP262187 CKL262187 CUH262187 DED262187 DNZ262187 DXV262187 EHR262187 ERN262187 FBJ262187 FLF262187 FVB262187 GEX262187 GOT262187 GYP262187 HIL262187 HSH262187 ICD262187 ILZ262187 IVV262187 JFR262187 JPN262187 JZJ262187 KJF262187 KTB262187 LCX262187 LMT262187 LWP262187 MGL262187 MQH262187 NAD262187 NJZ262187 NTV262187 ODR262187 ONN262187 OXJ262187 PHF262187 PRB262187 QAX262187 QKT262187 QUP262187 REL262187 ROH262187 RYD262187 SHZ262187 SRV262187 TBR262187 TLN262187 TVJ262187 UFF262187 UPB262187 UYX262187 VIT262187 VSP262187 WCL262187 WMH262187 WWD262187 JR327723 TN327723 ADJ327723 ANF327723 AXB327723 BGX327723 BQT327723 CAP327723 CKL327723 CUH327723 DED327723 DNZ327723 DXV327723 EHR327723 ERN327723 FBJ327723 FLF327723 FVB327723 GEX327723 GOT327723 GYP327723 HIL327723 HSH327723 ICD327723 ILZ327723 IVV327723 JFR327723 JPN327723 JZJ327723 KJF327723 KTB327723 LCX327723 LMT327723 LWP327723 MGL327723 MQH327723 NAD327723 NJZ327723 NTV327723 ODR327723 ONN327723 OXJ327723 PHF327723 PRB327723 QAX327723 QKT327723 QUP327723 REL327723 ROH327723 RYD327723 SHZ327723 SRV327723 TBR327723 TLN327723 TVJ327723 UFF327723 UPB327723 UYX327723 VIT327723 VSP327723 WCL327723 WMH327723 WWD327723 JR393259 TN393259 ADJ393259 ANF393259 AXB393259 BGX393259 BQT393259 CAP393259 CKL393259 CUH393259 DED393259 DNZ393259 DXV393259 EHR393259 ERN393259 FBJ393259 FLF393259 FVB393259 GEX393259 GOT393259 GYP393259 HIL393259 HSH393259 ICD393259 ILZ393259 IVV393259 JFR393259 JPN393259 JZJ393259 KJF393259 KTB393259 LCX393259 LMT393259 LWP393259 MGL393259 MQH393259 NAD393259 NJZ393259 NTV393259 ODR393259 ONN393259 OXJ393259 PHF393259 PRB393259 QAX393259 QKT393259 QUP393259 REL393259 ROH393259 RYD393259 SHZ393259 SRV393259 TBR393259 TLN393259 TVJ393259 UFF393259 UPB393259 UYX393259 VIT393259 VSP393259 WCL393259 WMH393259 WWD393259 JR458795 TN458795 ADJ458795 ANF458795 AXB458795 BGX458795 BQT458795 CAP458795 CKL458795 CUH458795 DED458795 DNZ458795 DXV458795 EHR458795 ERN458795 FBJ458795 FLF458795 FVB458795 GEX458795 GOT458795 GYP458795 HIL458795 HSH458795 ICD458795 ILZ458795 IVV458795 JFR458795 JPN458795 JZJ458795 KJF458795 KTB458795 LCX458795 LMT458795 LWP458795 MGL458795 MQH458795 NAD458795 NJZ458795 NTV458795 ODR458795 ONN458795 OXJ458795 PHF458795 PRB458795 QAX458795 QKT458795 QUP458795 REL458795 ROH458795 RYD458795 SHZ458795 SRV458795 TBR458795 TLN458795 TVJ458795 UFF458795 UPB458795 UYX458795 VIT458795 VSP458795 WCL458795 WMH458795 WWD458795 JR524331 TN524331 ADJ524331 ANF524331 AXB524331 BGX524331 BQT524331 CAP524331 CKL524331 CUH524331 DED524331 DNZ524331 DXV524331 EHR524331 ERN524331 FBJ524331 FLF524331 FVB524331 GEX524331 GOT524331 GYP524331 HIL524331 HSH524331 ICD524331 ILZ524331 IVV524331 JFR524331 JPN524331 JZJ524331 KJF524331 KTB524331 LCX524331 LMT524331 LWP524331 MGL524331 MQH524331 NAD524331 NJZ524331 NTV524331 ODR524331 ONN524331 OXJ524331 PHF524331 PRB524331 QAX524331 QKT524331 QUP524331 REL524331 ROH524331 RYD524331 SHZ524331 SRV524331 TBR524331 TLN524331 TVJ524331 UFF524331 UPB524331 UYX524331 VIT524331 VSP524331 WCL524331 WMH524331 WWD524331 JR589867 TN589867 ADJ589867 ANF589867 AXB589867 BGX589867 BQT589867 CAP589867 CKL589867 CUH589867 DED589867 DNZ589867 DXV589867 EHR589867 ERN589867 FBJ589867 FLF589867 FVB589867 GEX589867 GOT589867 GYP589867 HIL589867 HSH589867 ICD589867 ILZ589867 IVV589867 JFR589867 JPN589867 JZJ589867 KJF589867 KTB589867 LCX589867 LMT589867 LWP589867 MGL589867 MQH589867 NAD589867 NJZ589867 NTV589867 ODR589867 ONN589867 OXJ589867 PHF589867 PRB589867 QAX589867 QKT589867 QUP589867 REL589867 ROH589867 RYD589867 SHZ589867 SRV589867 TBR589867 TLN589867 TVJ589867 UFF589867 UPB589867 UYX589867 VIT589867 VSP589867 WCL589867 WMH589867 WWD589867 JR655403 TN655403 ADJ655403 ANF655403 AXB655403 BGX655403 BQT655403 CAP655403 CKL655403 CUH655403 DED655403 DNZ655403 DXV655403 EHR655403 ERN655403 FBJ655403 FLF655403 FVB655403 GEX655403 GOT655403 GYP655403 HIL655403 HSH655403 ICD655403 ILZ655403 IVV655403 JFR655403 JPN655403 JZJ655403 KJF655403 KTB655403 LCX655403 LMT655403 LWP655403 MGL655403 MQH655403 NAD655403 NJZ655403 NTV655403 ODR655403 ONN655403 OXJ655403 PHF655403 PRB655403 QAX655403 QKT655403 QUP655403 REL655403 ROH655403 RYD655403 SHZ655403 SRV655403 TBR655403 TLN655403 TVJ655403 UFF655403 UPB655403 UYX655403 VIT655403 VSP655403 WCL655403 WMH655403 WWD655403 JR720939 TN720939 ADJ720939 ANF720939 AXB720939 BGX720939 BQT720939 CAP720939 CKL720939 CUH720939 DED720939 DNZ720939 DXV720939 EHR720939 ERN720939 FBJ720939 FLF720939 FVB720939 GEX720939 GOT720939 GYP720939 HIL720939 HSH720939 ICD720939 ILZ720939 IVV720939 JFR720939 JPN720939 JZJ720939 KJF720939 KTB720939 LCX720939 LMT720939 LWP720939 MGL720939 MQH720939 NAD720939 NJZ720939 NTV720939 ODR720939 ONN720939 OXJ720939 PHF720939 PRB720939 QAX720939 QKT720939 QUP720939 REL720939 ROH720939 RYD720939 SHZ720939 SRV720939 TBR720939 TLN720939 TVJ720939 UFF720939 UPB720939 UYX720939 VIT720939 VSP720939 WCL720939 WMH720939 WWD720939 JR786475 TN786475 ADJ786475 ANF786475 AXB786475 BGX786475 BQT786475 CAP786475 CKL786475 CUH786475 DED786475 DNZ786475 DXV786475 EHR786475 ERN786475 FBJ786475 FLF786475 FVB786475 GEX786475 GOT786475 GYP786475 HIL786475 HSH786475 ICD786475 ILZ786475 IVV786475 JFR786475 JPN786475 JZJ786475 KJF786475 KTB786475 LCX786475 LMT786475 LWP786475 MGL786475 MQH786475 NAD786475 NJZ786475 NTV786475 ODR786475 ONN786475 OXJ786475 PHF786475 PRB786475 QAX786475 QKT786475 QUP786475 REL786475 ROH786475 RYD786475 SHZ786475 SRV786475 TBR786475 TLN786475 TVJ786475 UFF786475 UPB786475 UYX786475 VIT786475 VSP786475 WCL786475 WMH786475 WWD786475 JR852011 TN852011 ADJ852011 ANF852011 AXB852011 BGX852011 BQT852011 CAP852011 CKL852011 CUH852011 DED852011 DNZ852011 DXV852011 EHR852011 ERN852011 FBJ852011 FLF852011 FVB852011 GEX852011 GOT852011 GYP852011 HIL852011 HSH852011 ICD852011 ILZ852011 IVV852011 JFR852011 JPN852011 JZJ852011 KJF852011 KTB852011 LCX852011 LMT852011 LWP852011 MGL852011 MQH852011 NAD852011 NJZ852011 NTV852011 ODR852011 ONN852011 OXJ852011 PHF852011 PRB852011 QAX852011 QKT852011 QUP852011 REL852011 ROH852011 RYD852011 SHZ852011 SRV852011 TBR852011 TLN852011 TVJ852011 UFF852011 UPB852011 UYX852011 VIT852011 VSP852011 WCL852011 WMH852011 WWD852011 JR917547 TN917547 ADJ917547 ANF917547 AXB917547 BGX917547 BQT917547 CAP917547 CKL917547 CUH917547 DED917547 DNZ917547 DXV917547 EHR917547 ERN917547 FBJ917547 FLF917547 FVB917547 GEX917547 GOT917547 GYP917547 HIL917547 HSH917547 ICD917547 ILZ917547 IVV917547 JFR917547 JPN917547 JZJ917547 KJF917547 KTB917547 LCX917547 LMT917547 LWP917547 MGL917547 MQH917547 NAD917547 NJZ917547 NTV917547 ODR917547 ONN917547 OXJ917547 PHF917547 PRB917547 QAX917547 QKT917547 QUP917547 REL917547 ROH917547 RYD917547 SHZ917547 SRV917547 TBR917547 TLN917547 TVJ917547 UFF917547 UPB917547 UYX917547 VIT917547 VSP917547 WCL917547 WMH917547 WWD917547 JR983083 TN983083 ADJ983083 ANF983083 AXB983083 BGX983083 BQT983083 CAP983083 CKL983083 CUH983083 DED983083 DNZ983083 DXV983083 EHR983083 ERN983083 FBJ983083 FLF983083 FVB983083 GEX983083 GOT983083 GYP983083 HIL983083 HSH983083 ICD983083 ILZ983083 IVV983083 JFR983083 JPN983083 JZJ983083 KJF983083 KTB983083 LCX983083 LMT983083 LWP983083 MGL983083 MQH983083 NAD983083 NJZ983083 NTV983083 ODR983083 ONN983083 OXJ983083 PHF983083 PRB983083 QAX983083 QKT983083 QUP983083 REL983083 ROH983083 RYD983083 SHZ983083 SRV983083 TBR983083 TLN983083 TVJ983083 UFF983083 UPB983083 UYX983083 VIT983083 VSP983083 WCL983083 WMH983083 WWD983083 JN65587:JN65590 TJ65587:TJ65590 ADF65587:ADF65590 ANB65587:ANB65590 AWX65587:AWX65590 BGT65587:BGT65590 BQP65587:BQP65590 CAL65587:CAL65590 CKH65587:CKH65590 CUD65587:CUD65590 DDZ65587:DDZ65590 DNV65587:DNV65590 DXR65587:DXR65590 EHN65587:EHN65590 ERJ65587:ERJ65590 FBF65587:FBF65590 FLB65587:FLB65590 FUX65587:FUX65590 GET65587:GET65590 GOP65587:GOP65590 GYL65587:GYL65590 HIH65587:HIH65590 HSD65587:HSD65590 IBZ65587:IBZ65590 ILV65587:ILV65590 IVR65587:IVR65590 JFN65587:JFN65590 JPJ65587:JPJ65590 JZF65587:JZF65590 KJB65587:KJB65590 KSX65587:KSX65590 LCT65587:LCT65590 LMP65587:LMP65590 LWL65587:LWL65590 MGH65587:MGH65590 MQD65587:MQD65590 MZZ65587:MZZ65590 NJV65587:NJV65590 NTR65587:NTR65590 ODN65587:ODN65590 ONJ65587:ONJ65590 OXF65587:OXF65590 PHB65587:PHB65590 PQX65587:PQX65590 QAT65587:QAT65590 QKP65587:QKP65590 QUL65587:QUL65590 REH65587:REH65590 ROD65587:ROD65590 RXZ65587:RXZ65590 SHV65587:SHV65590 SRR65587:SRR65590 TBN65587:TBN65590 TLJ65587:TLJ65590 TVF65587:TVF65590 UFB65587:UFB65590 UOX65587:UOX65590 UYT65587:UYT65590 VIP65587:VIP65590 VSL65587:VSL65590 WCH65587:WCH65590 WMD65587:WMD65590 WVZ65587:WVZ65590 JN131123:JN131126 TJ131123:TJ131126 ADF131123:ADF131126 ANB131123:ANB131126 AWX131123:AWX131126 BGT131123:BGT131126 BQP131123:BQP131126 CAL131123:CAL131126 CKH131123:CKH131126 CUD131123:CUD131126 DDZ131123:DDZ131126 DNV131123:DNV131126 DXR131123:DXR131126 EHN131123:EHN131126 ERJ131123:ERJ131126 FBF131123:FBF131126 FLB131123:FLB131126 FUX131123:FUX131126 GET131123:GET131126 GOP131123:GOP131126 GYL131123:GYL131126 HIH131123:HIH131126 HSD131123:HSD131126 IBZ131123:IBZ131126 ILV131123:ILV131126 IVR131123:IVR131126 JFN131123:JFN131126 JPJ131123:JPJ131126 JZF131123:JZF131126 KJB131123:KJB131126 KSX131123:KSX131126 LCT131123:LCT131126 LMP131123:LMP131126 LWL131123:LWL131126 MGH131123:MGH131126 MQD131123:MQD131126 MZZ131123:MZZ131126 NJV131123:NJV131126 NTR131123:NTR131126 ODN131123:ODN131126 ONJ131123:ONJ131126 OXF131123:OXF131126 PHB131123:PHB131126 PQX131123:PQX131126 QAT131123:QAT131126 QKP131123:QKP131126 QUL131123:QUL131126 REH131123:REH131126 ROD131123:ROD131126 RXZ131123:RXZ131126 SHV131123:SHV131126 SRR131123:SRR131126 TBN131123:TBN131126 TLJ131123:TLJ131126 TVF131123:TVF131126 UFB131123:UFB131126 UOX131123:UOX131126 UYT131123:UYT131126 VIP131123:VIP131126 VSL131123:VSL131126 WCH131123:WCH131126 WMD131123:WMD131126 WVZ131123:WVZ131126 JN196659:JN196662 TJ196659:TJ196662 ADF196659:ADF196662 ANB196659:ANB196662 AWX196659:AWX196662 BGT196659:BGT196662 BQP196659:BQP196662 CAL196659:CAL196662 CKH196659:CKH196662 CUD196659:CUD196662 DDZ196659:DDZ196662 DNV196659:DNV196662 DXR196659:DXR196662 EHN196659:EHN196662 ERJ196659:ERJ196662 FBF196659:FBF196662 FLB196659:FLB196662 FUX196659:FUX196662 GET196659:GET196662 GOP196659:GOP196662 GYL196659:GYL196662 HIH196659:HIH196662 HSD196659:HSD196662 IBZ196659:IBZ196662 ILV196659:ILV196662 IVR196659:IVR196662 JFN196659:JFN196662 JPJ196659:JPJ196662 JZF196659:JZF196662 KJB196659:KJB196662 KSX196659:KSX196662 LCT196659:LCT196662 LMP196659:LMP196662 LWL196659:LWL196662 MGH196659:MGH196662 MQD196659:MQD196662 MZZ196659:MZZ196662 NJV196659:NJV196662 NTR196659:NTR196662 ODN196659:ODN196662 ONJ196659:ONJ196662 OXF196659:OXF196662 PHB196659:PHB196662 PQX196659:PQX196662 QAT196659:QAT196662 QKP196659:QKP196662 QUL196659:QUL196662 REH196659:REH196662 ROD196659:ROD196662 RXZ196659:RXZ196662 SHV196659:SHV196662 SRR196659:SRR196662 TBN196659:TBN196662 TLJ196659:TLJ196662 TVF196659:TVF196662 UFB196659:UFB196662 UOX196659:UOX196662 UYT196659:UYT196662 VIP196659:VIP196662 VSL196659:VSL196662 WCH196659:WCH196662 WMD196659:WMD196662 WVZ196659:WVZ196662 JN262195:JN262198 TJ262195:TJ262198 ADF262195:ADF262198 ANB262195:ANB262198 AWX262195:AWX262198 BGT262195:BGT262198 BQP262195:BQP262198 CAL262195:CAL262198 CKH262195:CKH262198 CUD262195:CUD262198 DDZ262195:DDZ262198 DNV262195:DNV262198 DXR262195:DXR262198 EHN262195:EHN262198 ERJ262195:ERJ262198 FBF262195:FBF262198 FLB262195:FLB262198 FUX262195:FUX262198 GET262195:GET262198 GOP262195:GOP262198 GYL262195:GYL262198 HIH262195:HIH262198 HSD262195:HSD262198 IBZ262195:IBZ262198 ILV262195:ILV262198 IVR262195:IVR262198 JFN262195:JFN262198 JPJ262195:JPJ262198 JZF262195:JZF262198 KJB262195:KJB262198 KSX262195:KSX262198 LCT262195:LCT262198 LMP262195:LMP262198 LWL262195:LWL262198 MGH262195:MGH262198 MQD262195:MQD262198 MZZ262195:MZZ262198 NJV262195:NJV262198 NTR262195:NTR262198 ODN262195:ODN262198 ONJ262195:ONJ262198 OXF262195:OXF262198 PHB262195:PHB262198 PQX262195:PQX262198 QAT262195:QAT262198 QKP262195:QKP262198 QUL262195:QUL262198 REH262195:REH262198 ROD262195:ROD262198 RXZ262195:RXZ262198 SHV262195:SHV262198 SRR262195:SRR262198 TBN262195:TBN262198 TLJ262195:TLJ262198 TVF262195:TVF262198 UFB262195:UFB262198 UOX262195:UOX262198 UYT262195:UYT262198 VIP262195:VIP262198 VSL262195:VSL262198 WCH262195:WCH262198 WMD262195:WMD262198 WVZ262195:WVZ262198 JN327731:JN327734 TJ327731:TJ327734 ADF327731:ADF327734 ANB327731:ANB327734 AWX327731:AWX327734 BGT327731:BGT327734 BQP327731:BQP327734 CAL327731:CAL327734 CKH327731:CKH327734 CUD327731:CUD327734 DDZ327731:DDZ327734 DNV327731:DNV327734 DXR327731:DXR327734 EHN327731:EHN327734 ERJ327731:ERJ327734 FBF327731:FBF327734 FLB327731:FLB327734 FUX327731:FUX327734 GET327731:GET327734 GOP327731:GOP327734 GYL327731:GYL327734 HIH327731:HIH327734 HSD327731:HSD327734 IBZ327731:IBZ327734 ILV327731:ILV327734 IVR327731:IVR327734 JFN327731:JFN327734 JPJ327731:JPJ327734 JZF327731:JZF327734 KJB327731:KJB327734 KSX327731:KSX327734 LCT327731:LCT327734 LMP327731:LMP327734 LWL327731:LWL327734 MGH327731:MGH327734 MQD327731:MQD327734 MZZ327731:MZZ327734 NJV327731:NJV327734 NTR327731:NTR327734 ODN327731:ODN327734 ONJ327731:ONJ327734 OXF327731:OXF327734 PHB327731:PHB327734 PQX327731:PQX327734 QAT327731:QAT327734 QKP327731:QKP327734 QUL327731:QUL327734 REH327731:REH327734 ROD327731:ROD327734 RXZ327731:RXZ327734 SHV327731:SHV327734 SRR327731:SRR327734 TBN327731:TBN327734 TLJ327731:TLJ327734 TVF327731:TVF327734 UFB327731:UFB327734 UOX327731:UOX327734 UYT327731:UYT327734 VIP327731:VIP327734 VSL327731:VSL327734 WCH327731:WCH327734 WMD327731:WMD327734 WVZ327731:WVZ327734 JN393267:JN393270 TJ393267:TJ393270 ADF393267:ADF393270 ANB393267:ANB393270 AWX393267:AWX393270 BGT393267:BGT393270 BQP393267:BQP393270 CAL393267:CAL393270 CKH393267:CKH393270 CUD393267:CUD393270 DDZ393267:DDZ393270 DNV393267:DNV393270 DXR393267:DXR393270 EHN393267:EHN393270 ERJ393267:ERJ393270 FBF393267:FBF393270 FLB393267:FLB393270 FUX393267:FUX393270 GET393267:GET393270 GOP393267:GOP393270 GYL393267:GYL393270 HIH393267:HIH393270 HSD393267:HSD393270 IBZ393267:IBZ393270 ILV393267:ILV393270 IVR393267:IVR393270 JFN393267:JFN393270 JPJ393267:JPJ393270 JZF393267:JZF393270 KJB393267:KJB393270 KSX393267:KSX393270 LCT393267:LCT393270 LMP393267:LMP393270 LWL393267:LWL393270 MGH393267:MGH393270 MQD393267:MQD393270 MZZ393267:MZZ393270 NJV393267:NJV393270 NTR393267:NTR393270 ODN393267:ODN393270 ONJ393267:ONJ393270 OXF393267:OXF393270 PHB393267:PHB393270 PQX393267:PQX393270 QAT393267:QAT393270 QKP393267:QKP393270 QUL393267:QUL393270 REH393267:REH393270 ROD393267:ROD393270 RXZ393267:RXZ393270 SHV393267:SHV393270 SRR393267:SRR393270 TBN393267:TBN393270 TLJ393267:TLJ393270 TVF393267:TVF393270 UFB393267:UFB393270 UOX393267:UOX393270 UYT393267:UYT393270 VIP393267:VIP393270 VSL393267:VSL393270 WCH393267:WCH393270 WMD393267:WMD393270 WVZ393267:WVZ393270 JN458803:JN458806 TJ458803:TJ458806 ADF458803:ADF458806 ANB458803:ANB458806 AWX458803:AWX458806 BGT458803:BGT458806 BQP458803:BQP458806 CAL458803:CAL458806 CKH458803:CKH458806 CUD458803:CUD458806 DDZ458803:DDZ458806 DNV458803:DNV458806 DXR458803:DXR458806 EHN458803:EHN458806 ERJ458803:ERJ458806 FBF458803:FBF458806 FLB458803:FLB458806 FUX458803:FUX458806 GET458803:GET458806 GOP458803:GOP458806 GYL458803:GYL458806 HIH458803:HIH458806 HSD458803:HSD458806 IBZ458803:IBZ458806 ILV458803:ILV458806 IVR458803:IVR458806 JFN458803:JFN458806 JPJ458803:JPJ458806 JZF458803:JZF458806 KJB458803:KJB458806 KSX458803:KSX458806 LCT458803:LCT458806 LMP458803:LMP458806 LWL458803:LWL458806 MGH458803:MGH458806 MQD458803:MQD458806 MZZ458803:MZZ458806 NJV458803:NJV458806 NTR458803:NTR458806 ODN458803:ODN458806 ONJ458803:ONJ458806 OXF458803:OXF458806 PHB458803:PHB458806 PQX458803:PQX458806 QAT458803:QAT458806 QKP458803:QKP458806 QUL458803:QUL458806 REH458803:REH458806 ROD458803:ROD458806 RXZ458803:RXZ458806 SHV458803:SHV458806 SRR458803:SRR458806 TBN458803:TBN458806 TLJ458803:TLJ458806 TVF458803:TVF458806 UFB458803:UFB458806 UOX458803:UOX458806 UYT458803:UYT458806 VIP458803:VIP458806 VSL458803:VSL458806 WCH458803:WCH458806 WMD458803:WMD458806 WVZ458803:WVZ458806 JN524339:JN524342 TJ524339:TJ524342 ADF524339:ADF524342 ANB524339:ANB524342 AWX524339:AWX524342 BGT524339:BGT524342 BQP524339:BQP524342 CAL524339:CAL524342 CKH524339:CKH524342 CUD524339:CUD524342 DDZ524339:DDZ524342 DNV524339:DNV524342 DXR524339:DXR524342 EHN524339:EHN524342 ERJ524339:ERJ524342 FBF524339:FBF524342 FLB524339:FLB524342 FUX524339:FUX524342 GET524339:GET524342 GOP524339:GOP524342 GYL524339:GYL524342 HIH524339:HIH524342 HSD524339:HSD524342 IBZ524339:IBZ524342 ILV524339:ILV524342 IVR524339:IVR524342 JFN524339:JFN524342 JPJ524339:JPJ524342 JZF524339:JZF524342 KJB524339:KJB524342 KSX524339:KSX524342 LCT524339:LCT524342 LMP524339:LMP524342 LWL524339:LWL524342 MGH524339:MGH524342 MQD524339:MQD524342 MZZ524339:MZZ524342 NJV524339:NJV524342 NTR524339:NTR524342 ODN524339:ODN524342 ONJ524339:ONJ524342 OXF524339:OXF524342 PHB524339:PHB524342 PQX524339:PQX524342 QAT524339:QAT524342 QKP524339:QKP524342 QUL524339:QUL524342 REH524339:REH524342 ROD524339:ROD524342 RXZ524339:RXZ524342 SHV524339:SHV524342 SRR524339:SRR524342 TBN524339:TBN524342 TLJ524339:TLJ524342 TVF524339:TVF524342 UFB524339:UFB524342 UOX524339:UOX524342 UYT524339:UYT524342 VIP524339:VIP524342 VSL524339:VSL524342 WCH524339:WCH524342 WMD524339:WMD524342 WVZ524339:WVZ524342 JN589875:JN589878 TJ589875:TJ589878 ADF589875:ADF589878 ANB589875:ANB589878 AWX589875:AWX589878 BGT589875:BGT589878 BQP589875:BQP589878 CAL589875:CAL589878 CKH589875:CKH589878 CUD589875:CUD589878 DDZ589875:DDZ589878 DNV589875:DNV589878 DXR589875:DXR589878 EHN589875:EHN589878 ERJ589875:ERJ589878 FBF589875:FBF589878 FLB589875:FLB589878 FUX589875:FUX589878 GET589875:GET589878 GOP589875:GOP589878 GYL589875:GYL589878 HIH589875:HIH589878 HSD589875:HSD589878 IBZ589875:IBZ589878 ILV589875:ILV589878 IVR589875:IVR589878 JFN589875:JFN589878 JPJ589875:JPJ589878 JZF589875:JZF589878 KJB589875:KJB589878 KSX589875:KSX589878 LCT589875:LCT589878 LMP589875:LMP589878 LWL589875:LWL589878 MGH589875:MGH589878 MQD589875:MQD589878 MZZ589875:MZZ589878 NJV589875:NJV589878 NTR589875:NTR589878 ODN589875:ODN589878 ONJ589875:ONJ589878 OXF589875:OXF589878 PHB589875:PHB589878 PQX589875:PQX589878 QAT589875:QAT589878 QKP589875:QKP589878 QUL589875:QUL589878 REH589875:REH589878 ROD589875:ROD589878 RXZ589875:RXZ589878 SHV589875:SHV589878 SRR589875:SRR589878 TBN589875:TBN589878 TLJ589875:TLJ589878 TVF589875:TVF589878 UFB589875:UFB589878 UOX589875:UOX589878 UYT589875:UYT589878 VIP589875:VIP589878 VSL589875:VSL589878 WCH589875:WCH589878 WMD589875:WMD589878 WVZ589875:WVZ589878 JN655411:JN655414 TJ655411:TJ655414 ADF655411:ADF655414 ANB655411:ANB655414 AWX655411:AWX655414 BGT655411:BGT655414 BQP655411:BQP655414 CAL655411:CAL655414 CKH655411:CKH655414 CUD655411:CUD655414 DDZ655411:DDZ655414 DNV655411:DNV655414 DXR655411:DXR655414 EHN655411:EHN655414 ERJ655411:ERJ655414 FBF655411:FBF655414 FLB655411:FLB655414 FUX655411:FUX655414 GET655411:GET655414 GOP655411:GOP655414 GYL655411:GYL655414 HIH655411:HIH655414 HSD655411:HSD655414 IBZ655411:IBZ655414 ILV655411:ILV655414 IVR655411:IVR655414 JFN655411:JFN655414 JPJ655411:JPJ655414 JZF655411:JZF655414 KJB655411:KJB655414 KSX655411:KSX655414 LCT655411:LCT655414 LMP655411:LMP655414 LWL655411:LWL655414 MGH655411:MGH655414 MQD655411:MQD655414 MZZ655411:MZZ655414 NJV655411:NJV655414 NTR655411:NTR655414 ODN655411:ODN655414 ONJ655411:ONJ655414 OXF655411:OXF655414 PHB655411:PHB655414 PQX655411:PQX655414 QAT655411:QAT655414 QKP655411:QKP655414 QUL655411:QUL655414 REH655411:REH655414 ROD655411:ROD655414 RXZ655411:RXZ655414 SHV655411:SHV655414 SRR655411:SRR655414 TBN655411:TBN655414 TLJ655411:TLJ655414 TVF655411:TVF655414 UFB655411:UFB655414 UOX655411:UOX655414 UYT655411:UYT655414 VIP655411:VIP655414 VSL655411:VSL655414 WCH655411:WCH655414 WMD655411:WMD655414 WVZ655411:WVZ655414 JN720947:JN720950 TJ720947:TJ720950 ADF720947:ADF720950 ANB720947:ANB720950 AWX720947:AWX720950 BGT720947:BGT720950 BQP720947:BQP720950 CAL720947:CAL720950 CKH720947:CKH720950 CUD720947:CUD720950 DDZ720947:DDZ720950 DNV720947:DNV720950 DXR720947:DXR720950 EHN720947:EHN720950 ERJ720947:ERJ720950 FBF720947:FBF720950 FLB720947:FLB720950 FUX720947:FUX720950 GET720947:GET720950 GOP720947:GOP720950 GYL720947:GYL720950 HIH720947:HIH720950 HSD720947:HSD720950 IBZ720947:IBZ720950 ILV720947:ILV720950 IVR720947:IVR720950 JFN720947:JFN720950 JPJ720947:JPJ720950 JZF720947:JZF720950 KJB720947:KJB720950 KSX720947:KSX720950 LCT720947:LCT720950 LMP720947:LMP720950 LWL720947:LWL720950 MGH720947:MGH720950 MQD720947:MQD720950 MZZ720947:MZZ720950 NJV720947:NJV720950 NTR720947:NTR720950 ODN720947:ODN720950 ONJ720947:ONJ720950 OXF720947:OXF720950 PHB720947:PHB720950 PQX720947:PQX720950 QAT720947:QAT720950 QKP720947:QKP720950 QUL720947:QUL720950 REH720947:REH720950 ROD720947:ROD720950 RXZ720947:RXZ720950 SHV720947:SHV720950 SRR720947:SRR720950 TBN720947:TBN720950 TLJ720947:TLJ720950 TVF720947:TVF720950 UFB720947:UFB720950 UOX720947:UOX720950 UYT720947:UYT720950 VIP720947:VIP720950 VSL720947:VSL720950 WCH720947:WCH720950 WMD720947:WMD720950 WVZ720947:WVZ720950 JN786483:JN786486 TJ786483:TJ786486 ADF786483:ADF786486 ANB786483:ANB786486 AWX786483:AWX786486 BGT786483:BGT786486 BQP786483:BQP786486 CAL786483:CAL786486 CKH786483:CKH786486 CUD786483:CUD786486 DDZ786483:DDZ786486 DNV786483:DNV786486 DXR786483:DXR786486 EHN786483:EHN786486 ERJ786483:ERJ786486 FBF786483:FBF786486 FLB786483:FLB786486 FUX786483:FUX786486 GET786483:GET786486 GOP786483:GOP786486 GYL786483:GYL786486 HIH786483:HIH786486 HSD786483:HSD786486 IBZ786483:IBZ786486 ILV786483:ILV786486 IVR786483:IVR786486 JFN786483:JFN786486 JPJ786483:JPJ786486 JZF786483:JZF786486 KJB786483:KJB786486 KSX786483:KSX786486 LCT786483:LCT786486 LMP786483:LMP786486 LWL786483:LWL786486 MGH786483:MGH786486 MQD786483:MQD786486 MZZ786483:MZZ786486 NJV786483:NJV786486 NTR786483:NTR786486 ODN786483:ODN786486 ONJ786483:ONJ786486 OXF786483:OXF786486 PHB786483:PHB786486 PQX786483:PQX786486 QAT786483:QAT786486 QKP786483:QKP786486 QUL786483:QUL786486 REH786483:REH786486 ROD786483:ROD786486 RXZ786483:RXZ786486 SHV786483:SHV786486 SRR786483:SRR786486 TBN786483:TBN786486 TLJ786483:TLJ786486 TVF786483:TVF786486 UFB786483:UFB786486 UOX786483:UOX786486 UYT786483:UYT786486 VIP786483:VIP786486 VSL786483:VSL786486 WCH786483:WCH786486 WMD786483:WMD786486 WVZ786483:WVZ786486 JN852019:JN852022 TJ852019:TJ852022 ADF852019:ADF852022 ANB852019:ANB852022 AWX852019:AWX852022 BGT852019:BGT852022 BQP852019:BQP852022 CAL852019:CAL852022 CKH852019:CKH852022 CUD852019:CUD852022 DDZ852019:DDZ852022 DNV852019:DNV852022 DXR852019:DXR852022 EHN852019:EHN852022 ERJ852019:ERJ852022 FBF852019:FBF852022 FLB852019:FLB852022 FUX852019:FUX852022 GET852019:GET852022 GOP852019:GOP852022 GYL852019:GYL852022 HIH852019:HIH852022 HSD852019:HSD852022 IBZ852019:IBZ852022 ILV852019:ILV852022 IVR852019:IVR852022 JFN852019:JFN852022 JPJ852019:JPJ852022 JZF852019:JZF852022 KJB852019:KJB852022 KSX852019:KSX852022 LCT852019:LCT852022 LMP852019:LMP852022 LWL852019:LWL852022 MGH852019:MGH852022 MQD852019:MQD852022 MZZ852019:MZZ852022 NJV852019:NJV852022 NTR852019:NTR852022 ODN852019:ODN852022 ONJ852019:ONJ852022 OXF852019:OXF852022 PHB852019:PHB852022 PQX852019:PQX852022 QAT852019:QAT852022 QKP852019:QKP852022 QUL852019:QUL852022 REH852019:REH852022 ROD852019:ROD852022 RXZ852019:RXZ852022 SHV852019:SHV852022 SRR852019:SRR852022 TBN852019:TBN852022 TLJ852019:TLJ852022 TVF852019:TVF852022 UFB852019:UFB852022 UOX852019:UOX852022 UYT852019:UYT852022 VIP852019:VIP852022 VSL852019:VSL852022 WCH852019:WCH852022 WMD852019:WMD852022 WVZ852019:WVZ852022 JN917555:JN917558 TJ917555:TJ917558 ADF917555:ADF917558 ANB917555:ANB917558 AWX917555:AWX917558 BGT917555:BGT917558 BQP917555:BQP917558 CAL917555:CAL917558 CKH917555:CKH917558 CUD917555:CUD917558 DDZ917555:DDZ917558 DNV917555:DNV917558 DXR917555:DXR917558 EHN917555:EHN917558 ERJ917555:ERJ917558 FBF917555:FBF917558 FLB917555:FLB917558 FUX917555:FUX917558 GET917555:GET917558 GOP917555:GOP917558 GYL917555:GYL917558 HIH917555:HIH917558 HSD917555:HSD917558 IBZ917555:IBZ917558 ILV917555:ILV917558 IVR917555:IVR917558 JFN917555:JFN917558 JPJ917555:JPJ917558 JZF917555:JZF917558 KJB917555:KJB917558 KSX917555:KSX917558 LCT917555:LCT917558 LMP917555:LMP917558 LWL917555:LWL917558 MGH917555:MGH917558 MQD917555:MQD917558 MZZ917555:MZZ917558 NJV917555:NJV917558 NTR917555:NTR917558 ODN917555:ODN917558 ONJ917555:ONJ917558 OXF917555:OXF917558 PHB917555:PHB917558 PQX917555:PQX917558 QAT917555:QAT917558 QKP917555:QKP917558 QUL917555:QUL917558 REH917555:REH917558 ROD917555:ROD917558 RXZ917555:RXZ917558 SHV917555:SHV917558 SRR917555:SRR917558 TBN917555:TBN917558 TLJ917555:TLJ917558 TVF917555:TVF917558 UFB917555:UFB917558 UOX917555:UOX917558 UYT917555:UYT917558 VIP917555:VIP917558 VSL917555:VSL917558 WCH917555:WCH917558 WMD917555:WMD917558 WVZ917555:WVZ917558 JN983091:JN983094 TJ983091:TJ983094 ADF983091:ADF983094 ANB983091:ANB983094 AWX983091:AWX983094 BGT983091:BGT983094 BQP983091:BQP983094 CAL983091:CAL983094 CKH983091:CKH983094 CUD983091:CUD983094 DDZ983091:DDZ983094 DNV983091:DNV983094 DXR983091:DXR983094 EHN983091:EHN983094 ERJ983091:ERJ983094 FBF983091:FBF983094 FLB983091:FLB983094 FUX983091:FUX983094 GET983091:GET983094 GOP983091:GOP983094 GYL983091:GYL983094 HIH983091:HIH983094 HSD983091:HSD983094 IBZ983091:IBZ983094 ILV983091:ILV983094 IVR983091:IVR983094 JFN983091:JFN983094 JPJ983091:JPJ983094 JZF983091:JZF983094 KJB983091:KJB983094 KSX983091:KSX983094 LCT983091:LCT983094 LMP983091:LMP983094 LWL983091:LWL983094 MGH983091:MGH983094 MQD983091:MQD983094 MZZ983091:MZZ983094 NJV983091:NJV983094 NTR983091:NTR983094 ODN983091:ODN983094 ONJ983091:ONJ983094 OXF983091:OXF983094 PHB983091:PHB983094 PQX983091:PQX983094 QAT983091:QAT983094 QKP983091:QKP983094 QUL983091:QUL983094 REH983091:REH983094 ROD983091:ROD983094 RXZ983091:RXZ983094 SHV983091:SHV983094 SRR983091:SRR983094 TBN983091:TBN983094 TLJ983091:TLJ983094 TVF983091:TVF983094 UFB983091:UFB983094 UOX983091:UOX983094 UYT983091:UYT983094 VIP983091:VIP983094 VSL983091:VSL983094 WCH983091:WCH983094 WMD983091:WMD983094 WVZ983091:WVZ983094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JN65585 TJ65585 ADF65585 ANB65585 AWX65585 BGT65585 BQP65585 CAL65585 CKH65585 CUD65585 DDZ65585 DNV65585 DXR65585 EHN65585 ERJ65585 FBF65585 FLB65585 FUX65585 GET65585 GOP65585 GYL65585 HIH65585 HSD65585 IBZ65585 ILV65585 IVR65585 JFN65585 JPJ65585 JZF65585 KJB65585 KSX65585 LCT65585 LMP65585 LWL65585 MGH65585 MQD65585 MZZ65585 NJV65585 NTR65585 ODN65585 ONJ65585 OXF65585 PHB65585 PQX65585 QAT65585 QKP65585 QUL65585 REH65585 ROD65585 RXZ65585 SHV65585 SRR65585 TBN65585 TLJ65585 TVF65585 UFB65585 UOX65585 UYT65585 VIP65585 VSL65585 WCH65585 WMD65585 WVZ65585 JN131121 TJ131121 ADF131121 ANB131121 AWX131121 BGT131121 BQP131121 CAL131121 CKH131121 CUD131121 DDZ131121 DNV131121 DXR131121 EHN131121 ERJ131121 FBF131121 FLB131121 FUX131121 GET131121 GOP131121 GYL131121 HIH131121 HSD131121 IBZ131121 ILV131121 IVR131121 JFN131121 JPJ131121 JZF131121 KJB131121 KSX131121 LCT131121 LMP131121 LWL131121 MGH131121 MQD131121 MZZ131121 NJV131121 NTR131121 ODN131121 ONJ131121 OXF131121 PHB131121 PQX131121 QAT131121 QKP131121 QUL131121 REH131121 ROD131121 RXZ131121 SHV131121 SRR131121 TBN131121 TLJ131121 TVF131121 UFB131121 UOX131121 UYT131121 VIP131121 VSL131121 WCH131121 WMD131121 WVZ131121 JN196657 TJ196657 ADF196657 ANB196657 AWX196657 BGT196657 BQP196657 CAL196657 CKH196657 CUD196657 DDZ196657 DNV196657 DXR196657 EHN196657 ERJ196657 FBF196657 FLB196657 FUX196657 GET196657 GOP196657 GYL196657 HIH196657 HSD196657 IBZ196657 ILV196657 IVR196657 JFN196657 JPJ196657 JZF196657 KJB196657 KSX196657 LCT196657 LMP196657 LWL196657 MGH196657 MQD196657 MZZ196657 NJV196657 NTR196657 ODN196657 ONJ196657 OXF196657 PHB196657 PQX196657 QAT196657 QKP196657 QUL196657 REH196657 ROD196657 RXZ196657 SHV196657 SRR196657 TBN196657 TLJ196657 TVF196657 UFB196657 UOX196657 UYT196657 VIP196657 VSL196657 WCH196657 WMD196657 WVZ196657 JN262193 TJ262193 ADF262193 ANB262193 AWX262193 BGT262193 BQP262193 CAL262193 CKH262193 CUD262193 DDZ262193 DNV262193 DXR262193 EHN262193 ERJ262193 FBF262193 FLB262193 FUX262193 GET262193 GOP262193 GYL262193 HIH262193 HSD262193 IBZ262193 ILV262193 IVR262193 JFN262193 JPJ262193 JZF262193 KJB262193 KSX262193 LCT262193 LMP262193 LWL262193 MGH262193 MQD262193 MZZ262193 NJV262193 NTR262193 ODN262193 ONJ262193 OXF262193 PHB262193 PQX262193 QAT262193 QKP262193 QUL262193 REH262193 ROD262193 RXZ262193 SHV262193 SRR262193 TBN262193 TLJ262193 TVF262193 UFB262193 UOX262193 UYT262193 VIP262193 VSL262193 WCH262193 WMD262193 WVZ262193 JN327729 TJ327729 ADF327729 ANB327729 AWX327729 BGT327729 BQP327729 CAL327729 CKH327729 CUD327729 DDZ327729 DNV327729 DXR327729 EHN327729 ERJ327729 FBF327729 FLB327729 FUX327729 GET327729 GOP327729 GYL327729 HIH327729 HSD327729 IBZ327729 ILV327729 IVR327729 JFN327729 JPJ327729 JZF327729 KJB327729 KSX327729 LCT327729 LMP327729 LWL327729 MGH327729 MQD327729 MZZ327729 NJV327729 NTR327729 ODN327729 ONJ327729 OXF327729 PHB327729 PQX327729 QAT327729 QKP327729 QUL327729 REH327729 ROD327729 RXZ327729 SHV327729 SRR327729 TBN327729 TLJ327729 TVF327729 UFB327729 UOX327729 UYT327729 VIP327729 VSL327729 WCH327729 WMD327729 WVZ327729 JN393265 TJ393265 ADF393265 ANB393265 AWX393265 BGT393265 BQP393265 CAL393265 CKH393265 CUD393265 DDZ393265 DNV393265 DXR393265 EHN393265 ERJ393265 FBF393265 FLB393265 FUX393265 GET393265 GOP393265 GYL393265 HIH393265 HSD393265 IBZ393265 ILV393265 IVR393265 JFN393265 JPJ393265 JZF393265 KJB393265 KSX393265 LCT393265 LMP393265 LWL393265 MGH393265 MQD393265 MZZ393265 NJV393265 NTR393265 ODN393265 ONJ393265 OXF393265 PHB393265 PQX393265 QAT393265 QKP393265 QUL393265 REH393265 ROD393265 RXZ393265 SHV393265 SRR393265 TBN393265 TLJ393265 TVF393265 UFB393265 UOX393265 UYT393265 VIP393265 VSL393265 WCH393265 WMD393265 WVZ393265 JN458801 TJ458801 ADF458801 ANB458801 AWX458801 BGT458801 BQP458801 CAL458801 CKH458801 CUD458801 DDZ458801 DNV458801 DXR458801 EHN458801 ERJ458801 FBF458801 FLB458801 FUX458801 GET458801 GOP458801 GYL458801 HIH458801 HSD458801 IBZ458801 ILV458801 IVR458801 JFN458801 JPJ458801 JZF458801 KJB458801 KSX458801 LCT458801 LMP458801 LWL458801 MGH458801 MQD458801 MZZ458801 NJV458801 NTR458801 ODN458801 ONJ458801 OXF458801 PHB458801 PQX458801 QAT458801 QKP458801 QUL458801 REH458801 ROD458801 RXZ458801 SHV458801 SRR458801 TBN458801 TLJ458801 TVF458801 UFB458801 UOX458801 UYT458801 VIP458801 VSL458801 WCH458801 WMD458801 WVZ458801 JN524337 TJ524337 ADF524337 ANB524337 AWX524337 BGT524337 BQP524337 CAL524337 CKH524337 CUD524337 DDZ524337 DNV524337 DXR524337 EHN524337 ERJ524337 FBF524337 FLB524337 FUX524337 GET524337 GOP524337 GYL524337 HIH524337 HSD524337 IBZ524337 ILV524337 IVR524337 JFN524337 JPJ524337 JZF524337 KJB524337 KSX524337 LCT524337 LMP524337 LWL524337 MGH524337 MQD524337 MZZ524337 NJV524337 NTR524337 ODN524337 ONJ524337 OXF524337 PHB524337 PQX524337 QAT524337 QKP524337 QUL524337 REH524337 ROD524337 RXZ524337 SHV524337 SRR524337 TBN524337 TLJ524337 TVF524337 UFB524337 UOX524337 UYT524337 VIP524337 VSL524337 WCH524337 WMD524337 WVZ524337 JN589873 TJ589873 ADF589873 ANB589873 AWX589873 BGT589873 BQP589873 CAL589873 CKH589873 CUD589873 DDZ589873 DNV589873 DXR589873 EHN589873 ERJ589873 FBF589873 FLB589873 FUX589873 GET589873 GOP589873 GYL589873 HIH589873 HSD589873 IBZ589873 ILV589873 IVR589873 JFN589873 JPJ589873 JZF589873 KJB589873 KSX589873 LCT589873 LMP589873 LWL589873 MGH589873 MQD589873 MZZ589873 NJV589873 NTR589873 ODN589873 ONJ589873 OXF589873 PHB589873 PQX589873 QAT589873 QKP589873 QUL589873 REH589873 ROD589873 RXZ589873 SHV589873 SRR589873 TBN589873 TLJ589873 TVF589873 UFB589873 UOX589873 UYT589873 VIP589873 VSL589873 WCH589873 WMD589873 WVZ589873 JN655409 TJ655409 ADF655409 ANB655409 AWX655409 BGT655409 BQP655409 CAL655409 CKH655409 CUD655409 DDZ655409 DNV655409 DXR655409 EHN655409 ERJ655409 FBF655409 FLB655409 FUX655409 GET655409 GOP655409 GYL655409 HIH655409 HSD655409 IBZ655409 ILV655409 IVR655409 JFN655409 JPJ655409 JZF655409 KJB655409 KSX655409 LCT655409 LMP655409 LWL655409 MGH655409 MQD655409 MZZ655409 NJV655409 NTR655409 ODN655409 ONJ655409 OXF655409 PHB655409 PQX655409 QAT655409 QKP655409 QUL655409 REH655409 ROD655409 RXZ655409 SHV655409 SRR655409 TBN655409 TLJ655409 TVF655409 UFB655409 UOX655409 UYT655409 VIP655409 VSL655409 WCH655409 WMD655409 WVZ655409 JN720945 TJ720945 ADF720945 ANB720945 AWX720945 BGT720945 BQP720945 CAL720945 CKH720945 CUD720945 DDZ720945 DNV720945 DXR720945 EHN720945 ERJ720945 FBF720945 FLB720945 FUX720945 GET720945 GOP720945 GYL720945 HIH720945 HSD720945 IBZ720945 ILV720945 IVR720945 JFN720945 JPJ720945 JZF720945 KJB720945 KSX720945 LCT720945 LMP720945 LWL720945 MGH720945 MQD720945 MZZ720945 NJV720945 NTR720945 ODN720945 ONJ720945 OXF720945 PHB720945 PQX720945 QAT720945 QKP720945 QUL720945 REH720945 ROD720945 RXZ720945 SHV720945 SRR720945 TBN720945 TLJ720945 TVF720945 UFB720945 UOX720945 UYT720945 VIP720945 VSL720945 WCH720945 WMD720945 WVZ720945 JN786481 TJ786481 ADF786481 ANB786481 AWX786481 BGT786481 BQP786481 CAL786481 CKH786481 CUD786481 DDZ786481 DNV786481 DXR786481 EHN786481 ERJ786481 FBF786481 FLB786481 FUX786481 GET786481 GOP786481 GYL786481 HIH786481 HSD786481 IBZ786481 ILV786481 IVR786481 JFN786481 JPJ786481 JZF786481 KJB786481 KSX786481 LCT786481 LMP786481 LWL786481 MGH786481 MQD786481 MZZ786481 NJV786481 NTR786481 ODN786481 ONJ786481 OXF786481 PHB786481 PQX786481 QAT786481 QKP786481 QUL786481 REH786481 ROD786481 RXZ786481 SHV786481 SRR786481 TBN786481 TLJ786481 TVF786481 UFB786481 UOX786481 UYT786481 VIP786481 VSL786481 WCH786481 WMD786481 WVZ786481 JN852017 TJ852017 ADF852017 ANB852017 AWX852017 BGT852017 BQP852017 CAL852017 CKH852017 CUD852017 DDZ852017 DNV852017 DXR852017 EHN852017 ERJ852017 FBF852017 FLB852017 FUX852017 GET852017 GOP852017 GYL852017 HIH852017 HSD852017 IBZ852017 ILV852017 IVR852017 JFN852017 JPJ852017 JZF852017 KJB852017 KSX852017 LCT852017 LMP852017 LWL852017 MGH852017 MQD852017 MZZ852017 NJV852017 NTR852017 ODN852017 ONJ852017 OXF852017 PHB852017 PQX852017 QAT852017 QKP852017 QUL852017 REH852017 ROD852017 RXZ852017 SHV852017 SRR852017 TBN852017 TLJ852017 TVF852017 UFB852017 UOX852017 UYT852017 VIP852017 VSL852017 WCH852017 WMD852017 WVZ852017 JN917553 TJ917553 ADF917553 ANB917553 AWX917553 BGT917553 BQP917553 CAL917553 CKH917553 CUD917553 DDZ917553 DNV917553 DXR917553 EHN917553 ERJ917553 FBF917553 FLB917553 FUX917553 GET917553 GOP917553 GYL917553 HIH917553 HSD917553 IBZ917553 ILV917553 IVR917553 JFN917553 JPJ917553 JZF917553 KJB917553 KSX917553 LCT917553 LMP917553 LWL917553 MGH917553 MQD917553 MZZ917553 NJV917553 NTR917553 ODN917553 ONJ917553 OXF917553 PHB917553 PQX917553 QAT917553 QKP917553 QUL917553 REH917553 ROD917553 RXZ917553 SHV917553 SRR917553 TBN917553 TLJ917553 TVF917553 UFB917553 UOX917553 UYT917553 VIP917553 VSL917553 WCH917553 WMD917553 WVZ917553 JN983089 TJ983089 ADF983089 ANB983089 AWX983089 BGT983089 BQP983089 CAL983089 CKH983089 CUD983089 DDZ983089 DNV983089 DXR983089 EHN983089 ERJ983089 FBF983089 FLB983089 FUX983089 GET983089 GOP983089 GYL983089 HIH983089 HSD983089 IBZ983089 ILV983089 IVR983089 JFN983089 JPJ983089 JZF983089 KJB983089 KSX983089 LCT983089 LMP983089 LWL983089 MGH983089 MQD983089 MZZ983089 NJV983089 NTR983089 ODN983089 ONJ983089 OXF983089 PHB983089 PQX983089 QAT983089 QKP983089 QUL983089 REH983089 ROD983089 RXZ983089 SHV983089 SRR983089 TBN983089 TLJ983089 TVF983089 UFB983089 UOX983089 UYT983089 VIP983089 VSL983089 WCH983089 WMD983089 WVZ983089 JN65583 TJ65583 ADF65583 ANB65583 AWX65583 BGT65583 BQP65583 CAL65583 CKH65583 CUD65583 DDZ65583 DNV65583 DXR65583 EHN65583 ERJ65583 FBF65583 FLB65583 FUX65583 GET65583 GOP65583 GYL65583 HIH65583 HSD65583 IBZ65583 ILV65583 IVR65583 JFN65583 JPJ65583 JZF65583 KJB65583 KSX65583 LCT65583 LMP65583 LWL65583 MGH65583 MQD65583 MZZ65583 NJV65583 NTR65583 ODN65583 ONJ65583 OXF65583 PHB65583 PQX65583 QAT65583 QKP65583 QUL65583 REH65583 ROD65583 RXZ65583 SHV65583 SRR65583 TBN65583 TLJ65583 TVF65583 UFB65583 UOX65583 UYT65583 VIP65583 VSL65583 WCH65583 WMD65583 WVZ65583 JN131119 TJ131119 ADF131119 ANB131119 AWX131119 BGT131119 BQP131119 CAL131119 CKH131119 CUD131119 DDZ131119 DNV131119 DXR131119 EHN131119 ERJ131119 FBF131119 FLB131119 FUX131119 GET131119 GOP131119 GYL131119 HIH131119 HSD131119 IBZ131119 ILV131119 IVR131119 JFN131119 JPJ131119 JZF131119 KJB131119 KSX131119 LCT131119 LMP131119 LWL131119 MGH131119 MQD131119 MZZ131119 NJV131119 NTR131119 ODN131119 ONJ131119 OXF131119 PHB131119 PQX131119 QAT131119 QKP131119 QUL131119 REH131119 ROD131119 RXZ131119 SHV131119 SRR131119 TBN131119 TLJ131119 TVF131119 UFB131119 UOX131119 UYT131119 VIP131119 VSL131119 WCH131119 WMD131119 WVZ131119 JN196655 TJ196655 ADF196655 ANB196655 AWX196655 BGT196655 BQP196655 CAL196655 CKH196655 CUD196655 DDZ196655 DNV196655 DXR196655 EHN196655 ERJ196655 FBF196655 FLB196655 FUX196655 GET196655 GOP196655 GYL196655 HIH196655 HSD196655 IBZ196655 ILV196655 IVR196655 JFN196655 JPJ196655 JZF196655 KJB196655 KSX196655 LCT196655 LMP196655 LWL196655 MGH196655 MQD196655 MZZ196655 NJV196655 NTR196655 ODN196655 ONJ196655 OXF196655 PHB196655 PQX196655 QAT196655 QKP196655 QUL196655 REH196655 ROD196655 RXZ196655 SHV196655 SRR196655 TBN196655 TLJ196655 TVF196655 UFB196655 UOX196655 UYT196655 VIP196655 VSL196655 WCH196655 WMD196655 WVZ196655 JN262191 TJ262191 ADF262191 ANB262191 AWX262191 BGT262191 BQP262191 CAL262191 CKH262191 CUD262191 DDZ262191 DNV262191 DXR262191 EHN262191 ERJ262191 FBF262191 FLB262191 FUX262191 GET262191 GOP262191 GYL262191 HIH262191 HSD262191 IBZ262191 ILV262191 IVR262191 JFN262191 JPJ262191 JZF262191 KJB262191 KSX262191 LCT262191 LMP262191 LWL262191 MGH262191 MQD262191 MZZ262191 NJV262191 NTR262191 ODN262191 ONJ262191 OXF262191 PHB262191 PQX262191 QAT262191 QKP262191 QUL262191 REH262191 ROD262191 RXZ262191 SHV262191 SRR262191 TBN262191 TLJ262191 TVF262191 UFB262191 UOX262191 UYT262191 VIP262191 VSL262191 WCH262191 WMD262191 WVZ262191 JN327727 TJ327727 ADF327727 ANB327727 AWX327727 BGT327727 BQP327727 CAL327727 CKH327727 CUD327727 DDZ327727 DNV327727 DXR327727 EHN327727 ERJ327727 FBF327727 FLB327727 FUX327727 GET327727 GOP327727 GYL327727 HIH327727 HSD327727 IBZ327727 ILV327727 IVR327727 JFN327727 JPJ327727 JZF327727 KJB327727 KSX327727 LCT327727 LMP327727 LWL327727 MGH327727 MQD327727 MZZ327727 NJV327727 NTR327727 ODN327727 ONJ327727 OXF327727 PHB327727 PQX327727 QAT327727 QKP327727 QUL327727 REH327727 ROD327727 RXZ327727 SHV327727 SRR327727 TBN327727 TLJ327727 TVF327727 UFB327727 UOX327727 UYT327727 VIP327727 VSL327727 WCH327727 WMD327727 WVZ327727 JN393263 TJ393263 ADF393263 ANB393263 AWX393263 BGT393263 BQP393263 CAL393263 CKH393263 CUD393263 DDZ393263 DNV393263 DXR393263 EHN393263 ERJ393263 FBF393263 FLB393263 FUX393263 GET393263 GOP393263 GYL393263 HIH393263 HSD393263 IBZ393263 ILV393263 IVR393263 JFN393263 JPJ393263 JZF393263 KJB393263 KSX393263 LCT393263 LMP393263 LWL393263 MGH393263 MQD393263 MZZ393263 NJV393263 NTR393263 ODN393263 ONJ393263 OXF393263 PHB393263 PQX393263 QAT393263 QKP393263 QUL393263 REH393263 ROD393263 RXZ393263 SHV393263 SRR393263 TBN393263 TLJ393263 TVF393263 UFB393263 UOX393263 UYT393263 VIP393263 VSL393263 WCH393263 WMD393263 WVZ393263 JN458799 TJ458799 ADF458799 ANB458799 AWX458799 BGT458799 BQP458799 CAL458799 CKH458799 CUD458799 DDZ458799 DNV458799 DXR458799 EHN458799 ERJ458799 FBF458799 FLB458799 FUX458799 GET458799 GOP458799 GYL458799 HIH458799 HSD458799 IBZ458799 ILV458799 IVR458799 JFN458799 JPJ458799 JZF458799 KJB458799 KSX458799 LCT458799 LMP458799 LWL458799 MGH458799 MQD458799 MZZ458799 NJV458799 NTR458799 ODN458799 ONJ458799 OXF458799 PHB458799 PQX458799 QAT458799 QKP458799 QUL458799 REH458799 ROD458799 RXZ458799 SHV458799 SRR458799 TBN458799 TLJ458799 TVF458799 UFB458799 UOX458799 UYT458799 VIP458799 VSL458799 WCH458799 WMD458799 WVZ458799 JN524335 TJ524335 ADF524335 ANB524335 AWX524335 BGT524335 BQP524335 CAL524335 CKH524335 CUD524335 DDZ524335 DNV524335 DXR524335 EHN524335 ERJ524335 FBF524335 FLB524335 FUX524335 GET524335 GOP524335 GYL524335 HIH524335 HSD524335 IBZ524335 ILV524335 IVR524335 JFN524335 JPJ524335 JZF524335 KJB524335 KSX524335 LCT524335 LMP524335 LWL524335 MGH524335 MQD524335 MZZ524335 NJV524335 NTR524335 ODN524335 ONJ524335 OXF524335 PHB524335 PQX524335 QAT524335 QKP524335 QUL524335 REH524335 ROD524335 RXZ524335 SHV524335 SRR524335 TBN524335 TLJ524335 TVF524335 UFB524335 UOX524335 UYT524335 VIP524335 VSL524335 WCH524335 WMD524335 WVZ524335 JN589871 TJ589871 ADF589871 ANB589871 AWX589871 BGT589871 BQP589871 CAL589871 CKH589871 CUD589871 DDZ589871 DNV589871 DXR589871 EHN589871 ERJ589871 FBF589871 FLB589871 FUX589871 GET589871 GOP589871 GYL589871 HIH589871 HSD589871 IBZ589871 ILV589871 IVR589871 JFN589871 JPJ589871 JZF589871 KJB589871 KSX589871 LCT589871 LMP589871 LWL589871 MGH589871 MQD589871 MZZ589871 NJV589871 NTR589871 ODN589871 ONJ589871 OXF589871 PHB589871 PQX589871 QAT589871 QKP589871 QUL589871 REH589871 ROD589871 RXZ589871 SHV589871 SRR589871 TBN589871 TLJ589871 TVF589871 UFB589871 UOX589871 UYT589871 VIP589871 VSL589871 WCH589871 WMD589871 WVZ589871 JN655407 TJ655407 ADF655407 ANB655407 AWX655407 BGT655407 BQP655407 CAL655407 CKH655407 CUD655407 DDZ655407 DNV655407 DXR655407 EHN655407 ERJ655407 FBF655407 FLB655407 FUX655407 GET655407 GOP655407 GYL655407 HIH655407 HSD655407 IBZ655407 ILV655407 IVR655407 JFN655407 JPJ655407 JZF655407 KJB655407 KSX655407 LCT655407 LMP655407 LWL655407 MGH655407 MQD655407 MZZ655407 NJV655407 NTR655407 ODN655407 ONJ655407 OXF655407 PHB655407 PQX655407 QAT655407 QKP655407 QUL655407 REH655407 ROD655407 RXZ655407 SHV655407 SRR655407 TBN655407 TLJ655407 TVF655407 UFB655407 UOX655407 UYT655407 VIP655407 VSL655407 WCH655407 WMD655407 WVZ655407 JN720943 TJ720943 ADF720943 ANB720943 AWX720943 BGT720943 BQP720943 CAL720943 CKH720943 CUD720943 DDZ720943 DNV720943 DXR720943 EHN720943 ERJ720943 FBF720943 FLB720943 FUX720943 GET720943 GOP720943 GYL720943 HIH720943 HSD720943 IBZ720943 ILV720943 IVR720943 JFN720943 JPJ720943 JZF720943 KJB720943 KSX720943 LCT720943 LMP720943 LWL720943 MGH720943 MQD720943 MZZ720943 NJV720943 NTR720943 ODN720943 ONJ720943 OXF720943 PHB720943 PQX720943 QAT720943 QKP720943 QUL720943 REH720943 ROD720943 RXZ720943 SHV720943 SRR720943 TBN720943 TLJ720943 TVF720943 UFB720943 UOX720943 UYT720943 VIP720943 VSL720943 WCH720943 WMD720943 WVZ720943 JN786479 TJ786479 ADF786479 ANB786479 AWX786479 BGT786479 BQP786479 CAL786479 CKH786479 CUD786479 DDZ786479 DNV786479 DXR786479 EHN786479 ERJ786479 FBF786479 FLB786479 FUX786479 GET786479 GOP786479 GYL786479 HIH786479 HSD786479 IBZ786479 ILV786479 IVR786479 JFN786479 JPJ786479 JZF786479 KJB786479 KSX786479 LCT786479 LMP786479 LWL786479 MGH786479 MQD786479 MZZ786479 NJV786479 NTR786479 ODN786479 ONJ786479 OXF786479 PHB786479 PQX786479 QAT786479 QKP786479 QUL786479 REH786479 ROD786479 RXZ786479 SHV786479 SRR786479 TBN786479 TLJ786479 TVF786479 UFB786479 UOX786479 UYT786479 VIP786479 VSL786479 WCH786479 WMD786479 WVZ786479 JN852015 TJ852015 ADF852015 ANB852015 AWX852015 BGT852015 BQP852015 CAL852015 CKH852015 CUD852015 DDZ852015 DNV852015 DXR852015 EHN852015 ERJ852015 FBF852015 FLB852015 FUX852015 GET852015 GOP852015 GYL852015 HIH852015 HSD852015 IBZ852015 ILV852015 IVR852015 JFN852015 JPJ852015 JZF852015 KJB852015 KSX852015 LCT852015 LMP852015 LWL852015 MGH852015 MQD852015 MZZ852015 NJV852015 NTR852015 ODN852015 ONJ852015 OXF852015 PHB852015 PQX852015 QAT852015 QKP852015 QUL852015 REH852015 ROD852015 RXZ852015 SHV852015 SRR852015 TBN852015 TLJ852015 TVF852015 UFB852015 UOX852015 UYT852015 VIP852015 VSL852015 WCH852015 WMD852015 WVZ852015 JN917551 TJ917551 ADF917551 ANB917551 AWX917551 BGT917551 BQP917551 CAL917551 CKH917551 CUD917551 DDZ917551 DNV917551 DXR917551 EHN917551 ERJ917551 FBF917551 FLB917551 FUX917551 GET917551 GOP917551 GYL917551 HIH917551 HSD917551 IBZ917551 ILV917551 IVR917551 JFN917551 JPJ917551 JZF917551 KJB917551 KSX917551 LCT917551 LMP917551 LWL917551 MGH917551 MQD917551 MZZ917551 NJV917551 NTR917551 ODN917551 ONJ917551 OXF917551 PHB917551 PQX917551 QAT917551 QKP917551 QUL917551 REH917551 ROD917551 RXZ917551 SHV917551 SRR917551 TBN917551 TLJ917551 TVF917551 UFB917551 UOX917551 UYT917551 VIP917551 VSL917551 WCH917551 WMD917551 WVZ917551 JN983087 TJ983087 ADF983087 ANB983087 AWX983087 BGT983087 BQP983087 CAL983087 CKH983087 CUD983087 DDZ983087 DNV983087 DXR983087 EHN983087 ERJ983087 FBF983087 FLB983087 FUX983087 GET983087 GOP983087 GYL983087 HIH983087 HSD983087 IBZ983087 ILV983087 IVR983087 JFN983087 JPJ983087 JZF983087 KJB983087 KSX983087 LCT983087 LMP983087 LWL983087 MGH983087 MQD983087 MZZ983087 NJV983087 NTR983087 ODN983087 ONJ983087 OXF983087 PHB983087 PQX983087 QAT983087 QKP983087 QUL983087 REH983087 ROD983087 RXZ983087 SHV983087 SRR983087 TBN983087 TLJ983087 TVF983087 UFB983087 UOX983087 UYT983087 VIP983087 VSL983087 WCH983087 WMD983087 WVZ983087 JN65581 TJ65581 ADF65581 ANB65581 AWX65581 BGT65581 BQP65581 CAL65581 CKH65581 CUD65581 DDZ65581 DNV65581 DXR65581 EHN65581 ERJ65581 FBF65581 FLB65581 FUX65581 GET65581 GOP65581 GYL65581 HIH65581 HSD65581 IBZ65581 ILV65581 IVR65581 JFN65581 JPJ65581 JZF65581 KJB65581 KSX65581 LCT65581 LMP65581 LWL65581 MGH65581 MQD65581 MZZ65581 NJV65581 NTR65581 ODN65581 ONJ65581 OXF65581 PHB65581 PQX65581 QAT65581 QKP65581 QUL65581 REH65581 ROD65581 RXZ65581 SHV65581 SRR65581 TBN65581 TLJ65581 TVF65581 UFB65581 UOX65581 UYT65581 VIP65581 VSL65581 WCH65581 WMD65581 WVZ65581 JN131117 TJ131117 ADF131117 ANB131117 AWX131117 BGT131117 BQP131117 CAL131117 CKH131117 CUD131117 DDZ131117 DNV131117 DXR131117 EHN131117 ERJ131117 FBF131117 FLB131117 FUX131117 GET131117 GOP131117 GYL131117 HIH131117 HSD131117 IBZ131117 ILV131117 IVR131117 JFN131117 JPJ131117 JZF131117 KJB131117 KSX131117 LCT131117 LMP131117 LWL131117 MGH131117 MQD131117 MZZ131117 NJV131117 NTR131117 ODN131117 ONJ131117 OXF131117 PHB131117 PQX131117 QAT131117 QKP131117 QUL131117 REH131117 ROD131117 RXZ131117 SHV131117 SRR131117 TBN131117 TLJ131117 TVF131117 UFB131117 UOX131117 UYT131117 VIP131117 VSL131117 WCH131117 WMD131117 WVZ131117 JN196653 TJ196653 ADF196653 ANB196653 AWX196653 BGT196653 BQP196653 CAL196653 CKH196653 CUD196653 DDZ196653 DNV196653 DXR196653 EHN196653 ERJ196653 FBF196653 FLB196653 FUX196653 GET196653 GOP196653 GYL196653 HIH196653 HSD196653 IBZ196653 ILV196653 IVR196653 JFN196653 JPJ196653 JZF196653 KJB196653 KSX196653 LCT196653 LMP196653 LWL196653 MGH196653 MQD196653 MZZ196653 NJV196653 NTR196653 ODN196653 ONJ196653 OXF196653 PHB196653 PQX196653 QAT196653 QKP196653 QUL196653 REH196653 ROD196653 RXZ196653 SHV196653 SRR196653 TBN196653 TLJ196653 TVF196653 UFB196653 UOX196653 UYT196653 VIP196653 VSL196653 WCH196653 WMD196653 WVZ196653 JN262189 TJ262189 ADF262189 ANB262189 AWX262189 BGT262189 BQP262189 CAL262189 CKH262189 CUD262189 DDZ262189 DNV262189 DXR262189 EHN262189 ERJ262189 FBF262189 FLB262189 FUX262189 GET262189 GOP262189 GYL262189 HIH262189 HSD262189 IBZ262189 ILV262189 IVR262189 JFN262189 JPJ262189 JZF262189 KJB262189 KSX262189 LCT262189 LMP262189 LWL262189 MGH262189 MQD262189 MZZ262189 NJV262189 NTR262189 ODN262189 ONJ262189 OXF262189 PHB262189 PQX262189 QAT262189 QKP262189 QUL262189 REH262189 ROD262189 RXZ262189 SHV262189 SRR262189 TBN262189 TLJ262189 TVF262189 UFB262189 UOX262189 UYT262189 VIP262189 VSL262189 WCH262189 WMD262189 WVZ262189 JN327725 TJ327725 ADF327725 ANB327725 AWX327725 BGT327725 BQP327725 CAL327725 CKH327725 CUD327725 DDZ327725 DNV327725 DXR327725 EHN327725 ERJ327725 FBF327725 FLB327725 FUX327725 GET327725 GOP327725 GYL327725 HIH327725 HSD327725 IBZ327725 ILV327725 IVR327725 JFN327725 JPJ327725 JZF327725 KJB327725 KSX327725 LCT327725 LMP327725 LWL327725 MGH327725 MQD327725 MZZ327725 NJV327725 NTR327725 ODN327725 ONJ327725 OXF327725 PHB327725 PQX327725 QAT327725 QKP327725 QUL327725 REH327725 ROD327725 RXZ327725 SHV327725 SRR327725 TBN327725 TLJ327725 TVF327725 UFB327725 UOX327725 UYT327725 VIP327725 VSL327725 WCH327725 WMD327725 WVZ327725 JN393261 TJ393261 ADF393261 ANB393261 AWX393261 BGT393261 BQP393261 CAL393261 CKH393261 CUD393261 DDZ393261 DNV393261 DXR393261 EHN393261 ERJ393261 FBF393261 FLB393261 FUX393261 GET393261 GOP393261 GYL393261 HIH393261 HSD393261 IBZ393261 ILV393261 IVR393261 JFN393261 JPJ393261 JZF393261 KJB393261 KSX393261 LCT393261 LMP393261 LWL393261 MGH393261 MQD393261 MZZ393261 NJV393261 NTR393261 ODN393261 ONJ393261 OXF393261 PHB393261 PQX393261 QAT393261 QKP393261 QUL393261 REH393261 ROD393261 RXZ393261 SHV393261 SRR393261 TBN393261 TLJ393261 TVF393261 UFB393261 UOX393261 UYT393261 VIP393261 VSL393261 WCH393261 WMD393261 WVZ393261 JN458797 TJ458797 ADF458797 ANB458797 AWX458797 BGT458797 BQP458797 CAL458797 CKH458797 CUD458797 DDZ458797 DNV458797 DXR458797 EHN458797 ERJ458797 FBF458797 FLB458797 FUX458797 GET458797 GOP458797 GYL458797 HIH458797 HSD458797 IBZ458797 ILV458797 IVR458797 JFN458797 JPJ458797 JZF458797 KJB458797 KSX458797 LCT458797 LMP458797 LWL458797 MGH458797 MQD458797 MZZ458797 NJV458797 NTR458797 ODN458797 ONJ458797 OXF458797 PHB458797 PQX458797 QAT458797 QKP458797 QUL458797 REH458797 ROD458797 RXZ458797 SHV458797 SRR458797 TBN458797 TLJ458797 TVF458797 UFB458797 UOX458797 UYT458797 VIP458797 VSL458797 WCH458797 WMD458797 WVZ458797 JN524333 TJ524333 ADF524333 ANB524333 AWX524333 BGT524333 BQP524333 CAL524333 CKH524333 CUD524333 DDZ524333 DNV524333 DXR524333 EHN524333 ERJ524333 FBF524333 FLB524333 FUX524333 GET524333 GOP524333 GYL524333 HIH524333 HSD524333 IBZ524333 ILV524333 IVR524333 JFN524333 JPJ524333 JZF524333 KJB524333 KSX524333 LCT524333 LMP524333 LWL524333 MGH524333 MQD524333 MZZ524333 NJV524333 NTR524333 ODN524333 ONJ524333 OXF524333 PHB524333 PQX524333 QAT524333 QKP524333 QUL524333 REH524333 ROD524333 RXZ524333 SHV524333 SRR524333 TBN524333 TLJ524333 TVF524333 UFB524333 UOX524333 UYT524333 VIP524333 VSL524333 WCH524333 WMD524333 WVZ524333 JN589869 TJ589869 ADF589869 ANB589869 AWX589869 BGT589869 BQP589869 CAL589869 CKH589869 CUD589869 DDZ589869 DNV589869 DXR589869 EHN589869 ERJ589869 FBF589869 FLB589869 FUX589869 GET589869 GOP589869 GYL589869 HIH589869 HSD589869 IBZ589869 ILV589869 IVR589869 JFN589869 JPJ589869 JZF589869 KJB589869 KSX589869 LCT589869 LMP589869 LWL589869 MGH589869 MQD589869 MZZ589869 NJV589869 NTR589869 ODN589869 ONJ589869 OXF589869 PHB589869 PQX589869 QAT589869 QKP589869 QUL589869 REH589869 ROD589869 RXZ589869 SHV589869 SRR589869 TBN589869 TLJ589869 TVF589869 UFB589869 UOX589869 UYT589869 VIP589869 VSL589869 WCH589869 WMD589869 WVZ589869 JN655405 TJ655405 ADF655405 ANB655405 AWX655405 BGT655405 BQP655405 CAL655405 CKH655405 CUD655405 DDZ655405 DNV655405 DXR655405 EHN655405 ERJ655405 FBF655405 FLB655405 FUX655405 GET655405 GOP655405 GYL655405 HIH655405 HSD655405 IBZ655405 ILV655405 IVR655405 JFN655405 JPJ655405 JZF655405 KJB655405 KSX655405 LCT655405 LMP655405 LWL655405 MGH655405 MQD655405 MZZ655405 NJV655405 NTR655405 ODN655405 ONJ655405 OXF655405 PHB655405 PQX655405 QAT655405 QKP655405 QUL655405 REH655405 ROD655405 RXZ655405 SHV655405 SRR655405 TBN655405 TLJ655405 TVF655405 UFB655405 UOX655405 UYT655405 VIP655405 VSL655405 WCH655405 WMD655405 WVZ655405 JN720941 TJ720941 ADF720941 ANB720941 AWX720941 BGT720941 BQP720941 CAL720941 CKH720941 CUD720941 DDZ720941 DNV720941 DXR720941 EHN720941 ERJ720941 FBF720941 FLB720941 FUX720941 GET720941 GOP720941 GYL720941 HIH720941 HSD720941 IBZ720941 ILV720941 IVR720941 JFN720941 JPJ720941 JZF720941 KJB720941 KSX720941 LCT720941 LMP720941 LWL720941 MGH720941 MQD720941 MZZ720941 NJV720941 NTR720941 ODN720941 ONJ720941 OXF720941 PHB720941 PQX720941 QAT720941 QKP720941 QUL720941 REH720941 ROD720941 RXZ720941 SHV720941 SRR720941 TBN720941 TLJ720941 TVF720941 UFB720941 UOX720941 UYT720941 VIP720941 VSL720941 WCH720941 WMD720941 WVZ720941 JN786477 TJ786477 ADF786477 ANB786477 AWX786477 BGT786477 BQP786477 CAL786477 CKH786477 CUD786477 DDZ786477 DNV786477 DXR786477 EHN786477 ERJ786477 FBF786477 FLB786477 FUX786477 GET786477 GOP786477 GYL786477 HIH786477 HSD786477 IBZ786477 ILV786477 IVR786477 JFN786477 JPJ786477 JZF786477 KJB786477 KSX786477 LCT786477 LMP786477 LWL786477 MGH786477 MQD786477 MZZ786477 NJV786477 NTR786477 ODN786477 ONJ786477 OXF786477 PHB786477 PQX786477 QAT786477 QKP786477 QUL786477 REH786477 ROD786477 RXZ786477 SHV786477 SRR786477 TBN786477 TLJ786477 TVF786477 UFB786477 UOX786477 UYT786477 VIP786477 VSL786477 WCH786477 WMD786477 WVZ786477 JN852013 TJ852013 ADF852013 ANB852013 AWX852013 BGT852013 BQP852013 CAL852013 CKH852013 CUD852013 DDZ852013 DNV852013 DXR852013 EHN852013 ERJ852013 FBF852013 FLB852013 FUX852013 GET852013 GOP852013 GYL852013 HIH852013 HSD852013 IBZ852013 ILV852013 IVR852013 JFN852013 JPJ852013 JZF852013 KJB852013 KSX852013 LCT852013 LMP852013 LWL852013 MGH852013 MQD852013 MZZ852013 NJV852013 NTR852013 ODN852013 ONJ852013 OXF852013 PHB852013 PQX852013 QAT852013 QKP852013 QUL852013 REH852013 ROD852013 RXZ852013 SHV852013 SRR852013 TBN852013 TLJ852013 TVF852013 UFB852013 UOX852013 UYT852013 VIP852013 VSL852013 WCH852013 WMD852013 WVZ852013 JN917549 TJ917549 ADF917549 ANB917549 AWX917549 BGT917549 BQP917549 CAL917549 CKH917549 CUD917549 DDZ917549 DNV917549 DXR917549 EHN917549 ERJ917549 FBF917549 FLB917549 FUX917549 GET917549 GOP917549 GYL917549 HIH917549 HSD917549 IBZ917549 ILV917549 IVR917549 JFN917549 JPJ917549 JZF917549 KJB917549 KSX917549 LCT917549 LMP917549 LWL917549 MGH917549 MQD917549 MZZ917549 NJV917549 NTR917549 ODN917549 ONJ917549 OXF917549 PHB917549 PQX917549 QAT917549 QKP917549 QUL917549 REH917549 ROD917549 RXZ917549 SHV917549 SRR917549 TBN917549 TLJ917549 TVF917549 UFB917549 UOX917549 UYT917549 VIP917549 VSL917549 WCH917549 WMD917549 WVZ917549 JN983085 TJ983085 ADF983085 ANB983085 AWX983085 BGT983085 BQP983085 CAL983085 CKH983085 CUD983085 DDZ983085 DNV983085 DXR983085 EHN983085 ERJ983085 FBF983085 FLB983085 FUX983085 GET983085 GOP983085 GYL983085 HIH983085 HSD983085 IBZ983085 ILV983085 IVR983085 JFN983085 JPJ983085 JZF983085 KJB983085 KSX983085 LCT983085 LMP983085 LWL983085 MGH983085 MQD983085 MZZ983085 NJV983085 NTR983085 ODN983085 ONJ983085 OXF983085 PHB983085 PQX983085 QAT983085 QKP983085 QUL983085 REH983085 ROD983085 RXZ983085 SHV983085 SRR983085 TBN983085 TLJ983085 TVF983085 UFB983085 UOX983085 UYT983085 VIP983085 VSL983085 WCH983085 WMD983085 WVZ983085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JN65579 TJ65579 ADF65579 ANB65579 AWX65579 BGT65579 BQP65579 CAL65579 CKH65579 CUD65579 DDZ65579 DNV65579 DXR65579 EHN65579 ERJ65579 FBF65579 FLB65579 FUX65579 GET65579 GOP65579 GYL65579 HIH65579 HSD65579 IBZ65579 ILV65579 IVR65579 JFN65579 JPJ65579 JZF65579 KJB65579 KSX65579 LCT65579 LMP65579 LWL65579 MGH65579 MQD65579 MZZ65579 NJV65579 NTR65579 ODN65579 ONJ65579 OXF65579 PHB65579 PQX65579 QAT65579 QKP65579 QUL65579 REH65579 ROD65579 RXZ65579 SHV65579 SRR65579 TBN65579 TLJ65579 TVF65579 UFB65579 UOX65579 UYT65579 VIP65579 VSL65579 WCH65579 WMD65579 WVZ65579 JN131115 TJ131115 ADF131115 ANB131115 AWX131115 BGT131115 BQP131115 CAL131115 CKH131115 CUD131115 DDZ131115 DNV131115 DXR131115 EHN131115 ERJ131115 FBF131115 FLB131115 FUX131115 GET131115 GOP131115 GYL131115 HIH131115 HSD131115 IBZ131115 ILV131115 IVR131115 JFN131115 JPJ131115 JZF131115 KJB131115 KSX131115 LCT131115 LMP131115 LWL131115 MGH131115 MQD131115 MZZ131115 NJV131115 NTR131115 ODN131115 ONJ131115 OXF131115 PHB131115 PQX131115 QAT131115 QKP131115 QUL131115 REH131115 ROD131115 RXZ131115 SHV131115 SRR131115 TBN131115 TLJ131115 TVF131115 UFB131115 UOX131115 UYT131115 VIP131115 VSL131115 WCH131115 WMD131115 WVZ131115 JN196651 TJ196651 ADF196651 ANB196651 AWX196651 BGT196651 BQP196651 CAL196651 CKH196651 CUD196651 DDZ196651 DNV196651 DXR196651 EHN196651 ERJ196651 FBF196651 FLB196651 FUX196651 GET196651 GOP196651 GYL196651 HIH196651 HSD196651 IBZ196651 ILV196651 IVR196651 JFN196651 JPJ196651 JZF196651 KJB196651 KSX196651 LCT196651 LMP196651 LWL196651 MGH196651 MQD196651 MZZ196651 NJV196651 NTR196651 ODN196651 ONJ196651 OXF196651 PHB196651 PQX196651 QAT196651 QKP196651 QUL196651 REH196651 ROD196651 RXZ196651 SHV196651 SRR196651 TBN196651 TLJ196651 TVF196651 UFB196651 UOX196651 UYT196651 VIP196651 VSL196651 WCH196651 WMD196651 WVZ196651 JN262187 TJ262187 ADF262187 ANB262187 AWX262187 BGT262187 BQP262187 CAL262187 CKH262187 CUD262187 DDZ262187 DNV262187 DXR262187 EHN262187 ERJ262187 FBF262187 FLB262187 FUX262187 GET262187 GOP262187 GYL262187 HIH262187 HSD262187 IBZ262187 ILV262187 IVR262187 JFN262187 JPJ262187 JZF262187 KJB262187 KSX262187 LCT262187 LMP262187 LWL262187 MGH262187 MQD262187 MZZ262187 NJV262187 NTR262187 ODN262187 ONJ262187 OXF262187 PHB262187 PQX262187 QAT262187 QKP262187 QUL262187 REH262187 ROD262187 RXZ262187 SHV262187 SRR262187 TBN262187 TLJ262187 TVF262187 UFB262187 UOX262187 UYT262187 VIP262187 VSL262187 WCH262187 WMD262187 WVZ262187 JN327723 TJ327723 ADF327723 ANB327723 AWX327723 BGT327723 BQP327723 CAL327723 CKH327723 CUD327723 DDZ327723 DNV327723 DXR327723 EHN327723 ERJ327723 FBF327723 FLB327723 FUX327723 GET327723 GOP327723 GYL327723 HIH327723 HSD327723 IBZ327723 ILV327723 IVR327723 JFN327723 JPJ327723 JZF327723 KJB327723 KSX327723 LCT327723 LMP327723 LWL327723 MGH327723 MQD327723 MZZ327723 NJV327723 NTR327723 ODN327723 ONJ327723 OXF327723 PHB327723 PQX327723 QAT327723 QKP327723 QUL327723 REH327723 ROD327723 RXZ327723 SHV327723 SRR327723 TBN327723 TLJ327723 TVF327723 UFB327723 UOX327723 UYT327723 VIP327723 VSL327723 WCH327723 WMD327723 WVZ327723 JN393259 TJ393259 ADF393259 ANB393259 AWX393259 BGT393259 BQP393259 CAL393259 CKH393259 CUD393259 DDZ393259 DNV393259 DXR393259 EHN393259 ERJ393259 FBF393259 FLB393259 FUX393259 GET393259 GOP393259 GYL393259 HIH393259 HSD393259 IBZ393259 ILV393259 IVR393259 JFN393259 JPJ393259 JZF393259 KJB393259 KSX393259 LCT393259 LMP393259 LWL393259 MGH393259 MQD393259 MZZ393259 NJV393259 NTR393259 ODN393259 ONJ393259 OXF393259 PHB393259 PQX393259 QAT393259 QKP393259 QUL393259 REH393259 ROD393259 RXZ393259 SHV393259 SRR393259 TBN393259 TLJ393259 TVF393259 UFB393259 UOX393259 UYT393259 VIP393259 VSL393259 WCH393259 WMD393259 WVZ393259 JN458795 TJ458795 ADF458795 ANB458795 AWX458795 BGT458795 BQP458795 CAL458795 CKH458795 CUD458795 DDZ458795 DNV458795 DXR458795 EHN458795 ERJ458795 FBF458795 FLB458795 FUX458795 GET458795 GOP458795 GYL458795 HIH458795 HSD458795 IBZ458795 ILV458795 IVR458795 JFN458795 JPJ458795 JZF458795 KJB458795 KSX458795 LCT458795 LMP458795 LWL458795 MGH458795 MQD458795 MZZ458795 NJV458795 NTR458795 ODN458795 ONJ458795 OXF458795 PHB458795 PQX458795 QAT458795 QKP458795 QUL458795 REH458795 ROD458795 RXZ458795 SHV458795 SRR458795 TBN458795 TLJ458795 TVF458795 UFB458795 UOX458795 UYT458795 VIP458795 VSL458795 WCH458795 WMD458795 WVZ458795 JN524331 TJ524331 ADF524331 ANB524331 AWX524331 BGT524331 BQP524331 CAL524331 CKH524331 CUD524331 DDZ524331 DNV524331 DXR524331 EHN524331 ERJ524331 FBF524331 FLB524331 FUX524331 GET524331 GOP524331 GYL524331 HIH524331 HSD524331 IBZ524331 ILV524331 IVR524331 JFN524331 JPJ524331 JZF524331 KJB524331 KSX524331 LCT524331 LMP524331 LWL524331 MGH524331 MQD524331 MZZ524331 NJV524331 NTR524331 ODN524331 ONJ524331 OXF524331 PHB524331 PQX524331 QAT524331 QKP524331 QUL524331 REH524331 ROD524331 RXZ524331 SHV524331 SRR524331 TBN524331 TLJ524331 TVF524331 UFB524331 UOX524331 UYT524331 VIP524331 VSL524331 WCH524331 WMD524331 WVZ524331 JN589867 TJ589867 ADF589867 ANB589867 AWX589867 BGT589867 BQP589867 CAL589867 CKH589867 CUD589867 DDZ589867 DNV589867 DXR589867 EHN589867 ERJ589867 FBF589867 FLB589867 FUX589867 GET589867 GOP589867 GYL589867 HIH589867 HSD589867 IBZ589867 ILV589867 IVR589867 JFN589867 JPJ589867 JZF589867 KJB589867 KSX589867 LCT589867 LMP589867 LWL589867 MGH589867 MQD589867 MZZ589867 NJV589867 NTR589867 ODN589867 ONJ589867 OXF589867 PHB589867 PQX589867 QAT589867 QKP589867 QUL589867 REH589867 ROD589867 RXZ589867 SHV589867 SRR589867 TBN589867 TLJ589867 TVF589867 UFB589867 UOX589867 UYT589867 VIP589867 VSL589867 WCH589867 WMD589867 WVZ589867 JN655403 TJ655403 ADF655403 ANB655403 AWX655403 BGT655403 BQP655403 CAL655403 CKH655403 CUD655403 DDZ655403 DNV655403 DXR655403 EHN655403 ERJ655403 FBF655403 FLB655403 FUX655403 GET655403 GOP655403 GYL655403 HIH655403 HSD655403 IBZ655403 ILV655403 IVR655403 JFN655403 JPJ655403 JZF655403 KJB655403 KSX655403 LCT655403 LMP655403 LWL655403 MGH655403 MQD655403 MZZ655403 NJV655403 NTR655403 ODN655403 ONJ655403 OXF655403 PHB655403 PQX655403 QAT655403 QKP655403 QUL655403 REH655403 ROD655403 RXZ655403 SHV655403 SRR655403 TBN655403 TLJ655403 TVF655403 UFB655403 UOX655403 UYT655403 VIP655403 VSL655403 WCH655403 WMD655403 WVZ655403 JN720939 TJ720939 ADF720939 ANB720939 AWX720939 BGT720939 BQP720939 CAL720939 CKH720939 CUD720939 DDZ720939 DNV720939 DXR720939 EHN720939 ERJ720939 FBF720939 FLB720939 FUX720939 GET720939 GOP720939 GYL720939 HIH720939 HSD720939 IBZ720939 ILV720939 IVR720939 JFN720939 JPJ720939 JZF720939 KJB720939 KSX720939 LCT720939 LMP720939 LWL720939 MGH720939 MQD720939 MZZ720939 NJV720939 NTR720939 ODN720939 ONJ720939 OXF720939 PHB720939 PQX720939 QAT720939 QKP720939 QUL720939 REH720939 ROD720939 RXZ720939 SHV720939 SRR720939 TBN720939 TLJ720939 TVF720939 UFB720939 UOX720939 UYT720939 VIP720939 VSL720939 WCH720939 WMD720939 WVZ720939 JN786475 TJ786475 ADF786475 ANB786475 AWX786475 BGT786475 BQP786475 CAL786475 CKH786475 CUD786475 DDZ786475 DNV786475 DXR786475 EHN786475 ERJ786475 FBF786475 FLB786475 FUX786475 GET786475 GOP786475 GYL786475 HIH786475 HSD786475 IBZ786475 ILV786475 IVR786475 JFN786475 JPJ786475 JZF786475 KJB786475 KSX786475 LCT786475 LMP786475 LWL786475 MGH786475 MQD786475 MZZ786475 NJV786475 NTR786475 ODN786475 ONJ786475 OXF786475 PHB786475 PQX786475 QAT786475 QKP786475 QUL786475 REH786475 ROD786475 RXZ786475 SHV786475 SRR786475 TBN786475 TLJ786475 TVF786475 UFB786475 UOX786475 UYT786475 VIP786475 VSL786475 WCH786475 WMD786475 WVZ786475 JN852011 TJ852011 ADF852011 ANB852011 AWX852011 BGT852011 BQP852011 CAL852011 CKH852011 CUD852011 DDZ852011 DNV852011 DXR852011 EHN852011 ERJ852011 FBF852011 FLB852011 FUX852011 GET852011 GOP852011 GYL852011 HIH852011 HSD852011 IBZ852011 ILV852011 IVR852011 JFN852011 JPJ852011 JZF852011 KJB852011 KSX852011 LCT852011 LMP852011 LWL852011 MGH852011 MQD852011 MZZ852011 NJV852011 NTR852011 ODN852011 ONJ852011 OXF852011 PHB852011 PQX852011 QAT852011 QKP852011 QUL852011 REH852011 ROD852011 RXZ852011 SHV852011 SRR852011 TBN852011 TLJ852011 TVF852011 UFB852011 UOX852011 UYT852011 VIP852011 VSL852011 WCH852011 WMD852011 WVZ852011 JN917547 TJ917547 ADF917547 ANB917547 AWX917547 BGT917547 BQP917547 CAL917547 CKH917547 CUD917547 DDZ917547 DNV917547 DXR917547 EHN917547 ERJ917547 FBF917547 FLB917547 FUX917547 GET917547 GOP917547 GYL917547 HIH917547 HSD917547 IBZ917547 ILV917547 IVR917547 JFN917547 JPJ917547 JZF917547 KJB917547 KSX917547 LCT917547 LMP917547 LWL917547 MGH917547 MQD917547 MZZ917547 NJV917547 NTR917547 ODN917547 ONJ917547 OXF917547 PHB917547 PQX917547 QAT917547 QKP917547 QUL917547 REH917547 ROD917547 RXZ917547 SHV917547 SRR917547 TBN917547 TLJ917547 TVF917547 UFB917547 UOX917547 UYT917547 VIP917547 VSL917547 WCH917547 WMD917547 WVZ917547 JN983083 TJ983083 ADF983083 ANB983083 AWX983083 BGT983083 BQP983083 CAL983083 CKH983083 CUD983083 DDZ983083 DNV983083 DXR983083 EHN983083 ERJ983083 FBF983083 FLB983083 FUX983083 GET983083 GOP983083 GYL983083 HIH983083 HSD983083 IBZ983083 ILV983083 IVR983083 JFN983083 JPJ983083 JZF983083 KJB983083 KSX983083 LCT983083 LMP983083 LWL983083 MGH983083 MQD983083 MZZ983083 NJV983083 NTR983083 ODN983083 ONJ983083 OXF983083 PHB983083 PQX983083 QAT983083 QKP983083 QUL983083 REH983083 ROD983083 RXZ983083 SHV983083 SRR983083 TBN983083 TLJ983083 TVF983083 UFB983083 UOX983083 UYT983083 VIP983083 VSL983083 WCH983083 WMD983083 WVZ983083 JJ65587:JJ65590 TF65587:TF65590 ADB65587:ADB65590 AMX65587:AMX65590 AWT65587:AWT65590 BGP65587:BGP65590 BQL65587:BQL65590 CAH65587:CAH65590 CKD65587:CKD65590 CTZ65587:CTZ65590 DDV65587:DDV65590 DNR65587:DNR65590 DXN65587:DXN65590 EHJ65587:EHJ65590 ERF65587:ERF65590 FBB65587:FBB65590 FKX65587:FKX65590 FUT65587:FUT65590 GEP65587:GEP65590 GOL65587:GOL65590 GYH65587:GYH65590 HID65587:HID65590 HRZ65587:HRZ65590 IBV65587:IBV65590 ILR65587:ILR65590 IVN65587:IVN65590 JFJ65587:JFJ65590 JPF65587:JPF65590 JZB65587:JZB65590 KIX65587:KIX65590 KST65587:KST65590 LCP65587:LCP65590 LML65587:LML65590 LWH65587:LWH65590 MGD65587:MGD65590 MPZ65587:MPZ65590 MZV65587:MZV65590 NJR65587:NJR65590 NTN65587:NTN65590 ODJ65587:ODJ65590 ONF65587:ONF65590 OXB65587:OXB65590 PGX65587:PGX65590 PQT65587:PQT65590 QAP65587:QAP65590 QKL65587:QKL65590 QUH65587:QUH65590 RED65587:RED65590 RNZ65587:RNZ65590 RXV65587:RXV65590 SHR65587:SHR65590 SRN65587:SRN65590 TBJ65587:TBJ65590 TLF65587:TLF65590 TVB65587:TVB65590 UEX65587:UEX65590 UOT65587:UOT65590 UYP65587:UYP65590 VIL65587:VIL65590 VSH65587:VSH65590 WCD65587:WCD65590 WLZ65587:WLZ65590 WVV65587:WVV65590 JJ131123:JJ131126 TF131123:TF131126 ADB131123:ADB131126 AMX131123:AMX131126 AWT131123:AWT131126 BGP131123:BGP131126 BQL131123:BQL131126 CAH131123:CAH131126 CKD131123:CKD131126 CTZ131123:CTZ131126 DDV131123:DDV131126 DNR131123:DNR131126 DXN131123:DXN131126 EHJ131123:EHJ131126 ERF131123:ERF131126 FBB131123:FBB131126 FKX131123:FKX131126 FUT131123:FUT131126 GEP131123:GEP131126 GOL131123:GOL131126 GYH131123:GYH131126 HID131123:HID131126 HRZ131123:HRZ131126 IBV131123:IBV131126 ILR131123:ILR131126 IVN131123:IVN131126 JFJ131123:JFJ131126 JPF131123:JPF131126 JZB131123:JZB131126 KIX131123:KIX131126 KST131123:KST131126 LCP131123:LCP131126 LML131123:LML131126 LWH131123:LWH131126 MGD131123:MGD131126 MPZ131123:MPZ131126 MZV131123:MZV131126 NJR131123:NJR131126 NTN131123:NTN131126 ODJ131123:ODJ131126 ONF131123:ONF131126 OXB131123:OXB131126 PGX131123:PGX131126 PQT131123:PQT131126 QAP131123:QAP131126 QKL131123:QKL131126 QUH131123:QUH131126 RED131123:RED131126 RNZ131123:RNZ131126 RXV131123:RXV131126 SHR131123:SHR131126 SRN131123:SRN131126 TBJ131123:TBJ131126 TLF131123:TLF131126 TVB131123:TVB131126 UEX131123:UEX131126 UOT131123:UOT131126 UYP131123:UYP131126 VIL131123:VIL131126 VSH131123:VSH131126 WCD131123:WCD131126 WLZ131123:WLZ131126 WVV131123:WVV131126 JJ196659:JJ196662 TF196659:TF196662 ADB196659:ADB196662 AMX196659:AMX196662 AWT196659:AWT196662 BGP196659:BGP196662 BQL196659:BQL196662 CAH196659:CAH196662 CKD196659:CKD196662 CTZ196659:CTZ196662 DDV196659:DDV196662 DNR196659:DNR196662 DXN196659:DXN196662 EHJ196659:EHJ196662 ERF196659:ERF196662 FBB196659:FBB196662 FKX196659:FKX196662 FUT196659:FUT196662 GEP196659:GEP196662 GOL196659:GOL196662 GYH196659:GYH196662 HID196659:HID196662 HRZ196659:HRZ196662 IBV196659:IBV196662 ILR196659:ILR196662 IVN196659:IVN196662 JFJ196659:JFJ196662 JPF196659:JPF196662 JZB196659:JZB196662 KIX196659:KIX196662 KST196659:KST196662 LCP196659:LCP196662 LML196659:LML196662 LWH196659:LWH196662 MGD196659:MGD196662 MPZ196659:MPZ196662 MZV196659:MZV196662 NJR196659:NJR196662 NTN196659:NTN196662 ODJ196659:ODJ196662 ONF196659:ONF196662 OXB196659:OXB196662 PGX196659:PGX196662 PQT196659:PQT196662 QAP196659:QAP196662 QKL196659:QKL196662 QUH196659:QUH196662 RED196659:RED196662 RNZ196659:RNZ196662 RXV196659:RXV196662 SHR196659:SHR196662 SRN196659:SRN196662 TBJ196659:TBJ196662 TLF196659:TLF196662 TVB196659:TVB196662 UEX196659:UEX196662 UOT196659:UOT196662 UYP196659:UYP196662 VIL196659:VIL196662 VSH196659:VSH196662 WCD196659:WCD196662 WLZ196659:WLZ196662 WVV196659:WVV196662 JJ262195:JJ262198 TF262195:TF262198 ADB262195:ADB262198 AMX262195:AMX262198 AWT262195:AWT262198 BGP262195:BGP262198 BQL262195:BQL262198 CAH262195:CAH262198 CKD262195:CKD262198 CTZ262195:CTZ262198 DDV262195:DDV262198 DNR262195:DNR262198 DXN262195:DXN262198 EHJ262195:EHJ262198 ERF262195:ERF262198 FBB262195:FBB262198 FKX262195:FKX262198 FUT262195:FUT262198 GEP262195:GEP262198 GOL262195:GOL262198 GYH262195:GYH262198 HID262195:HID262198 HRZ262195:HRZ262198 IBV262195:IBV262198 ILR262195:ILR262198 IVN262195:IVN262198 JFJ262195:JFJ262198 JPF262195:JPF262198 JZB262195:JZB262198 KIX262195:KIX262198 KST262195:KST262198 LCP262195:LCP262198 LML262195:LML262198 LWH262195:LWH262198 MGD262195:MGD262198 MPZ262195:MPZ262198 MZV262195:MZV262198 NJR262195:NJR262198 NTN262195:NTN262198 ODJ262195:ODJ262198 ONF262195:ONF262198 OXB262195:OXB262198 PGX262195:PGX262198 PQT262195:PQT262198 QAP262195:QAP262198 QKL262195:QKL262198 QUH262195:QUH262198 RED262195:RED262198 RNZ262195:RNZ262198 RXV262195:RXV262198 SHR262195:SHR262198 SRN262195:SRN262198 TBJ262195:TBJ262198 TLF262195:TLF262198 TVB262195:TVB262198 UEX262195:UEX262198 UOT262195:UOT262198 UYP262195:UYP262198 VIL262195:VIL262198 VSH262195:VSH262198 WCD262195:WCD262198 WLZ262195:WLZ262198 WVV262195:WVV262198 JJ327731:JJ327734 TF327731:TF327734 ADB327731:ADB327734 AMX327731:AMX327734 AWT327731:AWT327734 BGP327731:BGP327734 BQL327731:BQL327734 CAH327731:CAH327734 CKD327731:CKD327734 CTZ327731:CTZ327734 DDV327731:DDV327734 DNR327731:DNR327734 DXN327731:DXN327734 EHJ327731:EHJ327734 ERF327731:ERF327734 FBB327731:FBB327734 FKX327731:FKX327734 FUT327731:FUT327734 GEP327731:GEP327734 GOL327731:GOL327734 GYH327731:GYH327734 HID327731:HID327734 HRZ327731:HRZ327734 IBV327731:IBV327734 ILR327731:ILR327734 IVN327731:IVN327734 JFJ327731:JFJ327734 JPF327731:JPF327734 JZB327731:JZB327734 KIX327731:KIX327734 KST327731:KST327734 LCP327731:LCP327734 LML327731:LML327734 LWH327731:LWH327734 MGD327731:MGD327734 MPZ327731:MPZ327734 MZV327731:MZV327734 NJR327731:NJR327734 NTN327731:NTN327734 ODJ327731:ODJ327734 ONF327731:ONF327734 OXB327731:OXB327734 PGX327731:PGX327734 PQT327731:PQT327734 QAP327731:QAP327734 QKL327731:QKL327734 QUH327731:QUH327734 RED327731:RED327734 RNZ327731:RNZ327734 RXV327731:RXV327734 SHR327731:SHR327734 SRN327731:SRN327734 TBJ327731:TBJ327734 TLF327731:TLF327734 TVB327731:TVB327734 UEX327731:UEX327734 UOT327731:UOT327734 UYP327731:UYP327734 VIL327731:VIL327734 VSH327731:VSH327734 WCD327731:WCD327734 WLZ327731:WLZ327734 WVV327731:WVV327734 JJ393267:JJ393270 TF393267:TF393270 ADB393267:ADB393270 AMX393267:AMX393270 AWT393267:AWT393270 BGP393267:BGP393270 BQL393267:BQL393270 CAH393267:CAH393270 CKD393267:CKD393270 CTZ393267:CTZ393270 DDV393267:DDV393270 DNR393267:DNR393270 DXN393267:DXN393270 EHJ393267:EHJ393270 ERF393267:ERF393270 FBB393267:FBB393270 FKX393267:FKX393270 FUT393267:FUT393270 GEP393267:GEP393270 GOL393267:GOL393270 GYH393267:GYH393270 HID393267:HID393270 HRZ393267:HRZ393270 IBV393267:IBV393270 ILR393267:ILR393270 IVN393267:IVN393270 JFJ393267:JFJ393270 JPF393267:JPF393270 JZB393267:JZB393270 KIX393267:KIX393270 KST393267:KST393270 LCP393267:LCP393270 LML393267:LML393270 LWH393267:LWH393270 MGD393267:MGD393270 MPZ393267:MPZ393270 MZV393267:MZV393270 NJR393267:NJR393270 NTN393267:NTN393270 ODJ393267:ODJ393270 ONF393267:ONF393270 OXB393267:OXB393270 PGX393267:PGX393270 PQT393267:PQT393270 QAP393267:QAP393270 QKL393267:QKL393270 QUH393267:QUH393270 RED393267:RED393270 RNZ393267:RNZ393270 RXV393267:RXV393270 SHR393267:SHR393270 SRN393267:SRN393270 TBJ393267:TBJ393270 TLF393267:TLF393270 TVB393267:TVB393270 UEX393267:UEX393270 UOT393267:UOT393270 UYP393267:UYP393270 VIL393267:VIL393270 VSH393267:VSH393270 WCD393267:WCD393270 WLZ393267:WLZ393270 WVV393267:WVV393270 JJ458803:JJ458806 TF458803:TF458806 ADB458803:ADB458806 AMX458803:AMX458806 AWT458803:AWT458806 BGP458803:BGP458806 BQL458803:BQL458806 CAH458803:CAH458806 CKD458803:CKD458806 CTZ458803:CTZ458806 DDV458803:DDV458806 DNR458803:DNR458806 DXN458803:DXN458806 EHJ458803:EHJ458806 ERF458803:ERF458806 FBB458803:FBB458806 FKX458803:FKX458806 FUT458803:FUT458806 GEP458803:GEP458806 GOL458803:GOL458806 GYH458803:GYH458806 HID458803:HID458806 HRZ458803:HRZ458806 IBV458803:IBV458806 ILR458803:ILR458806 IVN458803:IVN458806 JFJ458803:JFJ458806 JPF458803:JPF458806 JZB458803:JZB458806 KIX458803:KIX458806 KST458803:KST458806 LCP458803:LCP458806 LML458803:LML458806 LWH458803:LWH458806 MGD458803:MGD458806 MPZ458803:MPZ458806 MZV458803:MZV458806 NJR458803:NJR458806 NTN458803:NTN458806 ODJ458803:ODJ458806 ONF458803:ONF458806 OXB458803:OXB458806 PGX458803:PGX458806 PQT458803:PQT458806 QAP458803:QAP458806 QKL458803:QKL458806 QUH458803:QUH458806 RED458803:RED458806 RNZ458803:RNZ458806 RXV458803:RXV458806 SHR458803:SHR458806 SRN458803:SRN458806 TBJ458803:TBJ458806 TLF458803:TLF458806 TVB458803:TVB458806 UEX458803:UEX458806 UOT458803:UOT458806 UYP458803:UYP458806 VIL458803:VIL458806 VSH458803:VSH458806 WCD458803:WCD458806 WLZ458803:WLZ458806 WVV458803:WVV458806 JJ524339:JJ524342 TF524339:TF524342 ADB524339:ADB524342 AMX524339:AMX524342 AWT524339:AWT524342 BGP524339:BGP524342 BQL524339:BQL524342 CAH524339:CAH524342 CKD524339:CKD524342 CTZ524339:CTZ524342 DDV524339:DDV524342 DNR524339:DNR524342 DXN524339:DXN524342 EHJ524339:EHJ524342 ERF524339:ERF524342 FBB524339:FBB524342 FKX524339:FKX524342 FUT524339:FUT524342 GEP524339:GEP524342 GOL524339:GOL524342 GYH524339:GYH524342 HID524339:HID524342 HRZ524339:HRZ524342 IBV524339:IBV524342 ILR524339:ILR524342 IVN524339:IVN524342 JFJ524339:JFJ524342 JPF524339:JPF524342 JZB524339:JZB524342 KIX524339:KIX524342 KST524339:KST524342 LCP524339:LCP524342 LML524339:LML524342 LWH524339:LWH524342 MGD524339:MGD524342 MPZ524339:MPZ524342 MZV524339:MZV524342 NJR524339:NJR524342 NTN524339:NTN524342 ODJ524339:ODJ524342 ONF524339:ONF524342 OXB524339:OXB524342 PGX524339:PGX524342 PQT524339:PQT524342 QAP524339:QAP524342 QKL524339:QKL524342 QUH524339:QUH524342 RED524339:RED524342 RNZ524339:RNZ524342 RXV524339:RXV524342 SHR524339:SHR524342 SRN524339:SRN524342 TBJ524339:TBJ524342 TLF524339:TLF524342 TVB524339:TVB524342 UEX524339:UEX524342 UOT524339:UOT524342 UYP524339:UYP524342 VIL524339:VIL524342 VSH524339:VSH524342 WCD524339:WCD524342 WLZ524339:WLZ524342 WVV524339:WVV524342 JJ589875:JJ589878 TF589875:TF589878 ADB589875:ADB589878 AMX589875:AMX589878 AWT589875:AWT589878 BGP589875:BGP589878 BQL589875:BQL589878 CAH589875:CAH589878 CKD589875:CKD589878 CTZ589875:CTZ589878 DDV589875:DDV589878 DNR589875:DNR589878 DXN589875:DXN589878 EHJ589875:EHJ589878 ERF589875:ERF589878 FBB589875:FBB589878 FKX589875:FKX589878 FUT589875:FUT589878 GEP589875:GEP589878 GOL589875:GOL589878 GYH589875:GYH589878 HID589875:HID589878 HRZ589875:HRZ589878 IBV589875:IBV589878 ILR589875:ILR589878 IVN589875:IVN589878 JFJ589875:JFJ589878 JPF589875:JPF589878 JZB589875:JZB589878 KIX589875:KIX589878 KST589875:KST589878 LCP589875:LCP589878 LML589875:LML589878 LWH589875:LWH589878 MGD589875:MGD589878 MPZ589875:MPZ589878 MZV589875:MZV589878 NJR589875:NJR589878 NTN589875:NTN589878 ODJ589875:ODJ589878 ONF589875:ONF589878 OXB589875:OXB589878 PGX589875:PGX589878 PQT589875:PQT589878 QAP589875:QAP589878 QKL589875:QKL589878 QUH589875:QUH589878 RED589875:RED589878 RNZ589875:RNZ589878 RXV589875:RXV589878 SHR589875:SHR589878 SRN589875:SRN589878 TBJ589875:TBJ589878 TLF589875:TLF589878 TVB589875:TVB589878 UEX589875:UEX589878 UOT589875:UOT589878 UYP589875:UYP589878 VIL589875:VIL589878 VSH589875:VSH589878 WCD589875:WCD589878 WLZ589875:WLZ589878 WVV589875:WVV589878 JJ655411:JJ655414 TF655411:TF655414 ADB655411:ADB655414 AMX655411:AMX655414 AWT655411:AWT655414 BGP655411:BGP655414 BQL655411:BQL655414 CAH655411:CAH655414 CKD655411:CKD655414 CTZ655411:CTZ655414 DDV655411:DDV655414 DNR655411:DNR655414 DXN655411:DXN655414 EHJ655411:EHJ655414 ERF655411:ERF655414 FBB655411:FBB655414 FKX655411:FKX655414 FUT655411:FUT655414 GEP655411:GEP655414 GOL655411:GOL655414 GYH655411:GYH655414 HID655411:HID655414 HRZ655411:HRZ655414 IBV655411:IBV655414 ILR655411:ILR655414 IVN655411:IVN655414 JFJ655411:JFJ655414 JPF655411:JPF655414 JZB655411:JZB655414 KIX655411:KIX655414 KST655411:KST655414 LCP655411:LCP655414 LML655411:LML655414 LWH655411:LWH655414 MGD655411:MGD655414 MPZ655411:MPZ655414 MZV655411:MZV655414 NJR655411:NJR655414 NTN655411:NTN655414 ODJ655411:ODJ655414 ONF655411:ONF655414 OXB655411:OXB655414 PGX655411:PGX655414 PQT655411:PQT655414 QAP655411:QAP655414 QKL655411:QKL655414 QUH655411:QUH655414 RED655411:RED655414 RNZ655411:RNZ655414 RXV655411:RXV655414 SHR655411:SHR655414 SRN655411:SRN655414 TBJ655411:TBJ655414 TLF655411:TLF655414 TVB655411:TVB655414 UEX655411:UEX655414 UOT655411:UOT655414 UYP655411:UYP655414 VIL655411:VIL655414 VSH655411:VSH655414 WCD655411:WCD655414 WLZ655411:WLZ655414 WVV655411:WVV655414 JJ720947:JJ720950 TF720947:TF720950 ADB720947:ADB720950 AMX720947:AMX720950 AWT720947:AWT720950 BGP720947:BGP720950 BQL720947:BQL720950 CAH720947:CAH720950 CKD720947:CKD720950 CTZ720947:CTZ720950 DDV720947:DDV720950 DNR720947:DNR720950 DXN720947:DXN720950 EHJ720947:EHJ720950 ERF720947:ERF720950 FBB720947:FBB720950 FKX720947:FKX720950 FUT720947:FUT720950 GEP720947:GEP720950 GOL720947:GOL720950 GYH720947:GYH720950 HID720947:HID720950 HRZ720947:HRZ720950 IBV720947:IBV720950 ILR720947:ILR720950 IVN720947:IVN720950 JFJ720947:JFJ720950 JPF720947:JPF720950 JZB720947:JZB720950 KIX720947:KIX720950 KST720947:KST720950 LCP720947:LCP720950 LML720947:LML720950 LWH720947:LWH720950 MGD720947:MGD720950 MPZ720947:MPZ720950 MZV720947:MZV720950 NJR720947:NJR720950 NTN720947:NTN720950 ODJ720947:ODJ720950 ONF720947:ONF720950 OXB720947:OXB720950 PGX720947:PGX720950 PQT720947:PQT720950 QAP720947:QAP720950 QKL720947:QKL720950 QUH720947:QUH720950 RED720947:RED720950 RNZ720947:RNZ720950 RXV720947:RXV720950 SHR720947:SHR720950 SRN720947:SRN720950 TBJ720947:TBJ720950 TLF720947:TLF720950 TVB720947:TVB720950 UEX720947:UEX720950 UOT720947:UOT720950 UYP720947:UYP720950 VIL720947:VIL720950 VSH720947:VSH720950 WCD720947:WCD720950 WLZ720947:WLZ720950 WVV720947:WVV720950 JJ786483:JJ786486 TF786483:TF786486 ADB786483:ADB786486 AMX786483:AMX786486 AWT786483:AWT786486 BGP786483:BGP786486 BQL786483:BQL786486 CAH786483:CAH786486 CKD786483:CKD786486 CTZ786483:CTZ786486 DDV786483:DDV786486 DNR786483:DNR786486 DXN786483:DXN786486 EHJ786483:EHJ786486 ERF786483:ERF786486 FBB786483:FBB786486 FKX786483:FKX786486 FUT786483:FUT786486 GEP786483:GEP786486 GOL786483:GOL786486 GYH786483:GYH786486 HID786483:HID786486 HRZ786483:HRZ786486 IBV786483:IBV786486 ILR786483:ILR786486 IVN786483:IVN786486 JFJ786483:JFJ786486 JPF786483:JPF786486 JZB786483:JZB786486 KIX786483:KIX786486 KST786483:KST786486 LCP786483:LCP786486 LML786483:LML786486 LWH786483:LWH786486 MGD786483:MGD786486 MPZ786483:MPZ786486 MZV786483:MZV786486 NJR786483:NJR786486 NTN786483:NTN786486 ODJ786483:ODJ786486 ONF786483:ONF786486 OXB786483:OXB786486 PGX786483:PGX786486 PQT786483:PQT786486 QAP786483:QAP786486 QKL786483:QKL786486 QUH786483:QUH786486 RED786483:RED786486 RNZ786483:RNZ786486 RXV786483:RXV786486 SHR786483:SHR786486 SRN786483:SRN786486 TBJ786483:TBJ786486 TLF786483:TLF786486 TVB786483:TVB786486 UEX786483:UEX786486 UOT786483:UOT786486 UYP786483:UYP786486 VIL786483:VIL786486 VSH786483:VSH786486 WCD786483:WCD786486 WLZ786483:WLZ786486 WVV786483:WVV786486 JJ852019:JJ852022 TF852019:TF852022 ADB852019:ADB852022 AMX852019:AMX852022 AWT852019:AWT852022 BGP852019:BGP852022 BQL852019:BQL852022 CAH852019:CAH852022 CKD852019:CKD852022 CTZ852019:CTZ852022 DDV852019:DDV852022 DNR852019:DNR852022 DXN852019:DXN852022 EHJ852019:EHJ852022 ERF852019:ERF852022 FBB852019:FBB852022 FKX852019:FKX852022 FUT852019:FUT852022 GEP852019:GEP852022 GOL852019:GOL852022 GYH852019:GYH852022 HID852019:HID852022 HRZ852019:HRZ852022 IBV852019:IBV852022 ILR852019:ILR852022 IVN852019:IVN852022 JFJ852019:JFJ852022 JPF852019:JPF852022 JZB852019:JZB852022 KIX852019:KIX852022 KST852019:KST852022 LCP852019:LCP852022 LML852019:LML852022 LWH852019:LWH852022 MGD852019:MGD852022 MPZ852019:MPZ852022 MZV852019:MZV852022 NJR852019:NJR852022 NTN852019:NTN852022 ODJ852019:ODJ852022 ONF852019:ONF852022 OXB852019:OXB852022 PGX852019:PGX852022 PQT852019:PQT852022 QAP852019:QAP852022 QKL852019:QKL852022 QUH852019:QUH852022 RED852019:RED852022 RNZ852019:RNZ852022 RXV852019:RXV852022 SHR852019:SHR852022 SRN852019:SRN852022 TBJ852019:TBJ852022 TLF852019:TLF852022 TVB852019:TVB852022 UEX852019:UEX852022 UOT852019:UOT852022 UYP852019:UYP852022 VIL852019:VIL852022 VSH852019:VSH852022 WCD852019:WCD852022 WLZ852019:WLZ852022 WVV852019:WVV852022 JJ917555:JJ917558 TF917555:TF917558 ADB917555:ADB917558 AMX917555:AMX917558 AWT917555:AWT917558 BGP917555:BGP917558 BQL917555:BQL917558 CAH917555:CAH917558 CKD917555:CKD917558 CTZ917555:CTZ917558 DDV917555:DDV917558 DNR917555:DNR917558 DXN917555:DXN917558 EHJ917555:EHJ917558 ERF917555:ERF917558 FBB917555:FBB917558 FKX917555:FKX917558 FUT917555:FUT917558 GEP917555:GEP917558 GOL917555:GOL917558 GYH917555:GYH917558 HID917555:HID917558 HRZ917555:HRZ917558 IBV917555:IBV917558 ILR917555:ILR917558 IVN917555:IVN917558 JFJ917555:JFJ917558 JPF917555:JPF917558 JZB917555:JZB917558 KIX917555:KIX917558 KST917555:KST917558 LCP917555:LCP917558 LML917555:LML917558 LWH917555:LWH917558 MGD917555:MGD917558 MPZ917555:MPZ917558 MZV917555:MZV917558 NJR917555:NJR917558 NTN917555:NTN917558 ODJ917555:ODJ917558 ONF917555:ONF917558 OXB917555:OXB917558 PGX917555:PGX917558 PQT917555:PQT917558 QAP917555:QAP917558 QKL917555:QKL917558 QUH917555:QUH917558 RED917555:RED917558 RNZ917555:RNZ917558 RXV917555:RXV917558 SHR917555:SHR917558 SRN917555:SRN917558 TBJ917555:TBJ917558 TLF917555:TLF917558 TVB917555:TVB917558 UEX917555:UEX917558 UOT917555:UOT917558 UYP917555:UYP917558 VIL917555:VIL917558 VSH917555:VSH917558 WCD917555:WCD917558 WLZ917555:WLZ917558 WVV917555:WVV917558 JJ983091:JJ983094 TF983091:TF983094 ADB983091:ADB983094 AMX983091:AMX983094 AWT983091:AWT983094 BGP983091:BGP983094 BQL983091:BQL983094 CAH983091:CAH983094 CKD983091:CKD983094 CTZ983091:CTZ983094 DDV983091:DDV983094 DNR983091:DNR983094 DXN983091:DXN983094 EHJ983091:EHJ983094 ERF983091:ERF983094 FBB983091:FBB983094 FKX983091:FKX983094 FUT983091:FUT983094 GEP983091:GEP983094 GOL983091:GOL983094 GYH983091:GYH983094 HID983091:HID983094 HRZ983091:HRZ983094 IBV983091:IBV983094 ILR983091:ILR983094 IVN983091:IVN983094 JFJ983091:JFJ983094 JPF983091:JPF983094 JZB983091:JZB983094 KIX983091:KIX983094 KST983091:KST983094 LCP983091:LCP983094 LML983091:LML983094 LWH983091:LWH983094 MGD983091:MGD983094 MPZ983091:MPZ983094 MZV983091:MZV983094 NJR983091:NJR983094 NTN983091:NTN983094 ODJ983091:ODJ983094 ONF983091:ONF983094 OXB983091:OXB983094 PGX983091:PGX983094 PQT983091:PQT983094 QAP983091:QAP983094 QKL983091:QKL983094 QUH983091:QUH983094 RED983091:RED983094 RNZ983091:RNZ983094 RXV983091:RXV983094 SHR983091:SHR983094 SRN983091:SRN983094 TBJ983091:TBJ983094 TLF983091:TLF983094 TVB983091:TVB983094 UEX983091:UEX983094 UOT983091:UOT983094 UYP983091:UYP983094 VIL983091:VIL983094 VSH983091:VSH983094 WCD983091:WCD983094 WLZ983091:WLZ983094 WVV983091:WVV983094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JJ65585 TF65585 ADB65585 AMX65585 AWT65585 BGP65585 BQL65585 CAH65585 CKD65585 CTZ65585 DDV65585 DNR65585 DXN65585 EHJ65585 ERF65585 FBB65585 FKX65585 FUT65585 GEP65585 GOL65585 GYH65585 HID65585 HRZ65585 IBV65585 ILR65585 IVN65585 JFJ65585 JPF65585 JZB65585 KIX65585 KST65585 LCP65585 LML65585 LWH65585 MGD65585 MPZ65585 MZV65585 NJR65585 NTN65585 ODJ65585 ONF65585 OXB65585 PGX65585 PQT65585 QAP65585 QKL65585 QUH65585 RED65585 RNZ65585 RXV65585 SHR65585 SRN65585 TBJ65585 TLF65585 TVB65585 UEX65585 UOT65585 UYP65585 VIL65585 VSH65585 WCD65585 WLZ65585 WVV65585 JJ131121 TF131121 ADB131121 AMX131121 AWT131121 BGP131121 BQL131121 CAH131121 CKD131121 CTZ131121 DDV131121 DNR131121 DXN131121 EHJ131121 ERF131121 FBB131121 FKX131121 FUT131121 GEP131121 GOL131121 GYH131121 HID131121 HRZ131121 IBV131121 ILR131121 IVN131121 JFJ131121 JPF131121 JZB131121 KIX131121 KST131121 LCP131121 LML131121 LWH131121 MGD131121 MPZ131121 MZV131121 NJR131121 NTN131121 ODJ131121 ONF131121 OXB131121 PGX131121 PQT131121 QAP131121 QKL131121 QUH131121 RED131121 RNZ131121 RXV131121 SHR131121 SRN131121 TBJ131121 TLF131121 TVB131121 UEX131121 UOT131121 UYP131121 VIL131121 VSH131121 WCD131121 WLZ131121 WVV131121 JJ196657 TF196657 ADB196657 AMX196657 AWT196657 BGP196657 BQL196657 CAH196657 CKD196657 CTZ196657 DDV196657 DNR196657 DXN196657 EHJ196657 ERF196657 FBB196657 FKX196657 FUT196657 GEP196657 GOL196657 GYH196657 HID196657 HRZ196657 IBV196657 ILR196657 IVN196657 JFJ196657 JPF196657 JZB196657 KIX196657 KST196657 LCP196657 LML196657 LWH196657 MGD196657 MPZ196657 MZV196657 NJR196657 NTN196657 ODJ196657 ONF196657 OXB196657 PGX196657 PQT196657 QAP196657 QKL196657 QUH196657 RED196657 RNZ196657 RXV196657 SHR196657 SRN196657 TBJ196657 TLF196657 TVB196657 UEX196657 UOT196657 UYP196657 VIL196657 VSH196657 WCD196657 WLZ196657 WVV196657 JJ262193 TF262193 ADB262193 AMX262193 AWT262193 BGP262193 BQL262193 CAH262193 CKD262193 CTZ262193 DDV262193 DNR262193 DXN262193 EHJ262193 ERF262193 FBB262193 FKX262193 FUT262193 GEP262193 GOL262193 GYH262193 HID262193 HRZ262193 IBV262193 ILR262193 IVN262193 JFJ262193 JPF262193 JZB262193 KIX262193 KST262193 LCP262193 LML262193 LWH262193 MGD262193 MPZ262193 MZV262193 NJR262193 NTN262193 ODJ262193 ONF262193 OXB262193 PGX262193 PQT262193 QAP262193 QKL262193 QUH262193 RED262193 RNZ262193 RXV262193 SHR262193 SRN262193 TBJ262193 TLF262193 TVB262193 UEX262193 UOT262193 UYP262193 VIL262193 VSH262193 WCD262193 WLZ262193 WVV262193 JJ327729 TF327729 ADB327729 AMX327729 AWT327729 BGP327729 BQL327729 CAH327729 CKD327729 CTZ327729 DDV327729 DNR327729 DXN327729 EHJ327729 ERF327729 FBB327729 FKX327729 FUT327729 GEP327729 GOL327729 GYH327729 HID327729 HRZ327729 IBV327729 ILR327729 IVN327729 JFJ327729 JPF327729 JZB327729 KIX327729 KST327729 LCP327729 LML327729 LWH327729 MGD327729 MPZ327729 MZV327729 NJR327729 NTN327729 ODJ327729 ONF327729 OXB327729 PGX327729 PQT327729 QAP327729 QKL327729 QUH327729 RED327729 RNZ327729 RXV327729 SHR327729 SRN327729 TBJ327729 TLF327729 TVB327729 UEX327729 UOT327729 UYP327729 VIL327729 VSH327729 WCD327729 WLZ327729 WVV327729 JJ393265 TF393265 ADB393265 AMX393265 AWT393265 BGP393265 BQL393265 CAH393265 CKD393265 CTZ393265 DDV393265 DNR393265 DXN393265 EHJ393265 ERF393265 FBB393265 FKX393265 FUT393265 GEP393265 GOL393265 GYH393265 HID393265 HRZ393265 IBV393265 ILR393265 IVN393265 JFJ393265 JPF393265 JZB393265 KIX393265 KST393265 LCP393265 LML393265 LWH393265 MGD393265 MPZ393265 MZV393265 NJR393265 NTN393265 ODJ393265 ONF393265 OXB393265 PGX393265 PQT393265 QAP393265 QKL393265 QUH393265 RED393265 RNZ393265 RXV393265 SHR393265 SRN393265 TBJ393265 TLF393265 TVB393265 UEX393265 UOT393265 UYP393265 VIL393265 VSH393265 WCD393265 WLZ393265 WVV393265 JJ458801 TF458801 ADB458801 AMX458801 AWT458801 BGP458801 BQL458801 CAH458801 CKD458801 CTZ458801 DDV458801 DNR458801 DXN458801 EHJ458801 ERF458801 FBB458801 FKX458801 FUT458801 GEP458801 GOL458801 GYH458801 HID458801 HRZ458801 IBV458801 ILR458801 IVN458801 JFJ458801 JPF458801 JZB458801 KIX458801 KST458801 LCP458801 LML458801 LWH458801 MGD458801 MPZ458801 MZV458801 NJR458801 NTN458801 ODJ458801 ONF458801 OXB458801 PGX458801 PQT458801 QAP458801 QKL458801 QUH458801 RED458801 RNZ458801 RXV458801 SHR458801 SRN458801 TBJ458801 TLF458801 TVB458801 UEX458801 UOT458801 UYP458801 VIL458801 VSH458801 WCD458801 WLZ458801 WVV458801 JJ524337 TF524337 ADB524337 AMX524337 AWT524337 BGP524337 BQL524337 CAH524337 CKD524337 CTZ524337 DDV524337 DNR524337 DXN524337 EHJ524337 ERF524337 FBB524337 FKX524337 FUT524337 GEP524337 GOL524337 GYH524337 HID524337 HRZ524337 IBV524337 ILR524337 IVN524337 JFJ524337 JPF524337 JZB524337 KIX524337 KST524337 LCP524337 LML524337 LWH524337 MGD524337 MPZ524337 MZV524337 NJR524337 NTN524337 ODJ524337 ONF524337 OXB524337 PGX524337 PQT524337 QAP524337 QKL524337 QUH524337 RED524337 RNZ524337 RXV524337 SHR524337 SRN524337 TBJ524337 TLF524337 TVB524337 UEX524337 UOT524337 UYP524337 VIL524337 VSH524337 WCD524337 WLZ524337 WVV524337 JJ589873 TF589873 ADB589873 AMX589873 AWT589873 BGP589873 BQL589873 CAH589873 CKD589873 CTZ589873 DDV589873 DNR589873 DXN589873 EHJ589873 ERF589873 FBB589873 FKX589873 FUT589873 GEP589873 GOL589873 GYH589873 HID589873 HRZ589873 IBV589873 ILR589873 IVN589873 JFJ589873 JPF589873 JZB589873 KIX589873 KST589873 LCP589873 LML589873 LWH589873 MGD589873 MPZ589873 MZV589873 NJR589873 NTN589873 ODJ589873 ONF589873 OXB589873 PGX589873 PQT589873 QAP589873 QKL589873 QUH589873 RED589873 RNZ589873 RXV589873 SHR589873 SRN589873 TBJ589873 TLF589873 TVB589873 UEX589873 UOT589873 UYP589873 VIL589873 VSH589873 WCD589873 WLZ589873 WVV589873 JJ655409 TF655409 ADB655409 AMX655409 AWT655409 BGP655409 BQL655409 CAH655409 CKD655409 CTZ655409 DDV655409 DNR655409 DXN655409 EHJ655409 ERF655409 FBB655409 FKX655409 FUT655409 GEP655409 GOL655409 GYH655409 HID655409 HRZ655409 IBV655409 ILR655409 IVN655409 JFJ655409 JPF655409 JZB655409 KIX655409 KST655409 LCP655409 LML655409 LWH655409 MGD655409 MPZ655409 MZV655409 NJR655409 NTN655409 ODJ655409 ONF655409 OXB655409 PGX655409 PQT655409 QAP655409 QKL655409 QUH655409 RED655409 RNZ655409 RXV655409 SHR655409 SRN655409 TBJ655409 TLF655409 TVB655409 UEX655409 UOT655409 UYP655409 VIL655409 VSH655409 WCD655409 WLZ655409 WVV655409 JJ720945 TF720945 ADB720945 AMX720945 AWT720945 BGP720945 BQL720945 CAH720945 CKD720945 CTZ720945 DDV720945 DNR720945 DXN720945 EHJ720945 ERF720945 FBB720945 FKX720945 FUT720945 GEP720945 GOL720945 GYH720945 HID720945 HRZ720945 IBV720945 ILR720945 IVN720945 JFJ720945 JPF720945 JZB720945 KIX720945 KST720945 LCP720945 LML720945 LWH720945 MGD720945 MPZ720945 MZV720945 NJR720945 NTN720945 ODJ720945 ONF720945 OXB720945 PGX720945 PQT720945 QAP720945 QKL720945 QUH720945 RED720945 RNZ720945 RXV720945 SHR720945 SRN720945 TBJ720945 TLF720945 TVB720945 UEX720945 UOT720945 UYP720945 VIL720945 VSH720945 WCD720945 WLZ720945 WVV720945 JJ786481 TF786481 ADB786481 AMX786481 AWT786481 BGP786481 BQL786481 CAH786481 CKD786481 CTZ786481 DDV786481 DNR786481 DXN786481 EHJ786481 ERF786481 FBB786481 FKX786481 FUT786481 GEP786481 GOL786481 GYH786481 HID786481 HRZ786481 IBV786481 ILR786481 IVN786481 JFJ786481 JPF786481 JZB786481 KIX786481 KST786481 LCP786481 LML786481 LWH786481 MGD786481 MPZ786481 MZV786481 NJR786481 NTN786481 ODJ786481 ONF786481 OXB786481 PGX786481 PQT786481 QAP786481 QKL786481 QUH786481 RED786481 RNZ786481 RXV786481 SHR786481 SRN786481 TBJ786481 TLF786481 TVB786481 UEX786481 UOT786481 UYP786481 VIL786481 VSH786481 WCD786481 WLZ786481 WVV786481 JJ852017 TF852017 ADB852017 AMX852017 AWT852017 BGP852017 BQL852017 CAH852017 CKD852017 CTZ852017 DDV852017 DNR852017 DXN852017 EHJ852017 ERF852017 FBB852017 FKX852017 FUT852017 GEP852017 GOL852017 GYH852017 HID852017 HRZ852017 IBV852017 ILR852017 IVN852017 JFJ852017 JPF852017 JZB852017 KIX852017 KST852017 LCP852017 LML852017 LWH852017 MGD852017 MPZ852017 MZV852017 NJR852017 NTN852017 ODJ852017 ONF852017 OXB852017 PGX852017 PQT852017 QAP852017 QKL852017 QUH852017 RED852017 RNZ852017 RXV852017 SHR852017 SRN852017 TBJ852017 TLF852017 TVB852017 UEX852017 UOT852017 UYP852017 VIL852017 VSH852017 WCD852017 WLZ852017 WVV852017 JJ917553 TF917553 ADB917553 AMX917553 AWT917553 BGP917553 BQL917553 CAH917553 CKD917553 CTZ917553 DDV917553 DNR917553 DXN917553 EHJ917553 ERF917553 FBB917553 FKX917553 FUT917553 GEP917553 GOL917553 GYH917553 HID917553 HRZ917553 IBV917553 ILR917553 IVN917553 JFJ917553 JPF917553 JZB917553 KIX917553 KST917553 LCP917553 LML917553 LWH917553 MGD917553 MPZ917553 MZV917553 NJR917553 NTN917553 ODJ917553 ONF917553 OXB917553 PGX917553 PQT917553 QAP917553 QKL917553 QUH917553 RED917553 RNZ917553 RXV917553 SHR917553 SRN917553 TBJ917553 TLF917553 TVB917553 UEX917553 UOT917553 UYP917553 VIL917553 VSH917553 WCD917553 WLZ917553 WVV917553 JJ983089 TF983089 ADB983089 AMX983089 AWT983089 BGP983089 BQL983089 CAH983089 CKD983089 CTZ983089 DDV983089 DNR983089 DXN983089 EHJ983089 ERF983089 FBB983089 FKX983089 FUT983089 GEP983089 GOL983089 GYH983089 HID983089 HRZ983089 IBV983089 ILR983089 IVN983089 JFJ983089 JPF983089 JZB983089 KIX983089 KST983089 LCP983089 LML983089 LWH983089 MGD983089 MPZ983089 MZV983089 NJR983089 NTN983089 ODJ983089 ONF983089 OXB983089 PGX983089 PQT983089 QAP983089 QKL983089 QUH983089 RED983089 RNZ983089 RXV983089 SHR983089 SRN983089 TBJ983089 TLF983089 TVB983089 UEX983089 UOT983089 UYP983089 VIL983089 VSH983089 WCD983089 WLZ983089 WVV983089 JJ65583 TF65583 ADB65583 AMX65583 AWT65583 BGP65583 BQL65583 CAH65583 CKD65583 CTZ65583 DDV65583 DNR65583 DXN65583 EHJ65583 ERF65583 FBB65583 FKX65583 FUT65583 GEP65583 GOL65583 GYH65583 HID65583 HRZ65583 IBV65583 ILR65583 IVN65583 JFJ65583 JPF65583 JZB65583 KIX65583 KST65583 LCP65583 LML65583 LWH65583 MGD65583 MPZ65583 MZV65583 NJR65583 NTN65583 ODJ65583 ONF65583 OXB65583 PGX65583 PQT65583 QAP65583 QKL65583 QUH65583 RED65583 RNZ65583 RXV65583 SHR65583 SRN65583 TBJ65583 TLF65583 TVB65583 UEX65583 UOT65583 UYP65583 VIL65583 VSH65583 WCD65583 WLZ65583 WVV65583 JJ131119 TF131119 ADB131119 AMX131119 AWT131119 BGP131119 BQL131119 CAH131119 CKD131119 CTZ131119 DDV131119 DNR131119 DXN131119 EHJ131119 ERF131119 FBB131119 FKX131119 FUT131119 GEP131119 GOL131119 GYH131119 HID131119 HRZ131119 IBV131119 ILR131119 IVN131119 JFJ131119 JPF131119 JZB131119 KIX131119 KST131119 LCP131119 LML131119 LWH131119 MGD131119 MPZ131119 MZV131119 NJR131119 NTN131119 ODJ131119 ONF131119 OXB131119 PGX131119 PQT131119 QAP131119 QKL131119 QUH131119 RED131119 RNZ131119 RXV131119 SHR131119 SRN131119 TBJ131119 TLF131119 TVB131119 UEX131119 UOT131119 UYP131119 VIL131119 VSH131119 WCD131119 WLZ131119 WVV131119 JJ196655 TF196655 ADB196655 AMX196655 AWT196655 BGP196655 BQL196655 CAH196655 CKD196655 CTZ196655 DDV196655 DNR196655 DXN196655 EHJ196655 ERF196655 FBB196655 FKX196655 FUT196655 GEP196655 GOL196655 GYH196655 HID196655 HRZ196655 IBV196655 ILR196655 IVN196655 JFJ196655 JPF196655 JZB196655 KIX196655 KST196655 LCP196655 LML196655 LWH196655 MGD196655 MPZ196655 MZV196655 NJR196655 NTN196655 ODJ196655 ONF196655 OXB196655 PGX196655 PQT196655 QAP196655 QKL196655 QUH196655 RED196655 RNZ196655 RXV196655 SHR196655 SRN196655 TBJ196655 TLF196655 TVB196655 UEX196655 UOT196655 UYP196655 VIL196655 VSH196655 WCD196655 WLZ196655 WVV196655 JJ262191 TF262191 ADB262191 AMX262191 AWT262191 BGP262191 BQL262191 CAH262191 CKD262191 CTZ262191 DDV262191 DNR262191 DXN262191 EHJ262191 ERF262191 FBB262191 FKX262191 FUT262191 GEP262191 GOL262191 GYH262191 HID262191 HRZ262191 IBV262191 ILR262191 IVN262191 JFJ262191 JPF262191 JZB262191 KIX262191 KST262191 LCP262191 LML262191 LWH262191 MGD262191 MPZ262191 MZV262191 NJR262191 NTN262191 ODJ262191 ONF262191 OXB262191 PGX262191 PQT262191 QAP262191 QKL262191 QUH262191 RED262191 RNZ262191 RXV262191 SHR262191 SRN262191 TBJ262191 TLF262191 TVB262191 UEX262191 UOT262191 UYP262191 VIL262191 VSH262191 WCD262191 WLZ262191 WVV262191 JJ327727 TF327727 ADB327727 AMX327727 AWT327727 BGP327727 BQL327727 CAH327727 CKD327727 CTZ327727 DDV327727 DNR327727 DXN327727 EHJ327727 ERF327727 FBB327727 FKX327727 FUT327727 GEP327727 GOL327727 GYH327727 HID327727 HRZ327727 IBV327727 ILR327727 IVN327727 JFJ327727 JPF327727 JZB327727 KIX327727 KST327727 LCP327727 LML327727 LWH327727 MGD327727 MPZ327727 MZV327727 NJR327727 NTN327727 ODJ327727 ONF327727 OXB327727 PGX327727 PQT327727 QAP327727 QKL327727 QUH327727 RED327727 RNZ327727 RXV327727 SHR327727 SRN327727 TBJ327727 TLF327727 TVB327727 UEX327727 UOT327727 UYP327727 VIL327727 VSH327727 WCD327727 WLZ327727 WVV327727 JJ393263 TF393263 ADB393263 AMX393263 AWT393263 BGP393263 BQL393263 CAH393263 CKD393263 CTZ393263 DDV393263 DNR393263 DXN393263 EHJ393263 ERF393263 FBB393263 FKX393263 FUT393263 GEP393263 GOL393263 GYH393263 HID393263 HRZ393263 IBV393263 ILR393263 IVN393263 JFJ393263 JPF393263 JZB393263 KIX393263 KST393263 LCP393263 LML393263 LWH393263 MGD393263 MPZ393263 MZV393263 NJR393263 NTN393263 ODJ393263 ONF393263 OXB393263 PGX393263 PQT393263 QAP393263 QKL393263 QUH393263 RED393263 RNZ393263 RXV393263 SHR393263 SRN393263 TBJ393263 TLF393263 TVB393263 UEX393263 UOT393263 UYP393263 VIL393263 VSH393263 WCD393263 WLZ393263 WVV393263 JJ458799 TF458799 ADB458799 AMX458799 AWT458799 BGP458799 BQL458799 CAH458799 CKD458799 CTZ458799 DDV458799 DNR458799 DXN458799 EHJ458799 ERF458799 FBB458799 FKX458799 FUT458799 GEP458799 GOL458799 GYH458799 HID458799 HRZ458799 IBV458799 ILR458799 IVN458799 JFJ458799 JPF458799 JZB458799 KIX458799 KST458799 LCP458799 LML458799 LWH458799 MGD458799 MPZ458799 MZV458799 NJR458799 NTN458799 ODJ458799 ONF458799 OXB458799 PGX458799 PQT458799 QAP458799 QKL458799 QUH458799 RED458799 RNZ458799 RXV458799 SHR458799 SRN458799 TBJ458799 TLF458799 TVB458799 UEX458799 UOT458799 UYP458799 VIL458799 VSH458799 WCD458799 WLZ458799 WVV458799 JJ524335 TF524335 ADB524335 AMX524335 AWT524335 BGP524335 BQL524335 CAH524335 CKD524335 CTZ524335 DDV524335 DNR524335 DXN524335 EHJ524335 ERF524335 FBB524335 FKX524335 FUT524335 GEP524335 GOL524335 GYH524335 HID524335 HRZ524335 IBV524335 ILR524335 IVN524335 JFJ524335 JPF524335 JZB524335 KIX524335 KST524335 LCP524335 LML524335 LWH524335 MGD524335 MPZ524335 MZV524335 NJR524335 NTN524335 ODJ524335 ONF524335 OXB524335 PGX524335 PQT524335 QAP524335 QKL524335 QUH524335 RED524335 RNZ524335 RXV524335 SHR524335 SRN524335 TBJ524335 TLF524335 TVB524335 UEX524335 UOT524335 UYP524335 VIL524335 VSH524335 WCD524335 WLZ524335 WVV524335 JJ589871 TF589871 ADB589871 AMX589871 AWT589871 BGP589871 BQL589871 CAH589871 CKD589871 CTZ589871 DDV589871 DNR589871 DXN589871 EHJ589871 ERF589871 FBB589871 FKX589871 FUT589871 GEP589871 GOL589871 GYH589871 HID589871 HRZ589871 IBV589871 ILR589871 IVN589871 JFJ589871 JPF589871 JZB589871 KIX589871 KST589871 LCP589871 LML589871 LWH589871 MGD589871 MPZ589871 MZV589871 NJR589871 NTN589871 ODJ589871 ONF589871 OXB589871 PGX589871 PQT589871 QAP589871 QKL589871 QUH589871 RED589871 RNZ589871 RXV589871 SHR589871 SRN589871 TBJ589871 TLF589871 TVB589871 UEX589871 UOT589871 UYP589871 VIL589871 VSH589871 WCD589871 WLZ589871 WVV589871 JJ655407 TF655407 ADB655407 AMX655407 AWT655407 BGP655407 BQL655407 CAH655407 CKD655407 CTZ655407 DDV655407 DNR655407 DXN655407 EHJ655407 ERF655407 FBB655407 FKX655407 FUT655407 GEP655407 GOL655407 GYH655407 HID655407 HRZ655407 IBV655407 ILR655407 IVN655407 JFJ655407 JPF655407 JZB655407 KIX655407 KST655407 LCP655407 LML655407 LWH655407 MGD655407 MPZ655407 MZV655407 NJR655407 NTN655407 ODJ655407 ONF655407 OXB655407 PGX655407 PQT655407 QAP655407 QKL655407 QUH655407 RED655407 RNZ655407 RXV655407 SHR655407 SRN655407 TBJ655407 TLF655407 TVB655407 UEX655407 UOT655407 UYP655407 VIL655407 VSH655407 WCD655407 WLZ655407 WVV655407 JJ720943 TF720943 ADB720943 AMX720943 AWT720943 BGP720943 BQL720943 CAH720943 CKD720943 CTZ720943 DDV720943 DNR720943 DXN720943 EHJ720943 ERF720943 FBB720943 FKX720943 FUT720943 GEP720943 GOL720943 GYH720943 HID720943 HRZ720943 IBV720943 ILR720943 IVN720943 JFJ720943 JPF720943 JZB720943 KIX720943 KST720943 LCP720943 LML720943 LWH720943 MGD720943 MPZ720943 MZV720943 NJR720943 NTN720943 ODJ720943 ONF720943 OXB720943 PGX720943 PQT720943 QAP720943 QKL720943 QUH720943 RED720943 RNZ720943 RXV720943 SHR720943 SRN720943 TBJ720943 TLF720943 TVB720943 UEX720943 UOT720943 UYP720943 VIL720943 VSH720943 WCD720943 WLZ720943 WVV720943 JJ786479 TF786479 ADB786479 AMX786479 AWT786479 BGP786479 BQL786479 CAH786479 CKD786479 CTZ786479 DDV786479 DNR786479 DXN786479 EHJ786479 ERF786479 FBB786479 FKX786479 FUT786479 GEP786479 GOL786479 GYH786479 HID786479 HRZ786479 IBV786479 ILR786479 IVN786479 JFJ786479 JPF786479 JZB786479 KIX786479 KST786479 LCP786479 LML786479 LWH786479 MGD786479 MPZ786479 MZV786479 NJR786479 NTN786479 ODJ786479 ONF786479 OXB786479 PGX786479 PQT786479 QAP786479 QKL786479 QUH786479 RED786479 RNZ786479 RXV786479 SHR786479 SRN786479 TBJ786479 TLF786479 TVB786479 UEX786479 UOT786479 UYP786479 VIL786479 VSH786479 WCD786479 WLZ786479 WVV786479 JJ852015 TF852015 ADB852015 AMX852015 AWT852015 BGP852015 BQL852015 CAH852015 CKD852015 CTZ852015 DDV852015 DNR852015 DXN852015 EHJ852015 ERF852015 FBB852015 FKX852015 FUT852015 GEP852015 GOL852015 GYH852015 HID852015 HRZ852015 IBV852015 ILR852015 IVN852015 JFJ852015 JPF852015 JZB852015 KIX852015 KST852015 LCP852015 LML852015 LWH852015 MGD852015 MPZ852015 MZV852015 NJR852015 NTN852015 ODJ852015 ONF852015 OXB852015 PGX852015 PQT852015 QAP852015 QKL852015 QUH852015 RED852015 RNZ852015 RXV852015 SHR852015 SRN852015 TBJ852015 TLF852015 TVB852015 UEX852015 UOT852015 UYP852015 VIL852015 VSH852015 WCD852015 WLZ852015 WVV852015 JJ917551 TF917551 ADB917551 AMX917551 AWT917551 BGP917551 BQL917551 CAH917551 CKD917551 CTZ917551 DDV917551 DNR917551 DXN917551 EHJ917551 ERF917551 FBB917551 FKX917551 FUT917551 GEP917551 GOL917551 GYH917551 HID917551 HRZ917551 IBV917551 ILR917551 IVN917551 JFJ917551 JPF917551 JZB917551 KIX917551 KST917551 LCP917551 LML917551 LWH917551 MGD917551 MPZ917551 MZV917551 NJR917551 NTN917551 ODJ917551 ONF917551 OXB917551 PGX917551 PQT917551 QAP917551 QKL917551 QUH917551 RED917551 RNZ917551 RXV917551 SHR917551 SRN917551 TBJ917551 TLF917551 TVB917551 UEX917551 UOT917551 UYP917551 VIL917551 VSH917551 WCD917551 WLZ917551 WVV917551 JJ983087 TF983087 ADB983087 AMX983087 AWT983087 BGP983087 BQL983087 CAH983087 CKD983087 CTZ983087 DDV983087 DNR983087 DXN983087 EHJ983087 ERF983087 FBB983087 FKX983087 FUT983087 GEP983087 GOL983087 GYH983087 HID983087 HRZ983087 IBV983087 ILR983087 IVN983087 JFJ983087 JPF983087 JZB983087 KIX983087 KST983087 LCP983087 LML983087 LWH983087 MGD983087 MPZ983087 MZV983087 NJR983087 NTN983087 ODJ983087 ONF983087 OXB983087 PGX983087 PQT983087 QAP983087 QKL983087 QUH983087 RED983087 RNZ983087 RXV983087 SHR983087 SRN983087 TBJ983087 TLF983087 TVB983087 UEX983087 UOT983087 UYP983087 VIL983087 VSH983087 WCD983087 WLZ983087 WVV983087 JJ65581 TF65581 ADB65581 AMX65581 AWT65581 BGP65581 BQL65581 CAH65581 CKD65581 CTZ65581 DDV65581 DNR65581 DXN65581 EHJ65581 ERF65581 FBB65581 FKX65581 FUT65581 GEP65581 GOL65581 GYH65581 HID65581 HRZ65581 IBV65581 ILR65581 IVN65581 JFJ65581 JPF65581 JZB65581 KIX65581 KST65581 LCP65581 LML65581 LWH65581 MGD65581 MPZ65581 MZV65581 NJR65581 NTN65581 ODJ65581 ONF65581 OXB65581 PGX65581 PQT65581 QAP65581 QKL65581 QUH65581 RED65581 RNZ65581 RXV65581 SHR65581 SRN65581 TBJ65581 TLF65581 TVB65581 UEX65581 UOT65581 UYP65581 VIL65581 VSH65581 WCD65581 WLZ65581 WVV65581 JJ131117 TF131117 ADB131117 AMX131117 AWT131117 BGP131117 BQL131117 CAH131117 CKD131117 CTZ131117 DDV131117 DNR131117 DXN131117 EHJ131117 ERF131117 FBB131117 FKX131117 FUT131117 GEP131117 GOL131117 GYH131117 HID131117 HRZ131117 IBV131117 ILR131117 IVN131117 JFJ131117 JPF131117 JZB131117 KIX131117 KST131117 LCP131117 LML131117 LWH131117 MGD131117 MPZ131117 MZV131117 NJR131117 NTN131117 ODJ131117 ONF131117 OXB131117 PGX131117 PQT131117 QAP131117 QKL131117 QUH131117 RED131117 RNZ131117 RXV131117 SHR131117 SRN131117 TBJ131117 TLF131117 TVB131117 UEX131117 UOT131117 UYP131117 VIL131117 VSH131117 WCD131117 WLZ131117 WVV131117 JJ196653 TF196653 ADB196653 AMX196653 AWT196653 BGP196653 BQL196653 CAH196653 CKD196653 CTZ196653 DDV196653 DNR196653 DXN196653 EHJ196653 ERF196653 FBB196653 FKX196653 FUT196653 GEP196653 GOL196653 GYH196653 HID196653 HRZ196653 IBV196653 ILR196653 IVN196653 JFJ196653 JPF196653 JZB196653 KIX196653 KST196653 LCP196653 LML196653 LWH196653 MGD196653 MPZ196653 MZV196653 NJR196653 NTN196653 ODJ196653 ONF196653 OXB196653 PGX196653 PQT196653 QAP196653 QKL196653 QUH196653 RED196653 RNZ196653 RXV196653 SHR196653 SRN196653 TBJ196653 TLF196653 TVB196653 UEX196653 UOT196653 UYP196653 VIL196653 VSH196653 WCD196653 WLZ196653 WVV196653 JJ262189 TF262189 ADB262189 AMX262189 AWT262189 BGP262189 BQL262189 CAH262189 CKD262189 CTZ262189 DDV262189 DNR262189 DXN262189 EHJ262189 ERF262189 FBB262189 FKX262189 FUT262189 GEP262189 GOL262189 GYH262189 HID262189 HRZ262189 IBV262189 ILR262189 IVN262189 JFJ262189 JPF262189 JZB262189 KIX262189 KST262189 LCP262189 LML262189 LWH262189 MGD262189 MPZ262189 MZV262189 NJR262189 NTN262189 ODJ262189 ONF262189 OXB262189 PGX262189 PQT262189 QAP262189 QKL262189 QUH262189 RED262189 RNZ262189 RXV262189 SHR262189 SRN262189 TBJ262189 TLF262189 TVB262189 UEX262189 UOT262189 UYP262189 VIL262189 VSH262189 WCD262189 WLZ262189 WVV262189 JJ327725 TF327725 ADB327725 AMX327725 AWT327725 BGP327725 BQL327725 CAH327725 CKD327725 CTZ327725 DDV327725 DNR327725 DXN327725 EHJ327725 ERF327725 FBB327725 FKX327725 FUT327725 GEP327725 GOL327725 GYH327725 HID327725 HRZ327725 IBV327725 ILR327725 IVN327725 JFJ327725 JPF327725 JZB327725 KIX327725 KST327725 LCP327725 LML327725 LWH327725 MGD327725 MPZ327725 MZV327725 NJR327725 NTN327725 ODJ327725 ONF327725 OXB327725 PGX327725 PQT327725 QAP327725 QKL327725 QUH327725 RED327725 RNZ327725 RXV327725 SHR327725 SRN327725 TBJ327725 TLF327725 TVB327725 UEX327725 UOT327725 UYP327725 VIL327725 VSH327725 WCD327725 WLZ327725 WVV327725 JJ393261 TF393261 ADB393261 AMX393261 AWT393261 BGP393261 BQL393261 CAH393261 CKD393261 CTZ393261 DDV393261 DNR393261 DXN393261 EHJ393261 ERF393261 FBB393261 FKX393261 FUT393261 GEP393261 GOL393261 GYH393261 HID393261 HRZ393261 IBV393261 ILR393261 IVN393261 JFJ393261 JPF393261 JZB393261 KIX393261 KST393261 LCP393261 LML393261 LWH393261 MGD393261 MPZ393261 MZV393261 NJR393261 NTN393261 ODJ393261 ONF393261 OXB393261 PGX393261 PQT393261 QAP393261 QKL393261 QUH393261 RED393261 RNZ393261 RXV393261 SHR393261 SRN393261 TBJ393261 TLF393261 TVB393261 UEX393261 UOT393261 UYP393261 VIL393261 VSH393261 WCD393261 WLZ393261 WVV393261 JJ458797 TF458797 ADB458797 AMX458797 AWT458797 BGP458797 BQL458797 CAH458797 CKD458797 CTZ458797 DDV458797 DNR458797 DXN458797 EHJ458797 ERF458797 FBB458797 FKX458797 FUT458797 GEP458797 GOL458797 GYH458797 HID458797 HRZ458797 IBV458797 ILR458797 IVN458797 JFJ458797 JPF458797 JZB458797 KIX458797 KST458797 LCP458797 LML458797 LWH458797 MGD458797 MPZ458797 MZV458797 NJR458797 NTN458797 ODJ458797 ONF458797 OXB458797 PGX458797 PQT458797 QAP458797 QKL458797 QUH458797 RED458797 RNZ458797 RXV458797 SHR458797 SRN458797 TBJ458797 TLF458797 TVB458797 UEX458797 UOT458797 UYP458797 VIL458797 VSH458797 WCD458797 WLZ458797 WVV458797 JJ524333 TF524333 ADB524333 AMX524333 AWT524333 BGP524333 BQL524333 CAH524333 CKD524333 CTZ524333 DDV524333 DNR524333 DXN524333 EHJ524333 ERF524333 FBB524333 FKX524333 FUT524333 GEP524333 GOL524333 GYH524333 HID524333 HRZ524333 IBV524333 ILR524333 IVN524333 JFJ524333 JPF524333 JZB524333 KIX524333 KST524333 LCP524333 LML524333 LWH524333 MGD524333 MPZ524333 MZV524333 NJR524333 NTN524333 ODJ524333 ONF524333 OXB524333 PGX524333 PQT524333 QAP524333 QKL524333 QUH524333 RED524333 RNZ524333 RXV524333 SHR524333 SRN524333 TBJ524333 TLF524333 TVB524333 UEX524333 UOT524333 UYP524333 VIL524333 VSH524333 WCD524333 WLZ524333 WVV524333 JJ589869 TF589869 ADB589869 AMX589869 AWT589869 BGP589869 BQL589869 CAH589869 CKD589869 CTZ589869 DDV589869 DNR589869 DXN589869 EHJ589869 ERF589869 FBB589869 FKX589869 FUT589869 GEP589869 GOL589869 GYH589869 HID589869 HRZ589869 IBV589869 ILR589869 IVN589869 JFJ589869 JPF589869 JZB589869 KIX589869 KST589869 LCP589869 LML589869 LWH589869 MGD589869 MPZ589869 MZV589869 NJR589869 NTN589869 ODJ589869 ONF589869 OXB589869 PGX589869 PQT589869 QAP589869 QKL589869 QUH589869 RED589869 RNZ589869 RXV589869 SHR589869 SRN589869 TBJ589869 TLF589869 TVB589869 UEX589869 UOT589869 UYP589869 VIL589869 VSH589869 WCD589869 WLZ589869 WVV589869 JJ655405 TF655405 ADB655405 AMX655405 AWT655405 BGP655405 BQL655405 CAH655405 CKD655405 CTZ655405 DDV655405 DNR655405 DXN655405 EHJ655405 ERF655405 FBB655405 FKX655405 FUT655405 GEP655405 GOL655405 GYH655405 HID655405 HRZ655405 IBV655405 ILR655405 IVN655405 JFJ655405 JPF655405 JZB655405 KIX655405 KST655405 LCP655405 LML655405 LWH655405 MGD655405 MPZ655405 MZV655405 NJR655405 NTN655405 ODJ655405 ONF655405 OXB655405 PGX655405 PQT655405 QAP655405 QKL655405 QUH655405 RED655405 RNZ655405 RXV655405 SHR655405 SRN655405 TBJ655405 TLF655405 TVB655405 UEX655405 UOT655405 UYP655405 VIL655405 VSH655405 WCD655405 WLZ655405 WVV655405 JJ720941 TF720941 ADB720941 AMX720941 AWT720941 BGP720941 BQL720941 CAH720941 CKD720941 CTZ720941 DDV720941 DNR720941 DXN720941 EHJ720941 ERF720941 FBB720941 FKX720941 FUT720941 GEP720941 GOL720941 GYH720941 HID720941 HRZ720941 IBV720941 ILR720941 IVN720941 JFJ720941 JPF720941 JZB720941 KIX720941 KST720941 LCP720941 LML720941 LWH720941 MGD720941 MPZ720941 MZV720941 NJR720941 NTN720941 ODJ720941 ONF720941 OXB720941 PGX720941 PQT720941 QAP720941 QKL720941 QUH720941 RED720941 RNZ720941 RXV720941 SHR720941 SRN720941 TBJ720941 TLF720941 TVB720941 UEX720941 UOT720941 UYP720941 VIL720941 VSH720941 WCD720941 WLZ720941 WVV720941 JJ786477 TF786477 ADB786477 AMX786477 AWT786477 BGP786477 BQL786477 CAH786477 CKD786477 CTZ786477 DDV786477 DNR786477 DXN786477 EHJ786477 ERF786477 FBB786477 FKX786477 FUT786477 GEP786477 GOL786477 GYH786477 HID786477 HRZ786477 IBV786477 ILR786477 IVN786477 JFJ786477 JPF786477 JZB786477 KIX786477 KST786477 LCP786477 LML786477 LWH786477 MGD786477 MPZ786477 MZV786477 NJR786477 NTN786477 ODJ786477 ONF786477 OXB786477 PGX786477 PQT786477 QAP786477 QKL786477 QUH786477 RED786477 RNZ786477 RXV786477 SHR786477 SRN786477 TBJ786477 TLF786477 TVB786477 UEX786477 UOT786477 UYP786477 VIL786477 VSH786477 WCD786477 WLZ786477 WVV786477 JJ852013 TF852013 ADB852013 AMX852013 AWT852013 BGP852013 BQL852013 CAH852013 CKD852013 CTZ852013 DDV852013 DNR852013 DXN852013 EHJ852013 ERF852013 FBB852013 FKX852013 FUT852013 GEP852013 GOL852013 GYH852013 HID852013 HRZ852013 IBV852013 ILR852013 IVN852013 JFJ852013 JPF852013 JZB852013 KIX852013 KST852013 LCP852013 LML852013 LWH852013 MGD852013 MPZ852013 MZV852013 NJR852013 NTN852013 ODJ852013 ONF852013 OXB852013 PGX852013 PQT852013 QAP852013 QKL852013 QUH852013 RED852013 RNZ852013 RXV852013 SHR852013 SRN852013 TBJ852013 TLF852013 TVB852013 UEX852013 UOT852013 UYP852013 VIL852013 VSH852013 WCD852013 WLZ852013 WVV852013 JJ917549 TF917549 ADB917549 AMX917549 AWT917549 BGP917549 BQL917549 CAH917549 CKD917549 CTZ917549 DDV917549 DNR917549 DXN917549 EHJ917549 ERF917549 FBB917549 FKX917549 FUT917549 GEP917549 GOL917549 GYH917549 HID917549 HRZ917549 IBV917549 ILR917549 IVN917549 JFJ917549 JPF917549 JZB917549 KIX917549 KST917549 LCP917549 LML917549 LWH917549 MGD917549 MPZ917549 MZV917549 NJR917549 NTN917549 ODJ917549 ONF917549 OXB917549 PGX917549 PQT917549 QAP917549 QKL917549 QUH917549 RED917549 RNZ917549 RXV917549 SHR917549 SRN917549 TBJ917549 TLF917549 TVB917549 UEX917549 UOT917549 UYP917549 VIL917549 VSH917549 WCD917549 WLZ917549 WVV917549 JJ983085 TF983085 ADB983085 AMX983085 AWT983085 BGP983085 BQL983085 CAH983085 CKD983085 CTZ983085 DDV983085 DNR983085 DXN983085 EHJ983085 ERF983085 FBB983085 FKX983085 FUT983085 GEP983085 GOL983085 GYH983085 HID983085 HRZ983085 IBV983085 ILR983085 IVN983085 JFJ983085 JPF983085 JZB983085 KIX983085 KST983085 LCP983085 LML983085 LWH983085 MGD983085 MPZ983085 MZV983085 NJR983085 NTN983085 ODJ983085 ONF983085 OXB983085 PGX983085 PQT983085 QAP983085 QKL983085 QUH983085 RED983085 RNZ983085 RXV983085 SHR983085 SRN983085 TBJ983085 TLF983085 TVB983085 UEX983085 UOT983085 UYP983085 VIL983085 VSH983085 WCD983085 WLZ983085 WVV983085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JJ65579 TF65579 ADB65579 AMX65579 AWT65579 BGP65579 BQL65579 CAH65579 CKD65579 CTZ65579 DDV65579 DNR65579 DXN65579 EHJ65579 ERF65579 FBB65579 FKX65579 FUT65579 GEP65579 GOL65579 GYH65579 HID65579 HRZ65579 IBV65579 ILR65579 IVN65579 JFJ65579 JPF65579 JZB65579 KIX65579 KST65579 LCP65579 LML65579 LWH65579 MGD65579 MPZ65579 MZV65579 NJR65579 NTN65579 ODJ65579 ONF65579 OXB65579 PGX65579 PQT65579 QAP65579 QKL65579 QUH65579 RED65579 RNZ65579 RXV65579 SHR65579 SRN65579 TBJ65579 TLF65579 TVB65579 UEX65579 UOT65579 UYP65579 VIL65579 VSH65579 WCD65579 WLZ65579 WVV65579 JJ131115 TF131115 ADB131115 AMX131115 AWT131115 BGP131115 BQL131115 CAH131115 CKD131115 CTZ131115 DDV131115 DNR131115 DXN131115 EHJ131115 ERF131115 FBB131115 FKX131115 FUT131115 GEP131115 GOL131115 GYH131115 HID131115 HRZ131115 IBV131115 ILR131115 IVN131115 JFJ131115 JPF131115 JZB131115 KIX131115 KST131115 LCP131115 LML131115 LWH131115 MGD131115 MPZ131115 MZV131115 NJR131115 NTN131115 ODJ131115 ONF131115 OXB131115 PGX131115 PQT131115 QAP131115 QKL131115 QUH131115 RED131115 RNZ131115 RXV131115 SHR131115 SRN131115 TBJ131115 TLF131115 TVB131115 UEX131115 UOT131115 UYP131115 VIL131115 VSH131115 WCD131115 WLZ131115 WVV131115 JJ196651 TF196651 ADB196651 AMX196651 AWT196651 BGP196651 BQL196651 CAH196651 CKD196651 CTZ196651 DDV196651 DNR196651 DXN196651 EHJ196651 ERF196651 FBB196651 FKX196651 FUT196651 GEP196651 GOL196651 GYH196651 HID196651 HRZ196651 IBV196651 ILR196651 IVN196651 JFJ196651 JPF196651 JZB196651 KIX196651 KST196651 LCP196651 LML196651 LWH196651 MGD196651 MPZ196651 MZV196651 NJR196651 NTN196651 ODJ196651 ONF196651 OXB196651 PGX196651 PQT196651 QAP196651 QKL196651 QUH196651 RED196651 RNZ196651 RXV196651 SHR196651 SRN196651 TBJ196651 TLF196651 TVB196651 UEX196651 UOT196651 UYP196651 VIL196651 VSH196651 WCD196651 WLZ196651 WVV196651 JJ262187 TF262187 ADB262187 AMX262187 AWT262187 BGP262187 BQL262187 CAH262187 CKD262187 CTZ262187 DDV262187 DNR262187 DXN262187 EHJ262187 ERF262187 FBB262187 FKX262187 FUT262187 GEP262187 GOL262187 GYH262187 HID262187 HRZ262187 IBV262187 ILR262187 IVN262187 JFJ262187 JPF262187 JZB262187 KIX262187 KST262187 LCP262187 LML262187 LWH262187 MGD262187 MPZ262187 MZV262187 NJR262187 NTN262187 ODJ262187 ONF262187 OXB262187 PGX262187 PQT262187 QAP262187 QKL262187 QUH262187 RED262187 RNZ262187 RXV262187 SHR262187 SRN262187 TBJ262187 TLF262187 TVB262187 UEX262187 UOT262187 UYP262187 VIL262187 VSH262187 WCD262187 WLZ262187 WVV262187 JJ327723 TF327723 ADB327723 AMX327723 AWT327723 BGP327723 BQL327723 CAH327723 CKD327723 CTZ327723 DDV327723 DNR327723 DXN327723 EHJ327723 ERF327723 FBB327723 FKX327723 FUT327723 GEP327723 GOL327723 GYH327723 HID327723 HRZ327723 IBV327723 ILR327723 IVN327723 JFJ327723 JPF327723 JZB327723 KIX327723 KST327723 LCP327723 LML327723 LWH327723 MGD327723 MPZ327723 MZV327723 NJR327723 NTN327723 ODJ327723 ONF327723 OXB327723 PGX327723 PQT327723 QAP327723 QKL327723 QUH327723 RED327723 RNZ327723 RXV327723 SHR327723 SRN327723 TBJ327723 TLF327723 TVB327723 UEX327723 UOT327723 UYP327723 VIL327723 VSH327723 WCD327723 WLZ327723 WVV327723 JJ393259 TF393259 ADB393259 AMX393259 AWT393259 BGP393259 BQL393259 CAH393259 CKD393259 CTZ393259 DDV393259 DNR393259 DXN393259 EHJ393259 ERF393259 FBB393259 FKX393259 FUT393259 GEP393259 GOL393259 GYH393259 HID393259 HRZ393259 IBV393259 ILR393259 IVN393259 JFJ393259 JPF393259 JZB393259 KIX393259 KST393259 LCP393259 LML393259 LWH393259 MGD393259 MPZ393259 MZV393259 NJR393259 NTN393259 ODJ393259 ONF393259 OXB393259 PGX393259 PQT393259 QAP393259 QKL393259 QUH393259 RED393259 RNZ393259 RXV393259 SHR393259 SRN393259 TBJ393259 TLF393259 TVB393259 UEX393259 UOT393259 UYP393259 VIL393259 VSH393259 WCD393259 WLZ393259 WVV393259 JJ458795 TF458795 ADB458795 AMX458795 AWT458795 BGP458795 BQL458795 CAH458795 CKD458795 CTZ458795 DDV458795 DNR458795 DXN458795 EHJ458795 ERF458795 FBB458795 FKX458795 FUT458795 GEP458795 GOL458795 GYH458795 HID458795 HRZ458795 IBV458795 ILR458795 IVN458795 JFJ458795 JPF458795 JZB458795 KIX458795 KST458795 LCP458795 LML458795 LWH458795 MGD458795 MPZ458795 MZV458795 NJR458795 NTN458795 ODJ458795 ONF458795 OXB458795 PGX458795 PQT458795 QAP458795 QKL458795 QUH458795 RED458795 RNZ458795 RXV458795 SHR458795 SRN458795 TBJ458795 TLF458795 TVB458795 UEX458795 UOT458795 UYP458795 VIL458795 VSH458795 WCD458795 WLZ458795 WVV458795 JJ524331 TF524331 ADB524331 AMX524331 AWT524331 BGP524331 BQL524331 CAH524331 CKD524331 CTZ524331 DDV524331 DNR524331 DXN524331 EHJ524331 ERF524331 FBB524331 FKX524331 FUT524331 GEP524331 GOL524331 GYH524331 HID524331 HRZ524331 IBV524331 ILR524331 IVN524331 JFJ524331 JPF524331 JZB524331 KIX524331 KST524331 LCP524331 LML524331 LWH524331 MGD524331 MPZ524331 MZV524331 NJR524331 NTN524331 ODJ524331 ONF524331 OXB524331 PGX524331 PQT524331 QAP524331 QKL524331 QUH524331 RED524331 RNZ524331 RXV524331 SHR524331 SRN524331 TBJ524331 TLF524331 TVB524331 UEX524331 UOT524331 UYP524331 VIL524331 VSH524331 WCD524331 WLZ524331 WVV524331 JJ589867 TF589867 ADB589867 AMX589867 AWT589867 BGP589867 BQL589867 CAH589867 CKD589867 CTZ589867 DDV589867 DNR589867 DXN589867 EHJ589867 ERF589867 FBB589867 FKX589867 FUT589867 GEP589867 GOL589867 GYH589867 HID589867 HRZ589867 IBV589867 ILR589867 IVN589867 JFJ589867 JPF589867 JZB589867 KIX589867 KST589867 LCP589867 LML589867 LWH589867 MGD589867 MPZ589867 MZV589867 NJR589867 NTN589867 ODJ589867 ONF589867 OXB589867 PGX589867 PQT589867 QAP589867 QKL589867 QUH589867 RED589867 RNZ589867 RXV589867 SHR589867 SRN589867 TBJ589867 TLF589867 TVB589867 UEX589867 UOT589867 UYP589867 VIL589867 VSH589867 WCD589867 WLZ589867 WVV589867 JJ655403 TF655403 ADB655403 AMX655403 AWT655403 BGP655403 BQL655403 CAH655403 CKD655403 CTZ655403 DDV655403 DNR655403 DXN655403 EHJ655403 ERF655403 FBB655403 FKX655403 FUT655403 GEP655403 GOL655403 GYH655403 HID655403 HRZ655403 IBV655403 ILR655403 IVN655403 JFJ655403 JPF655403 JZB655403 KIX655403 KST655403 LCP655403 LML655403 LWH655403 MGD655403 MPZ655403 MZV655403 NJR655403 NTN655403 ODJ655403 ONF655403 OXB655403 PGX655403 PQT655403 QAP655403 QKL655403 QUH655403 RED655403 RNZ655403 RXV655403 SHR655403 SRN655403 TBJ655403 TLF655403 TVB655403 UEX655403 UOT655403 UYP655403 VIL655403 VSH655403 WCD655403 WLZ655403 WVV655403 JJ720939 TF720939 ADB720939 AMX720939 AWT720939 BGP720939 BQL720939 CAH720939 CKD720939 CTZ720939 DDV720939 DNR720939 DXN720939 EHJ720939 ERF720939 FBB720939 FKX720939 FUT720939 GEP720939 GOL720939 GYH720939 HID720939 HRZ720939 IBV720939 ILR720939 IVN720939 JFJ720939 JPF720939 JZB720939 KIX720939 KST720939 LCP720939 LML720939 LWH720939 MGD720939 MPZ720939 MZV720939 NJR720939 NTN720939 ODJ720939 ONF720939 OXB720939 PGX720939 PQT720939 QAP720939 QKL720939 QUH720939 RED720939 RNZ720939 RXV720939 SHR720939 SRN720939 TBJ720939 TLF720939 TVB720939 UEX720939 UOT720939 UYP720939 VIL720939 VSH720939 WCD720939 WLZ720939 WVV720939 JJ786475 TF786475 ADB786475 AMX786475 AWT786475 BGP786475 BQL786475 CAH786475 CKD786475 CTZ786475 DDV786475 DNR786475 DXN786475 EHJ786475 ERF786475 FBB786475 FKX786475 FUT786475 GEP786475 GOL786475 GYH786475 HID786475 HRZ786475 IBV786475 ILR786475 IVN786475 JFJ786475 JPF786475 JZB786475 KIX786475 KST786475 LCP786475 LML786475 LWH786475 MGD786475 MPZ786475 MZV786475 NJR786475 NTN786475 ODJ786475 ONF786475 OXB786475 PGX786475 PQT786475 QAP786475 QKL786475 QUH786475 RED786475 RNZ786475 RXV786475 SHR786475 SRN786475 TBJ786475 TLF786475 TVB786475 UEX786475 UOT786475 UYP786475 VIL786475 VSH786475 WCD786475 WLZ786475 WVV786475 JJ852011 TF852011 ADB852011 AMX852011 AWT852011 BGP852011 BQL852011 CAH852011 CKD852011 CTZ852011 DDV852011 DNR852011 DXN852011 EHJ852011 ERF852011 FBB852011 FKX852011 FUT852011 GEP852011 GOL852011 GYH852011 HID852011 HRZ852011 IBV852011 ILR852011 IVN852011 JFJ852011 JPF852011 JZB852011 KIX852011 KST852011 LCP852011 LML852011 LWH852011 MGD852011 MPZ852011 MZV852011 NJR852011 NTN852011 ODJ852011 ONF852011 OXB852011 PGX852011 PQT852011 QAP852011 QKL852011 QUH852011 RED852011 RNZ852011 RXV852011 SHR852011 SRN852011 TBJ852011 TLF852011 TVB852011 UEX852011 UOT852011 UYP852011 VIL852011 VSH852011 WCD852011 WLZ852011 WVV852011 JJ917547 TF917547 ADB917547 AMX917547 AWT917547 BGP917547 BQL917547 CAH917547 CKD917547 CTZ917547 DDV917547 DNR917547 DXN917547 EHJ917547 ERF917547 FBB917547 FKX917547 FUT917547 GEP917547 GOL917547 GYH917547 HID917547 HRZ917547 IBV917547 ILR917547 IVN917547 JFJ917547 JPF917547 JZB917547 KIX917547 KST917547 LCP917547 LML917547 LWH917547 MGD917547 MPZ917547 MZV917547 NJR917547 NTN917547 ODJ917547 ONF917547 OXB917547 PGX917547 PQT917547 QAP917547 QKL917547 QUH917547 RED917547 RNZ917547 RXV917547 SHR917547 SRN917547 TBJ917547 TLF917547 TVB917547 UEX917547 UOT917547 UYP917547 VIL917547 VSH917547 WCD917547 WLZ917547 WVV917547 JJ983083 TF983083 ADB983083 AMX983083 AWT983083 BGP983083 BQL983083 CAH983083 CKD983083 CTZ983083 DDV983083 DNR983083 DXN983083 EHJ983083 ERF983083 FBB983083 FKX983083 FUT983083 GEP983083 GOL983083 GYH983083 HID983083 HRZ983083 IBV983083 ILR983083 IVN983083 JFJ983083 JPF983083 JZB983083 KIX983083 KST983083 LCP983083 LML983083 LWH983083 MGD983083 MPZ983083 MZV983083 NJR983083 NTN983083 ODJ983083 ONF983083 OXB983083 PGX983083 PQT983083 QAP983083 QKL983083 QUH983083 RED983083 RNZ983083 RXV983083 SHR983083 SRN983083 TBJ983083 TLF983083 TVB983083 UEX983083 UOT983083 UYP983083 VIL983083 VSH983083 WCD983083 WLZ983083 WVV983083 JF65587:JF65590 TB65587:TB65590 ACX65587:ACX65590 AMT65587:AMT65590 AWP65587:AWP65590 BGL65587:BGL65590 BQH65587:BQH65590 CAD65587:CAD65590 CJZ65587:CJZ65590 CTV65587:CTV65590 DDR65587:DDR65590 DNN65587:DNN65590 DXJ65587:DXJ65590 EHF65587:EHF65590 ERB65587:ERB65590 FAX65587:FAX65590 FKT65587:FKT65590 FUP65587:FUP65590 GEL65587:GEL65590 GOH65587:GOH65590 GYD65587:GYD65590 HHZ65587:HHZ65590 HRV65587:HRV65590 IBR65587:IBR65590 ILN65587:ILN65590 IVJ65587:IVJ65590 JFF65587:JFF65590 JPB65587:JPB65590 JYX65587:JYX65590 KIT65587:KIT65590 KSP65587:KSP65590 LCL65587:LCL65590 LMH65587:LMH65590 LWD65587:LWD65590 MFZ65587:MFZ65590 MPV65587:MPV65590 MZR65587:MZR65590 NJN65587:NJN65590 NTJ65587:NTJ65590 ODF65587:ODF65590 ONB65587:ONB65590 OWX65587:OWX65590 PGT65587:PGT65590 PQP65587:PQP65590 QAL65587:QAL65590 QKH65587:QKH65590 QUD65587:QUD65590 RDZ65587:RDZ65590 RNV65587:RNV65590 RXR65587:RXR65590 SHN65587:SHN65590 SRJ65587:SRJ65590 TBF65587:TBF65590 TLB65587:TLB65590 TUX65587:TUX65590 UET65587:UET65590 UOP65587:UOP65590 UYL65587:UYL65590 VIH65587:VIH65590 VSD65587:VSD65590 WBZ65587:WBZ65590 WLV65587:WLV65590 WVR65587:WVR65590 JF131123:JF131126 TB131123:TB131126 ACX131123:ACX131126 AMT131123:AMT131126 AWP131123:AWP131126 BGL131123:BGL131126 BQH131123:BQH131126 CAD131123:CAD131126 CJZ131123:CJZ131126 CTV131123:CTV131126 DDR131123:DDR131126 DNN131123:DNN131126 DXJ131123:DXJ131126 EHF131123:EHF131126 ERB131123:ERB131126 FAX131123:FAX131126 FKT131123:FKT131126 FUP131123:FUP131126 GEL131123:GEL131126 GOH131123:GOH131126 GYD131123:GYD131126 HHZ131123:HHZ131126 HRV131123:HRV131126 IBR131123:IBR131126 ILN131123:ILN131126 IVJ131123:IVJ131126 JFF131123:JFF131126 JPB131123:JPB131126 JYX131123:JYX131126 KIT131123:KIT131126 KSP131123:KSP131126 LCL131123:LCL131126 LMH131123:LMH131126 LWD131123:LWD131126 MFZ131123:MFZ131126 MPV131123:MPV131126 MZR131123:MZR131126 NJN131123:NJN131126 NTJ131123:NTJ131126 ODF131123:ODF131126 ONB131123:ONB131126 OWX131123:OWX131126 PGT131123:PGT131126 PQP131123:PQP131126 QAL131123:QAL131126 QKH131123:QKH131126 QUD131123:QUD131126 RDZ131123:RDZ131126 RNV131123:RNV131126 RXR131123:RXR131126 SHN131123:SHN131126 SRJ131123:SRJ131126 TBF131123:TBF131126 TLB131123:TLB131126 TUX131123:TUX131126 UET131123:UET131126 UOP131123:UOP131126 UYL131123:UYL131126 VIH131123:VIH131126 VSD131123:VSD131126 WBZ131123:WBZ131126 WLV131123:WLV131126 WVR131123:WVR131126 JF196659:JF196662 TB196659:TB196662 ACX196659:ACX196662 AMT196659:AMT196662 AWP196659:AWP196662 BGL196659:BGL196662 BQH196659:BQH196662 CAD196659:CAD196662 CJZ196659:CJZ196662 CTV196659:CTV196662 DDR196659:DDR196662 DNN196659:DNN196662 DXJ196659:DXJ196662 EHF196659:EHF196662 ERB196659:ERB196662 FAX196659:FAX196662 FKT196659:FKT196662 FUP196659:FUP196662 GEL196659:GEL196662 GOH196659:GOH196662 GYD196659:GYD196662 HHZ196659:HHZ196662 HRV196659:HRV196662 IBR196659:IBR196662 ILN196659:ILN196662 IVJ196659:IVJ196662 JFF196659:JFF196662 JPB196659:JPB196662 JYX196659:JYX196662 KIT196659:KIT196662 KSP196659:KSP196662 LCL196659:LCL196662 LMH196659:LMH196662 LWD196659:LWD196662 MFZ196659:MFZ196662 MPV196659:MPV196662 MZR196659:MZR196662 NJN196659:NJN196662 NTJ196659:NTJ196662 ODF196659:ODF196662 ONB196659:ONB196662 OWX196659:OWX196662 PGT196659:PGT196662 PQP196659:PQP196662 QAL196659:QAL196662 QKH196659:QKH196662 QUD196659:QUD196662 RDZ196659:RDZ196662 RNV196659:RNV196662 RXR196659:RXR196662 SHN196659:SHN196662 SRJ196659:SRJ196662 TBF196659:TBF196662 TLB196659:TLB196662 TUX196659:TUX196662 UET196659:UET196662 UOP196659:UOP196662 UYL196659:UYL196662 VIH196659:VIH196662 VSD196659:VSD196662 WBZ196659:WBZ196662 WLV196659:WLV196662 WVR196659:WVR196662 JF262195:JF262198 TB262195:TB262198 ACX262195:ACX262198 AMT262195:AMT262198 AWP262195:AWP262198 BGL262195:BGL262198 BQH262195:BQH262198 CAD262195:CAD262198 CJZ262195:CJZ262198 CTV262195:CTV262198 DDR262195:DDR262198 DNN262195:DNN262198 DXJ262195:DXJ262198 EHF262195:EHF262198 ERB262195:ERB262198 FAX262195:FAX262198 FKT262195:FKT262198 FUP262195:FUP262198 GEL262195:GEL262198 GOH262195:GOH262198 GYD262195:GYD262198 HHZ262195:HHZ262198 HRV262195:HRV262198 IBR262195:IBR262198 ILN262195:ILN262198 IVJ262195:IVJ262198 JFF262195:JFF262198 JPB262195:JPB262198 JYX262195:JYX262198 KIT262195:KIT262198 KSP262195:KSP262198 LCL262195:LCL262198 LMH262195:LMH262198 LWD262195:LWD262198 MFZ262195:MFZ262198 MPV262195:MPV262198 MZR262195:MZR262198 NJN262195:NJN262198 NTJ262195:NTJ262198 ODF262195:ODF262198 ONB262195:ONB262198 OWX262195:OWX262198 PGT262195:PGT262198 PQP262195:PQP262198 QAL262195:QAL262198 QKH262195:QKH262198 QUD262195:QUD262198 RDZ262195:RDZ262198 RNV262195:RNV262198 RXR262195:RXR262198 SHN262195:SHN262198 SRJ262195:SRJ262198 TBF262195:TBF262198 TLB262195:TLB262198 TUX262195:TUX262198 UET262195:UET262198 UOP262195:UOP262198 UYL262195:UYL262198 VIH262195:VIH262198 VSD262195:VSD262198 WBZ262195:WBZ262198 WLV262195:WLV262198 WVR262195:WVR262198 JF327731:JF327734 TB327731:TB327734 ACX327731:ACX327734 AMT327731:AMT327734 AWP327731:AWP327734 BGL327731:BGL327734 BQH327731:BQH327734 CAD327731:CAD327734 CJZ327731:CJZ327734 CTV327731:CTV327734 DDR327731:DDR327734 DNN327731:DNN327734 DXJ327731:DXJ327734 EHF327731:EHF327734 ERB327731:ERB327734 FAX327731:FAX327734 FKT327731:FKT327734 FUP327731:FUP327734 GEL327731:GEL327734 GOH327731:GOH327734 GYD327731:GYD327734 HHZ327731:HHZ327734 HRV327731:HRV327734 IBR327731:IBR327734 ILN327731:ILN327734 IVJ327731:IVJ327734 JFF327731:JFF327734 JPB327731:JPB327734 JYX327731:JYX327734 KIT327731:KIT327734 KSP327731:KSP327734 LCL327731:LCL327734 LMH327731:LMH327734 LWD327731:LWD327734 MFZ327731:MFZ327734 MPV327731:MPV327734 MZR327731:MZR327734 NJN327731:NJN327734 NTJ327731:NTJ327734 ODF327731:ODF327734 ONB327731:ONB327734 OWX327731:OWX327734 PGT327731:PGT327734 PQP327731:PQP327734 QAL327731:QAL327734 QKH327731:QKH327734 QUD327731:QUD327734 RDZ327731:RDZ327734 RNV327731:RNV327734 RXR327731:RXR327734 SHN327731:SHN327734 SRJ327731:SRJ327734 TBF327731:TBF327734 TLB327731:TLB327734 TUX327731:TUX327734 UET327731:UET327734 UOP327731:UOP327734 UYL327731:UYL327734 VIH327731:VIH327734 VSD327731:VSD327734 WBZ327731:WBZ327734 WLV327731:WLV327734 WVR327731:WVR327734 JF393267:JF393270 TB393267:TB393270 ACX393267:ACX393270 AMT393267:AMT393270 AWP393267:AWP393270 BGL393267:BGL393270 BQH393267:BQH393270 CAD393267:CAD393270 CJZ393267:CJZ393270 CTV393267:CTV393270 DDR393267:DDR393270 DNN393267:DNN393270 DXJ393267:DXJ393270 EHF393267:EHF393270 ERB393267:ERB393270 FAX393267:FAX393270 FKT393267:FKT393270 FUP393267:FUP393270 GEL393267:GEL393270 GOH393267:GOH393270 GYD393267:GYD393270 HHZ393267:HHZ393270 HRV393267:HRV393270 IBR393267:IBR393270 ILN393267:ILN393270 IVJ393267:IVJ393270 JFF393267:JFF393270 JPB393267:JPB393270 JYX393267:JYX393270 KIT393267:KIT393270 KSP393267:KSP393270 LCL393267:LCL393270 LMH393267:LMH393270 LWD393267:LWD393270 MFZ393267:MFZ393270 MPV393267:MPV393270 MZR393267:MZR393270 NJN393267:NJN393270 NTJ393267:NTJ393270 ODF393267:ODF393270 ONB393267:ONB393270 OWX393267:OWX393270 PGT393267:PGT393270 PQP393267:PQP393270 QAL393267:QAL393270 QKH393267:QKH393270 QUD393267:QUD393270 RDZ393267:RDZ393270 RNV393267:RNV393270 RXR393267:RXR393270 SHN393267:SHN393270 SRJ393267:SRJ393270 TBF393267:TBF393270 TLB393267:TLB393270 TUX393267:TUX393270 UET393267:UET393270 UOP393267:UOP393270 UYL393267:UYL393270 VIH393267:VIH393270 VSD393267:VSD393270 WBZ393267:WBZ393270 WLV393267:WLV393270 WVR393267:WVR393270 JF458803:JF458806 TB458803:TB458806 ACX458803:ACX458806 AMT458803:AMT458806 AWP458803:AWP458806 BGL458803:BGL458806 BQH458803:BQH458806 CAD458803:CAD458806 CJZ458803:CJZ458806 CTV458803:CTV458806 DDR458803:DDR458806 DNN458803:DNN458806 DXJ458803:DXJ458806 EHF458803:EHF458806 ERB458803:ERB458806 FAX458803:FAX458806 FKT458803:FKT458806 FUP458803:FUP458806 GEL458803:GEL458806 GOH458803:GOH458806 GYD458803:GYD458806 HHZ458803:HHZ458806 HRV458803:HRV458806 IBR458803:IBR458806 ILN458803:ILN458806 IVJ458803:IVJ458806 JFF458803:JFF458806 JPB458803:JPB458806 JYX458803:JYX458806 KIT458803:KIT458806 KSP458803:KSP458806 LCL458803:LCL458806 LMH458803:LMH458806 LWD458803:LWD458806 MFZ458803:MFZ458806 MPV458803:MPV458806 MZR458803:MZR458806 NJN458803:NJN458806 NTJ458803:NTJ458806 ODF458803:ODF458806 ONB458803:ONB458806 OWX458803:OWX458806 PGT458803:PGT458806 PQP458803:PQP458806 QAL458803:QAL458806 QKH458803:QKH458806 QUD458803:QUD458806 RDZ458803:RDZ458806 RNV458803:RNV458806 RXR458803:RXR458806 SHN458803:SHN458806 SRJ458803:SRJ458806 TBF458803:TBF458806 TLB458803:TLB458806 TUX458803:TUX458806 UET458803:UET458806 UOP458803:UOP458806 UYL458803:UYL458806 VIH458803:VIH458806 VSD458803:VSD458806 WBZ458803:WBZ458806 WLV458803:WLV458806 WVR458803:WVR458806 JF524339:JF524342 TB524339:TB524342 ACX524339:ACX524342 AMT524339:AMT524342 AWP524339:AWP524342 BGL524339:BGL524342 BQH524339:BQH524342 CAD524339:CAD524342 CJZ524339:CJZ524342 CTV524339:CTV524342 DDR524339:DDR524342 DNN524339:DNN524342 DXJ524339:DXJ524342 EHF524339:EHF524342 ERB524339:ERB524342 FAX524339:FAX524342 FKT524339:FKT524342 FUP524339:FUP524342 GEL524339:GEL524342 GOH524339:GOH524342 GYD524339:GYD524342 HHZ524339:HHZ524342 HRV524339:HRV524342 IBR524339:IBR524342 ILN524339:ILN524342 IVJ524339:IVJ524342 JFF524339:JFF524342 JPB524339:JPB524342 JYX524339:JYX524342 KIT524339:KIT524342 KSP524339:KSP524342 LCL524339:LCL524342 LMH524339:LMH524342 LWD524339:LWD524342 MFZ524339:MFZ524342 MPV524339:MPV524342 MZR524339:MZR524342 NJN524339:NJN524342 NTJ524339:NTJ524342 ODF524339:ODF524342 ONB524339:ONB524342 OWX524339:OWX524342 PGT524339:PGT524342 PQP524339:PQP524342 QAL524339:QAL524342 QKH524339:QKH524342 QUD524339:QUD524342 RDZ524339:RDZ524342 RNV524339:RNV524342 RXR524339:RXR524342 SHN524339:SHN524342 SRJ524339:SRJ524342 TBF524339:TBF524342 TLB524339:TLB524342 TUX524339:TUX524342 UET524339:UET524342 UOP524339:UOP524342 UYL524339:UYL524342 VIH524339:VIH524342 VSD524339:VSD524342 WBZ524339:WBZ524342 WLV524339:WLV524342 WVR524339:WVR524342 JF589875:JF589878 TB589875:TB589878 ACX589875:ACX589878 AMT589875:AMT589878 AWP589875:AWP589878 BGL589875:BGL589878 BQH589875:BQH589878 CAD589875:CAD589878 CJZ589875:CJZ589878 CTV589875:CTV589878 DDR589875:DDR589878 DNN589875:DNN589878 DXJ589875:DXJ589878 EHF589875:EHF589878 ERB589875:ERB589878 FAX589875:FAX589878 FKT589875:FKT589878 FUP589875:FUP589878 GEL589875:GEL589878 GOH589875:GOH589878 GYD589875:GYD589878 HHZ589875:HHZ589878 HRV589875:HRV589878 IBR589875:IBR589878 ILN589875:ILN589878 IVJ589875:IVJ589878 JFF589875:JFF589878 JPB589875:JPB589878 JYX589875:JYX589878 KIT589875:KIT589878 KSP589875:KSP589878 LCL589875:LCL589878 LMH589875:LMH589878 LWD589875:LWD589878 MFZ589875:MFZ589878 MPV589875:MPV589878 MZR589875:MZR589878 NJN589875:NJN589878 NTJ589875:NTJ589878 ODF589875:ODF589878 ONB589875:ONB589878 OWX589875:OWX589878 PGT589875:PGT589878 PQP589875:PQP589878 QAL589875:QAL589878 QKH589875:QKH589878 QUD589875:QUD589878 RDZ589875:RDZ589878 RNV589875:RNV589878 RXR589875:RXR589878 SHN589875:SHN589878 SRJ589875:SRJ589878 TBF589875:TBF589878 TLB589875:TLB589878 TUX589875:TUX589878 UET589875:UET589878 UOP589875:UOP589878 UYL589875:UYL589878 VIH589875:VIH589878 VSD589875:VSD589878 WBZ589875:WBZ589878 WLV589875:WLV589878 WVR589875:WVR589878 JF655411:JF655414 TB655411:TB655414 ACX655411:ACX655414 AMT655411:AMT655414 AWP655411:AWP655414 BGL655411:BGL655414 BQH655411:BQH655414 CAD655411:CAD655414 CJZ655411:CJZ655414 CTV655411:CTV655414 DDR655411:DDR655414 DNN655411:DNN655414 DXJ655411:DXJ655414 EHF655411:EHF655414 ERB655411:ERB655414 FAX655411:FAX655414 FKT655411:FKT655414 FUP655411:FUP655414 GEL655411:GEL655414 GOH655411:GOH655414 GYD655411:GYD655414 HHZ655411:HHZ655414 HRV655411:HRV655414 IBR655411:IBR655414 ILN655411:ILN655414 IVJ655411:IVJ655414 JFF655411:JFF655414 JPB655411:JPB655414 JYX655411:JYX655414 KIT655411:KIT655414 KSP655411:KSP655414 LCL655411:LCL655414 LMH655411:LMH655414 LWD655411:LWD655414 MFZ655411:MFZ655414 MPV655411:MPV655414 MZR655411:MZR655414 NJN655411:NJN655414 NTJ655411:NTJ655414 ODF655411:ODF655414 ONB655411:ONB655414 OWX655411:OWX655414 PGT655411:PGT655414 PQP655411:PQP655414 QAL655411:QAL655414 QKH655411:QKH655414 QUD655411:QUD655414 RDZ655411:RDZ655414 RNV655411:RNV655414 RXR655411:RXR655414 SHN655411:SHN655414 SRJ655411:SRJ655414 TBF655411:TBF655414 TLB655411:TLB655414 TUX655411:TUX655414 UET655411:UET655414 UOP655411:UOP655414 UYL655411:UYL655414 VIH655411:VIH655414 VSD655411:VSD655414 WBZ655411:WBZ655414 WLV655411:WLV655414 WVR655411:WVR655414 JF720947:JF720950 TB720947:TB720950 ACX720947:ACX720950 AMT720947:AMT720950 AWP720947:AWP720950 BGL720947:BGL720950 BQH720947:BQH720950 CAD720947:CAD720950 CJZ720947:CJZ720950 CTV720947:CTV720950 DDR720947:DDR720950 DNN720947:DNN720950 DXJ720947:DXJ720950 EHF720947:EHF720950 ERB720947:ERB720950 FAX720947:FAX720950 FKT720947:FKT720950 FUP720947:FUP720950 GEL720947:GEL720950 GOH720947:GOH720950 GYD720947:GYD720950 HHZ720947:HHZ720950 HRV720947:HRV720950 IBR720947:IBR720950 ILN720947:ILN720950 IVJ720947:IVJ720950 JFF720947:JFF720950 JPB720947:JPB720950 JYX720947:JYX720950 KIT720947:KIT720950 KSP720947:KSP720950 LCL720947:LCL720950 LMH720947:LMH720950 LWD720947:LWD720950 MFZ720947:MFZ720950 MPV720947:MPV720950 MZR720947:MZR720950 NJN720947:NJN720950 NTJ720947:NTJ720950 ODF720947:ODF720950 ONB720947:ONB720950 OWX720947:OWX720950 PGT720947:PGT720950 PQP720947:PQP720950 QAL720947:QAL720950 QKH720947:QKH720950 QUD720947:QUD720950 RDZ720947:RDZ720950 RNV720947:RNV720950 RXR720947:RXR720950 SHN720947:SHN720950 SRJ720947:SRJ720950 TBF720947:TBF720950 TLB720947:TLB720950 TUX720947:TUX720950 UET720947:UET720950 UOP720947:UOP720950 UYL720947:UYL720950 VIH720947:VIH720950 VSD720947:VSD720950 WBZ720947:WBZ720950 WLV720947:WLV720950 WVR720947:WVR720950 JF786483:JF786486 TB786483:TB786486 ACX786483:ACX786486 AMT786483:AMT786486 AWP786483:AWP786486 BGL786483:BGL786486 BQH786483:BQH786486 CAD786483:CAD786486 CJZ786483:CJZ786486 CTV786483:CTV786486 DDR786483:DDR786486 DNN786483:DNN786486 DXJ786483:DXJ786486 EHF786483:EHF786486 ERB786483:ERB786486 FAX786483:FAX786486 FKT786483:FKT786486 FUP786483:FUP786486 GEL786483:GEL786486 GOH786483:GOH786486 GYD786483:GYD786486 HHZ786483:HHZ786486 HRV786483:HRV786486 IBR786483:IBR786486 ILN786483:ILN786486 IVJ786483:IVJ786486 JFF786483:JFF786486 JPB786483:JPB786486 JYX786483:JYX786486 KIT786483:KIT786486 KSP786483:KSP786486 LCL786483:LCL786486 LMH786483:LMH786486 LWD786483:LWD786486 MFZ786483:MFZ786486 MPV786483:MPV786486 MZR786483:MZR786486 NJN786483:NJN786486 NTJ786483:NTJ786486 ODF786483:ODF786486 ONB786483:ONB786486 OWX786483:OWX786486 PGT786483:PGT786486 PQP786483:PQP786486 QAL786483:QAL786486 QKH786483:QKH786486 QUD786483:QUD786486 RDZ786483:RDZ786486 RNV786483:RNV786486 RXR786483:RXR786486 SHN786483:SHN786486 SRJ786483:SRJ786486 TBF786483:TBF786486 TLB786483:TLB786486 TUX786483:TUX786486 UET786483:UET786486 UOP786483:UOP786486 UYL786483:UYL786486 VIH786483:VIH786486 VSD786483:VSD786486 WBZ786483:WBZ786486 WLV786483:WLV786486 WVR786483:WVR786486 JF852019:JF852022 TB852019:TB852022 ACX852019:ACX852022 AMT852019:AMT852022 AWP852019:AWP852022 BGL852019:BGL852022 BQH852019:BQH852022 CAD852019:CAD852022 CJZ852019:CJZ852022 CTV852019:CTV852022 DDR852019:DDR852022 DNN852019:DNN852022 DXJ852019:DXJ852022 EHF852019:EHF852022 ERB852019:ERB852022 FAX852019:FAX852022 FKT852019:FKT852022 FUP852019:FUP852022 GEL852019:GEL852022 GOH852019:GOH852022 GYD852019:GYD852022 HHZ852019:HHZ852022 HRV852019:HRV852022 IBR852019:IBR852022 ILN852019:ILN852022 IVJ852019:IVJ852022 JFF852019:JFF852022 JPB852019:JPB852022 JYX852019:JYX852022 KIT852019:KIT852022 KSP852019:KSP852022 LCL852019:LCL852022 LMH852019:LMH852022 LWD852019:LWD852022 MFZ852019:MFZ852022 MPV852019:MPV852022 MZR852019:MZR852022 NJN852019:NJN852022 NTJ852019:NTJ852022 ODF852019:ODF852022 ONB852019:ONB852022 OWX852019:OWX852022 PGT852019:PGT852022 PQP852019:PQP852022 QAL852019:QAL852022 QKH852019:QKH852022 QUD852019:QUD852022 RDZ852019:RDZ852022 RNV852019:RNV852022 RXR852019:RXR852022 SHN852019:SHN852022 SRJ852019:SRJ852022 TBF852019:TBF852022 TLB852019:TLB852022 TUX852019:TUX852022 UET852019:UET852022 UOP852019:UOP852022 UYL852019:UYL852022 VIH852019:VIH852022 VSD852019:VSD852022 WBZ852019:WBZ852022 WLV852019:WLV852022 WVR852019:WVR852022 JF917555:JF917558 TB917555:TB917558 ACX917555:ACX917558 AMT917555:AMT917558 AWP917555:AWP917558 BGL917555:BGL917558 BQH917555:BQH917558 CAD917555:CAD917558 CJZ917555:CJZ917558 CTV917555:CTV917558 DDR917555:DDR917558 DNN917555:DNN917558 DXJ917555:DXJ917558 EHF917555:EHF917558 ERB917555:ERB917558 FAX917555:FAX917558 FKT917555:FKT917558 FUP917555:FUP917558 GEL917555:GEL917558 GOH917555:GOH917558 GYD917555:GYD917558 HHZ917555:HHZ917558 HRV917555:HRV917558 IBR917555:IBR917558 ILN917555:ILN917558 IVJ917555:IVJ917558 JFF917555:JFF917558 JPB917555:JPB917558 JYX917555:JYX917558 KIT917555:KIT917558 KSP917555:KSP917558 LCL917555:LCL917558 LMH917555:LMH917558 LWD917555:LWD917558 MFZ917555:MFZ917558 MPV917555:MPV917558 MZR917555:MZR917558 NJN917555:NJN917558 NTJ917555:NTJ917558 ODF917555:ODF917558 ONB917555:ONB917558 OWX917555:OWX917558 PGT917555:PGT917558 PQP917555:PQP917558 QAL917555:QAL917558 QKH917555:QKH917558 QUD917555:QUD917558 RDZ917555:RDZ917558 RNV917555:RNV917558 RXR917555:RXR917558 SHN917555:SHN917558 SRJ917555:SRJ917558 TBF917555:TBF917558 TLB917555:TLB917558 TUX917555:TUX917558 UET917555:UET917558 UOP917555:UOP917558 UYL917555:UYL917558 VIH917555:VIH917558 VSD917555:VSD917558 WBZ917555:WBZ917558 WLV917555:WLV917558 WVR917555:WVR917558 JF983091:JF983094 TB983091:TB983094 ACX983091:ACX983094 AMT983091:AMT983094 AWP983091:AWP983094 BGL983091:BGL983094 BQH983091:BQH983094 CAD983091:CAD983094 CJZ983091:CJZ983094 CTV983091:CTV983094 DDR983091:DDR983094 DNN983091:DNN983094 DXJ983091:DXJ983094 EHF983091:EHF983094 ERB983091:ERB983094 FAX983091:FAX983094 FKT983091:FKT983094 FUP983091:FUP983094 GEL983091:GEL983094 GOH983091:GOH983094 GYD983091:GYD983094 HHZ983091:HHZ983094 HRV983091:HRV983094 IBR983091:IBR983094 ILN983091:ILN983094 IVJ983091:IVJ983094 JFF983091:JFF983094 JPB983091:JPB983094 JYX983091:JYX983094 KIT983091:KIT983094 KSP983091:KSP983094 LCL983091:LCL983094 LMH983091:LMH983094 LWD983091:LWD983094 MFZ983091:MFZ983094 MPV983091:MPV983094 MZR983091:MZR983094 NJN983091:NJN983094 NTJ983091:NTJ983094 ODF983091:ODF983094 ONB983091:ONB983094 OWX983091:OWX983094 PGT983091:PGT983094 PQP983091:PQP983094 QAL983091:QAL983094 QKH983091:QKH983094 QUD983091:QUD983094 RDZ983091:RDZ983094 RNV983091:RNV983094 RXR983091:RXR983094 SHN983091:SHN983094 SRJ983091:SRJ983094 TBF983091:TBF983094 TLB983091:TLB983094 TUX983091:TUX983094 UET983091:UET983094 UOP983091:UOP983094 UYL983091:UYL983094 VIH983091:VIH983094 VSD983091:VSD983094 WBZ983091:WBZ983094 WLV983091:WLV983094 WVR983091:WVR983094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JF65585 TB65585 ACX65585 AMT65585 AWP65585 BGL65585 BQH65585 CAD65585 CJZ65585 CTV65585 DDR65585 DNN65585 DXJ65585 EHF65585 ERB65585 FAX65585 FKT65585 FUP65585 GEL65585 GOH65585 GYD65585 HHZ65585 HRV65585 IBR65585 ILN65585 IVJ65585 JFF65585 JPB65585 JYX65585 KIT65585 KSP65585 LCL65585 LMH65585 LWD65585 MFZ65585 MPV65585 MZR65585 NJN65585 NTJ65585 ODF65585 ONB65585 OWX65585 PGT65585 PQP65585 QAL65585 QKH65585 QUD65585 RDZ65585 RNV65585 RXR65585 SHN65585 SRJ65585 TBF65585 TLB65585 TUX65585 UET65585 UOP65585 UYL65585 VIH65585 VSD65585 WBZ65585 WLV65585 WVR65585 JF131121 TB131121 ACX131121 AMT131121 AWP131121 BGL131121 BQH131121 CAD131121 CJZ131121 CTV131121 DDR131121 DNN131121 DXJ131121 EHF131121 ERB131121 FAX131121 FKT131121 FUP131121 GEL131121 GOH131121 GYD131121 HHZ131121 HRV131121 IBR131121 ILN131121 IVJ131121 JFF131121 JPB131121 JYX131121 KIT131121 KSP131121 LCL131121 LMH131121 LWD131121 MFZ131121 MPV131121 MZR131121 NJN131121 NTJ131121 ODF131121 ONB131121 OWX131121 PGT131121 PQP131121 QAL131121 QKH131121 QUD131121 RDZ131121 RNV131121 RXR131121 SHN131121 SRJ131121 TBF131121 TLB131121 TUX131121 UET131121 UOP131121 UYL131121 VIH131121 VSD131121 WBZ131121 WLV131121 WVR131121 JF196657 TB196657 ACX196657 AMT196657 AWP196657 BGL196657 BQH196657 CAD196657 CJZ196657 CTV196657 DDR196657 DNN196657 DXJ196657 EHF196657 ERB196657 FAX196657 FKT196657 FUP196657 GEL196657 GOH196657 GYD196657 HHZ196657 HRV196657 IBR196657 ILN196657 IVJ196657 JFF196657 JPB196657 JYX196657 KIT196657 KSP196657 LCL196657 LMH196657 LWD196657 MFZ196657 MPV196657 MZR196657 NJN196657 NTJ196657 ODF196657 ONB196657 OWX196657 PGT196657 PQP196657 QAL196657 QKH196657 QUD196657 RDZ196657 RNV196657 RXR196657 SHN196657 SRJ196657 TBF196657 TLB196657 TUX196657 UET196657 UOP196657 UYL196657 VIH196657 VSD196657 WBZ196657 WLV196657 WVR196657 JF262193 TB262193 ACX262193 AMT262193 AWP262193 BGL262193 BQH262193 CAD262193 CJZ262193 CTV262193 DDR262193 DNN262193 DXJ262193 EHF262193 ERB262193 FAX262193 FKT262193 FUP262193 GEL262193 GOH262193 GYD262193 HHZ262193 HRV262193 IBR262193 ILN262193 IVJ262193 JFF262193 JPB262193 JYX262193 KIT262193 KSP262193 LCL262193 LMH262193 LWD262193 MFZ262193 MPV262193 MZR262193 NJN262193 NTJ262193 ODF262193 ONB262193 OWX262193 PGT262193 PQP262193 QAL262193 QKH262193 QUD262193 RDZ262193 RNV262193 RXR262193 SHN262193 SRJ262193 TBF262193 TLB262193 TUX262193 UET262193 UOP262193 UYL262193 VIH262193 VSD262193 WBZ262193 WLV262193 WVR262193 JF327729 TB327729 ACX327729 AMT327729 AWP327729 BGL327729 BQH327729 CAD327729 CJZ327729 CTV327729 DDR327729 DNN327729 DXJ327729 EHF327729 ERB327729 FAX327729 FKT327729 FUP327729 GEL327729 GOH327729 GYD327729 HHZ327729 HRV327729 IBR327729 ILN327729 IVJ327729 JFF327729 JPB327729 JYX327729 KIT327729 KSP327729 LCL327729 LMH327729 LWD327729 MFZ327729 MPV327729 MZR327729 NJN327729 NTJ327729 ODF327729 ONB327729 OWX327729 PGT327729 PQP327729 QAL327729 QKH327729 QUD327729 RDZ327729 RNV327729 RXR327729 SHN327729 SRJ327729 TBF327729 TLB327729 TUX327729 UET327729 UOP327729 UYL327729 VIH327729 VSD327729 WBZ327729 WLV327729 WVR327729 JF393265 TB393265 ACX393265 AMT393265 AWP393265 BGL393265 BQH393265 CAD393265 CJZ393265 CTV393265 DDR393265 DNN393265 DXJ393265 EHF393265 ERB393265 FAX393265 FKT393265 FUP393265 GEL393265 GOH393265 GYD393265 HHZ393265 HRV393265 IBR393265 ILN393265 IVJ393265 JFF393265 JPB393265 JYX393265 KIT393265 KSP393265 LCL393265 LMH393265 LWD393265 MFZ393265 MPV393265 MZR393265 NJN393265 NTJ393265 ODF393265 ONB393265 OWX393265 PGT393265 PQP393265 QAL393265 QKH393265 QUD393265 RDZ393265 RNV393265 RXR393265 SHN393265 SRJ393265 TBF393265 TLB393265 TUX393265 UET393265 UOP393265 UYL393265 VIH393265 VSD393265 WBZ393265 WLV393265 WVR393265 JF458801 TB458801 ACX458801 AMT458801 AWP458801 BGL458801 BQH458801 CAD458801 CJZ458801 CTV458801 DDR458801 DNN458801 DXJ458801 EHF458801 ERB458801 FAX458801 FKT458801 FUP458801 GEL458801 GOH458801 GYD458801 HHZ458801 HRV458801 IBR458801 ILN458801 IVJ458801 JFF458801 JPB458801 JYX458801 KIT458801 KSP458801 LCL458801 LMH458801 LWD458801 MFZ458801 MPV458801 MZR458801 NJN458801 NTJ458801 ODF458801 ONB458801 OWX458801 PGT458801 PQP458801 QAL458801 QKH458801 QUD458801 RDZ458801 RNV458801 RXR458801 SHN458801 SRJ458801 TBF458801 TLB458801 TUX458801 UET458801 UOP458801 UYL458801 VIH458801 VSD458801 WBZ458801 WLV458801 WVR458801 JF524337 TB524337 ACX524337 AMT524337 AWP524337 BGL524337 BQH524337 CAD524337 CJZ524337 CTV524337 DDR524337 DNN524337 DXJ524337 EHF524337 ERB524337 FAX524337 FKT524337 FUP524337 GEL524337 GOH524337 GYD524337 HHZ524337 HRV524337 IBR524337 ILN524337 IVJ524337 JFF524337 JPB524337 JYX524337 KIT524337 KSP524337 LCL524337 LMH524337 LWD524337 MFZ524337 MPV524337 MZR524337 NJN524337 NTJ524337 ODF524337 ONB524337 OWX524337 PGT524337 PQP524337 QAL524337 QKH524337 QUD524337 RDZ524337 RNV524337 RXR524337 SHN524337 SRJ524337 TBF524337 TLB524337 TUX524337 UET524337 UOP524337 UYL524337 VIH524337 VSD524337 WBZ524337 WLV524337 WVR524337 JF589873 TB589873 ACX589873 AMT589873 AWP589873 BGL589873 BQH589873 CAD589873 CJZ589873 CTV589873 DDR589873 DNN589873 DXJ589873 EHF589873 ERB589873 FAX589873 FKT589873 FUP589873 GEL589873 GOH589873 GYD589873 HHZ589873 HRV589873 IBR589873 ILN589873 IVJ589873 JFF589873 JPB589873 JYX589873 KIT589873 KSP589873 LCL589873 LMH589873 LWD589873 MFZ589873 MPV589873 MZR589873 NJN589873 NTJ589873 ODF589873 ONB589873 OWX589873 PGT589873 PQP589873 QAL589873 QKH589873 QUD589873 RDZ589873 RNV589873 RXR589873 SHN589873 SRJ589873 TBF589873 TLB589873 TUX589873 UET589873 UOP589873 UYL589873 VIH589873 VSD589873 WBZ589873 WLV589873 WVR589873 JF655409 TB655409 ACX655409 AMT655409 AWP655409 BGL655409 BQH655409 CAD655409 CJZ655409 CTV655409 DDR655409 DNN655409 DXJ655409 EHF655409 ERB655409 FAX655409 FKT655409 FUP655409 GEL655409 GOH655409 GYD655409 HHZ655409 HRV655409 IBR655409 ILN655409 IVJ655409 JFF655409 JPB655409 JYX655409 KIT655409 KSP655409 LCL655409 LMH655409 LWD655409 MFZ655409 MPV655409 MZR655409 NJN655409 NTJ655409 ODF655409 ONB655409 OWX655409 PGT655409 PQP655409 QAL655409 QKH655409 QUD655409 RDZ655409 RNV655409 RXR655409 SHN655409 SRJ655409 TBF655409 TLB655409 TUX655409 UET655409 UOP655409 UYL655409 VIH655409 VSD655409 WBZ655409 WLV655409 WVR655409 JF720945 TB720945 ACX720945 AMT720945 AWP720945 BGL720945 BQH720945 CAD720945 CJZ720945 CTV720945 DDR720945 DNN720945 DXJ720945 EHF720945 ERB720945 FAX720945 FKT720945 FUP720945 GEL720945 GOH720945 GYD720945 HHZ720945 HRV720945 IBR720945 ILN720945 IVJ720945 JFF720945 JPB720945 JYX720945 KIT720945 KSP720945 LCL720945 LMH720945 LWD720945 MFZ720945 MPV720945 MZR720945 NJN720945 NTJ720945 ODF720945 ONB720945 OWX720945 PGT720945 PQP720945 QAL720945 QKH720945 QUD720945 RDZ720945 RNV720945 RXR720945 SHN720945 SRJ720945 TBF720945 TLB720945 TUX720945 UET720945 UOP720945 UYL720945 VIH720945 VSD720945 WBZ720945 WLV720945 WVR720945 JF786481 TB786481 ACX786481 AMT786481 AWP786481 BGL786481 BQH786481 CAD786481 CJZ786481 CTV786481 DDR786481 DNN786481 DXJ786481 EHF786481 ERB786481 FAX786481 FKT786481 FUP786481 GEL786481 GOH786481 GYD786481 HHZ786481 HRV786481 IBR786481 ILN786481 IVJ786481 JFF786481 JPB786481 JYX786481 KIT786481 KSP786481 LCL786481 LMH786481 LWD786481 MFZ786481 MPV786481 MZR786481 NJN786481 NTJ786481 ODF786481 ONB786481 OWX786481 PGT786481 PQP786481 QAL786481 QKH786481 QUD786481 RDZ786481 RNV786481 RXR786481 SHN786481 SRJ786481 TBF786481 TLB786481 TUX786481 UET786481 UOP786481 UYL786481 VIH786481 VSD786481 WBZ786481 WLV786481 WVR786481 JF852017 TB852017 ACX852017 AMT852017 AWP852017 BGL852017 BQH852017 CAD852017 CJZ852017 CTV852017 DDR852017 DNN852017 DXJ852017 EHF852017 ERB852017 FAX852017 FKT852017 FUP852017 GEL852017 GOH852017 GYD852017 HHZ852017 HRV852017 IBR852017 ILN852017 IVJ852017 JFF852017 JPB852017 JYX852017 KIT852017 KSP852017 LCL852017 LMH852017 LWD852017 MFZ852017 MPV852017 MZR852017 NJN852017 NTJ852017 ODF852017 ONB852017 OWX852017 PGT852017 PQP852017 QAL852017 QKH852017 QUD852017 RDZ852017 RNV852017 RXR852017 SHN852017 SRJ852017 TBF852017 TLB852017 TUX852017 UET852017 UOP852017 UYL852017 VIH852017 VSD852017 WBZ852017 WLV852017 WVR852017 JF917553 TB917553 ACX917553 AMT917553 AWP917553 BGL917553 BQH917553 CAD917553 CJZ917553 CTV917553 DDR917553 DNN917553 DXJ917553 EHF917553 ERB917553 FAX917553 FKT917553 FUP917553 GEL917553 GOH917553 GYD917553 HHZ917553 HRV917553 IBR917553 ILN917553 IVJ917553 JFF917553 JPB917553 JYX917553 KIT917553 KSP917553 LCL917553 LMH917553 LWD917553 MFZ917553 MPV917553 MZR917553 NJN917553 NTJ917553 ODF917553 ONB917553 OWX917553 PGT917553 PQP917553 QAL917553 QKH917553 QUD917553 RDZ917553 RNV917553 RXR917553 SHN917553 SRJ917553 TBF917553 TLB917553 TUX917553 UET917553 UOP917553 UYL917553 VIH917553 VSD917553 WBZ917553 WLV917553 WVR917553 JF983089 TB983089 ACX983089 AMT983089 AWP983089 BGL983089 BQH983089 CAD983089 CJZ983089 CTV983089 DDR983089 DNN983089 DXJ983089 EHF983089 ERB983089 FAX983089 FKT983089 FUP983089 GEL983089 GOH983089 GYD983089 HHZ983089 HRV983089 IBR983089 ILN983089 IVJ983089 JFF983089 JPB983089 JYX983089 KIT983089 KSP983089 LCL983089 LMH983089 LWD983089 MFZ983089 MPV983089 MZR983089 NJN983089 NTJ983089 ODF983089 ONB983089 OWX983089 PGT983089 PQP983089 QAL983089 QKH983089 QUD983089 RDZ983089 RNV983089 RXR983089 SHN983089 SRJ983089 TBF983089 TLB983089 TUX983089 UET983089 UOP983089 UYL983089 VIH983089 VSD983089 WBZ983089 WLV983089 WVR983089 JF65583 TB65583 ACX65583 AMT65583 AWP65583 BGL65583 BQH65583 CAD65583 CJZ65583 CTV65583 DDR65583 DNN65583 DXJ65583 EHF65583 ERB65583 FAX65583 FKT65583 FUP65583 GEL65583 GOH65583 GYD65583 HHZ65583 HRV65583 IBR65583 ILN65583 IVJ65583 JFF65583 JPB65583 JYX65583 KIT65583 KSP65583 LCL65583 LMH65583 LWD65583 MFZ65583 MPV65583 MZR65583 NJN65583 NTJ65583 ODF65583 ONB65583 OWX65583 PGT65583 PQP65583 QAL65583 QKH65583 QUD65583 RDZ65583 RNV65583 RXR65583 SHN65583 SRJ65583 TBF65583 TLB65583 TUX65583 UET65583 UOP65583 UYL65583 VIH65583 VSD65583 WBZ65583 WLV65583 WVR65583 JF131119 TB131119 ACX131119 AMT131119 AWP131119 BGL131119 BQH131119 CAD131119 CJZ131119 CTV131119 DDR131119 DNN131119 DXJ131119 EHF131119 ERB131119 FAX131119 FKT131119 FUP131119 GEL131119 GOH131119 GYD131119 HHZ131119 HRV131119 IBR131119 ILN131119 IVJ131119 JFF131119 JPB131119 JYX131119 KIT131119 KSP131119 LCL131119 LMH131119 LWD131119 MFZ131119 MPV131119 MZR131119 NJN131119 NTJ131119 ODF131119 ONB131119 OWX131119 PGT131119 PQP131119 QAL131119 QKH131119 QUD131119 RDZ131119 RNV131119 RXR131119 SHN131119 SRJ131119 TBF131119 TLB131119 TUX131119 UET131119 UOP131119 UYL131119 VIH131119 VSD131119 WBZ131119 WLV131119 WVR131119 JF196655 TB196655 ACX196655 AMT196655 AWP196655 BGL196655 BQH196655 CAD196655 CJZ196655 CTV196655 DDR196655 DNN196655 DXJ196655 EHF196655 ERB196655 FAX196655 FKT196655 FUP196655 GEL196655 GOH196655 GYD196655 HHZ196655 HRV196655 IBR196655 ILN196655 IVJ196655 JFF196655 JPB196655 JYX196655 KIT196655 KSP196655 LCL196655 LMH196655 LWD196655 MFZ196655 MPV196655 MZR196655 NJN196655 NTJ196655 ODF196655 ONB196655 OWX196655 PGT196655 PQP196655 QAL196655 QKH196655 QUD196655 RDZ196655 RNV196655 RXR196655 SHN196655 SRJ196655 TBF196655 TLB196655 TUX196655 UET196655 UOP196655 UYL196655 VIH196655 VSD196655 WBZ196655 WLV196655 WVR196655 JF262191 TB262191 ACX262191 AMT262191 AWP262191 BGL262191 BQH262191 CAD262191 CJZ262191 CTV262191 DDR262191 DNN262191 DXJ262191 EHF262191 ERB262191 FAX262191 FKT262191 FUP262191 GEL262191 GOH262191 GYD262191 HHZ262191 HRV262191 IBR262191 ILN262191 IVJ262191 JFF262191 JPB262191 JYX262191 KIT262191 KSP262191 LCL262191 LMH262191 LWD262191 MFZ262191 MPV262191 MZR262191 NJN262191 NTJ262191 ODF262191 ONB262191 OWX262191 PGT262191 PQP262191 QAL262191 QKH262191 QUD262191 RDZ262191 RNV262191 RXR262191 SHN262191 SRJ262191 TBF262191 TLB262191 TUX262191 UET262191 UOP262191 UYL262191 VIH262191 VSD262191 WBZ262191 WLV262191 WVR262191 JF327727 TB327727 ACX327727 AMT327727 AWP327727 BGL327727 BQH327727 CAD327727 CJZ327727 CTV327727 DDR327727 DNN327727 DXJ327727 EHF327727 ERB327727 FAX327727 FKT327727 FUP327727 GEL327727 GOH327727 GYD327727 HHZ327727 HRV327727 IBR327727 ILN327727 IVJ327727 JFF327727 JPB327727 JYX327727 KIT327727 KSP327727 LCL327727 LMH327727 LWD327727 MFZ327727 MPV327727 MZR327727 NJN327727 NTJ327727 ODF327727 ONB327727 OWX327727 PGT327727 PQP327727 QAL327727 QKH327727 QUD327727 RDZ327727 RNV327727 RXR327727 SHN327727 SRJ327727 TBF327727 TLB327727 TUX327727 UET327727 UOP327727 UYL327727 VIH327727 VSD327727 WBZ327727 WLV327727 WVR327727 JF393263 TB393263 ACX393263 AMT393263 AWP393263 BGL393263 BQH393263 CAD393263 CJZ393263 CTV393263 DDR393263 DNN393263 DXJ393263 EHF393263 ERB393263 FAX393263 FKT393263 FUP393263 GEL393263 GOH393263 GYD393263 HHZ393263 HRV393263 IBR393263 ILN393263 IVJ393263 JFF393263 JPB393263 JYX393263 KIT393263 KSP393263 LCL393263 LMH393263 LWD393263 MFZ393263 MPV393263 MZR393263 NJN393263 NTJ393263 ODF393263 ONB393263 OWX393263 PGT393263 PQP393263 QAL393263 QKH393263 QUD393263 RDZ393263 RNV393263 RXR393263 SHN393263 SRJ393263 TBF393263 TLB393263 TUX393263 UET393263 UOP393263 UYL393263 VIH393263 VSD393263 WBZ393263 WLV393263 WVR393263 JF458799 TB458799 ACX458799 AMT458799 AWP458799 BGL458799 BQH458799 CAD458799 CJZ458799 CTV458799 DDR458799 DNN458799 DXJ458799 EHF458799 ERB458799 FAX458799 FKT458799 FUP458799 GEL458799 GOH458799 GYD458799 HHZ458799 HRV458799 IBR458799 ILN458799 IVJ458799 JFF458799 JPB458799 JYX458799 KIT458799 KSP458799 LCL458799 LMH458799 LWD458799 MFZ458799 MPV458799 MZR458799 NJN458799 NTJ458799 ODF458799 ONB458799 OWX458799 PGT458799 PQP458799 QAL458799 QKH458799 QUD458799 RDZ458799 RNV458799 RXR458799 SHN458799 SRJ458799 TBF458799 TLB458799 TUX458799 UET458799 UOP458799 UYL458799 VIH458799 VSD458799 WBZ458799 WLV458799 WVR458799 JF524335 TB524335 ACX524335 AMT524335 AWP524335 BGL524335 BQH524335 CAD524335 CJZ524335 CTV524335 DDR524335 DNN524335 DXJ524335 EHF524335 ERB524335 FAX524335 FKT524335 FUP524335 GEL524335 GOH524335 GYD524335 HHZ524335 HRV524335 IBR524335 ILN524335 IVJ524335 JFF524335 JPB524335 JYX524335 KIT524335 KSP524335 LCL524335 LMH524335 LWD524335 MFZ524335 MPV524335 MZR524335 NJN524335 NTJ524335 ODF524335 ONB524335 OWX524335 PGT524335 PQP524335 QAL524335 QKH524335 QUD524335 RDZ524335 RNV524335 RXR524335 SHN524335 SRJ524335 TBF524335 TLB524335 TUX524335 UET524335 UOP524335 UYL524335 VIH524335 VSD524335 WBZ524335 WLV524335 WVR524335 JF589871 TB589871 ACX589871 AMT589871 AWP589871 BGL589871 BQH589871 CAD589871 CJZ589871 CTV589871 DDR589871 DNN589871 DXJ589871 EHF589871 ERB589871 FAX589871 FKT589871 FUP589871 GEL589871 GOH589871 GYD589871 HHZ589871 HRV589871 IBR589871 ILN589871 IVJ589871 JFF589871 JPB589871 JYX589871 KIT589871 KSP589871 LCL589871 LMH589871 LWD589871 MFZ589871 MPV589871 MZR589871 NJN589871 NTJ589871 ODF589871 ONB589871 OWX589871 PGT589871 PQP589871 QAL589871 QKH589871 QUD589871 RDZ589871 RNV589871 RXR589871 SHN589871 SRJ589871 TBF589871 TLB589871 TUX589871 UET589871 UOP589871 UYL589871 VIH589871 VSD589871 WBZ589871 WLV589871 WVR589871 JF655407 TB655407 ACX655407 AMT655407 AWP655407 BGL655407 BQH655407 CAD655407 CJZ655407 CTV655407 DDR655407 DNN655407 DXJ655407 EHF655407 ERB655407 FAX655407 FKT655407 FUP655407 GEL655407 GOH655407 GYD655407 HHZ655407 HRV655407 IBR655407 ILN655407 IVJ655407 JFF655407 JPB655407 JYX655407 KIT655407 KSP655407 LCL655407 LMH655407 LWD655407 MFZ655407 MPV655407 MZR655407 NJN655407 NTJ655407 ODF655407 ONB655407 OWX655407 PGT655407 PQP655407 QAL655407 QKH655407 QUD655407 RDZ655407 RNV655407 RXR655407 SHN655407 SRJ655407 TBF655407 TLB655407 TUX655407 UET655407 UOP655407 UYL655407 VIH655407 VSD655407 WBZ655407 WLV655407 WVR655407 JF720943 TB720943 ACX720943 AMT720943 AWP720943 BGL720943 BQH720943 CAD720943 CJZ720943 CTV720943 DDR720943 DNN720943 DXJ720943 EHF720943 ERB720943 FAX720943 FKT720943 FUP720943 GEL720943 GOH720943 GYD720943 HHZ720943 HRV720943 IBR720943 ILN720943 IVJ720943 JFF720943 JPB720943 JYX720943 KIT720943 KSP720943 LCL720943 LMH720943 LWD720943 MFZ720943 MPV720943 MZR720943 NJN720943 NTJ720943 ODF720943 ONB720943 OWX720943 PGT720943 PQP720943 QAL720943 QKH720943 QUD720943 RDZ720943 RNV720943 RXR720943 SHN720943 SRJ720943 TBF720943 TLB720943 TUX720943 UET720943 UOP720943 UYL720943 VIH720943 VSD720943 WBZ720943 WLV720943 WVR720943 JF786479 TB786479 ACX786479 AMT786479 AWP786479 BGL786479 BQH786479 CAD786479 CJZ786479 CTV786479 DDR786479 DNN786479 DXJ786479 EHF786479 ERB786479 FAX786479 FKT786479 FUP786479 GEL786479 GOH786479 GYD786479 HHZ786479 HRV786479 IBR786479 ILN786479 IVJ786479 JFF786479 JPB786479 JYX786479 KIT786479 KSP786479 LCL786479 LMH786479 LWD786479 MFZ786479 MPV786479 MZR786479 NJN786479 NTJ786479 ODF786479 ONB786479 OWX786479 PGT786479 PQP786479 QAL786479 QKH786479 QUD786479 RDZ786479 RNV786479 RXR786479 SHN786479 SRJ786479 TBF786479 TLB786479 TUX786479 UET786479 UOP786479 UYL786479 VIH786479 VSD786479 WBZ786479 WLV786479 WVR786479 JF852015 TB852015 ACX852015 AMT852015 AWP852015 BGL852015 BQH852015 CAD852015 CJZ852015 CTV852015 DDR852015 DNN852015 DXJ852015 EHF852015 ERB852015 FAX852015 FKT852015 FUP852015 GEL852015 GOH852015 GYD852015 HHZ852015 HRV852015 IBR852015 ILN852015 IVJ852015 JFF852015 JPB852015 JYX852015 KIT852015 KSP852015 LCL852015 LMH852015 LWD852015 MFZ852015 MPV852015 MZR852015 NJN852015 NTJ852015 ODF852015 ONB852015 OWX852015 PGT852015 PQP852015 QAL852015 QKH852015 QUD852015 RDZ852015 RNV852015 RXR852015 SHN852015 SRJ852015 TBF852015 TLB852015 TUX852015 UET852015 UOP852015 UYL852015 VIH852015 VSD852015 WBZ852015 WLV852015 WVR852015 JF917551 TB917551 ACX917551 AMT917551 AWP917551 BGL917551 BQH917551 CAD917551 CJZ917551 CTV917551 DDR917551 DNN917551 DXJ917551 EHF917551 ERB917551 FAX917551 FKT917551 FUP917551 GEL917551 GOH917551 GYD917551 HHZ917551 HRV917551 IBR917551 ILN917551 IVJ917551 JFF917551 JPB917551 JYX917551 KIT917551 KSP917551 LCL917551 LMH917551 LWD917551 MFZ917551 MPV917551 MZR917551 NJN917551 NTJ917551 ODF917551 ONB917551 OWX917551 PGT917551 PQP917551 QAL917551 QKH917551 QUD917551 RDZ917551 RNV917551 RXR917551 SHN917551 SRJ917551 TBF917551 TLB917551 TUX917551 UET917551 UOP917551 UYL917551 VIH917551 VSD917551 WBZ917551 WLV917551 WVR917551 JF983087 TB983087 ACX983087 AMT983087 AWP983087 BGL983087 BQH983087 CAD983087 CJZ983087 CTV983087 DDR983087 DNN983087 DXJ983087 EHF983087 ERB983087 FAX983087 FKT983087 FUP983087 GEL983087 GOH983087 GYD983087 HHZ983087 HRV983087 IBR983087 ILN983087 IVJ983087 JFF983087 JPB983087 JYX983087 KIT983087 KSP983087 LCL983087 LMH983087 LWD983087 MFZ983087 MPV983087 MZR983087 NJN983087 NTJ983087 ODF983087 ONB983087 OWX983087 PGT983087 PQP983087 QAL983087 QKH983087 QUD983087 RDZ983087 RNV983087 RXR983087 SHN983087 SRJ983087 TBF983087 TLB983087 TUX983087 UET983087 UOP983087 UYL983087 VIH983087 VSD983087 WBZ983087 WLV983087 WVR983087 JF65581 TB65581 ACX65581 AMT65581 AWP65581 BGL65581 BQH65581 CAD65581 CJZ65581 CTV65581 DDR65581 DNN65581 DXJ65581 EHF65581 ERB65581 FAX65581 FKT65581 FUP65581 GEL65581 GOH65581 GYD65581 HHZ65581 HRV65581 IBR65581 ILN65581 IVJ65581 JFF65581 JPB65581 JYX65581 KIT65581 KSP65581 LCL65581 LMH65581 LWD65581 MFZ65581 MPV65581 MZR65581 NJN65581 NTJ65581 ODF65581 ONB65581 OWX65581 PGT65581 PQP65581 QAL65581 QKH65581 QUD65581 RDZ65581 RNV65581 RXR65581 SHN65581 SRJ65581 TBF65581 TLB65581 TUX65581 UET65581 UOP65581 UYL65581 VIH65581 VSD65581 WBZ65581 WLV65581 WVR65581 JF131117 TB131117 ACX131117 AMT131117 AWP131117 BGL131117 BQH131117 CAD131117 CJZ131117 CTV131117 DDR131117 DNN131117 DXJ131117 EHF131117 ERB131117 FAX131117 FKT131117 FUP131117 GEL131117 GOH131117 GYD131117 HHZ131117 HRV131117 IBR131117 ILN131117 IVJ131117 JFF131117 JPB131117 JYX131117 KIT131117 KSP131117 LCL131117 LMH131117 LWD131117 MFZ131117 MPV131117 MZR131117 NJN131117 NTJ131117 ODF131117 ONB131117 OWX131117 PGT131117 PQP131117 QAL131117 QKH131117 QUD131117 RDZ131117 RNV131117 RXR131117 SHN131117 SRJ131117 TBF131117 TLB131117 TUX131117 UET131117 UOP131117 UYL131117 VIH131117 VSD131117 WBZ131117 WLV131117 WVR131117 JF196653 TB196653 ACX196653 AMT196653 AWP196653 BGL196653 BQH196653 CAD196653 CJZ196653 CTV196653 DDR196653 DNN196653 DXJ196653 EHF196653 ERB196653 FAX196653 FKT196653 FUP196653 GEL196653 GOH196653 GYD196653 HHZ196653 HRV196653 IBR196653 ILN196653 IVJ196653 JFF196653 JPB196653 JYX196653 KIT196653 KSP196653 LCL196653 LMH196653 LWD196653 MFZ196653 MPV196653 MZR196653 NJN196653 NTJ196653 ODF196653 ONB196653 OWX196653 PGT196653 PQP196653 QAL196653 QKH196653 QUD196653 RDZ196653 RNV196653 RXR196653 SHN196653 SRJ196653 TBF196653 TLB196653 TUX196653 UET196653 UOP196653 UYL196653 VIH196653 VSD196653 WBZ196653 WLV196653 WVR196653 JF262189 TB262189 ACX262189 AMT262189 AWP262189 BGL262189 BQH262189 CAD262189 CJZ262189 CTV262189 DDR262189 DNN262189 DXJ262189 EHF262189 ERB262189 FAX262189 FKT262189 FUP262189 GEL262189 GOH262189 GYD262189 HHZ262189 HRV262189 IBR262189 ILN262189 IVJ262189 JFF262189 JPB262189 JYX262189 KIT262189 KSP262189 LCL262189 LMH262189 LWD262189 MFZ262189 MPV262189 MZR262189 NJN262189 NTJ262189 ODF262189 ONB262189 OWX262189 PGT262189 PQP262189 QAL262189 QKH262189 QUD262189 RDZ262189 RNV262189 RXR262189 SHN262189 SRJ262189 TBF262189 TLB262189 TUX262189 UET262189 UOP262189 UYL262189 VIH262189 VSD262189 WBZ262189 WLV262189 WVR262189 JF327725 TB327725 ACX327725 AMT327725 AWP327725 BGL327725 BQH327725 CAD327725 CJZ327725 CTV327725 DDR327725 DNN327725 DXJ327725 EHF327725 ERB327725 FAX327725 FKT327725 FUP327725 GEL327725 GOH327725 GYD327725 HHZ327725 HRV327725 IBR327725 ILN327725 IVJ327725 JFF327725 JPB327725 JYX327725 KIT327725 KSP327725 LCL327725 LMH327725 LWD327725 MFZ327725 MPV327725 MZR327725 NJN327725 NTJ327725 ODF327725 ONB327725 OWX327725 PGT327725 PQP327725 QAL327725 QKH327725 QUD327725 RDZ327725 RNV327725 RXR327725 SHN327725 SRJ327725 TBF327725 TLB327725 TUX327725 UET327725 UOP327725 UYL327725 VIH327725 VSD327725 WBZ327725 WLV327725 WVR327725 JF393261 TB393261 ACX393261 AMT393261 AWP393261 BGL393261 BQH393261 CAD393261 CJZ393261 CTV393261 DDR393261 DNN393261 DXJ393261 EHF393261 ERB393261 FAX393261 FKT393261 FUP393261 GEL393261 GOH393261 GYD393261 HHZ393261 HRV393261 IBR393261 ILN393261 IVJ393261 JFF393261 JPB393261 JYX393261 KIT393261 KSP393261 LCL393261 LMH393261 LWD393261 MFZ393261 MPV393261 MZR393261 NJN393261 NTJ393261 ODF393261 ONB393261 OWX393261 PGT393261 PQP393261 QAL393261 QKH393261 QUD393261 RDZ393261 RNV393261 RXR393261 SHN393261 SRJ393261 TBF393261 TLB393261 TUX393261 UET393261 UOP393261 UYL393261 VIH393261 VSD393261 WBZ393261 WLV393261 WVR393261 JF458797 TB458797 ACX458797 AMT458797 AWP458797 BGL458797 BQH458797 CAD458797 CJZ458797 CTV458797 DDR458797 DNN458797 DXJ458797 EHF458797 ERB458797 FAX458797 FKT458797 FUP458797 GEL458797 GOH458797 GYD458797 HHZ458797 HRV458797 IBR458797 ILN458797 IVJ458797 JFF458797 JPB458797 JYX458797 KIT458797 KSP458797 LCL458797 LMH458797 LWD458797 MFZ458797 MPV458797 MZR458797 NJN458797 NTJ458797 ODF458797 ONB458797 OWX458797 PGT458797 PQP458797 QAL458797 QKH458797 QUD458797 RDZ458797 RNV458797 RXR458797 SHN458797 SRJ458797 TBF458797 TLB458797 TUX458797 UET458797 UOP458797 UYL458797 VIH458797 VSD458797 WBZ458797 WLV458797 WVR458797 JF524333 TB524333 ACX524333 AMT524333 AWP524333 BGL524333 BQH524333 CAD524333 CJZ524333 CTV524333 DDR524333 DNN524333 DXJ524333 EHF524333 ERB524333 FAX524333 FKT524333 FUP524333 GEL524333 GOH524333 GYD524333 HHZ524333 HRV524333 IBR524333 ILN524333 IVJ524333 JFF524333 JPB524333 JYX524333 KIT524333 KSP524333 LCL524333 LMH524333 LWD524333 MFZ524333 MPV524333 MZR524333 NJN524333 NTJ524333 ODF524333 ONB524333 OWX524333 PGT524333 PQP524333 QAL524333 QKH524333 QUD524333 RDZ524333 RNV524333 RXR524333 SHN524333 SRJ524333 TBF524333 TLB524333 TUX524333 UET524333 UOP524333 UYL524333 VIH524333 VSD524333 WBZ524333 WLV524333 WVR524333 JF589869 TB589869 ACX589869 AMT589869 AWP589869 BGL589869 BQH589869 CAD589869 CJZ589869 CTV589869 DDR589869 DNN589869 DXJ589869 EHF589869 ERB589869 FAX589869 FKT589869 FUP589869 GEL589869 GOH589869 GYD589869 HHZ589869 HRV589869 IBR589869 ILN589869 IVJ589869 JFF589869 JPB589869 JYX589869 KIT589869 KSP589869 LCL589869 LMH589869 LWD589869 MFZ589869 MPV589869 MZR589869 NJN589869 NTJ589869 ODF589869 ONB589869 OWX589869 PGT589869 PQP589869 QAL589869 QKH589869 QUD589869 RDZ589869 RNV589869 RXR589869 SHN589869 SRJ589869 TBF589869 TLB589869 TUX589869 UET589869 UOP589869 UYL589869 VIH589869 VSD589869 WBZ589869 WLV589869 WVR589869 JF655405 TB655405 ACX655405 AMT655405 AWP655405 BGL655405 BQH655405 CAD655405 CJZ655405 CTV655405 DDR655405 DNN655405 DXJ655405 EHF655405 ERB655405 FAX655405 FKT655405 FUP655405 GEL655405 GOH655405 GYD655405 HHZ655405 HRV655405 IBR655405 ILN655405 IVJ655405 JFF655405 JPB655405 JYX655405 KIT655405 KSP655405 LCL655405 LMH655405 LWD655405 MFZ655405 MPV655405 MZR655405 NJN655405 NTJ655405 ODF655405 ONB655405 OWX655405 PGT655405 PQP655405 QAL655405 QKH655405 QUD655405 RDZ655405 RNV655405 RXR655405 SHN655405 SRJ655405 TBF655405 TLB655405 TUX655405 UET655405 UOP655405 UYL655405 VIH655405 VSD655405 WBZ655405 WLV655405 WVR655405 JF720941 TB720941 ACX720941 AMT720941 AWP720941 BGL720941 BQH720941 CAD720941 CJZ720941 CTV720941 DDR720941 DNN720941 DXJ720941 EHF720941 ERB720941 FAX720941 FKT720941 FUP720941 GEL720941 GOH720941 GYD720941 HHZ720941 HRV720941 IBR720941 ILN720941 IVJ720941 JFF720941 JPB720941 JYX720941 KIT720941 KSP720941 LCL720941 LMH720941 LWD720941 MFZ720941 MPV720941 MZR720941 NJN720941 NTJ720941 ODF720941 ONB720941 OWX720941 PGT720941 PQP720941 QAL720941 QKH720941 QUD720941 RDZ720941 RNV720941 RXR720941 SHN720941 SRJ720941 TBF720941 TLB720941 TUX720941 UET720941 UOP720941 UYL720941 VIH720941 VSD720941 WBZ720941 WLV720941 WVR720941 JF786477 TB786477 ACX786477 AMT786477 AWP786477 BGL786477 BQH786477 CAD786477 CJZ786477 CTV786477 DDR786477 DNN786477 DXJ786477 EHF786477 ERB786477 FAX786477 FKT786477 FUP786477 GEL786477 GOH786477 GYD786477 HHZ786477 HRV786477 IBR786477 ILN786477 IVJ786477 JFF786477 JPB786477 JYX786477 KIT786477 KSP786477 LCL786477 LMH786477 LWD786477 MFZ786477 MPV786477 MZR786477 NJN786477 NTJ786477 ODF786477 ONB786477 OWX786477 PGT786477 PQP786477 QAL786477 QKH786477 QUD786477 RDZ786477 RNV786477 RXR786477 SHN786477 SRJ786477 TBF786477 TLB786477 TUX786477 UET786477 UOP786477 UYL786477 VIH786477 VSD786477 WBZ786477 WLV786477 WVR786477 JF852013 TB852013 ACX852013 AMT852013 AWP852013 BGL852013 BQH852013 CAD852013 CJZ852013 CTV852013 DDR852013 DNN852013 DXJ852013 EHF852013 ERB852013 FAX852013 FKT852013 FUP852013 GEL852013 GOH852013 GYD852013 HHZ852013 HRV852013 IBR852013 ILN852013 IVJ852013 JFF852013 JPB852013 JYX852013 KIT852013 KSP852013 LCL852013 LMH852013 LWD852013 MFZ852013 MPV852013 MZR852013 NJN852013 NTJ852013 ODF852013 ONB852013 OWX852013 PGT852013 PQP852013 QAL852013 QKH852013 QUD852013 RDZ852013 RNV852013 RXR852013 SHN852013 SRJ852013 TBF852013 TLB852013 TUX852013 UET852013 UOP852013 UYL852013 VIH852013 VSD852013 WBZ852013 WLV852013 WVR852013 JF917549 TB917549 ACX917549 AMT917549 AWP917549 BGL917549 BQH917549 CAD917549 CJZ917549 CTV917549 DDR917549 DNN917549 DXJ917549 EHF917549 ERB917549 FAX917549 FKT917549 FUP917549 GEL917549 GOH917549 GYD917549 HHZ917549 HRV917549 IBR917549 ILN917549 IVJ917549 JFF917549 JPB917549 JYX917549 KIT917549 KSP917549 LCL917549 LMH917549 LWD917549 MFZ917549 MPV917549 MZR917549 NJN917549 NTJ917549 ODF917549 ONB917549 OWX917549 PGT917549 PQP917549 QAL917549 QKH917549 QUD917549 RDZ917549 RNV917549 RXR917549 SHN917549 SRJ917549 TBF917549 TLB917549 TUX917549 UET917549 UOP917549 UYL917549 VIH917549 VSD917549 WBZ917549 WLV917549 WVR917549 JF983085 TB983085 ACX983085 AMT983085 AWP983085 BGL983085 BQH983085 CAD983085 CJZ983085 CTV983085 DDR983085 DNN983085 DXJ983085 EHF983085 ERB983085 FAX983085 FKT983085 FUP983085 GEL983085 GOH983085 GYD983085 HHZ983085 HRV983085 IBR983085 ILN983085 IVJ983085 JFF983085 JPB983085 JYX983085 KIT983085 KSP983085 LCL983085 LMH983085 LWD983085 MFZ983085 MPV983085 MZR983085 NJN983085 NTJ983085 ODF983085 ONB983085 OWX983085 PGT983085 PQP983085 QAL983085 QKH983085 QUD983085 RDZ983085 RNV983085 RXR983085 SHN983085 SRJ983085 TBF983085 TLB983085 TUX983085 UET983085 UOP983085 UYL983085 VIH983085 VSD983085 WBZ983085 WLV983085 WVR983085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JF65579 TB65579 ACX65579 AMT65579 AWP65579 BGL65579 BQH65579 CAD65579 CJZ65579 CTV65579 DDR65579 DNN65579 DXJ65579 EHF65579 ERB65579 FAX65579 FKT65579 FUP65579 GEL65579 GOH65579 GYD65579 HHZ65579 HRV65579 IBR65579 ILN65579 IVJ65579 JFF65579 JPB65579 JYX65579 KIT65579 KSP65579 LCL65579 LMH65579 LWD65579 MFZ65579 MPV65579 MZR65579 NJN65579 NTJ65579 ODF65579 ONB65579 OWX65579 PGT65579 PQP65579 QAL65579 QKH65579 QUD65579 RDZ65579 RNV65579 RXR65579 SHN65579 SRJ65579 TBF65579 TLB65579 TUX65579 UET65579 UOP65579 UYL65579 VIH65579 VSD65579 WBZ65579 WLV65579 WVR65579 JF131115 TB131115 ACX131115 AMT131115 AWP131115 BGL131115 BQH131115 CAD131115 CJZ131115 CTV131115 DDR131115 DNN131115 DXJ131115 EHF131115 ERB131115 FAX131115 FKT131115 FUP131115 GEL131115 GOH131115 GYD131115 HHZ131115 HRV131115 IBR131115 ILN131115 IVJ131115 JFF131115 JPB131115 JYX131115 KIT131115 KSP131115 LCL131115 LMH131115 LWD131115 MFZ131115 MPV131115 MZR131115 NJN131115 NTJ131115 ODF131115 ONB131115 OWX131115 PGT131115 PQP131115 QAL131115 QKH131115 QUD131115 RDZ131115 RNV131115 RXR131115 SHN131115 SRJ131115 TBF131115 TLB131115 TUX131115 UET131115 UOP131115 UYL131115 VIH131115 VSD131115 WBZ131115 WLV131115 WVR131115 JF196651 TB196651 ACX196651 AMT196651 AWP196651 BGL196651 BQH196651 CAD196651 CJZ196651 CTV196651 DDR196651 DNN196651 DXJ196651 EHF196651 ERB196651 FAX196651 FKT196651 FUP196651 GEL196651 GOH196651 GYD196651 HHZ196651 HRV196651 IBR196651 ILN196651 IVJ196651 JFF196651 JPB196651 JYX196651 KIT196651 KSP196651 LCL196651 LMH196651 LWD196651 MFZ196651 MPV196651 MZR196651 NJN196651 NTJ196651 ODF196651 ONB196651 OWX196651 PGT196651 PQP196651 QAL196651 QKH196651 QUD196651 RDZ196651 RNV196651 RXR196651 SHN196651 SRJ196651 TBF196651 TLB196651 TUX196651 UET196651 UOP196651 UYL196651 VIH196651 VSD196651 WBZ196651 WLV196651 WVR196651 JF262187 TB262187 ACX262187 AMT262187 AWP262187 BGL262187 BQH262187 CAD262187 CJZ262187 CTV262187 DDR262187 DNN262187 DXJ262187 EHF262187 ERB262187 FAX262187 FKT262187 FUP262187 GEL262187 GOH262187 GYD262187 HHZ262187 HRV262187 IBR262187 ILN262187 IVJ262187 JFF262187 JPB262187 JYX262187 KIT262187 KSP262187 LCL262187 LMH262187 LWD262187 MFZ262187 MPV262187 MZR262187 NJN262187 NTJ262187 ODF262187 ONB262187 OWX262187 PGT262187 PQP262187 QAL262187 QKH262187 QUD262187 RDZ262187 RNV262187 RXR262187 SHN262187 SRJ262187 TBF262187 TLB262187 TUX262187 UET262187 UOP262187 UYL262187 VIH262187 VSD262187 WBZ262187 WLV262187 WVR262187 JF327723 TB327723 ACX327723 AMT327723 AWP327723 BGL327723 BQH327723 CAD327723 CJZ327723 CTV327723 DDR327723 DNN327723 DXJ327723 EHF327723 ERB327723 FAX327723 FKT327723 FUP327723 GEL327723 GOH327723 GYD327723 HHZ327723 HRV327723 IBR327723 ILN327723 IVJ327723 JFF327723 JPB327723 JYX327723 KIT327723 KSP327723 LCL327723 LMH327723 LWD327723 MFZ327723 MPV327723 MZR327723 NJN327723 NTJ327723 ODF327723 ONB327723 OWX327723 PGT327723 PQP327723 QAL327723 QKH327723 QUD327723 RDZ327723 RNV327723 RXR327723 SHN327723 SRJ327723 TBF327723 TLB327723 TUX327723 UET327723 UOP327723 UYL327723 VIH327723 VSD327723 WBZ327723 WLV327723 WVR327723 JF393259 TB393259 ACX393259 AMT393259 AWP393259 BGL393259 BQH393259 CAD393259 CJZ393259 CTV393259 DDR393259 DNN393259 DXJ393259 EHF393259 ERB393259 FAX393259 FKT393259 FUP393259 GEL393259 GOH393259 GYD393259 HHZ393259 HRV393259 IBR393259 ILN393259 IVJ393259 JFF393259 JPB393259 JYX393259 KIT393259 KSP393259 LCL393259 LMH393259 LWD393259 MFZ393259 MPV393259 MZR393259 NJN393259 NTJ393259 ODF393259 ONB393259 OWX393259 PGT393259 PQP393259 QAL393259 QKH393259 QUD393259 RDZ393259 RNV393259 RXR393259 SHN393259 SRJ393259 TBF393259 TLB393259 TUX393259 UET393259 UOP393259 UYL393259 VIH393259 VSD393259 WBZ393259 WLV393259 WVR393259 JF458795 TB458795 ACX458795 AMT458795 AWP458795 BGL458795 BQH458795 CAD458795 CJZ458795 CTV458795 DDR458795 DNN458795 DXJ458795 EHF458795 ERB458795 FAX458795 FKT458795 FUP458795 GEL458795 GOH458795 GYD458795 HHZ458795 HRV458795 IBR458795 ILN458795 IVJ458795 JFF458795 JPB458795 JYX458795 KIT458795 KSP458795 LCL458795 LMH458795 LWD458795 MFZ458795 MPV458795 MZR458795 NJN458795 NTJ458795 ODF458795 ONB458795 OWX458795 PGT458795 PQP458795 QAL458795 QKH458795 QUD458795 RDZ458795 RNV458795 RXR458795 SHN458795 SRJ458795 TBF458795 TLB458795 TUX458795 UET458795 UOP458795 UYL458795 VIH458795 VSD458795 WBZ458795 WLV458795 WVR458795 JF524331 TB524331 ACX524331 AMT524331 AWP524331 BGL524331 BQH524331 CAD524331 CJZ524331 CTV524331 DDR524331 DNN524331 DXJ524331 EHF524331 ERB524331 FAX524331 FKT524331 FUP524331 GEL524331 GOH524331 GYD524331 HHZ524331 HRV524331 IBR524331 ILN524331 IVJ524331 JFF524331 JPB524331 JYX524331 KIT524331 KSP524331 LCL524331 LMH524331 LWD524331 MFZ524331 MPV524331 MZR524331 NJN524331 NTJ524331 ODF524331 ONB524331 OWX524331 PGT524331 PQP524331 QAL524331 QKH524331 QUD524331 RDZ524331 RNV524331 RXR524331 SHN524331 SRJ524331 TBF524331 TLB524331 TUX524331 UET524331 UOP524331 UYL524331 VIH524331 VSD524331 WBZ524331 WLV524331 WVR524331 JF589867 TB589867 ACX589867 AMT589867 AWP589867 BGL589867 BQH589867 CAD589867 CJZ589867 CTV589867 DDR589867 DNN589867 DXJ589867 EHF589867 ERB589867 FAX589867 FKT589867 FUP589867 GEL589867 GOH589867 GYD589867 HHZ589867 HRV589867 IBR589867 ILN589867 IVJ589867 JFF589867 JPB589867 JYX589867 KIT589867 KSP589867 LCL589867 LMH589867 LWD589867 MFZ589867 MPV589867 MZR589867 NJN589867 NTJ589867 ODF589867 ONB589867 OWX589867 PGT589867 PQP589867 QAL589867 QKH589867 QUD589867 RDZ589867 RNV589867 RXR589867 SHN589867 SRJ589867 TBF589867 TLB589867 TUX589867 UET589867 UOP589867 UYL589867 VIH589867 VSD589867 WBZ589867 WLV589867 WVR589867 JF655403 TB655403 ACX655403 AMT655403 AWP655403 BGL655403 BQH655403 CAD655403 CJZ655403 CTV655403 DDR655403 DNN655403 DXJ655403 EHF655403 ERB655403 FAX655403 FKT655403 FUP655403 GEL655403 GOH655403 GYD655403 HHZ655403 HRV655403 IBR655403 ILN655403 IVJ655403 JFF655403 JPB655403 JYX655403 KIT655403 KSP655403 LCL655403 LMH655403 LWD655403 MFZ655403 MPV655403 MZR655403 NJN655403 NTJ655403 ODF655403 ONB655403 OWX655403 PGT655403 PQP655403 QAL655403 QKH655403 QUD655403 RDZ655403 RNV655403 RXR655403 SHN655403 SRJ655403 TBF655403 TLB655403 TUX655403 UET655403 UOP655403 UYL655403 VIH655403 VSD655403 WBZ655403 WLV655403 WVR655403 JF720939 TB720939 ACX720939 AMT720939 AWP720939 BGL720939 BQH720939 CAD720939 CJZ720939 CTV720939 DDR720939 DNN720939 DXJ720939 EHF720939 ERB720939 FAX720939 FKT720939 FUP720939 GEL720939 GOH720939 GYD720939 HHZ720939 HRV720939 IBR720939 ILN720939 IVJ720939 JFF720939 JPB720939 JYX720939 KIT720939 KSP720939 LCL720939 LMH720939 LWD720939 MFZ720939 MPV720939 MZR720939 NJN720939 NTJ720939 ODF720939 ONB720939 OWX720939 PGT720939 PQP720939 QAL720939 QKH720939 QUD720939 RDZ720939 RNV720939 RXR720939 SHN720939 SRJ720939 TBF720939 TLB720939 TUX720939 UET720939 UOP720939 UYL720939 VIH720939 VSD720939 WBZ720939 WLV720939 WVR720939 JF786475 TB786475 ACX786475 AMT786475 AWP786475 BGL786475 BQH786475 CAD786475 CJZ786475 CTV786475 DDR786475 DNN786475 DXJ786475 EHF786475 ERB786475 FAX786475 FKT786475 FUP786475 GEL786475 GOH786475 GYD786475 HHZ786475 HRV786475 IBR786475 ILN786475 IVJ786475 JFF786475 JPB786475 JYX786475 KIT786475 KSP786475 LCL786475 LMH786475 LWD786475 MFZ786475 MPV786475 MZR786475 NJN786475 NTJ786475 ODF786475 ONB786475 OWX786475 PGT786475 PQP786475 QAL786475 QKH786475 QUD786475 RDZ786475 RNV786475 RXR786475 SHN786475 SRJ786475 TBF786475 TLB786475 TUX786475 UET786475 UOP786475 UYL786475 VIH786475 VSD786475 WBZ786475 WLV786475 WVR786475 JF852011 TB852011 ACX852011 AMT852011 AWP852011 BGL852011 BQH852011 CAD852011 CJZ852011 CTV852011 DDR852011 DNN852011 DXJ852011 EHF852011 ERB852011 FAX852011 FKT852011 FUP852011 GEL852011 GOH852011 GYD852011 HHZ852011 HRV852011 IBR852011 ILN852011 IVJ852011 JFF852011 JPB852011 JYX852011 KIT852011 KSP852011 LCL852011 LMH852011 LWD852011 MFZ852011 MPV852011 MZR852011 NJN852011 NTJ852011 ODF852011 ONB852011 OWX852011 PGT852011 PQP852011 QAL852011 QKH852011 QUD852011 RDZ852011 RNV852011 RXR852011 SHN852011 SRJ852011 TBF852011 TLB852011 TUX852011 UET852011 UOP852011 UYL852011 VIH852011 VSD852011 WBZ852011 WLV852011 WVR852011 JF917547 TB917547 ACX917547 AMT917547 AWP917547 BGL917547 BQH917547 CAD917547 CJZ917547 CTV917547 DDR917547 DNN917547 DXJ917547 EHF917547 ERB917547 FAX917547 FKT917547 FUP917547 GEL917547 GOH917547 GYD917547 HHZ917547 HRV917547 IBR917547 ILN917547 IVJ917547 JFF917547 JPB917547 JYX917547 KIT917547 KSP917547 LCL917547 LMH917547 LWD917547 MFZ917547 MPV917547 MZR917547 NJN917547 NTJ917547 ODF917547 ONB917547 OWX917547 PGT917547 PQP917547 QAL917547 QKH917547 QUD917547 RDZ917547 RNV917547 RXR917547 SHN917547 SRJ917547 TBF917547 TLB917547 TUX917547 UET917547 UOP917547 UYL917547 VIH917547 VSD917547 WBZ917547 WLV917547 WVR917547 JF983083 TB983083 ACX983083 AMT983083 AWP983083 BGL983083 BQH983083 CAD983083 CJZ983083 CTV983083 DDR983083 DNN983083 DXJ983083 EHF983083 ERB983083 FAX983083 FKT983083 FUP983083 GEL983083 GOH983083 GYD983083 HHZ983083 HRV983083 IBR983083 ILN983083 IVJ983083 JFF983083 JPB983083 JYX983083 KIT983083 KSP983083 LCL983083 LMH983083 LWD983083 MFZ983083 MPV983083 MZR983083 NJN983083 NTJ983083 ODF983083 ONB983083 OWX983083 PGT983083 PQP983083 QAL983083 QKH983083 QUD983083 RDZ983083 RNV983083 RXR983083 SHN983083 SRJ983083 TBF983083 TLB983083 TUX983083 UET983083 UOP983083 UYL983083 VIH983083 VSD983083 WBZ983083 WLV983083 WVR983083 JB65587:JB65590 SX65587:SX65590 ACT65587:ACT65590 AMP65587:AMP65590 AWL65587:AWL65590 BGH65587:BGH65590 BQD65587:BQD65590 BZZ65587:BZZ65590 CJV65587:CJV65590 CTR65587:CTR65590 DDN65587:DDN65590 DNJ65587:DNJ65590 DXF65587:DXF65590 EHB65587:EHB65590 EQX65587:EQX65590 FAT65587:FAT65590 FKP65587:FKP65590 FUL65587:FUL65590 GEH65587:GEH65590 GOD65587:GOD65590 GXZ65587:GXZ65590 HHV65587:HHV65590 HRR65587:HRR65590 IBN65587:IBN65590 ILJ65587:ILJ65590 IVF65587:IVF65590 JFB65587:JFB65590 JOX65587:JOX65590 JYT65587:JYT65590 KIP65587:KIP65590 KSL65587:KSL65590 LCH65587:LCH65590 LMD65587:LMD65590 LVZ65587:LVZ65590 MFV65587:MFV65590 MPR65587:MPR65590 MZN65587:MZN65590 NJJ65587:NJJ65590 NTF65587:NTF65590 ODB65587:ODB65590 OMX65587:OMX65590 OWT65587:OWT65590 PGP65587:PGP65590 PQL65587:PQL65590 QAH65587:QAH65590 QKD65587:QKD65590 QTZ65587:QTZ65590 RDV65587:RDV65590 RNR65587:RNR65590 RXN65587:RXN65590 SHJ65587:SHJ65590 SRF65587:SRF65590 TBB65587:TBB65590 TKX65587:TKX65590 TUT65587:TUT65590 UEP65587:UEP65590 UOL65587:UOL65590 UYH65587:UYH65590 VID65587:VID65590 VRZ65587:VRZ65590 WBV65587:WBV65590 WLR65587:WLR65590 WVN65587:WVN65590 JB131123:JB131126 SX131123:SX131126 ACT131123:ACT131126 AMP131123:AMP131126 AWL131123:AWL131126 BGH131123:BGH131126 BQD131123:BQD131126 BZZ131123:BZZ131126 CJV131123:CJV131126 CTR131123:CTR131126 DDN131123:DDN131126 DNJ131123:DNJ131126 DXF131123:DXF131126 EHB131123:EHB131126 EQX131123:EQX131126 FAT131123:FAT131126 FKP131123:FKP131126 FUL131123:FUL131126 GEH131123:GEH131126 GOD131123:GOD131126 GXZ131123:GXZ131126 HHV131123:HHV131126 HRR131123:HRR131126 IBN131123:IBN131126 ILJ131123:ILJ131126 IVF131123:IVF131126 JFB131123:JFB131126 JOX131123:JOX131126 JYT131123:JYT131126 KIP131123:KIP131126 KSL131123:KSL131126 LCH131123:LCH131126 LMD131123:LMD131126 LVZ131123:LVZ131126 MFV131123:MFV131126 MPR131123:MPR131126 MZN131123:MZN131126 NJJ131123:NJJ131126 NTF131123:NTF131126 ODB131123:ODB131126 OMX131123:OMX131126 OWT131123:OWT131126 PGP131123:PGP131126 PQL131123:PQL131126 QAH131123:QAH131126 QKD131123:QKD131126 QTZ131123:QTZ131126 RDV131123:RDV131126 RNR131123:RNR131126 RXN131123:RXN131126 SHJ131123:SHJ131126 SRF131123:SRF131126 TBB131123:TBB131126 TKX131123:TKX131126 TUT131123:TUT131126 UEP131123:UEP131126 UOL131123:UOL131126 UYH131123:UYH131126 VID131123:VID131126 VRZ131123:VRZ131126 WBV131123:WBV131126 WLR131123:WLR131126 WVN131123:WVN131126 JB196659:JB196662 SX196659:SX196662 ACT196659:ACT196662 AMP196659:AMP196662 AWL196659:AWL196662 BGH196659:BGH196662 BQD196659:BQD196662 BZZ196659:BZZ196662 CJV196659:CJV196662 CTR196659:CTR196662 DDN196659:DDN196662 DNJ196659:DNJ196662 DXF196659:DXF196662 EHB196659:EHB196662 EQX196659:EQX196662 FAT196659:FAT196662 FKP196659:FKP196662 FUL196659:FUL196662 GEH196659:GEH196662 GOD196659:GOD196662 GXZ196659:GXZ196662 HHV196659:HHV196662 HRR196659:HRR196662 IBN196659:IBN196662 ILJ196659:ILJ196662 IVF196659:IVF196662 JFB196659:JFB196662 JOX196659:JOX196662 JYT196659:JYT196662 KIP196659:KIP196662 KSL196659:KSL196662 LCH196659:LCH196662 LMD196659:LMD196662 LVZ196659:LVZ196662 MFV196659:MFV196662 MPR196659:MPR196662 MZN196659:MZN196662 NJJ196659:NJJ196662 NTF196659:NTF196662 ODB196659:ODB196662 OMX196659:OMX196662 OWT196659:OWT196662 PGP196659:PGP196662 PQL196659:PQL196662 QAH196659:QAH196662 QKD196659:QKD196662 QTZ196659:QTZ196662 RDV196659:RDV196662 RNR196659:RNR196662 RXN196659:RXN196662 SHJ196659:SHJ196662 SRF196659:SRF196662 TBB196659:TBB196662 TKX196659:TKX196662 TUT196659:TUT196662 UEP196659:UEP196662 UOL196659:UOL196662 UYH196659:UYH196662 VID196659:VID196662 VRZ196659:VRZ196662 WBV196659:WBV196662 WLR196659:WLR196662 WVN196659:WVN196662 JB262195:JB262198 SX262195:SX262198 ACT262195:ACT262198 AMP262195:AMP262198 AWL262195:AWL262198 BGH262195:BGH262198 BQD262195:BQD262198 BZZ262195:BZZ262198 CJV262195:CJV262198 CTR262195:CTR262198 DDN262195:DDN262198 DNJ262195:DNJ262198 DXF262195:DXF262198 EHB262195:EHB262198 EQX262195:EQX262198 FAT262195:FAT262198 FKP262195:FKP262198 FUL262195:FUL262198 GEH262195:GEH262198 GOD262195:GOD262198 GXZ262195:GXZ262198 HHV262195:HHV262198 HRR262195:HRR262198 IBN262195:IBN262198 ILJ262195:ILJ262198 IVF262195:IVF262198 JFB262195:JFB262198 JOX262195:JOX262198 JYT262195:JYT262198 KIP262195:KIP262198 KSL262195:KSL262198 LCH262195:LCH262198 LMD262195:LMD262198 LVZ262195:LVZ262198 MFV262195:MFV262198 MPR262195:MPR262198 MZN262195:MZN262198 NJJ262195:NJJ262198 NTF262195:NTF262198 ODB262195:ODB262198 OMX262195:OMX262198 OWT262195:OWT262198 PGP262195:PGP262198 PQL262195:PQL262198 QAH262195:QAH262198 QKD262195:QKD262198 QTZ262195:QTZ262198 RDV262195:RDV262198 RNR262195:RNR262198 RXN262195:RXN262198 SHJ262195:SHJ262198 SRF262195:SRF262198 TBB262195:TBB262198 TKX262195:TKX262198 TUT262195:TUT262198 UEP262195:UEP262198 UOL262195:UOL262198 UYH262195:UYH262198 VID262195:VID262198 VRZ262195:VRZ262198 WBV262195:WBV262198 WLR262195:WLR262198 WVN262195:WVN262198 JB327731:JB327734 SX327731:SX327734 ACT327731:ACT327734 AMP327731:AMP327734 AWL327731:AWL327734 BGH327731:BGH327734 BQD327731:BQD327734 BZZ327731:BZZ327734 CJV327731:CJV327734 CTR327731:CTR327734 DDN327731:DDN327734 DNJ327731:DNJ327734 DXF327731:DXF327734 EHB327731:EHB327734 EQX327731:EQX327734 FAT327731:FAT327734 FKP327731:FKP327734 FUL327731:FUL327734 GEH327731:GEH327734 GOD327731:GOD327734 GXZ327731:GXZ327734 HHV327731:HHV327734 HRR327731:HRR327734 IBN327731:IBN327734 ILJ327731:ILJ327734 IVF327731:IVF327734 JFB327731:JFB327734 JOX327731:JOX327734 JYT327731:JYT327734 KIP327731:KIP327734 KSL327731:KSL327734 LCH327731:LCH327734 LMD327731:LMD327734 LVZ327731:LVZ327734 MFV327731:MFV327734 MPR327731:MPR327734 MZN327731:MZN327734 NJJ327731:NJJ327734 NTF327731:NTF327734 ODB327731:ODB327734 OMX327731:OMX327734 OWT327731:OWT327734 PGP327731:PGP327734 PQL327731:PQL327734 QAH327731:QAH327734 QKD327731:QKD327734 QTZ327731:QTZ327734 RDV327731:RDV327734 RNR327731:RNR327734 RXN327731:RXN327734 SHJ327731:SHJ327734 SRF327731:SRF327734 TBB327731:TBB327734 TKX327731:TKX327734 TUT327731:TUT327734 UEP327731:UEP327734 UOL327731:UOL327734 UYH327731:UYH327734 VID327731:VID327734 VRZ327731:VRZ327734 WBV327731:WBV327734 WLR327731:WLR327734 WVN327731:WVN327734 JB393267:JB393270 SX393267:SX393270 ACT393267:ACT393270 AMP393267:AMP393270 AWL393267:AWL393270 BGH393267:BGH393270 BQD393267:BQD393270 BZZ393267:BZZ393270 CJV393267:CJV393270 CTR393267:CTR393270 DDN393267:DDN393270 DNJ393267:DNJ393270 DXF393267:DXF393270 EHB393267:EHB393270 EQX393267:EQX393270 FAT393267:FAT393270 FKP393267:FKP393270 FUL393267:FUL393270 GEH393267:GEH393270 GOD393267:GOD393270 GXZ393267:GXZ393270 HHV393267:HHV393270 HRR393267:HRR393270 IBN393267:IBN393270 ILJ393267:ILJ393270 IVF393267:IVF393270 JFB393267:JFB393270 JOX393267:JOX393270 JYT393267:JYT393270 KIP393267:KIP393270 KSL393267:KSL393270 LCH393267:LCH393270 LMD393267:LMD393270 LVZ393267:LVZ393270 MFV393267:MFV393270 MPR393267:MPR393270 MZN393267:MZN393270 NJJ393267:NJJ393270 NTF393267:NTF393270 ODB393267:ODB393270 OMX393267:OMX393270 OWT393267:OWT393270 PGP393267:PGP393270 PQL393267:PQL393270 QAH393267:QAH393270 QKD393267:QKD393270 QTZ393267:QTZ393270 RDV393267:RDV393270 RNR393267:RNR393270 RXN393267:RXN393270 SHJ393267:SHJ393270 SRF393267:SRF393270 TBB393267:TBB393270 TKX393267:TKX393270 TUT393267:TUT393270 UEP393267:UEP393270 UOL393267:UOL393270 UYH393267:UYH393270 VID393267:VID393270 VRZ393267:VRZ393270 WBV393267:WBV393270 WLR393267:WLR393270 WVN393267:WVN393270 JB458803:JB458806 SX458803:SX458806 ACT458803:ACT458806 AMP458803:AMP458806 AWL458803:AWL458806 BGH458803:BGH458806 BQD458803:BQD458806 BZZ458803:BZZ458806 CJV458803:CJV458806 CTR458803:CTR458806 DDN458803:DDN458806 DNJ458803:DNJ458806 DXF458803:DXF458806 EHB458803:EHB458806 EQX458803:EQX458806 FAT458803:FAT458806 FKP458803:FKP458806 FUL458803:FUL458806 GEH458803:GEH458806 GOD458803:GOD458806 GXZ458803:GXZ458806 HHV458803:HHV458806 HRR458803:HRR458806 IBN458803:IBN458806 ILJ458803:ILJ458806 IVF458803:IVF458806 JFB458803:JFB458806 JOX458803:JOX458806 JYT458803:JYT458806 KIP458803:KIP458806 KSL458803:KSL458806 LCH458803:LCH458806 LMD458803:LMD458806 LVZ458803:LVZ458806 MFV458803:MFV458806 MPR458803:MPR458806 MZN458803:MZN458806 NJJ458803:NJJ458806 NTF458803:NTF458806 ODB458803:ODB458806 OMX458803:OMX458806 OWT458803:OWT458806 PGP458803:PGP458806 PQL458803:PQL458806 QAH458803:QAH458806 QKD458803:QKD458806 QTZ458803:QTZ458806 RDV458803:RDV458806 RNR458803:RNR458806 RXN458803:RXN458806 SHJ458803:SHJ458806 SRF458803:SRF458806 TBB458803:TBB458806 TKX458803:TKX458806 TUT458803:TUT458806 UEP458803:UEP458806 UOL458803:UOL458806 UYH458803:UYH458806 VID458803:VID458806 VRZ458803:VRZ458806 WBV458803:WBV458806 WLR458803:WLR458806 WVN458803:WVN458806 JB524339:JB524342 SX524339:SX524342 ACT524339:ACT524342 AMP524339:AMP524342 AWL524339:AWL524342 BGH524339:BGH524342 BQD524339:BQD524342 BZZ524339:BZZ524342 CJV524339:CJV524342 CTR524339:CTR524342 DDN524339:DDN524342 DNJ524339:DNJ524342 DXF524339:DXF524342 EHB524339:EHB524342 EQX524339:EQX524342 FAT524339:FAT524342 FKP524339:FKP524342 FUL524339:FUL524342 GEH524339:GEH524342 GOD524339:GOD524342 GXZ524339:GXZ524342 HHV524339:HHV524342 HRR524339:HRR524342 IBN524339:IBN524342 ILJ524339:ILJ524342 IVF524339:IVF524342 JFB524339:JFB524342 JOX524339:JOX524342 JYT524339:JYT524342 KIP524339:KIP524342 KSL524339:KSL524342 LCH524339:LCH524342 LMD524339:LMD524342 LVZ524339:LVZ524342 MFV524339:MFV524342 MPR524339:MPR524342 MZN524339:MZN524342 NJJ524339:NJJ524342 NTF524339:NTF524342 ODB524339:ODB524342 OMX524339:OMX524342 OWT524339:OWT524342 PGP524339:PGP524342 PQL524339:PQL524342 QAH524339:QAH524342 QKD524339:QKD524342 QTZ524339:QTZ524342 RDV524339:RDV524342 RNR524339:RNR524342 RXN524339:RXN524342 SHJ524339:SHJ524342 SRF524339:SRF524342 TBB524339:TBB524342 TKX524339:TKX524342 TUT524339:TUT524342 UEP524339:UEP524342 UOL524339:UOL524342 UYH524339:UYH524342 VID524339:VID524342 VRZ524339:VRZ524342 WBV524339:WBV524342 WLR524339:WLR524342 WVN524339:WVN524342 JB589875:JB589878 SX589875:SX589878 ACT589875:ACT589878 AMP589875:AMP589878 AWL589875:AWL589878 BGH589875:BGH589878 BQD589875:BQD589878 BZZ589875:BZZ589878 CJV589875:CJV589878 CTR589875:CTR589878 DDN589875:DDN589878 DNJ589875:DNJ589878 DXF589875:DXF589878 EHB589875:EHB589878 EQX589875:EQX589878 FAT589875:FAT589878 FKP589875:FKP589878 FUL589875:FUL589878 GEH589875:GEH589878 GOD589875:GOD589878 GXZ589875:GXZ589878 HHV589875:HHV589878 HRR589875:HRR589878 IBN589875:IBN589878 ILJ589875:ILJ589878 IVF589875:IVF589878 JFB589875:JFB589878 JOX589875:JOX589878 JYT589875:JYT589878 KIP589875:KIP589878 KSL589875:KSL589878 LCH589875:LCH589878 LMD589875:LMD589878 LVZ589875:LVZ589878 MFV589875:MFV589878 MPR589875:MPR589878 MZN589875:MZN589878 NJJ589875:NJJ589878 NTF589875:NTF589878 ODB589875:ODB589878 OMX589875:OMX589878 OWT589875:OWT589878 PGP589875:PGP589878 PQL589875:PQL589878 QAH589875:QAH589878 QKD589875:QKD589878 QTZ589875:QTZ589878 RDV589875:RDV589878 RNR589875:RNR589878 RXN589875:RXN589878 SHJ589875:SHJ589878 SRF589875:SRF589878 TBB589875:TBB589878 TKX589875:TKX589878 TUT589875:TUT589878 UEP589875:UEP589878 UOL589875:UOL589878 UYH589875:UYH589878 VID589875:VID589878 VRZ589875:VRZ589878 WBV589875:WBV589878 WLR589875:WLR589878 WVN589875:WVN589878 JB655411:JB655414 SX655411:SX655414 ACT655411:ACT655414 AMP655411:AMP655414 AWL655411:AWL655414 BGH655411:BGH655414 BQD655411:BQD655414 BZZ655411:BZZ655414 CJV655411:CJV655414 CTR655411:CTR655414 DDN655411:DDN655414 DNJ655411:DNJ655414 DXF655411:DXF655414 EHB655411:EHB655414 EQX655411:EQX655414 FAT655411:FAT655414 FKP655411:FKP655414 FUL655411:FUL655414 GEH655411:GEH655414 GOD655411:GOD655414 GXZ655411:GXZ655414 HHV655411:HHV655414 HRR655411:HRR655414 IBN655411:IBN655414 ILJ655411:ILJ655414 IVF655411:IVF655414 JFB655411:JFB655414 JOX655411:JOX655414 JYT655411:JYT655414 KIP655411:KIP655414 KSL655411:KSL655414 LCH655411:LCH655414 LMD655411:LMD655414 LVZ655411:LVZ655414 MFV655411:MFV655414 MPR655411:MPR655414 MZN655411:MZN655414 NJJ655411:NJJ655414 NTF655411:NTF655414 ODB655411:ODB655414 OMX655411:OMX655414 OWT655411:OWT655414 PGP655411:PGP655414 PQL655411:PQL655414 QAH655411:QAH655414 QKD655411:QKD655414 QTZ655411:QTZ655414 RDV655411:RDV655414 RNR655411:RNR655414 RXN655411:RXN655414 SHJ655411:SHJ655414 SRF655411:SRF655414 TBB655411:TBB655414 TKX655411:TKX655414 TUT655411:TUT655414 UEP655411:UEP655414 UOL655411:UOL655414 UYH655411:UYH655414 VID655411:VID655414 VRZ655411:VRZ655414 WBV655411:WBV655414 WLR655411:WLR655414 WVN655411:WVN655414 JB720947:JB720950 SX720947:SX720950 ACT720947:ACT720950 AMP720947:AMP720950 AWL720947:AWL720950 BGH720947:BGH720950 BQD720947:BQD720950 BZZ720947:BZZ720950 CJV720947:CJV720950 CTR720947:CTR720950 DDN720947:DDN720950 DNJ720947:DNJ720950 DXF720947:DXF720950 EHB720947:EHB720950 EQX720947:EQX720950 FAT720947:FAT720950 FKP720947:FKP720950 FUL720947:FUL720950 GEH720947:GEH720950 GOD720947:GOD720950 GXZ720947:GXZ720950 HHV720947:HHV720950 HRR720947:HRR720950 IBN720947:IBN720950 ILJ720947:ILJ720950 IVF720947:IVF720950 JFB720947:JFB720950 JOX720947:JOX720950 JYT720947:JYT720950 KIP720947:KIP720950 KSL720947:KSL720950 LCH720947:LCH720950 LMD720947:LMD720950 LVZ720947:LVZ720950 MFV720947:MFV720950 MPR720947:MPR720950 MZN720947:MZN720950 NJJ720947:NJJ720950 NTF720947:NTF720950 ODB720947:ODB720950 OMX720947:OMX720950 OWT720947:OWT720950 PGP720947:PGP720950 PQL720947:PQL720950 QAH720947:QAH720950 QKD720947:QKD720950 QTZ720947:QTZ720950 RDV720947:RDV720950 RNR720947:RNR720950 RXN720947:RXN720950 SHJ720947:SHJ720950 SRF720947:SRF720950 TBB720947:TBB720950 TKX720947:TKX720950 TUT720947:TUT720950 UEP720947:UEP720950 UOL720947:UOL720950 UYH720947:UYH720950 VID720947:VID720950 VRZ720947:VRZ720950 WBV720947:WBV720950 WLR720947:WLR720950 WVN720947:WVN720950 JB786483:JB786486 SX786483:SX786486 ACT786483:ACT786486 AMP786483:AMP786486 AWL786483:AWL786486 BGH786483:BGH786486 BQD786483:BQD786486 BZZ786483:BZZ786486 CJV786483:CJV786486 CTR786483:CTR786486 DDN786483:DDN786486 DNJ786483:DNJ786486 DXF786483:DXF786486 EHB786483:EHB786486 EQX786483:EQX786486 FAT786483:FAT786486 FKP786483:FKP786486 FUL786483:FUL786486 GEH786483:GEH786486 GOD786483:GOD786486 GXZ786483:GXZ786486 HHV786483:HHV786486 HRR786483:HRR786486 IBN786483:IBN786486 ILJ786483:ILJ786486 IVF786483:IVF786486 JFB786483:JFB786486 JOX786483:JOX786486 JYT786483:JYT786486 KIP786483:KIP786486 KSL786483:KSL786486 LCH786483:LCH786486 LMD786483:LMD786486 LVZ786483:LVZ786486 MFV786483:MFV786486 MPR786483:MPR786486 MZN786483:MZN786486 NJJ786483:NJJ786486 NTF786483:NTF786486 ODB786483:ODB786486 OMX786483:OMX786486 OWT786483:OWT786486 PGP786483:PGP786486 PQL786483:PQL786486 QAH786483:QAH786486 QKD786483:QKD786486 QTZ786483:QTZ786486 RDV786483:RDV786486 RNR786483:RNR786486 RXN786483:RXN786486 SHJ786483:SHJ786486 SRF786483:SRF786486 TBB786483:TBB786486 TKX786483:TKX786486 TUT786483:TUT786486 UEP786483:UEP786486 UOL786483:UOL786486 UYH786483:UYH786486 VID786483:VID786486 VRZ786483:VRZ786486 WBV786483:WBV786486 WLR786483:WLR786486 WVN786483:WVN786486 JB852019:JB852022 SX852019:SX852022 ACT852019:ACT852022 AMP852019:AMP852022 AWL852019:AWL852022 BGH852019:BGH852022 BQD852019:BQD852022 BZZ852019:BZZ852022 CJV852019:CJV852022 CTR852019:CTR852022 DDN852019:DDN852022 DNJ852019:DNJ852022 DXF852019:DXF852022 EHB852019:EHB852022 EQX852019:EQX852022 FAT852019:FAT852022 FKP852019:FKP852022 FUL852019:FUL852022 GEH852019:GEH852022 GOD852019:GOD852022 GXZ852019:GXZ852022 HHV852019:HHV852022 HRR852019:HRR852022 IBN852019:IBN852022 ILJ852019:ILJ852022 IVF852019:IVF852022 JFB852019:JFB852022 JOX852019:JOX852022 JYT852019:JYT852022 KIP852019:KIP852022 KSL852019:KSL852022 LCH852019:LCH852022 LMD852019:LMD852022 LVZ852019:LVZ852022 MFV852019:MFV852022 MPR852019:MPR852022 MZN852019:MZN852022 NJJ852019:NJJ852022 NTF852019:NTF852022 ODB852019:ODB852022 OMX852019:OMX852022 OWT852019:OWT852022 PGP852019:PGP852022 PQL852019:PQL852022 QAH852019:QAH852022 QKD852019:QKD852022 QTZ852019:QTZ852022 RDV852019:RDV852022 RNR852019:RNR852022 RXN852019:RXN852022 SHJ852019:SHJ852022 SRF852019:SRF852022 TBB852019:TBB852022 TKX852019:TKX852022 TUT852019:TUT852022 UEP852019:UEP852022 UOL852019:UOL852022 UYH852019:UYH852022 VID852019:VID852022 VRZ852019:VRZ852022 WBV852019:WBV852022 WLR852019:WLR852022 WVN852019:WVN852022 JB917555:JB917558 SX917555:SX917558 ACT917555:ACT917558 AMP917555:AMP917558 AWL917555:AWL917558 BGH917555:BGH917558 BQD917555:BQD917558 BZZ917555:BZZ917558 CJV917555:CJV917558 CTR917555:CTR917558 DDN917555:DDN917558 DNJ917555:DNJ917558 DXF917555:DXF917558 EHB917555:EHB917558 EQX917555:EQX917558 FAT917555:FAT917558 FKP917555:FKP917558 FUL917555:FUL917558 GEH917555:GEH917558 GOD917555:GOD917558 GXZ917555:GXZ917558 HHV917555:HHV917558 HRR917555:HRR917558 IBN917555:IBN917558 ILJ917555:ILJ917558 IVF917555:IVF917558 JFB917555:JFB917558 JOX917555:JOX917558 JYT917555:JYT917558 KIP917555:KIP917558 KSL917555:KSL917558 LCH917555:LCH917558 LMD917555:LMD917558 LVZ917555:LVZ917558 MFV917555:MFV917558 MPR917555:MPR917558 MZN917555:MZN917558 NJJ917555:NJJ917558 NTF917555:NTF917558 ODB917555:ODB917558 OMX917555:OMX917558 OWT917555:OWT917558 PGP917555:PGP917558 PQL917555:PQL917558 QAH917555:QAH917558 QKD917555:QKD917558 QTZ917555:QTZ917558 RDV917555:RDV917558 RNR917555:RNR917558 RXN917555:RXN917558 SHJ917555:SHJ917558 SRF917555:SRF917558 TBB917555:TBB917558 TKX917555:TKX917558 TUT917555:TUT917558 UEP917555:UEP917558 UOL917555:UOL917558 UYH917555:UYH917558 VID917555:VID917558 VRZ917555:VRZ917558 WBV917555:WBV917558 WLR917555:WLR917558 WVN917555:WVN917558 JB983091:JB983094 SX983091:SX983094 ACT983091:ACT983094 AMP983091:AMP983094 AWL983091:AWL983094 BGH983091:BGH983094 BQD983091:BQD983094 BZZ983091:BZZ983094 CJV983091:CJV983094 CTR983091:CTR983094 DDN983091:DDN983094 DNJ983091:DNJ983094 DXF983091:DXF983094 EHB983091:EHB983094 EQX983091:EQX983094 FAT983091:FAT983094 FKP983091:FKP983094 FUL983091:FUL983094 GEH983091:GEH983094 GOD983091:GOD983094 GXZ983091:GXZ983094 HHV983091:HHV983094 HRR983091:HRR983094 IBN983091:IBN983094 ILJ983091:ILJ983094 IVF983091:IVF983094 JFB983091:JFB983094 JOX983091:JOX983094 JYT983091:JYT983094 KIP983091:KIP983094 KSL983091:KSL983094 LCH983091:LCH983094 LMD983091:LMD983094 LVZ983091:LVZ983094 MFV983091:MFV983094 MPR983091:MPR983094 MZN983091:MZN983094 NJJ983091:NJJ983094 NTF983091:NTF983094 ODB983091:ODB983094 OMX983091:OMX983094 OWT983091:OWT983094 PGP983091:PGP983094 PQL983091:PQL983094 QAH983091:QAH983094 QKD983091:QKD983094 QTZ983091:QTZ983094 RDV983091:RDV983094 RNR983091:RNR983094 RXN983091:RXN983094 SHJ983091:SHJ983094 SRF983091:SRF983094 TBB983091:TBB983094 TKX983091:TKX983094 TUT983091:TUT983094 UEP983091:UEP983094 UOL983091:UOL983094 UYH983091:UYH983094 VID983091:VID983094 VRZ983091:VRZ983094 WBV983091:WBV983094 WLR983091:WLR983094 WVN983091:WVN983094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JB65585 SX65585 ACT65585 AMP65585 AWL65585 BGH65585 BQD65585 BZZ65585 CJV65585 CTR65585 DDN65585 DNJ65585 DXF65585 EHB65585 EQX65585 FAT65585 FKP65585 FUL65585 GEH65585 GOD65585 GXZ65585 HHV65585 HRR65585 IBN65585 ILJ65585 IVF65585 JFB65585 JOX65585 JYT65585 KIP65585 KSL65585 LCH65585 LMD65585 LVZ65585 MFV65585 MPR65585 MZN65585 NJJ65585 NTF65585 ODB65585 OMX65585 OWT65585 PGP65585 PQL65585 QAH65585 QKD65585 QTZ65585 RDV65585 RNR65585 RXN65585 SHJ65585 SRF65585 TBB65585 TKX65585 TUT65585 UEP65585 UOL65585 UYH65585 VID65585 VRZ65585 WBV65585 WLR65585 WVN65585 JB131121 SX131121 ACT131121 AMP131121 AWL131121 BGH131121 BQD131121 BZZ131121 CJV131121 CTR131121 DDN131121 DNJ131121 DXF131121 EHB131121 EQX131121 FAT131121 FKP131121 FUL131121 GEH131121 GOD131121 GXZ131121 HHV131121 HRR131121 IBN131121 ILJ131121 IVF131121 JFB131121 JOX131121 JYT131121 KIP131121 KSL131121 LCH131121 LMD131121 LVZ131121 MFV131121 MPR131121 MZN131121 NJJ131121 NTF131121 ODB131121 OMX131121 OWT131121 PGP131121 PQL131121 QAH131121 QKD131121 QTZ131121 RDV131121 RNR131121 RXN131121 SHJ131121 SRF131121 TBB131121 TKX131121 TUT131121 UEP131121 UOL131121 UYH131121 VID131121 VRZ131121 WBV131121 WLR131121 WVN131121 JB196657 SX196657 ACT196657 AMP196657 AWL196657 BGH196657 BQD196657 BZZ196657 CJV196657 CTR196657 DDN196657 DNJ196657 DXF196657 EHB196657 EQX196657 FAT196657 FKP196657 FUL196657 GEH196657 GOD196657 GXZ196657 HHV196657 HRR196657 IBN196657 ILJ196657 IVF196657 JFB196657 JOX196657 JYT196657 KIP196657 KSL196657 LCH196657 LMD196657 LVZ196657 MFV196657 MPR196657 MZN196657 NJJ196657 NTF196657 ODB196657 OMX196657 OWT196657 PGP196657 PQL196657 QAH196657 QKD196657 QTZ196657 RDV196657 RNR196657 RXN196657 SHJ196657 SRF196657 TBB196657 TKX196657 TUT196657 UEP196657 UOL196657 UYH196657 VID196657 VRZ196657 WBV196657 WLR196657 WVN196657 JB262193 SX262193 ACT262193 AMP262193 AWL262193 BGH262193 BQD262193 BZZ262193 CJV262193 CTR262193 DDN262193 DNJ262193 DXF262193 EHB262193 EQX262193 FAT262193 FKP262193 FUL262193 GEH262193 GOD262193 GXZ262193 HHV262193 HRR262193 IBN262193 ILJ262193 IVF262193 JFB262193 JOX262193 JYT262193 KIP262193 KSL262193 LCH262193 LMD262193 LVZ262193 MFV262193 MPR262193 MZN262193 NJJ262193 NTF262193 ODB262193 OMX262193 OWT262193 PGP262193 PQL262193 QAH262193 QKD262193 QTZ262193 RDV262193 RNR262193 RXN262193 SHJ262193 SRF262193 TBB262193 TKX262193 TUT262193 UEP262193 UOL262193 UYH262193 VID262193 VRZ262193 WBV262193 WLR262193 WVN262193 JB327729 SX327729 ACT327729 AMP327729 AWL327729 BGH327729 BQD327729 BZZ327729 CJV327729 CTR327729 DDN327729 DNJ327729 DXF327729 EHB327729 EQX327729 FAT327729 FKP327729 FUL327729 GEH327729 GOD327729 GXZ327729 HHV327729 HRR327729 IBN327729 ILJ327729 IVF327729 JFB327729 JOX327729 JYT327729 KIP327729 KSL327729 LCH327729 LMD327729 LVZ327729 MFV327729 MPR327729 MZN327729 NJJ327729 NTF327729 ODB327729 OMX327729 OWT327729 PGP327729 PQL327729 QAH327729 QKD327729 QTZ327729 RDV327729 RNR327729 RXN327729 SHJ327729 SRF327729 TBB327729 TKX327729 TUT327729 UEP327729 UOL327729 UYH327729 VID327729 VRZ327729 WBV327729 WLR327729 WVN327729 JB393265 SX393265 ACT393265 AMP393265 AWL393265 BGH393265 BQD393265 BZZ393265 CJV393265 CTR393265 DDN393265 DNJ393265 DXF393265 EHB393265 EQX393265 FAT393265 FKP393265 FUL393265 GEH393265 GOD393265 GXZ393265 HHV393265 HRR393265 IBN393265 ILJ393265 IVF393265 JFB393265 JOX393265 JYT393265 KIP393265 KSL393265 LCH393265 LMD393265 LVZ393265 MFV393265 MPR393265 MZN393265 NJJ393265 NTF393265 ODB393265 OMX393265 OWT393265 PGP393265 PQL393265 QAH393265 QKD393265 QTZ393265 RDV393265 RNR393265 RXN393265 SHJ393265 SRF393265 TBB393265 TKX393265 TUT393265 UEP393265 UOL393265 UYH393265 VID393265 VRZ393265 WBV393265 WLR393265 WVN393265 JB458801 SX458801 ACT458801 AMP458801 AWL458801 BGH458801 BQD458801 BZZ458801 CJV458801 CTR458801 DDN458801 DNJ458801 DXF458801 EHB458801 EQX458801 FAT458801 FKP458801 FUL458801 GEH458801 GOD458801 GXZ458801 HHV458801 HRR458801 IBN458801 ILJ458801 IVF458801 JFB458801 JOX458801 JYT458801 KIP458801 KSL458801 LCH458801 LMD458801 LVZ458801 MFV458801 MPR458801 MZN458801 NJJ458801 NTF458801 ODB458801 OMX458801 OWT458801 PGP458801 PQL458801 QAH458801 QKD458801 QTZ458801 RDV458801 RNR458801 RXN458801 SHJ458801 SRF458801 TBB458801 TKX458801 TUT458801 UEP458801 UOL458801 UYH458801 VID458801 VRZ458801 WBV458801 WLR458801 WVN458801 JB524337 SX524337 ACT524337 AMP524337 AWL524337 BGH524337 BQD524337 BZZ524337 CJV524337 CTR524337 DDN524337 DNJ524337 DXF524337 EHB524337 EQX524337 FAT524337 FKP524337 FUL524337 GEH524337 GOD524337 GXZ524337 HHV524337 HRR524337 IBN524337 ILJ524337 IVF524337 JFB524337 JOX524337 JYT524337 KIP524337 KSL524337 LCH524337 LMD524337 LVZ524337 MFV524337 MPR524337 MZN524337 NJJ524337 NTF524337 ODB524337 OMX524337 OWT524337 PGP524337 PQL524337 QAH524337 QKD524337 QTZ524337 RDV524337 RNR524337 RXN524337 SHJ524337 SRF524337 TBB524337 TKX524337 TUT524337 UEP524337 UOL524337 UYH524337 VID524337 VRZ524337 WBV524337 WLR524337 WVN524337 JB589873 SX589873 ACT589873 AMP589873 AWL589873 BGH589873 BQD589873 BZZ589873 CJV589873 CTR589873 DDN589873 DNJ589873 DXF589873 EHB589873 EQX589873 FAT589873 FKP589873 FUL589873 GEH589873 GOD589873 GXZ589873 HHV589873 HRR589873 IBN589873 ILJ589873 IVF589873 JFB589873 JOX589873 JYT589873 KIP589873 KSL589873 LCH589873 LMD589873 LVZ589873 MFV589873 MPR589873 MZN589873 NJJ589873 NTF589873 ODB589873 OMX589873 OWT589873 PGP589873 PQL589873 QAH589873 QKD589873 QTZ589873 RDV589873 RNR589873 RXN589873 SHJ589873 SRF589873 TBB589873 TKX589873 TUT589873 UEP589873 UOL589873 UYH589873 VID589873 VRZ589873 WBV589873 WLR589873 WVN589873 JB655409 SX655409 ACT655409 AMP655409 AWL655409 BGH655409 BQD655409 BZZ655409 CJV655409 CTR655409 DDN655409 DNJ655409 DXF655409 EHB655409 EQX655409 FAT655409 FKP655409 FUL655409 GEH655409 GOD655409 GXZ655409 HHV655409 HRR655409 IBN655409 ILJ655409 IVF655409 JFB655409 JOX655409 JYT655409 KIP655409 KSL655409 LCH655409 LMD655409 LVZ655409 MFV655409 MPR655409 MZN655409 NJJ655409 NTF655409 ODB655409 OMX655409 OWT655409 PGP655409 PQL655409 QAH655409 QKD655409 QTZ655409 RDV655409 RNR655409 RXN655409 SHJ655409 SRF655409 TBB655409 TKX655409 TUT655409 UEP655409 UOL655409 UYH655409 VID655409 VRZ655409 WBV655409 WLR655409 WVN655409 JB720945 SX720945 ACT720945 AMP720945 AWL720945 BGH720945 BQD720945 BZZ720945 CJV720945 CTR720945 DDN720945 DNJ720945 DXF720945 EHB720945 EQX720945 FAT720945 FKP720945 FUL720945 GEH720945 GOD720945 GXZ720945 HHV720945 HRR720945 IBN720945 ILJ720945 IVF720945 JFB720945 JOX720945 JYT720945 KIP720945 KSL720945 LCH720945 LMD720945 LVZ720945 MFV720945 MPR720945 MZN720945 NJJ720945 NTF720945 ODB720945 OMX720945 OWT720945 PGP720945 PQL720945 QAH720945 QKD720945 QTZ720945 RDV720945 RNR720945 RXN720945 SHJ720945 SRF720945 TBB720945 TKX720945 TUT720945 UEP720945 UOL720945 UYH720945 VID720945 VRZ720945 WBV720945 WLR720945 WVN720945 JB786481 SX786481 ACT786481 AMP786481 AWL786481 BGH786481 BQD786481 BZZ786481 CJV786481 CTR786481 DDN786481 DNJ786481 DXF786481 EHB786481 EQX786481 FAT786481 FKP786481 FUL786481 GEH786481 GOD786481 GXZ786481 HHV786481 HRR786481 IBN786481 ILJ786481 IVF786481 JFB786481 JOX786481 JYT786481 KIP786481 KSL786481 LCH786481 LMD786481 LVZ786481 MFV786481 MPR786481 MZN786481 NJJ786481 NTF786481 ODB786481 OMX786481 OWT786481 PGP786481 PQL786481 QAH786481 QKD786481 QTZ786481 RDV786481 RNR786481 RXN786481 SHJ786481 SRF786481 TBB786481 TKX786481 TUT786481 UEP786481 UOL786481 UYH786481 VID786481 VRZ786481 WBV786481 WLR786481 WVN786481 JB852017 SX852017 ACT852017 AMP852017 AWL852017 BGH852017 BQD852017 BZZ852017 CJV852017 CTR852017 DDN852017 DNJ852017 DXF852017 EHB852017 EQX852017 FAT852017 FKP852017 FUL852017 GEH852017 GOD852017 GXZ852017 HHV852017 HRR852017 IBN852017 ILJ852017 IVF852017 JFB852017 JOX852017 JYT852017 KIP852017 KSL852017 LCH852017 LMD852017 LVZ852017 MFV852017 MPR852017 MZN852017 NJJ852017 NTF852017 ODB852017 OMX852017 OWT852017 PGP852017 PQL852017 QAH852017 QKD852017 QTZ852017 RDV852017 RNR852017 RXN852017 SHJ852017 SRF852017 TBB852017 TKX852017 TUT852017 UEP852017 UOL852017 UYH852017 VID852017 VRZ852017 WBV852017 WLR852017 WVN852017 JB917553 SX917553 ACT917553 AMP917553 AWL917553 BGH917553 BQD917553 BZZ917553 CJV917553 CTR917553 DDN917553 DNJ917553 DXF917553 EHB917553 EQX917553 FAT917553 FKP917553 FUL917553 GEH917553 GOD917553 GXZ917553 HHV917553 HRR917553 IBN917553 ILJ917553 IVF917553 JFB917553 JOX917553 JYT917553 KIP917553 KSL917553 LCH917553 LMD917553 LVZ917553 MFV917553 MPR917553 MZN917553 NJJ917553 NTF917553 ODB917553 OMX917553 OWT917553 PGP917553 PQL917553 QAH917553 QKD917553 QTZ917553 RDV917553 RNR917553 RXN917553 SHJ917553 SRF917553 TBB917553 TKX917553 TUT917553 UEP917553 UOL917553 UYH917553 VID917553 VRZ917553 WBV917553 WLR917553 WVN917553 JB983089 SX983089 ACT983089 AMP983089 AWL983089 BGH983089 BQD983089 BZZ983089 CJV983089 CTR983089 DDN983089 DNJ983089 DXF983089 EHB983089 EQX983089 FAT983089 FKP983089 FUL983089 GEH983089 GOD983089 GXZ983089 HHV983089 HRR983089 IBN983089 ILJ983089 IVF983089 JFB983089 JOX983089 JYT983089 KIP983089 KSL983089 LCH983089 LMD983089 LVZ983089 MFV983089 MPR983089 MZN983089 NJJ983089 NTF983089 ODB983089 OMX983089 OWT983089 PGP983089 PQL983089 QAH983089 QKD983089 QTZ983089 RDV983089 RNR983089 RXN983089 SHJ983089 SRF983089 TBB983089 TKX983089 TUT983089 UEP983089 UOL983089 UYH983089 VID983089 VRZ983089 WBV983089 WLR983089 WVN983089 JB65583 SX65583 ACT65583 AMP65583 AWL65583 BGH65583 BQD65583 BZZ65583 CJV65583 CTR65583 DDN65583 DNJ65583 DXF65583 EHB65583 EQX65583 FAT65583 FKP65583 FUL65583 GEH65583 GOD65583 GXZ65583 HHV65583 HRR65583 IBN65583 ILJ65583 IVF65583 JFB65583 JOX65583 JYT65583 KIP65583 KSL65583 LCH65583 LMD65583 LVZ65583 MFV65583 MPR65583 MZN65583 NJJ65583 NTF65583 ODB65583 OMX65583 OWT65583 PGP65583 PQL65583 QAH65583 QKD65583 QTZ65583 RDV65583 RNR65583 RXN65583 SHJ65583 SRF65583 TBB65583 TKX65583 TUT65583 UEP65583 UOL65583 UYH65583 VID65583 VRZ65583 WBV65583 WLR65583 WVN65583 JB131119 SX131119 ACT131119 AMP131119 AWL131119 BGH131119 BQD131119 BZZ131119 CJV131119 CTR131119 DDN131119 DNJ131119 DXF131119 EHB131119 EQX131119 FAT131119 FKP131119 FUL131119 GEH131119 GOD131119 GXZ131119 HHV131119 HRR131119 IBN131119 ILJ131119 IVF131119 JFB131119 JOX131119 JYT131119 KIP131119 KSL131119 LCH131119 LMD131119 LVZ131119 MFV131119 MPR131119 MZN131119 NJJ131119 NTF131119 ODB131119 OMX131119 OWT131119 PGP131119 PQL131119 QAH131119 QKD131119 QTZ131119 RDV131119 RNR131119 RXN131119 SHJ131119 SRF131119 TBB131119 TKX131119 TUT131119 UEP131119 UOL131119 UYH131119 VID131119 VRZ131119 WBV131119 WLR131119 WVN131119 JB196655 SX196655 ACT196655 AMP196655 AWL196655 BGH196655 BQD196655 BZZ196655 CJV196655 CTR196655 DDN196655 DNJ196655 DXF196655 EHB196655 EQX196655 FAT196655 FKP196655 FUL196655 GEH196655 GOD196655 GXZ196655 HHV196655 HRR196655 IBN196655 ILJ196655 IVF196655 JFB196655 JOX196655 JYT196655 KIP196655 KSL196655 LCH196655 LMD196655 LVZ196655 MFV196655 MPR196655 MZN196655 NJJ196655 NTF196655 ODB196655 OMX196655 OWT196655 PGP196655 PQL196655 QAH196655 QKD196655 QTZ196655 RDV196655 RNR196655 RXN196655 SHJ196655 SRF196655 TBB196655 TKX196655 TUT196655 UEP196655 UOL196655 UYH196655 VID196655 VRZ196655 WBV196655 WLR196655 WVN196655 JB262191 SX262191 ACT262191 AMP262191 AWL262191 BGH262191 BQD262191 BZZ262191 CJV262191 CTR262191 DDN262191 DNJ262191 DXF262191 EHB262191 EQX262191 FAT262191 FKP262191 FUL262191 GEH262191 GOD262191 GXZ262191 HHV262191 HRR262191 IBN262191 ILJ262191 IVF262191 JFB262191 JOX262191 JYT262191 KIP262191 KSL262191 LCH262191 LMD262191 LVZ262191 MFV262191 MPR262191 MZN262191 NJJ262191 NTF262191 ODB262191 OMX262191 OWT262191 PGP262191 PQL262191 QAH262191 QKD262191 QTZ262191 RDV262191 RNR262191 RXN262191 SHJ262191 SRF262191 TBB262191 TKX262191 TUT262191 UEP262191 UOL262191 UYH262191 VID262191 VRZ262191 WBV262191 WLR262191 WVN262191 JB327727 SX327727 ACT327727 AMP327727 AWL327727 BGH327727 BQD327727 BZZ327727 CJV327727 CTR327727 DDN327727 DNJ327727 DXF327727 EHB327727 EQX327727 FAT327727 FKP327727 FUL327727 GEH327727 GOD327727 GXZ327727 HHV327727 HRR327727 IBN327727 ILJ327727 IVF327727 JFB327727 JOX327727 JYT327727 KIP327727 KSL327727 LCH327727 LMD327727 LVZ327727 MFV327727 MPR327727 MZN327727 NJJ327727 NTF327727 ODB327727 OMX327727 OWT327727 PGP327727 PQL327727 QAH327727 QKD327727 QTZ327727 RDV327727 RNR327727 RXN327727 SHJ327727 SRF327727 TBB327727 TKX327727 TUT327727 UEP327727 UOL327727 UYH327727 VID327727 VRZ327727 WBV327727 WLR327727 WVN327727 JB393263 SX393263 ACT393263 AMP393263 AWL393263 BGH393263 BQD393263 BZZ393263 CJV393263 CTR393263 DDN393263 DNJ393263 DXF393263 EHB393263 EQX393263 FAT393263 FKP393263 FUL393263 GEH393263 GOD393263 GXZ393263 HHV393263 HRR393263 IBN393263 ILJ393263 IVF393263 JFB393263 JOX393263 JYT393263 KIP393263 KSL393263 LCH393263 LMD393263 LVZ393263 MFV393263 MPR393263 MZN393263 NJJ393263 NTF393263 ODB393263 OMX393263 OWT393263 PGP393263 PQL393263 QAH393263 QKD393263 QTZ393263 RDV393263 RNR393263 RXN393263 SHJ393263 SRF393263 TBB393263 TKX393263 TUT393263 UEP393263 UOL393263 UYH393263 VID393263 VRZ393263 WBV393263 WLR393263 WVN393263 JB458799 SX458799 ACT458799 AMP458799 AWL458799 BGH458799 BQD458799 BZZ458799 CJV458799 CTR458799 DDN458799 DNJ458799 DXF458799 EHB458799 EQX458799 FAT458799 FKP458799 FUL458799 GEH458799 GOD458799 GXZ458799 HHV458799 HRR458799 IBN458799 ILJ458799 IVF458799 JFB458799 JOX458799 JYT458799 KIP458799 KSL458799 LCH458799 LMD458799 LVZ458799 MFV458799 MPR458799 MZN458799 NJJ458799 NTF458799 ODB458799 OMX458799 OWT458799 PGP458799 PQL458799 QAH458799 QKD458799 QTZ458799 RDV458799 RNR458799 RXN458799 SHJ458799 SRF458799 TBB458799 TKX458799 TUT458799 UEP458799 UOL458799 UYH458799 VID458799 VRZ458799 WBV458799 WLR458799 WVN458799 JB524335 SX524335 ACT524335 AMP524335 AWL524335 BGH524335 BQD524335 BZZ524335 CJV524335 CTR524335 DDN524335 DNJ524335 DXF524335 EHB524335 EQX524335 FAT524335 FKP524335 FUL524335 GEH524335 GOD524335 GXZ524335 HHV524335 HRR524335 IBN524335 ILJ524335 IVF524335 JFB524335 JOX524335 JYT524335 KIP524335 KSL524335 LCH524335 LMD524335 LVZ524335 MFV524335 MPR524335 MZN524335 NJJ524335 NTF524335 ODB524335 OMX524335 OWT524335 PGP524335 PQL524335 QAH524335 QKD524335 QTZ524335 RDV524335 RNR524335 RXN524335 SHJ524335 SRF524335 TBB524335 TKX524335 TUT524335 UEP524335 UOL524335 UYH524335 VID524335 VRZ524335 WBV524335 WLR524335 WVN524335 JB589871 SX589871 ACT589871 AMP589871 AWL589871 BGH589871 BQD589871 BZZ589871 CJV589871 CTR589871 DDN589871 DNJ589871 DXF589871 EHB589871 EQX589871 FAT589871 FKP589871 FUL589871 GEH589871 GOD589871 GXZ589871 HHV589871 HRR589871 IBN589871 ILJ589871 IVF589871 JFB589871 JOX589871 JYT589871 KIP589871 KSL589871 LCH589871 LMD589871 LVZ589871 MFV589871 MPR589871 MZN589871 NJJ589871 NTF589871 ODB589871 OMX589871 OWT589871 PGP589871 PQL589871 QAH589871 QKD589871 QTZ589871 RDV589871 RNR589871 RXN589871 SHJ589871 SRF589871 TBB589871 TKX589871 TUT589871 UEP589871 UOL589871 UYH589871 VID589871 VRZ589871 WBV589871 WLR589871 WVN589871 JB655407 SX655407 ACT655407 AMP655407 AWL655407 BGH655407 BQD655407 BZZ655407 CJV655407 CTR655407 DDN655407 DNJ655407 DXF655407 EHB655407 EQX655407 FAT655407 FKP655407 FUL655407 GEH655407 GOD655407 GXZ655407 HHV655407 HRR655407 IBN655407 ILJ655407 IVF655407 JFB655407 JOX655407 JYT655407 KIP655407 KSL655407 LCH655407 LMD655407 LVZ655407 MFV655407 MPR655407 MZN655407 NJJ655407 NTF655407 ODB655407 OMX655407 OWT655407 PGP655407 PQL655407 QAH655407 QKD655407 QTZ655407 RDV655407 RNR655407 RXN655407 SHJ655407 SRF655407 TBB655407 TKX655407 TUT655407 UEP655407 UOL655407 UYH655407 VID655407 VRZ655407 WBV655407 WLR655407 WVN655407 JB720943 SX720943 ACT720943 AMP720943 AWL720943 BGH720943 BQD720943 BZZ720943 CJV720943 CTR720943 DDN720943 DNJ720943 DXF720943 EHB720943 EQX720943 FAT720943 FKP720943 FUL720943 GEH720943 GOD720943 GXZ720943 HHV720943 HRR720943 IBN720943 ILJ720943 IVF720943 JFB720943 JOX720943 JYT720943 KIP720943 KSL720943 LCH720943 LMD720943 LVZ720943 MFV720943 MPR720943 MZN720943 NJJ720943 NTF720943 ODB720943 OMX720943 OWT720943 PGP720943 PQL720943 QAH720943 QKD720943 QTZ720943 RDV720943 RNR720943 RXN720943 SHJ720943 SRF720943 TBB720943 TKX720943 TUT720943 UEP720943 UOL720943 UYH720943 VID720943 VRZ720943 WBV720943 WLR720943 WVN720943 JB786479 SX786479 ACT786479 AMP786479 AWL786479 BGH786479 BQD786479 BZZ786479 CJV786479 CTR786479 DDN786479 DNJ786479 DXF786479 EHB786479 EQX786479 FAT786479 FKP786479 FUL786479 GEH786479 GOD786479 GXZ786479 HHV786479 HRR786479 IBN786479 ILJ786479 IVF786479 JFB786479 JOX786479 JYT786479 KIP786479 KSL786479 LCH786479 LMD786479 LVZ786479 MFV786479 MPR786479 MZN786479 NJJ786479 NTF786479 ODB786479 OMX786479 OWT786479 PGP786479 PQL786479 QAH786479 QKD786479 QTZ786479 RDV786479 RNR786479 RXN786479 SHJ786479 SRF786479 TBB786479 TKX786479 TUT786479 UEP786479 UOL786479 UYH786479 VID786479 VRZ786479 WBV786479 WLR786479 WVN786479 JB852015 SX852015 ACT852015 AMP852015 AWL852015 BGH852015 BQD852015 BZZ852015 CJV852015 CTR852015 DDN852015 DNJ852015 DXF852015 EHB852015 EQX852015 FAT852015 FKP852015 FUL852015 GEH852015 GOD852015 GXZ852015 HHV852015 HRR852015 IBN852015 ILJ852015 IVF852015 JFB852015 JOX852015 JYT852015 KIP852015 KSL852015 LCH852015 LMD852015 LVZ852015 MFV852015 MPR852015 MZN852015 NJJ852015 NTF852015 ODB852015 OMX852015 OWT852015 PGP852015 PQL852015 QAH852015 QKD852015 QTZ852015 RDV852015 RNR852015 RXN852015 SHJ852015 SRF852015 TBB852015 TKX852015 TUT852015 UEP852015 UOL852015 UYH852015 VID852015 VRZ852015 WBV852015 WLR852015 WVN852015 JB917551 SX917551 ACT917551 AMP917551 AWL917551 BGH917551 BQD917551 BZZ917551 CJV917551 CTR917551 DDN917551 DNJ917551 DXF917551 EHB917551 EQX917551 FAT917551 FKP917551 FUL917551 GEH917551 GOD917551 GXZ917551 HHV917551 HRR917551 IBN917551 ILJ917551 IVF917551 JFB917551 JOX917551 JYT917551 KIP917551 KSL917551 LCH917551 LMD917551 LVZ917551 MFV917551 MPR917551 MZN917551 NJJ917551 NTF917551 ODB917551 OMX917551 OWT917551 PGP917551 PQL917551 QAH917551 QKD917551 QTZ917551 RDV917551 RNR917551 RXN917551 SHJ917551 SRF917551 TBB917551 TKX917551 TUT917551 UEP917551 UOL917551 UYH917551 VID917551 VRZ917551 WBV917551 WLR917551 WVN917551 JB983087 SX983087 ACT983087 AMP983087 AWL983087 BGH983087 BQD983087 BZZ983087 CJV983087 CTR983087 DDN983087 DNJ983087 DXF983087 EHB983087 EQX983087 FAT983087 FKP983087 FUL983087 GEH983087 GOD983087 GXZ983087 HHV983087 HRR983087 IBN983087 ILJ983087 IVF983087 JFB983087 JOX983087 JYT983087 KIP983087 KSL983087 LCH983087 LMD983087 LVZ983087 MFV983087 MPR983087 MZN983087 NJJ983087 NTF983087 ODB983087 OMX983087 OWT983087 PGP983087 PQL983087 QAH983087 QKD983087 QTZ983087 RDV983087 RNR983087 RXN983087 SHJ983087 SRF983087 TBB983087 TKX983087 TUT983087 UEP983087 UOL983087 UYH983087 VID983087 VRZ983087 WBV983087 WLR983087 WVN983087 JB65581 SX65581 ACT65581 AMP65581 AWL65581 BGH65581 BQD65581 BZZ65581 CJV65581 CTR65581 DDN65581 DNJ65581 DXF65581 EHB65581 EQX65581 FAT65581 FKP65581 FUL65581 GEH65581 GOD65581 GXZ65581 HHV65581 HRR65581 IBN65581 ILJ65581 IVF65581 JFB65581 JOX65581 JYT65581 KIP65581 KSL65581 LCH65581 LMD65581 LVZ65581 MFV65581 MPR65581 MZN65581 NJJ65581 NTF65581 ODB65581 OMX65581 OWT65581 PGP65581 PQL65581 QAH65581 QKD65581 QTZ65581 RDV65581 RNR65581 RXN65581 SHJ65581 SRF65581 TBB65581 TKX65581 TUT65581 UEP65581 UOL65581 UYH65581 VID65581 VRZ65581 WBV65581 WLR65581 WVN65581 JB131117 SX131117 ACT131117 AMP131117 AWL131117 BGH131117 BQD131117 BZZ131117 CJV131117 CTR131117 DDN131117 DNJ131117 DXF131117 EHB131117 EQX131117 FAT131117 FKP131117 FUL131117 GEH131117 GOD131117 GXZ131117 HHV131117 HRR131117 IBN131117 ILJ131117 IVF131117 JFB131117 JOX131117 JYT131117 KIP131117 KSL131117 LCH131117 LMD131117 LVZ131117 MFV131117 MPR131117 MZN131117 NJJ131117 NTF131117 ODB131117 OMX131117 OWT131117 PGP131117 PQL131117 QAH131117 QKD131117 QTZ131117 RDV131117 RNR131117 RXN131117 SHJ131117 SRF131117 TBB131117 TKX131117 TUT131117 UEP131117 UOL131117 UYH131117 VID131117 VRZ131117 WBV131117 WLR131117 WVN131117 JB196653 SX196653 ACT196653 AMP196653 AWL196653 BGH196653 BQD196653 BZZ196653 CJV196653 CTR196653 DDN196653 DNJ196653 DXF196653 EHB196653 EQX196653 FAT196653 FKP196653 FUL196653 GEH196653 GOD196653 GXZ196653 HHV196653 HRR196653 IBN196653 ILJ196653 IVF196653 JFB196653 JOX196653 JYT196653 KIP196653 KSL196653 LCH196653 LMD196653 LVZ196653 MFV196653 MPR196653 MZN196653 NJJ196653 NTF196653 ODB196653 OMX196653 OWT196653 PGP196653 PQL196653 QAH196653 QKD196653 QTZ196653 RDV196653 RNR196653 RXN196653 SHJ196653 SRF196653 TBB196653 TKX196653 TUT196653 UEP196653 UOL196653 UYH196653 VID196653 VRZ196653 WBV196653 WLR196653 WVN196653 JB262189 SX262189 ACT262189 AMP262189 AWL262189 BGH262189 BQD262189 BZZ262189 CJV262189 CTR262189 DDN262189 DNJ262189 DXF262189 EHB262189 EQX262189 FAT262189 FKP262189 FUL262189 GEH262189 GOD262189 GXZ262189 HHV262189 HRR262189 IBN262189 ILJ262189 IVF262189 JFB262189 JOX262189 JYT262189 KIP262189 KSL262189 LCH262189 LMD262189 LVZ262189 MFV262189 MPR262189 MZN262189 NJJ262189 NTF262189 ODB262189 OMX262189 OWT262189 PGP262189 PQL262189 QAH262189 QKD262189 QTZ262189 RDV262189 RNR262189 RXN262189 SHJ262189 SRF262189 TBB262189 TKX262189 TUT262189 UEP262189 UOL262189 UYH262189 VID262189 VRZ262189 WBV262189 WLR262189 WVN262189 JB327725 SX327725 ACT327725 AMP327725 AWL327725 BGH327725 BQD327725 BZZ327725 CJV327725 CTR327725 DDN327725 DNJ327725 DXF327725 EHB327725 EQX327725 FAT327725 FKP327725 FUL327725 GEH327725 GOD327725 GXZ327725 HHV327725 HRR327725 IBN327725 ILJ327725 IVF327725 JFB327725 JOX327725 JYT327725 KIP327725 KSL327725 LCH327725 LMD327725 LVZ327725 MFV327725 MPR327725 MZN327725 NJJ327725 NTF327725 ODB327725 OMX327725 OWT327725 PGP327725 PQL327725 QAH327725 QKD327725 QTZ327725 RDV327725 RNR327725 RXN327725 SHJ327725 SRF327725 TBB327725 TKX327725 TUT327725 UEP327725 UOL327725 UYH327725 VID327725 VRZ327725 WBV327725 WLR327725 WVN327725 JB393261 SX393261 ACT393261 AMP393261 AWL393261 BGH393261 BQD393261 BZZ393261 CJV393261 CTR393261 DDN393261 DNJ393261 DXF393261 EHB393261 EQX393261 FAT393261 FKP393261 FUL393261 GEH393261 GOD393261 GXZ393261 HHV393261 HRR393261 IBN393261 ILJ393261 IVF393261 JFB393261 JOX393261 JYT393261 KIP393261 KSL393261 LCH393261 LMD393261 LVZ393261 MFV393261 MPR393261 MZN393261 NJJ393261 NTF393261 ODB393261 OMX393261 OWT393261 PGP393261 PQL393261 QAH393261 QKD393261 QTZ393261 RDV393261 RNR393261 RXN393261 SHJ393261 SRF393261 TBB393261 TKX393261 TUT393261 UEP393261 UOL393261 UYH393261 VID393261 VRZ393261 WBV393261 WLR393261 WVN393261 JB458797 SX458797 ACT458797 AMP458797 AWL458797 BGH458797 BQD458797 BZZ458797 CJV458797 CTR458797 DDN458797 DNJ458797 DXF458797 EHB458797 EQX458797 FAT458797 FKP458797 FUL458797 GEH458797 GOD458797 GXZ458797 HHV458797 HRR458797 IBN458797 ILJ458797 IVF458797 JFB458797 JOX458797 JYT458797 KIP458797 KSL458797 LCH458797 LMD458797 LVZ458797 MFV458797 MPR458797 MZN458797 NJJ458797 NTF458797 ODB458797 OMX458797 OWT458797 PGP458797 PQL458797 QAH458797 QKD458797 QTZ458797 RDV458797 RNR458797 RXN458797 SHJ458797 SRF458797 TBB458797 TKX458797 TUT458797 UEP458797 UOL458797 UYH458797 VID458797 VRZ458797 WBV458797 WLR458797 WVN458797 JB524333 SX524333 ACT524333 AMP524333 AWL524333 BGH524333 BQD524333 BZZ524333 CJV524333 CTR524333 DDN524333 DNJ524333 DXF524333 EHB524333 EQX524333 FAT524333 FKP524333 FUL524333 GEH524333 GOD524333 GXZ524333 HHV524333 HRR524333 IBN524333 ILJ524333 IVF524333 JFB524333 JOX524333 JYT524333 KIP524333 KSL524333 LCH524333 LMD524333 LVZ524333 MFV524333 MPR524333 MZN524333 NJJ524333 NTF524333 ODB524333 OMX524333 OWT524333 PGP524333 PQL524333 QAH524333 QKD524333 QTZ524333 RDV524333 RNR524333 RXN524333 SHJ524333 SRF524333 TBB524333 TKX524333 TUT524333 UEP524333 UOL524333 UYH524333 VID524333 VRZ524333 WBV524333 WLR524333 WVN524333 JB589869 SX589869 ACT589869 AMP589869 AWL589869 BGH589869 BQD589869 BZZ589869 CJV589869 CTR589869 DDN589869 DNJ589869 DXF589869 EHB589869 EQX589869 FAT589869 FKP589869 FUL589869 GEH589869 GOD589869 GXZ589869 HHV589869 HRR589869 IBN589869 ILJ589869 IVF589869 JFB589869 JOX589869 JYT589869 KIP589869 KSL589869 LCH589869 LMD589869 LVZ589869 MFV589869 MPR589869 MZN589869 NJJ589869 NTF589869 ODB589869 OMX589869 OWT589869 PGP589869 PQL589869 QAH589869 QKD589869 QTZ589869 RDV589869 RNR589869 RXN589869 SHJ589869 SRF589869 TBB589869 TKX589869 TUT589869 UEP589869 UOL589869 UYH589869 VID589869 VRZ589869 WBV589869 WLR589869 WVN589869 JB655405 SX655405 ACT655405 AMP655405 AWL655405 BGH655405 BQD655405 BZZ655405 CJV655405 CTR655405 DDN655405 DNJ655405 DXF655405 EHB655405 EQX655405 FAT655405 FKP655405 FUL655405 GEH655405 GOD655405 GXZ655405 HHV655405 HRR655405 IBN655405 ILJ655405 IVF655405 JFB655405 JOX655405 JYT655405 KIP655405 KSL655405 LCH655405 LMD655405 LVZ655405 MFV655405 MPR655405 MZN655405 NJJ655405 NTF655405 ODB655405 OMX655405 OWT655405 PGP655405 PQL655405 QAH655405 QKD655405 QTZ655405 RDV655405 RNR655405 RXN655405 SHJ655405 SRF655405 TBB655405 TKX655405 TUT655405 UEP655405 UOL655405 UYH655405 VID655405 VRZ655405 WBV655405 WLR655405 WVN655405 JB720941 SX720941 ACT720941 AMP720941 AWL720941 BGH720941 BQD720941 BZZ720941 CJV720941 CTR720941 DDN720941 DNJ720941 DXF720941 EHB720941 EQX720941 FAT720941 FKP720941 FUL720941 GEH720941 GOD720941 GXZ720941 HHV720941 HRR720941 IBN720941 ILJ720941 IVF720941 JFB720941 JOX720941 JYT720941 KIP720941 KSL720941 LCH720941 LMD720941 LVZ720941 MFV720941 MPR720941 MZN720941 NJJ720941 NTF720941 ODB720941 OMX720941 OWT720941 PGP720941 PQL720941 QAH720941 QKD720941 QTZ720941 RDV720941 RNR720941 RXN720941 SHJ720941 SRF720941 TBB720941 TKX720941 TUT720941 UEP720941 UOL720941 UYH720941 VID720941 VRZ720941 WBV720941 WLR720941 WVN720941 JB786477 SX786477 ACT786477 AMP786477 AWL786477 BGH786477 BQD786477 BZZ786477 CJV786477 CTR786477 DDN786477 DNJ786477 DXF786477 EHB786477 EQX786477 FAT786477 FKP786477 FUL786477 GEH786477 GOD786477 GXZ786477 HHV786477 HRR786477 IBN786477 ILJ786477 IVF786477 JFB786477 JOX786477 JYT786477 KIP786477 KSL786477 LCH786477 LMD786477 LVZ786477 MFV786477 MPR786477 MZN786477 NJJ786477 NTF786477 ODB786477 OMX786477 OWT786477 PGP786477 PQL786477 QAH786477 QKD786477 QTZ786477 RDV786477 RNR786477 RXN786477 SHJ786477 SRF786477 TBB786477 TKX786477 TUT786477 UEP786477 UOL786477 UYH786477 VID786477 VRZ786477 WBV786477 WLR786477 WVN786477 JB852013 SX852013 ACT852013 AMP852013 AWL852013 BGH852013 BQD852013 BZZ852013 CJV852013 CTR852013 DDN852013 DNJ852013 DXF852013 EHB852013 EQX852013 FAT852013 FKP852013 FUL852013 GEH852013 GOD852013 GXZ852013 HHV852013 HRR852013 IBN852013 ILJ852013 IVF852013 JFB852013 JOX852013 JYT852013 KIP852013 KSL852013 LCH852013 LMD852013 LVZ852013 MFV852013 MPR852013 MZN852013 NJJ852013 NTF852013 ODB852013 OMX852013 OWT852013 PGP852013 PQL852013 QAH852013 QKD852013 QTZ852013 RDV852013 RNR852013 RXN852013 SHJ852013 SRF852013 TBB852013 TKX852013 TUT852013 UEP852013 UOL852013 UYH852013 VID852013 VRZ852013 WBV852013 WLR852013 WVN852013 JB917549 SX917549 ACT917549 AMP917549 AWL917549 BGH917549 BQD917549 BZZ917549 CJV917549 CTR917549 DDN917549 DNJ917549 DXF917549 EHB917549 EQX917549 FAT917549 FKP917549 FUL917549 GEH917549 GOD917549 GXZ917549 HHV917549 HRR917549 IBN917549 ILJ917549 IVF917549 JFB917549 JOX917549 JYT917549 KIP917549 KSL917549 LCH917549 LMD917549 LVZ917549 MFV917549 MPR917549 MZN917549 NJJ917549 NTF917549 ODB917549 OMX917549 OWT917549 PGP917549 PQL917549 QAH917549 QKD917549 QTZ917549 RDV917549 RNR917549 RXN917549 SHJ917549 SRF917549 TBB917549 TKX917549 TUT917549 UEP917549 UOL917549 UYH917549 VID917549 VRZ917549 WBV917549 WLR917549 WVN917549 JB983085 SX983085 ACT983085 AMP983085 AWL983085 BGH983085 BQD983085 BZZ983085 CJV983085 CTR983085 DDN983085 DNJ983085 DXF983085 EHB983085 EQX983085 FAT983085 FKP983085 FUL983085 GEH983085 GOD983085 GXZ983085 HHV983085 HRR983085 IBN983085 ILJ983085 IVF983085 JFB983085 JOX983085 JYT983085 KIP983085 KSL983085 LCH983085 LMD983085 LVZ983085 MFV983085 MPR983085 MZN983085 NJJ983085 NTF983085 ODB983085 OMX983085 OWT983085 PGP983085 PQL983085 QAH983085 QKD983085 QTZ983085 RDV983085 RNR983085 RXN983085 SHJ983085 SRF983085 TBB983085 TKX983085 TUT983085 UEP983085 UOL983085 UYH983085 VID983085 VRZ983085 WBV983085 WLR983085 WVN983085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JB65579 SX65579 ACT65579 AMP65579 AWL65579 BGH65579 BQD65579 BZZ65579 CJV65579 CTR65579 DDN65579 DNJ65579 DXF65579 EHB65579 EQX65579 FAT65579 FKP65579 FUL65579 GEH65579 GOD65579 GXZ65579 HHV65579 HRR65579 IBN65579 ILJ65579 IVF65579 JFB65579 JOX65579 JYT65579 KIP65579 KSL65579 LCH65579 LMD65579 LVZ65579 MFV65579 MPR65579 MZN65579 NJJ65579 NTF65579 ODB65579 OMX65579 OWT65579 PGP65579 PQL65579 QAH65579 QKD65579 QTZ65579 RDV65579 RNR65579 RXN65579 SHJ65579 SRF65579 TBB65579 TKX65579 TUT65579 UEP65579 UOL65579 UYH65579 VID65579 VRZ65579 WBV65579 WLR65579 WVN65579 JB131115 SX131115 ACT131115 AMP131115 AWL131115 BGH131115 BQD131115 BZZ131115 CJV131115 CTR131115 DDN131115 DNJ131115 DXF131115 EHB131115 EQX131115 FAT131115 FKP131115 FUL131115 GEH131115 GOD131115 GXZ131115 HHV131115 HRR131115 IBN131115 ILJ131115 IVF131115 JFB131115 JOX131115 JYT131115 KIP131115 KSL131115 LCH131115 LMD131115 LVZ131115 MFV131115 MPR131115 MZN131115 NJJ131115 NTF131115 ODB131115 OMX131115 OWT131115 PGP131115 PQL131115 QAH131115 QKD131115 QTZ131115 RDV131115 RNR131115 RXN131115 SHJ131115 SRF131115 TBB131115 TKX131115 TUT131115 UEP131115 UOL131115 UYH131115 VID131115 VRZ131115 WBV131115 WLR131115 WVN131115 JB196651 SX196651 ACT196651 AMP196651 AWL196651 BGH196651 BQD196651 BZZ196651 CJV196651 CTR196651 DDN196651 DNJ196651 DXF196651 EHB196651 EQX196651 FAT196651 FKP196651 FUL196651 GEH196651 GOD196651 GXZ196651 HHV196651 HRR196651 IBN196651 ILJ196651 IVF196651 JFB196651 JOX196651 JYT196651 KIP196651 KSL196651 LCH196651 LMD196651 LVZ196651 MFV196651 MPR196651 MZN196651 NJJ196651 NTF196651 ODB196651 OMX196651 OWT196651 PGP196651 PQL196651 QAH196651 QKD196651 QTZ196651 RDV196651 RNR196651 RXN196651 SHJ196651 SRF196651 TBB196651 TKX196651 TUT196651 UEP196651 UOL196651 UYH196651 VID196651 VRZ196651 WBV196651 WLR196651 WVN196651 JB262187 SX262187 ACT262187 AMP262187 AWL262187 BGH262187 BQD262187 BZZ262187 CJV262187 CTR262187 DDN262187 DNJ262187 DXF262187 EHB262187 EQX262187 FAT262187 FKP262187 FUL262187 GEH262187 GOD262187 GXZ262187 HHV262187 HRR262187 IBN262187 ILJ262187 IVF262187 JFB262187 JOX262187 JYT262187 KIP262187 KSL262187 LCH262187 LMD262187 LVZ262187 MFV262187 MPR262187 MZN262187 NJJ262187 NTF262187 ODB262187 OMX262187 OWT262187 PGP262187 PQL262187 QAH262187 QKD262187 QTZ262187 RDV262187 RNR262187 RXN262187 SHJ262187 SRF262187 TBB262187 TKX262187 TUT262187 UEP262187 UOL262187 UYH262187 VID262187 VRZ262187 WBV262187 WLR262187 WVN262187 JB327723 SX327723 ACT327723 AMP327723 AWL327723 BGH327723 BQD327723 BZZ327723 CJV327723 CTR327723 DDN327723 DNJ327723 DXF327723 EHB327723 EQX327723 FAT327723 FKP327723 FUL327723 GEH327723 GOD327723 GXZ327723 HHV327723 HRR327723 IBN327723 ILJ327723 IVF327723 JFB327723 JOX327723 JYT327723 KIP327723 KSL327723 LCH327723 LMD327723 LVZ327723 MFV327723 MPR327723 MZN327723 NJJ327723 NTF327723 ODB327723 OMX327723 OWT327723 PGP327723 PQL327723 QAH327723 QKD327723 QTZ327723 RDV327723 RNR327723 RXN327723 SHJ327723 SRF327723 TBB327723 TKX327723 TUT327723 UEP327723 UOL327723 UYH327723 VID327723 VRZ327723 WBV327723 WLR327723 WVN327723 JB393259 SX393259 ACT393259 AMP393259 AWL393259 BGH393259 BQD393259 BZZ393259 CJV393259 CTR393259 DDN393259 DNJ393259 DXF393259 EHB393259 EQX393259 FAT393259 FKP393259 FUL393259 GEH393259 GOD393259 GXZ393259 HHV393259 HRR393259 IBN393259 ILJ393259 IVF393259 JFB393259 JOX393259 JYT393259 KIP393259 KSL393259 LCH393259 LMD393259 LVZ393259 MFV393259 MPR393259 MZN393259 NJJ393259 NTF393259 ODB393259 OMX393259 OWT393259 PGP393259 PQL393259 QAH393259 QKD393259 QTZ393259 RDV393259 RNR393259 RXN393259 SHJ393259 SRF393259 TBB393259 TKX393259 TUT393259 UEP393259 UOL393259 UYH393259 VID393259 VRZ393259 WBV393259 WLR393259 WVN393259 JB458795 SX458795 ACT458795 AMP458795 AWL458795 BGH458795 BQD458795 BZZ458795 CJV458795 CTR458795 DDN458795 DNJ458795 DXF458795 EHB458795 EQX458795 FAT458795 FKP458795 FUL458795 GEH458795 GOD458795 GXZ458795 HHV458795 HRR458795 IBN458795 ILJ458795 IVF458795 JFB458795 JOX458795 JYT458795 KIP458795 KSL458795 LCH458795 LMD458795 LVZ458795 MFV458795 MPR458795 MZN458795 NJJ458795 NTF458795 ODB458795 OMX458795 OWT458795 PGP458795 PQL458795 QAH458795 QKD458795 QTZ458795 RDV458795 RNR458795 RXN458795 SHJ458795 SRF458795 TBB458795 TKX458795 TUT458795 UEP458795 UOL458795 UYH458795 VID458795 VRZ458795 WBV458795 WLR458795 WVN458795 JB524331 SX524331 ACT524331 AMP524331 AWL524331 BGH524331 BQD524331 BZZ524331 CJV524331 CTR524331 DDN524331 DNJ524331 DXF524331 EHB524331 EQX524331 FAT524331 FKP524331 FUL524331 GEH524331 GOD524331 GXZ524331 HHV524331 HRR524331 IBN524331 ILJ524331 IVF524331 JFB524331 JOX524331 JYT524331 KIP524331 KSL524331 LCH524331 LMD524331 LVZ524331 MFV524331 MPR524331 MZN524331 NJJ524331 NTF524331 ODB524331 OMX524331 OWT524331 PGP524331 PQL524331 QAH524331 QKD524331 QTZ524331 RDV524331 RNR524331 RXN524331 SHJ524331 SRF524331 TBB524331 TKX524331 TUT524331 UEP524331 UOL524331 UYH524331 VID524331 VRZ524331 WBV524331 WLR524331 WVN524331 JB589867 SX589867 ACT589867 AMP589867 AWL589867 BGH589867 BQD589867 BZZ589867 CJV589867 CTR589867 DDN589867 DNJ589867 DXF589867 EHB589867 EQX589867 FAT589867 FKP589867 FUL589867 GEH589867 GOD589867 GXZ589867 HHV589867 HRR589867 IBN589867 ILJ589867 IVF589867 JFB589867 JOX589867 JYT589867 KIP589867 KSL589867 LCH589867 LMD589867 LVZ589867 MFV589867 MPR589867 MZN589867 NJJ589867 NTF589867 ODB589867 OMX589867 OWT589867 PGP589867 PQL589867 QAH589867 QKD589867 QTZ589867 RDV589867 RNR589867 RXN589867 SHJ589867 SRF589867 TBB589867 TKX589867 TUT589867 UEP589867 UOL589867 UYH589867 VID589867 VRZ589867 WBV589867 WLR589867 WVN589867 JB655403 SX655403 ACT655403 AMP655403 AWL655403 BGH655403 BQD655403 BZZ655403 CJV655403 CTR655403 DDN655403 DNJ655403 DXF655403 EHB655403 EQX655403 FAT655403 FKP655403 FUL655403 GEH655403 GOD655403 GXZ655403 HHV655403 HRR655403 IBN655403 ILJ655403 IVF655403 JFB655403 JOX655403 JYT655403 KIP655403 KSL655403 LCH655403 LMD655403 LVZ655403 MFV655403 MPR655403 MZN655403 NJJ655403 NTF655403 ODB655403 OMX655403 OWT655403 PGP655403 PQL655403 QAH655403 QKD655403 QTZ655403 RDV655403 RNR655403 RXN655403 SHJ655403 SRF655403 TBB655403 TKX655403 TUT655403 UEP655403 UOL655403 UYH655403 VID655403 VRZ655403 WBV655403 WLR655403 WVN655403 JB720939 SX720939 ACT720939 AMP720939 AWL720939 BGH720939 BQD720939 BZZ720939 CJV720939 CTR720939 DDN720939 DNJ720939 DXF720939 EHB720939 EQX720939 FAT720939 FKP720939 FUL720939 GEH720939 GOD720939 GXZ720939 HHV720939 HRR720939 IBN720939 ILJ720939 IVF720939 JFB720939 JOX720939 JYT720939 KIP720939 KSL720939 LCH720939 LMD720939 LVZ720939 MFV720939 MPR720939 MZN720939 NJJ720939 NTF720939 ODB720939 OMX720939 OWT720939 PGP720939 PQL720939 QAH720939 QKD720939 QTZ720939 RDV720939 RNR720939 RXN720939 SHJ720939 SRF720939 TBB720939 TKX720939 TUT720939 UEP720939 UOL720939 UYH720939 VID720939 VRZ720939 WBV720939 WLR720939 WVN720939 JB786475 SX786475 ACT786475 AMP786475 AWL786475 BGH786475 BQD786475 BZZ786475 CJV786475 CTR786475 DDN786475 DNJ786475 DXF786475 EHB786475 EQX786475 FAT786475 FKP786475 FUL786475 GEH786475 GOD786475 GXZ786475 HHV786475 HRR786475 IBN786475 ILJ786475 IVF786475 JFB786475 JOX786475 JYT786475 KIP786475 KSL786475 LCH786475 LMD786475 LVZ786475 MFV786475 MPR786475 MZN786475 NJJ786475 NTF786475 ODB786475 OMX786475 OWT786475 PGP786475 PQL786475 QAH786475 QKD786475 QTZ786475 RDV786475 RNR786475 RXN786475 SHJ786475 SRF786475 TBB786475 TKX786475 TUT786475 UEP786475 UOL786475 UYH786475 VID786475 VRZ786475 WBV786475 WLR786475 WVN786475 JB852011 SX852011 ACT852011 AMP852011 AWL852011 BGH852011 BQD852011 BZZ852011 CJV852011 CTR852011 DDN852011 DNJ852011 DXF852011 EHB852011 EQX852011 FAT852011 FKP852011 FUL852011 GEH852011 GOD852011 GXZ852011 HHV852011 HRR852011 IBN852011 ILJ852011 IVF852011 JFB852011 JOX852011 JYT852011 KIP852011 KSL852011 LCH852011 LMD852011 LVZ852011 MFV852011 MPR852011 MZN852011 NJJ852011 NTF852011 ODB852011 OMX852011 OWT852011 PGP852011 PQL852011 QAH852011 QKD852011 QTZ852011 RDV852011 RNR852011 RXN852011 SHJ852011 SRF852011 TBB852011 TKX852011 TUT852011 UEP852011 UOL852011 UYH852011 VID852011 VRZ852011 WBV852011 WLR852011 WVN852011 JB917547 SX917547 ACT917547 AMP917547 AWL917547 BGH917547 BQD917547 BZZ917547 CJV917547 CTR917547 DDN917547 DNJ917547 DXF917547 EHB917547 EQX917547 FAT917547 FKP917547 FUL917547 GEH917547 GOD917547 GXZ917547 HHV917547 HRR917547 IBN917547 ILJ917547 IVF917547 JFB917547 JOX917547 JYT917547 KIP917547 KSL917547 LCH917547 LMD917547 LVZ917547 MFV917547 MPR917547 MZN917547 NJJ917547 NTF917547 ODB917547 OMX917547 OWT917547 PGP917547 PQL917547 QAH917547 QKD917547 QTZ917547 RDV917547 RNR917547 RXN917547 SHJ917547 SRF917547 TBB917547 TKX917547 TUT917547 UEP917547 UOL917547 UYH917547 VID917547 VRZ917547 WBV917547 WLR917547 WVN917547 JB983083 SX983083 ACT983083 AMP983083 AWL983083 BGH983083 BQD983083 BZZ983083 CJV983083 CTR983083 DDN983083 DNJ983083 DXF983083 EHB983083 EQX983083 FAT983083 FKP983083 FUL983083 GEH983083 GOD983083 GXZ983083 HHV983083 HRR983083 IBN983083 ILJ983083 IVF983083 JFB983083 JOX983083 JYT983083 KIP983083 KSL983083 LCH983083 LMD983083 LVZ983083 MFV983083 MPR983083 MZN983083 NJJ983083 NTF983083 ODB983083 OMX983083 OWT983083 PGP983083 PQL983083 QAH983083 QKD983083 QTZ983083 RDV983083 RNR983083 RXN983083 SHJ983083 SRF983083 TBB983083 TKX983083 TUT983083 UEP983083 UOL983083 UYH983083 VID983083 VRZ983083 WBV983083 WLR983083 WVN983083 IX65587:IX65590 ST65587:ST65590 ACP65587:ACP65590 AML65587:AML65590 AWH65587:AWH65590 BGD65587:BGD65590 BPZ65587:BPZ65590 BZV65587:BZV65590 CJR65587:CJR65590 CTN65587:CTN65590 DDJ65587:DDJ65590 DNF65587:DNF65590 DXB65587:DXB65590 EGX65587:EGX65590 EQT65587:EQT65590 FAP65587:FAP65590 FKL65587:FKL65590 FUH65587:FUH65590 GED65587:GED65590 GNZ65587:GNZ65590 GXV65587:GXV65590 HHR65587:HHR65590 HRN65587:HRN65590 IBJ65587:IBJ65590 ILF65587:ILF65590 IVB65587:IVB65590 JEX65587:JEX65590 JOT65587:JOT65590 JYP65587:JYP65590 KIL65587:KIL65590 KSH65587:KSH65590 LCD65587:LCD65590 LLZ65587:LLZ65590 LVV65587:LVV65590 MFR65587:MFR65590 MPN65587:MPN65590 MZJ65587:MZJ65590 NJF65587:NJF65590 NTB65587:NTB65590 OCX65587:OCX65590 OMT65587:OMT65590 OWP65587:OWP65590 PGL65587:PGL65590 PQH65587:PQH65590 QAD65587:QAD65590 QJZ65587:QJZ65590 QTV65587:QTV65590 RDR65587:RDR65590 RNN65587:RNN65590 RXJ65587:RXJ65590 SHF65587:SHF65590 SRB65587:SRB65590 TAX65587:TAX65590 TKT65587:TKT65590 TUP65587:TUP65590 UEL65587:UEL65590 UOH65587:UOH65590 UYD65587:UYD65590 VHZ65587:VHZ65590 VRV65587:VRV65590 WBR65587:WBR65590 WLN65587:WLN65590 WVJ65587:WVJ65590 IX131123:IX131126 ST131123:ST131126 ACP131123:ACP131126 AML131123:AML131126 AWH131123:AWH131126 BGD131123:BGD131126 BPZ131123:BPZ131126 BZV131123:BZV131126 CJR131123:CJR131126 CTN131123:CTN131126 DDJ131123:DDJ131126 DNF131123:DNF131126 DXB131123:DXB131126 EGX131123:EGX131126 EQT131123:EQT131126 FAP131123:FAP131126 FKL131123:FKL131126 FUH131123:FUH131126 GED131123:GED131126 GNZ131123:GNZ131126 GXV131123:GXV131126 HHR131123:HHR131126 HRN131123:HRN131126 IBJ131123:IBJ131126 ILF131123:ILF131126 IVB131123:IVB131126 JEX131123:JEX131126 JOT131123:JOT131126 JYP131123:JYP131126 KIL131123:KIL131126 KSH131123:KSH131126 LCD131123:LCD131126 LLZ131123:LLZ131126 LVV131123:LVV131126 MFR131123:MFR131126 MPN131123:MPN131126 MZJ131123:MZJ131126 NJF131123:NJF131126 NTB131123:NTB131126 OCX131123:OCX131126 OMT131123:OMT131126 OWP131123:OWP131126 PGL131123:PGL131126 PQH131123:PQH131126 QAD131123:QAD131126 QJZ131123:QJZ131126 QTV131123:QTV131126 RDR131123:RDR131126 RNN131123:RNN131126 RXJ131123:RXJ131126 SHF131123:SHF131126 SRB131123:SRB131126 TAX131123:TAX131126 TKT131123:TKT131126 TUP131123:TUP131126 UEL131123:UEL131126 UOH131123:UOH131126 UYD131123:UYD131126 VHZ131123:VHZ131126 VRV131123:VRV131126 WBR131123:WBR131126 WLN131123:WLN131126 WVJ131123:WVJ131126 IX196659:IX196662 ST196659:ST196662 ACP196659:ACP196662 AML196659:AML196662 AWH196659:AWH196662 BGD196659:BGD196662 BPZ196659:BPZ196662 BZV196659:BZV196662 CJR196659:CJR196662 CTN196659:CTN196662 DDJ196659:DDJ196662 DNF196659:DNF196662 DXB196659:DXB196662 EGX196659:EGX196662 EQT196659:EQT196662 FAP196659:FAP196662 FKL196659:FKL196662 FUH196659:FUH196662 GED196659:GED196662 GNZ196659:GNZ196662 GXV196659:GXV196662 HHR196659:HHR196662 HRN196659:HRN196662 IBJ196659:IBJ196662 ILF196659:ILF196662 IVB196659:IVB196662 JEX196659:JEX196662 JOT196659:JOT196662 JYP196659:JYP196662 KIL196659:KIL196662 KSH196659:KSH196662 LCD196659:LCD196662 LLZ196659:LLZ196662 LVV196659:LVV196662 MFR196659:MFR196662 MPN196659:MPN196662 MZJ196659:MZJ196662 NJF196659:NJF196662 NTB196659:NTB196662 OCX196659:OCX196662 OMT196659:OMT196662 OWP196659:OWP196662 PGL196659:PGL196662 PQH196659:PQH196662 QAD196659:QAD196662 QJZ196659:QJZ196662 QTV196659:QTV196662 RDR196659:RDR196662 RNN196659:RNN196662 RXJ196659:RXJ196662 SHF196659:SHF196662 SRB196659:SRB196662 TAX196659:TAX196662 TKT196659:TKT196662 TUP196659:TUP196662 UEL196659:UEL196662 UOH196659:UOH196662 UYD196659:UYD196662 VHZ196659:VHZ196662 VRV196659:VRV196662 WBR196659:WBR196662 WLN196659:WLN196662 WVJ196659:WVJ196662 IX262195:IX262198 ST262195:ST262198 ACP262195:ACP262198 AML262195:AML262198 AWH262195:AWH262198 BGD262195:BGD262198 BPZ262195:BPZ262198 BZV262195:BZV262198 CJR262195:CJR262198 CTN262195:CTN262198 DDJ262195:DDJ262198 DNF262195:DNF262198 DXB262195:DXB262198 EGX262195:EGX262198 EQT262195:EQT262198 FAP262195:FAP262198 FKL262195:FKL262198 FUH262195:FUH262198 GED262195:GED262198 GNZ262195:GNZ262198 GXV262195:GXV262198 HHR262195:HHR262198 HRN262195:HRN262198 IBJ262195:IBJ262198 ILF262195:ILF262198 IVB262195:IVB262198 JEX262195:JEX262198 JOT262195:JOT262198 JYP262195:JYP262198 KIL262195:KIL262198 KSH262195:KSH262198 LCD262195:LCD262198 LLZ262195:LLZ262198 LVV262195:LVV262198 MFR262195:MFR262198 MPN262195:MPN262198 MZJ262195:MZJ262198 NJF262195:NJF262198 NTB262195:NTB262198 OCX262195:OCX262198 OMT262195:OMT262198 OWP262195:OWP262198 PGL262195:PGL262198 PQH262195:PQH262198 QAD262195:QAD262198 QJZ262195:QJZ262198 QTV262195:QTV262198 RDR262195:RDR262198 RNN262195:RNN262198 RXJ262195:RXJ262198 SHF262195:SHF262198 SRB262195:SRB262198 TAX262195:TAX262198 TKT262195:TKT262198 TUP262195:TUP262198 UEL262195:UEL262198 UOH262195:UOH262198 UYD262195:UYD262198 VHZ262195:VHZ262198 VRV262195:VRV262198 WBR262195:WBR262198 WLN262195:WLN262198 WVJ262195:WVJ262198 IX327731:IX327734 ST327731:ST327734 ACP327731:ACP327734 AML327731:AML327734 AWH327731:AWH327734 BGD327731:BGD327734 BPZ327731:BPZ327734 BZV327731:BZV327734 CJR327731:CJR327734 CTN327731:CTN327734 DDJ327731:DDJ327734 DNF327731:DNF327734 DXB327731:DXB327734 EGX327731:EGX327734 EQT327731:EQT327734 FAP327731:FAP327734 FKL327731:FKL327734 FUH327731:FUH327734 GED327731:GED327734 GNZ327731:GNZ327734 GXV327731:GXV327734 HHR327731:HHR327734 HRN327731:HRN327734 IBJ327731:IBJ327734 ILF327731:ILF327734 IVB327731:IVB327734 JEX327731:JEX327734 JOT327731:JOT327734 JYP327731:JYP327734 KIL327731:KIL327734 KSH327731:KSH327734 LCD327731:LCD327734 LLZ327731:LLZ327734 LVV327731:LVV327734 MFR327731:MFR327734 MPN327731:MPN327734 MZJ327731:MZJ327734 NJF327731:NJF327734 NTB327731:NTB327734 OCX327731:OCX327734 OMT327731:OMT327734 OWP327731:OWP327734 PGL327731:PGL327734 PQH327731:PQH327734 QAD327731:QAD327734 QJZ327731:QJZ327734 QTV327731:QTV327734 RDR327731:RDR327734 RNN327731:RNN327734 RXJ327731:RXJ327734 SHF327731:SHF327734 SRB327731:SRB327734 TAX327731:TAX327734 TKT327731:TKT327734 TUP327731:TUP327734 UEL327731:UEL327734 UOH327731:UOH327734 UYD327731:UYD327734 VHZ327731:VHZ327734 VRV327731:VRV327734 WBR327731:WBR327734 WLN327731:WLN327734 WVJ327731:WVJ327734 IX393267:IX393270 ST393267:ST393270 ACP393267:ACP393270 AML393267:AML393270 AWH393267:AWH393270 BGD393267:BGD393270 BPZ393267:BPZ393270 BZV393267:BZV393270 CJR393267:CJR393270 CTN393267:CTN393270 DDJ393267:DDJ393270 DNF393267:DNF393270 DXB393267:DXB393270 EGX393267:EGX393270 EQT393267:EQT393270 FAP393267:FAP393270 FKL393267:FKL393270 FUH393267:FUH393270 GED393267:GED393270 GNZ393267:GNZ393270 GXV393267:GXV393270 HHR393267:HHR393270 HRN393267:HRN393270 IBJ393267:IBJ393270 ILF393267:ILF393270 IVB393267:IVB393270 JEX393267:JEX393270 JOT393267:JOT393270 JYP393267:JYP393270 KIL393267:KIL393270 KSH393267:KSH393270 LCD393267:LCD393270 LLZ393267:LLZ393270 LVV393267:LVV393270 MFR393267:MFR393270 MPN393267:MPN393270 MZJ393267:MZJ393270 NJF393267:NJF393270 NTB393267:NTB393270 OCX393267:OCX393270 OMT393267:OMT393270 OWP393267:OWP393270 PGL393267:PGL393270 PQH393267:PQH393270 QAD393267:QAD393270 QJZ393267:QJZ393270 QTV393267:QTV393270 RDR393267:RDR393270 RNN393267:RNN393270 RXJ393267:RXJ393270 SHF393267:SHF393270 SRB393267:SRB393270 TAX393267:TAX393270 TKT393267:TKT393270 TUP393267:TUP393270 UEL393267:UEL393270 UOH393267:UOH393270 UYD393267:UYD393270 VHZ393267:VHZ393270 VRV393267:VRV393270 WBR393267:WBR393270 WLN393267:WLN393270 WVJ393267:WVJ393270 IX458803:IX458806 ST458803:ST458806 ACP458803:ACP458806 AML458803:AML458806 AWH458803:AWH458806 BGD458803:BGD458806 BPZ458803:BPZ458806 BZV458803:BZV458806 CJR458803:CJR458806 CTN458803:CTN458806 DDJ458803:DDJ458806 DNF458803:DNF458806 DXB458803:DXB458806 EGX458803:EGX458806 EQT458803:EQT458806 FAP458803:FAP458806 FKL458803:FKL458806 FUH458803:FUH458806 GED458803:GED458806 GNZ458803:GNZ458806 GXV458803:GXV458806 HHR458803:HHR458806 HRN458803:HRN458806 IBJ458803:IBJ458806 ILF458803:ILF458806 IVB458803:IVB458806 JEX458803:JEX458806 JOT458803:JOT458806 JYP458803:JYP458806 KIL458803:KIL458806 KSH458803:KSH458806 LCD458803:LCD458806 LLZ458803:LLZ458806 LVV458803:LVV458806 MFR458803:MFR458806 MPN458803:MPN458806 MZJ458803:MZJ458806 NJF458803:NJF458806 NTB458803:NTB458806 OCX458803:OCX458806 OMT458803:OMT458806 OWP458803:OWP458806 PGL458803:PGL458806 PQH458803:PQH458806 QAD458803:QAD458806 QJZ458803:QJZ458806 QTV458803:QTV458806 RDR458803:RDR458806 RNN458803:RNN458806 RXJ458803:RXJ458806 SHF458803:SHF458806 SRB458803:SRB458806 TAX458803:TAX458806 TKT458803:TKT458806 TUP458803:TUP458806 UEL458803:UEL458806 UOH458803:UOH458806 UYD458803:UYD458806 VHZ458803:VHZ458806 VRV458803:VRV458806 WBR458803:WBR458806 WLN458803:WLN458806 WVJ458803:WVJ458806 IX524339:IX524342 ST524339:ST524342 ACP524339:ACP524342 AML524339:AML524342 AWH524339:AWH524342 BGD524339:BGD524342 BPZ524339:BPZ524342 BZV524339:BZV524342 CJR524339:CJR524342 CTN524339:CTN524342 DDJ524339:DDJ524342 DNF524339:DNF524342 DXB524339:DXB524342 EGX524339:EGX524342 EQT524339:EQT524342 FAP524339:FAP524342 FKL524339:FKL524342 FUH524339:FUH524342 GED524339:GED524342 GNZ524339:GNZ524342 GXV524339:GXV524342 HHR524339:HHR524342 HRN524339:HRN524342 IBJ524339:IBJ524342 ILF524339:ILF524342 IVB524339:IVB524342 JEX524339:JEX524342 JOT524339:JOT524342 JYP524339:JYP524342 KIL524339:KIL524342 KSH524339:KSH524342 LCD524339:LCD524342 LLZ524339:LLZ524342 LVV524339:LVV524342 MFR524339:MFR524342 MPN524339:MPN524342 MZJ524339:MZJ524342 NJF524339:NJF524342 NTB524339:NTB524342 OCX524339:OCX524342 OMT524339:OMT524342 OWP524339:OWP524342 PGL524339:PGL524342 PQH524339:PQH524342 QAD524339:QAD524342 QJZ524339:QJZ524342 QTV524339:QTV524342 RDR524339:RDR524342 RNN524339:RNN524342 RXJ524339:RXJ524342 SHF524339:SHF524342 SRB524339:SRB524342 TAX524339:TAX524342 TKT524339:TKT524342 TUP524339:TUP524342 UEL524339:UEL524342 UOH524339:UOH524342 UYD524339:UYD524342 VHZ524339:VHZ524342 VRV524339:VRV524342 WBR524339:WBR524342 WLN524339:WLN524342 WVJ524339:WVJ524342 IX589875:IX589878 ST589875:ST589878 ACP589875:ACP589878 AML589875:AML589878 AWH589875:AWH589878 BGD589875:BGD589878 BPZ589875:BPZ589878 BZV589875:BZV589878 CJR589875:CJR589878 CTN589875:CTN589878 DDJ589875:DDJ589878 DNF589875:DNF589878 DXB589875:DXB589878 EGX589875:EGX589878 EQT589875:EQT589878 FAP589875:FAP589878 FKL589875:FKL589878 FUH589875:FUH589878 GED589875:GED589878 GNZ589875:GNZ589878 GXV589875:GXV589878 HHR589875:HHR589878 HRN589875:HRN589878 IBJ589875:IBJ589878 ILF589875:ILF589878 IVB589875:IVB589878 JEX589875:JEX589878 JOT589875:JOT589878 JYP589875:JYP589878 KIL589875:KIL589878 KSH589875:KSH589878 LCD589875:LCD589878 LLZ589875:LLZ589878 LVV589875:LVV589878 MFR589875:MFR589878 MPN589875:MPN589878 MZJ589875:MZJ589878 NJF589875:NJF589878 NTB589875:NTB589878 OCX589875:OCX589878 OMT589875:OMT589878 OWP589875:OWP589878 PGL589875:PGL589878 PQH589875:PQH589878 QAD589875:QAD589878 QJZ589875:QJZ589878 QTV589875:QTV589878 RDR589875:RDR589878 RNN589875:RNN589878 RXJ589875:RXJ589878 SHF589875:SHF589878 SRB589875:SRB589878 TAX589875:TAX589878 TKT589875:TKT589878 TUP589875:TUP589878 UEL589875:UEL589878 UOH589875:UOH589878 UYD589875:UYD589878 VHZ589875:VHZ589878 VRV589875:VRV589878 WBR589875:WBR589878 WLN589875:WLN589878 WVJ589875:WVJ589878 IX655411:IX655414 ST655411:ST655414 ACP655411:ACP655414 AML655411:AML655414 AWH655411:AWH655414 BGD655411:BGD655414 BPZ655411:BPZ655414 BZV655411:BZV655414 CJR655411:CJR655414 CTN655411:CTN655414 DDJ655411:DDJ655414 DNF655411:DNF655414 DXB655411:DXB655414 EGX655411:EGX655414 EQT655411:EQT655414 FAP655411:FAP655414 FKL655411:FKL655414 FUH655411:FUH655414 GED655411:GED655414 GNZ655411:GNZ655414 GXV655411:GXV655414 HHR655411:HHR655414 HRN655411:HRN655414 IBJ655411:IBJ655414 ILF655411:ILF655414 IVB655411:IVB655414 JEX655411:JEX655414 JOT655411:JOT655414 JYP655411:JYP655414 KIL655411:KIL655414 KSH655411:KSH655414 LCD655411:LCD655414 LLZ655411:LLZ655414 LVV655411:LVV655414 MFR655411:MFR655414 MPN655411:MPN655414 MZJ655411:MZJ655414 NJF655411:NJF655414 NTB655411:NTB655414 OCX655411:OCX655414 OMT655411:OMT655414 OWP655411:OWP655414 PGL655411:PGL655414 PQH655411:PQH655414 QAD655411:QAD655414 QJZ655411:QJZ655414 QTV655411:QTV655414 RDR655411:RDR655414 RNN655411:RNN655414 RXJ655411:RXJ655414 SHF655411:SHF655414 SRB655411:SRB655414 TAX655411:TAX655414 TKT655411:TKT655414 TUP655411:TUP655414 UEL655411:UEL655414 UOH655411:UOH655414 UYD655411:UYD655414 VHZ655411:VHZ655414 VRV655411:VRV655414 WBR655411:WBR655414 WLN655411:WLN655414 WVJ655411:WVJ655414 IX720947:IX720950 ST720947:ST720950 ACP720947:ACP720950 AML720947:AML720950 AWH720947:AWH720950 BGD720947:BGD720950 BPZ720947:BPZ720950 BZV720947:BZV720950 CJR720947:CJR720950 CTN720947:CTN720950 DDJ720947:DDJ720950 DNF720947:DNF720950 DXB720947:DXB720950 EGX720947:EGX720950 EQT720947:EQT720950 FAP720947:FAP720950 FKL720947:FKL720950 FUH720947:FUH720950 GED720947:GED720950 GNZ720947:GNZ720950 GXV720947:GXV720950 HHR720947:HHR720950 HRN720947:HRN720950 IBJ720947:IBJ720950 ILF720947:ILF720950 IVB720947:IVB720950 JEX720947:JEX720950 JOT720947:JOT720950 JYP720947:JYP720950 KIL720947:KIL720950 KSH720947:KSH720950 LCD720947:LCD720950 LLZ720947:LLZ720950 LVV720947:LVV720950 MFR720947:MFR720950 MPN720947:MPN720950 MZJ720947:MZJ720950 NJF720947:NJF720950 NTB720947:NTB720950 OCX720947:OCX720950 OMT720947:OMT720950 OWP720947:OWP720950 PGL720947:PGL720950 PQH720947:PQH720950 QAD720947:QAD720950 QJZ720947:QJZ720950 QTV720947:QTV720950 RDR720947:RDR720950 RNN720947:RNN720950 RXJ720947:RXJ720950 SHF720947:SHF720950 SRB720947:SRB720950 TAX720947:TAX720950 TKT720947:TKT720950 TUP720947:TUP720950 UEL720947:UEL720950 UOH720947:UOH720950 UYD720947:UYD720950 VHZ720947:VHZ720950 VRV720947:VRV720950 WBR720947:WBR720950 WLN720947:WLN720950 WVJ720947:WVJ720950 IX786483:IX786486 ST786483:ST786486 ACP786483:ACP786486 AML786483:AML786486 AWH786483:AWH786486 BGD786483:BGD786486 BPZ786483:BPZ786486 BZV786483:BZV786486 CJR786483:CJR786486 CTN786483:CTN786486 DDJ786483:DDJ786486 DNF786483:DNF786486 DXB786483:DXB786486 EGX786483:EGX786486 EQT786483:EQT786486 FAP786483:FAP786486 FKL786483:FKL786486 FUH786483:FUH786486 GED786483:GED786486 GNZ786483:GNZ786486 GXV786483:GXV786486 HHR786483:HHR786486 HRN786483:HRN786486 IBJ786483:IBJ786486 ILF786483:ILF786486 IVB786483:IVB786486 JEX786483:JEX786486 JOT786483:JOT786486 JYP786483:JYP786486 KIL786483:KIL786486 KSH786483:KSH786486 LCD786483:LCD786486 LLZ786483:LLZ786486 LVV786483:LVV786486 MFR786483:MFR786486 MPN786483:MPN786486 MZJ786483:MZJ786486 NJF786483:NJF786486 NTB786483:NTB786486 OCX786483:OCX786486 OMT786483:OMT786486 OWP786483:OWP786486 PGL786483:PGL786486 PQH786483:PQH786486 QAD786483:QAD786486 QJZ786483:QJZ786486 QTV786483:QTV786486 RDR786483:RDR786486 RNN786483:RNN786486 RXJ786483:RXJ786486 SHF786483:SHF786486 SRB786483:SRB786486 TAX786483:TAX786486 TKT786483:TKT786486 TUP786483:TUP786486 UEL786483:UEL786486 UOH786483:UOH786486 UYD786483:UYD786486 VHZ786483:VHZ786486 VRV786483:VRV786486 WBR786483:WBR786486 WLN786483:WLN786486 WVJ786483:WVJ786486 IX852019:IX852022 ST852019:ST852022 ACP852019:ACP852022 AML852019:AML852022 AWH852019:AWH852022 BGD852019:BGD852022 BPZ852019:BPZ852022 BZV852019:BZV852022 CJR852019:CJR852022 CTN852019:CTN852022 DDJ852019:DDJ852022 DNF852019:DNF852022 DXB852019:DXB852022 EGX852019:EGX852022 EQT852019:EQT852022 FAP852019:FAP852022 FKL852019:FKL852022 FUH852019:FUH852022 GED852019:GED852022 GNZ852019:GNZ852022 GXV852019:GXV852022 HHR852019:HHR852022 HRN852019:HRN852022 IBJ852019:IBJ852022 ILF852019:ILF852022 IVB852019:IVB852022 JEX852019:JEX852022 JOT852019:JOT852022 JYP852019:JYP852022 KIL852019:KIL852022 KSH852019:KSH852022 LCD852019:LCD852022 LLZ852019:LLZ852022 LVV852019:LVV852022 MFR852019:MFR852022 MPN852019:MPN852022 MZJ852019:MZJ852022 NJF852019:NJF852022 NTB852019:NTB852022 OCX852019:OCX852022 OMT852019:OMT852022 OWP852019:OWP852022 PGL852019:PGL852022 PQH852019:PQH852022 QAD852019:QAD852022 QJZ852019:QJZ852022 QTV852019:QTV852022 RDR852019:RDR852022 RNN852019:RNN852022 RXJ852019:RXJ852022 SHF852019:SHF852022 SRB852019:SRB852022 TAX852019:TAX852022 TKT852019:TKT852022 TUP852019:TUP852022 UEL852019:UEL852022 UOH852019:UOH852022 UYD852019:UYD852022 VHZ852019:VHZ852022 VRV852019:VRV852022 WBR852019:WBR852022 WLN852019:WLN852022 WVJ852019:WVJ852022 IX917555:IX917558 ST917555:ST917558 ACP917555:ACP917558 AML917555:AML917558 AWH917555:AWH917558 BGD917555:BGD917558 BPZ917555:BPZ917558 BZV917555:BZV917558 CJR917555:CJR917558 CTN917555:CTN917558 DDJ917555:DDJ917558 DNF917555:DNF917558 DXB917555:DXB917558 EGX917555:EGX917558 EQT917555:EQT917558 FAP917555:FAP917558 FKL917555:FKL917558 FUH917555:FUH917558 GED917555:GED917558 GNZ917555:GNZ917558 GXV917555:GXV917558 HHR917555:HHR917558 HRN917555:HRN917558 IBJ917555:IBJ917558 ILF917555:ILF917558 IVB917555:IVB917558 JEX917555:JEX917558 JOT917555:JOT917558 JYP917555:JYP917558 KIL917555:KIL917558 KSH917555:KSH917558 LCD917555:LCD917558 LLZ917555:LLZ917558 LVV917555:LVV917558 MFR917555:MFR917558 MPN917555:MPN917558 MZJ917555:MZJ917558 NJF917555:NJF917558 NTB917555:NTB917558 OCX917555:OCX917558 OMT917555:OMT917558 OWP917555:OWP917558 PGL917555:PGL917558 PQH917555:PQH917558 QAD917555:QAD917558 QJZ917555:QJZ917558 QTV917555:QTV917558 RDR917555:RDR917558 RNN917555:RNN917558 RXJ917555:RXJ917558 SHF917555:SHF917558 SRB917555:SRB917558 TAX917555:TAX917558 TKT917555:TKT917558 TUP917555:TUP917558 UEL917555:UEL917558 UOH917555:UOH917558 UYD917555:UYD917558 VHZ917555:VHZ917558 VRV917555:VRV917558 WBR917555:WBR917558 WLN917555:WLN917558 WVJ917555:WVJ917558 IX983091:IX983094 ST983091:ST983094 ACP983091:ACP983094 AML983091:AML983094 AWH983091:AWH983094 BGD983091:BGD983094 BPZ983091:BPZ983094 BZV983091:BZV983094 CJR983091:CJR983094 CTN983091:CTN983094 DDJ983091:DDJ983094 DNF983091:DNF983094 DXB983091:DXB983094 EGX983091:EGX983094 EQT983091:EQT983094 FAP983091:FAP983094 FKL983091:FKL983094 FUH983091:FUH983094 GED983091:GED983094 GNZ983091:GNZ983094 GXV983091:GXV983094 HHR983091:HHR983094 HRN983091:HRN983094 IBJ983091:IBJ983094 ILF983091:ILF983094 IVB983091:IVB983094 JEX983091:JEX983094 JOT983091:JOT983094 JYP983091:JYP983094 KIL983091:KIL983094 KSH983091:KSH983094 LCD983091:LCD983094 LLZ983091:LLZ983094 LVV983091:LVV983094 MFR983091:MFR983094 MPN983091:MPN983094 MZJ983091:MZJ983094 NJF983091:NJF983094 NTB983091:NTB983094 OCX983091:OCX983094 OMT983091:OMT983094 OWP983091:OWP983094 PGL983091:PGL983094 PQH983091:PQH983094 QAD983091:QAD983094 QJZ983091:QJZ983094 QTV983091:QTV983094 RDR983091:RDR983094 RNN983091:RNN983094 RXJ983091:RXJ983094 SHF983091:SHF983094 SRB983091:SRB983094 TAX983091:TAX983094 TKT983091:TKT983094 TUP983091:TUP983094 UEL983091:UEL983094 UOH983091:UOH983094 UYD983091:UYD983094 VHZ983091:VHZ983094 VRV983091:VRV983094 WBR983091:WBR983094 WLN983091:WLN983094 WVJ983091:WVJ983094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IX65585 ST65585 ACP65585 AML65585 AWH65585 BGD65585 BPZ65585 BZV65585 CJR65585 CTN65585 DDJ65585 DNF65585 DXB65585 EGX65585 EQT65585 FAP65585 FKL65585 FUH65585 GED65585 GNZ65585 GXV65585 HHR65585 HRN65585 IBJ65585 ILF65585 IVB65585 JEX65585 JOT65585 JYP65585 KIL65585 KSH65585 LCD65585 LLZ65585 LVV65585 MFR65585 MPN65585 MZJ65585 NJF65585 NTB65585 OCX65585 OMT65585 OWP65585 PGL65585 PQH65585 QAD65585 QJZ65585 QTV65585 RDR65585 RNN65585 RXJ65585 SHF65585 SRB65585 TAX65585 TKT65585 TUP65585 UEL65585 UOH65585 UYD65585 VHZ65585 VRV65585 WBR65585 WLN65585 WVJ65585 IX131121 ST131121 ACP131121 AML131121 AWH131121 BGD131121 BPZ131121 BZV131121 CJR131121 CTN131121 DDJ131121 DNF131121 DXB131121 EGX131121 EQT131121 FAP131121 FKL131121 FUH131121 GED131121 GNZ131121 GXV131121 HHR131121 HRN131121 IBJ131121 ILF131121 IVB131121 JEX131121 JOT131121 JYP131121 KIL131121 KSH131121 LCD131121 LLZ131121 LVV131121 MFR131121 MPN131121 MZJ131121 NJF131121 NTB131121 OCX131121 OMT131121 OWP131121 PGL131121 PQH131121 QAD131121 QJZ131121 QTV131121 RDR131121 RNN131121 RXJ131121 SHF131121 SRB131121 TAX131121 TKT131121 TUP131121 UEL131121 UOH131121 UYD131121 VHZ131121 VRV131121 WBR131121 WLN131121 WVJ131121 IX196657 ST196657 ACP196657 AML196657 AWH196657 BGD196657 BPZ196657 BZV196657 CJR196657 CTN196657 DDJ196657 DNF196657 DXB196657 EGX196657 EQT196657 FAP196657 FKL196657 FUH196657 GED196657 GNZ196657 GXV196657 HHR196657 HRN196657 IBJ196657 ILF196657 IVB196657 JEX196657 JOT196657 JYP196657 KIL196657 KSH196657 LCD196657 LLZ196657 LVV196657 MFR196657 MPN196657 MZJ196657 NJF196657 NTB196657 OCX196657 OMT196657 OWP196657 PGL196657 PQH196657 QAD196657 QJZ196657 QTV196657 RDR196657 RNN196657 RXJ196657 SHF196657 SRB196657 TAX196657 TKT196657 TUP196657 UEL196657 UOH196657 UYD196657 VHZ196657 VRV196657 WBR196657 WLN196657 WVJ196657 IX262193 ST262193 ACP262193 AML262193 AWH262193 BGD262193 BPZ262193 BZV262193 CJR262193 CTN262193 DDJ262193 DNF262193 DXB262193 EGX262193 EQT262193 FAP262193 FKL262193 FUH262193 GED262193 GNZ262193 GXV262193 HHR262193 HRN262193 IBJ262193 ILF262193 IVB262193 JEX262193 JOT262193 JYP262193 KIL262193 KSH262193 LCD262193 LLZ262193 LVV262193 MFR262193 MPN262193 MZJ262193 NJF262193 NTB262193 OCX262193 OMT262193 OWP262193 PGL262193 PQH262193 QAD262193 QJZ262193 QTV262193 RDR262193 RNN262193 RXJ262193 SHF262193 SRB262193 TAX262193 TKT262193 TUP262193 UEL262193 UOH262193 UYD262193 VHZ262193 VRV262193 WBR262193 WLN262193 WVJ262193 IX327729 ST327729 ACP327729 AML327729 AWH327729 BGD327729 BPZ327729 BZV327729 CJR327729 CTN327729 DDJ327729 DNF327729 DXB327729 EGX327729 EQT327729 FAP327729 FKL327729 FUH327729 GED327729 GNZ327729 GXV327729 HHR327729 HRN327729 IBJ327729 ILF327729 IVB327729 JEX327729 JOT327729 JYP327729 KIL327729 KSH327729 LCD327729 LLZ327729 LVV327729 MFR327729 MPN327729 MZJ327729 NJF327729 NTB327729 OCX327729 OMT327729 OWP327729 PGL327729 PQH327729 QAD327729 QJZ327729 QTV327729 RDR327729 RNN327729 RXJ327729 SHF327729 SRB327729 TAX327729 TKT327729 TUP327729 UEL327729 UOH327729 UYD327729 VHZ327729 VRV327729 WBR327729 WLN327729 WVJ327729 IX393265 ST393265 ACP393265 AML393265 AWH393265 BGD393265 BPZ393265 BZV393265 CJR393265 CTN393265 DDJ393265 DNF393265 DXB393265 EGX393265 EQT393265 FAP393265 FKL393265 FUH393265 GED393265 GNZ393265 GXV393265 HHR393265 HRN393265 IBJ393265 ILF393265 IVB393265 JEX393265 JOT393265 JYP393265 KIL393265 KSH393265 LCD393265 LLZ393265 LVV393265 MFR393265 MPN393265 MZJ393265 NJF393265 NTB393265 OCX393265 OMT393265 OWP393265 PGL393265 PQH393265 QAD393265 QJZ393265 QTV393265 RDR393265 RNN393265 RXJ393265 SHF393265 SRB393265 TAX393265 TKT393265 TUP393265 UEL393265 UOH393265 UYD393265 VHZ393265 VRV393265 WBR393265 WLN393265 WVJ393265 IX458801 ST458801 ACP458801 AML458801 AWH458801 BGD458801 BPZ458801 BZV458801 CJR458801 CTN458801 DDJ458801 DNF458801 DXB458801 EGX458801 EQT458801 FAP458801 FKL458801 FUH458801 GED458801 GNZ458801 GXV458801 HHR458801 HRN458801 IBJ458801 ILF458801 IVB458801 JEX458801 JOT458801 JYP458801 KIL458801 KSH458801 LCD458801 LLZ458801 LVV458801 MFR458801 MPN458801 MZJ458801 NJF458801 NTB458801 OCX458801 OMT458801 OWP458801 PGL458801 PQH458801 QAD458801 QJZ458801 QTV458801 RDR458801 RNN458801 RXJ458801 SHF458801 SRB458801 TAX458801 TKT458801 TUP458801 UEL458801 UOH458801 UYD458801 VHZ458801 VRV458801 WBR458801 WLN458801 WVJ458801 IX524337 ST524337 ACP524337 AML524337 AWH524337 BGD524337 BPZ524337 BZV524337 CJR524337 CTN524337 DDJ524337 DNF524337 DXB524337 EGX524337 EQT524337 FAP524337 FKL524337 FUH524337 GED524337 GNZ524337 GXV524337 HHR524337 HRN524337 IBJ524337 ILF524337 IVB524337 JEX524337 JOT524337 JYP524337 KIL524337 KSH524337 LCD524337 LLZ524337 LVV524337 MFR524337 MPN524337 MZJ524337 NJF524337 NTB524337 OCX524337 OMT524337 OWP524337 PGL524337 PQH524337 QAD524337 QJZ524337 QTV524337 RDR524337 RNN524337 RXJ524337 SHF524337 SRB524337 TAX524337 TKT524337 TUP524337 UEL524337 UOH524337 UYD524337 VHZ524337 VRV524337 WBR524337 WLN524337 WVJ524337 IX589873 ST589873 ACP589873 AML589873 AWH589873 BGD589873 BPZ589873 BZV589873 CJR589873 CTN589873 DDJ589873 DNF589873 DXB589873 EGX589873 EQT589873 FAP589873 FKL589873 FUH589873 GED589873 GNZ589873 GXV589873 HHR589873 HRN589873 IBJ589873 ILF589873 IVB589873 JEX589873 JOT589873 JYP589873 KIL589873 KSH589873 LCD589873 LLZ589873 LVV589873 MFR589873 MPN589873 MZJ589873 NJF589873 NTB589873 OCX589873 OMT589873 OWP589873 PGL589873 PQH589873 QAD589873 QJZ589873 QTV589873 RDR589873 RNN589873 RXJ589873 SHF589873 SRB589873 TAX589873 TKT589873 TUP589873 UEL589873 UOH589873 UYD589873 VHZ589873 VRV589873 WBR589873 WLN589873 WVJ589873 IX655409 ST655409 ACP655409 AML655409 AWH655409 BGD655409 BPZ655409 BZV655409 CJR655409 CTN655409 DDJ655409 DNF655409 DXB655409 EGX655409 EQT655409 FAP655409 FKL655409 FUH655409 GED655409 GNZ655409 GXV655409 HHR655409 HRN655409 IBJ655409 ILF655409 IVB655409 JEX655409 JOT655409 JYP655409 KIL655409 KSH655409 LCD655409 LLZ655409 LVV655409 MFR655409 MPN655409 MZJ655409 NJF655409 NTB655409 OCX655409 OMT655409 OWP655409 PGL655409 PQH655409 QAD655409 QJZ655409 QTV655409 RDR655409 RNN655409 RXJ655409 SHF655409 SRB655409 TAX655409 TKT655409 TUP655409 UEL655409 UOH655409 UYD655409 VHZ655409 VRV655409 WBR655409 WLN655409 WVJ655409 IX720945 ST720945 ACP720945 AML720945 AWH720945 BGD720945 BPZ720945 BZV720945 CJR720945 CTN720945 DDJ720945 DNF720945 DXB720945 EGX720945 EQT720945 FAP720945 FKL720945 FUH720945 GED720945 GNZ720945 GXV720945 HHR720945 HRN720945 IBJ720945 ILF720945 IVB720945 JEX720945 JOT720945 JYP720945 KIL720945 KSH720945 LCD720945 LLZ720945 LVV720945 MFR720945 MPN720945 MZJ720945 NJF720945 NTB720945 OCX720945 OMT720945 OWP720945 PGL720945 PQH720945 QAD720945 QJZ720945 QTV720945 RDR720945 RNN720945 RXJ720945 SHF720945 SRB720945 TAX720945 TKT720945 TUP720945 UEL720945 UOH720945 UYD720945 VHZ720945 VRV720945 WBR720945 WLN720945 WVJ720945 IX786481 ST786481 ACP786481 AML786481 AWH786481 BGD786481 BPZ786481 BZV786481 CJR786481 CTN786481 DDJ786481 DNF786481 DXB786481 EGX786481 EQT786481 FAP786481 FKL786481 FUH786481 GED786481 GNZ786481 GXV786481 HHR786481 HRN786481 IBJ786481 ILF786481 IVB786481 JEX786481 JOT786481 JYP786481 KIL786481 KSH786481 LCD786481 LLZ786481 LVV786481 MFR786481 MPN786481 MZJ786481 NJF786481 NTB786481 OCX786481 OMT786481 OWP786481 PGL786481 PQH786481 QAD786481 QJZ786481 QTV786481 RDR786481 RNN786481 RXJ786481 SHF786481 SRB786481 TAX786481 TKT786481 TUP786481 UEL786481 UOH786481 UYD786481 VHZ786481 VRV786481 WBR786481 WLN786481 WVJ786481 IX852017 ST852017 ACP852017 AML852017 AWH852017 BGD852017 BPZ852017 BZV852017 CJR852017 CTN852017 DDJ852017 DNF852017 DXB852017 EGX852017 EQT852017 FAP852017 FKL852017 FUH852017 GED852017 GNZ852017 GXV852017 HHR852017 HRN852017 IBJ852017 ILF852017 IVB852017 JEX852017 JOT852017 JYP852017 KIL852017 KSH852017 LCD852017 LLZ852017 LVV852017 MFR852017 MPN852017 MZJ852017 NJF852017 NTB852017 OCX852017 OMT852017 OWP852017 PGL852017 PQH852017 QAD852017 QJZ852017 QTV852017 RDR852017 RNN852017 RXJ852017 SHF852017 SRB852017 TAX852017 TKT852017 TUP852017 UEL852017 UOH852017 UYD852017 VHZ852017 VRV852017 WBR852017 WLN852017 WVJ852017 IX917553 ST917553 ACP917553 AML917553 AWH917553 BGD917553 BPZ917553 BZV917553 CJR917553 CTN917553 DDJ917553 DNF917553 DXB917553 EGX917553 EQT917553 FAP917553 FKL917553 FUH917553 GED917553 GNZ917553 GXV917553 HHR917553 HRN917553 IBJ917553 ILF917553 IVB917553 JEX917553 JOT917553 JYP917553 KIL917553 KSH917553 LCD917553 LLZ917553 LVV917553 MFR917553 MPN917553 MZJ917553 NJF917553 NTB917553 OCX917553 OMT917553 OWP917553 PGL917553 PQH917553 QAD917553 QJZ917553 QTV917553 RDR917553 RNN917553 RXJ917553 SHF917553 SRB917553 TAX917553 TKT917553 TUP917553 UEL917553 UOH917553 UYD917553 VHZ917553 VRV917553 WBR917553 WLN917553 WVJ917553 IX983089 ST983089 ACP983089 AML983089 AWH983089 BGD983089 BPZ983089 BZV983089 CJR983089 CTN983089 DDJ983089 DNF983089 DXB983089 EGX983089 EQT983089 FAP983089 FKL983089 FUH983089 GED983089 GNZ983089 GXV983089 HHR983089 HRN983089 IBJ983089 ILF983089 IVB983089 JEX983089 JOT983089 JYP983089 KIL983089 KSH983089 LCD983089 LLZ983089 LVV983089 MFR983089 MPN983089 MZJ983089 NJF983089 NTB983089 OCX983089 OMT983089 OWP983089 PGL983089 PQH983089 QAD983089 QJZ983089 QTV983089 RDR983089 RNN983089 RXJ983089 SHF983089 SRB983089 TAX983089 TKT983089 TUP983089 UEL983089 UOH983089 UYD983089 VHZ983089 VRV983089 WBR983089 WLN983089 WVJ983089 IX65583 ST65583 ACP65583 AML65583 AWH65583 BGD65583 BPZ65583 BZV65583 CJR65583 CTN65583 DDJ65583 DNF65583 DXB65583 EGX65583 EQT65583 FAP65583 FKL65583 FUH65583 GED65583 GNZ65583 GXV65583 HHR65583 HRN65583 IBJ65583 ILF65583 IVB65583 JEX65583 JOT65583 JYP65583 KIL65583 KSH65583 LCD65583 LLZ65583 LVV65583 MFR65583 MPN65583 MZJ65583 NJF65583 NTB65583 OCX65583 OMT65583 OWP65583 PGL65583 PQH65583 QAD65583 QJZ65583 QTV65583 RDR65583 RNN65583 RXJ65583 SHF65583 SRB65583 TAX65583 TKT65583 TUP65583 UEL65583 UOH65583 UYD65583 VHZ65583 VRV65583 WBR65583 WLN65583 WVJ65583 IX131119 ST131119 ACP131119 AML131119 AWH131119 BGD131119 BPZ131119 BZV131119 CJR131119 CTN131119 DDJ131119 DNF131119 DXB131119 EGX131119 EQT131119 FAP131119 FKL131119 FUH131119 GED131119 GNZ131119 GXV131119 HHR131119 HRN131119 IBJ131119 ILF131119 IVB131119 JEX131119 JOT131119 JYP131119 KIL131119 KSH131119 LCD131119 LLZ131119 LVV131119 MFR131119 MPN131119 MZJ131119 NJF131119 NTB131119 OCX131119 OMT131119 OWP131119 PGL131119 PQH131119 QAD131119 QJZ131119 QTV131119 RDR131119 RNN131119 RXJ131119 SHF131119 SRB131119 TAX131119 TKT131119 TUP131119 UEL131119 UOH131119 UYD131119 VHZ131119 VRV131119 WBR131119 WLN131119 WVJ131119 IX196655 ST196655 ACP196655 AML196655 AWH196655 BGD196655 BPZ196655 BZV196655 CJR196655 CTN196655 DDJ196655 DNF196655 DXB196655 EGX196655 EQT196655 FAP196655 FKL196655 FUH196655 GED196655 GNZ196655 GXV196655 HHR196655 HRN196655 IBJ196655 ILF196655 IVB196655 JEX196655 JOT196655 JYP196655 KIL196655 KSH196655 LCD196655 LLZ196655 LVV196655 MFR196655 MPN196655 MZJ196655 NJF196655 NTB196655 OCX196655 OMT196655 OWP196655 PGL196655 PQH196655 QAD196655 QJZ196655 QTV196655 RDR196655 RNN196655 RXJ196655 SHF196655 SRB196655 TAX196655 TKT196655 TUP196655 UEL196655 UOH196655 UYD196655 VHZ196655 VRV196655 WBR196655 WLN196655 WVJ196655 IX262191 ST262191 ACP262191 AML262191 AWH262191 BGD262191 BPZ262191 BZV262191 CJR262191 CTN262191 DDJ262191 DNF262191 DXB262191 EGX262191 EQT262191 FAP262191 FKL262191 FUH262191 GED262191 GNZ262191 GXV262191 HHR262191 HRN262191 IBJ262191 ILF262191 IVB262191 JEX262191 JOT262191 JYP262191 KIL262191 KSH262191 LCD262191 LLZ262191 LVV262191 MFR262191 MPN262191 MZJ262191 NJF262191 NTB262191 OCX262191 OMT262191 OWP262191 PGL262191 PQH262191 QAD262191 QJZ262191 QTV262191 RDR262191 RNN262191 RXJ262191 SHF262191 SRB262191 TAX262191 TKT262191 TUP262191 UEL262191 UOH262191 UYD262191 VHZ262191 VRV262191 WBR262191 WLN262191 WVJ262191 IX327727 ST327727 ACP327727 AML327727 AWH327727 BGD327727 BPZ327727 BZV327727 CJR327727 CTN327727 DDJ327727 DNF327727 DXB327727 EGX327727 EQT327727 FAP327727 FKL327727 FUH327727 GED327727 GNZ327727 GXV327727 HHR327727 HRN327727 IBJ327727 ILF327727 IVB327727 JEX327727 JOT327727 JYP327727 KIL327727 KSH327727 LCD327727 LLZ327727 LVV327727 MFR327727 MPN327727 MZJ327727 NJF327727 NTB327727 OCX327727 OMT327727 OWP327727 PGL327727 PQH327727 QAD327727 QJZ327727 QTV327727 RDR327727 RNN327727 RXJ327727 SHF327727 SRB327727 TAX327727 TKT327727 TUP327727 UEL327727 UOH327727 UYD327727 VHZ327727 VRV327727 WBR327727 WLN327727 WVJ327727 IX393263 ST393263 ACP393263 AML393263 AWH393263 BGD393263 BPZ393263 BZV393263 CJR393263 CTN393263 DDJ393263 DNF393263 DXB393263 EGX393263 EQT393263 FAP393263 FKL393263 FUH393263 GED393263 GNZ393263 GXV393263 HHR393263 HRN393263 IBJ393263 ILF393263 IVB393263 JEX393263 JOT393263 JYP393263 KIL393263 KSH393263 LCD393263 LLZ393263 LVV393263 MFR393263 MPN393263 MZJ393263 NJF393263 NTB393263 OCX393263 OMT393263 OWP393263 PGL393263 PQH393263 QAD393263 QJZ393263 QTV393263 RDR393263 RNN393263 RXJ393263 SHF393263 SRB393263 TAX393263 TKT393263 TUP393263 UEL393263 UOH393263 UYD393263 VHZ393263 VRV393263 WBR393263 WLN393263 WVJ393263 IX458799 ST458799 ACP458799 AML458799 AWH458799 BGD458799 BPZ458799 BZV458799 CJR458799 CTN458799 DDJ458799 DNF458799 DXB458799 EGX458799 EQT458799 FAP458799 FKL458799 FUH458799 GED458799 GNZ458799 GXV458799 HHR458799 HRN458799 IBJ458799 ILF458799 IVB458799 JEX458799 JOT458799 JYP458799 KIL458799 KSH458799 LCD458799 LLZ458799 LVV458799 MFR458799 MPN458799 MZJ458799 NJF458799 NTB458799 OCX458799 OMT458799 OWP458799 PGL458799 PQH458799 QAD458799 QJZ458799 QTV458799 RDR458799 RNN458799 RXJ458799 SHF458799 SRB458799 TAX458799 TKT458799 TUP458799 UEL458799 UOH458799 UYD458799 VHZ458799 VRV458799 WBR458799 WLN458799 WVJ458799 IX524335 ST524335 ACP524335 AML524335 AWH524335 BGD524335 BPZ524335 BZV524335 CJR524335 CTN524335 DDJ524335 DNF524335 DXB524335 EGX524335 EQT524335 FAP524335 FKL524335 FUH524335 GED524335 GNZ524335 GXV524335 HHR524335 HRN524335 IBJ524335 ILF524335 IVB524335 JEX524335 JOT524335 JYP524335 KIL524335 KSH524335 LCD524335 LLZ524335 LVV524335 MFR524335 MPN524335 MZJ524335 NJF524335 NTB524335 OCX524335 OMT524335 OWP524335 PGL524335 PQH524335 QAD524335 QJZ524335 QTV524335 RDR524335 RNN524335 RXJ524335 SHF524335 SRB524335 TAX524335 TKT524335 TUP524335 UEL524335 UOH524335 UYD524335 VHZ524335 VRV524335 WBR524335 WLN524335 WVJ524335 IX589871 ST589871 ACP589871 AML589871 AWH589871 BGD589871 BPZ589871 BZV589871 CJR589871 CTN589871 DDJ589871 DNF589871 DXB589871 EGX589871 EQT589871 FAP589871 FKL589871 FUH589871 GED589871 GNZ589871 GXV589871 HHR589871 HRN589871 IBJ589871 ILF589871 IVB589871 JEX589871 JOT589871 JYP589871 KIL589871 KSH589871 LCD589871 LLZ589871 LVV589871 MFR589871 MPN589871 MZJ589871 NJF589871 NTB589871 OCX589871 OMT589871 OWP589871 PGL589871 PQH589871 QAD589871 QJZ589871 QTV589871 RDR589871 RNN589871 RXJ589871 SHF589871 SRB589871 TAX589871 TKT589871 TUP589871 UEL589871 UOH589871 UYD589871 VHZ589871 VRV589871 WBR589871 WLN589871 WVJ589871 IX655407 ST655407 ACP655407 AML655407 AWH655407 BGD655407 BPZ655407 BZV655407 CJR655407 CTN655407 DDJ655407 DNF655407 DXB655407 EGX655407 EQT655407 FAP655407 FKL655407 FUH655407 GED655407 GNZ655407 GXV655407 HHR655407 HRN655407 IBJ655407 ILF655407 IVB655407 JEX655407 JOT655407 JYP655407 KIL655407 KSH655407 LCD655407 LLZ655407 LVV655407 MFR655407 MPN655407 MZJ655407 NJF655407 NTB655407 OCX655407 OMT655407 OWP655407 PGL655407 PQH655407 QAD655407 QJZ655407 QTV655407 RDR655407 RNN655407 RXJ655407 SHF655407 SRB655407 TAX655407 TKT655407 TUP655407 UEL655407 UOH655407 UYD655407 VHZ655407 VRV655407 WBR655407 WLN655407 WVJ655407 IX720943 ST720943 ACP720943 AML720943 AWH720943 BGD720943 BPZ720943 BZV720943 CJR720943 CTN720943 DDJ720943 DNF720943 DXB720943 EGX720943 EQT720943 FAP720943 FKL720943 FUH720943 GED720943 GNZ720943 GXV720943 HHR720943 HRN720943 IBJ720943 ILF720943 IVB720943 JEX720943 JOT720943 JYP720943 KIL720943 KSH720943 LCD720943 LLZ720943 LVV720943 MFR720943 MPN720943 MZJ720943 NJF720943 NTB720943 OCX720943 OMT720943 OWP720943 PGL720943 PQH720943 QAD720943 QJZ720943 QTV720943 RDR720943 RNN720943 RXJ720943 SHF720943 SRB720943 TAX720943 TKT720943 TUP720943 UEL720943 UOH720943 UYD720943 VHZ720943 VRV720943 WBR720943 WLN720943 WVJ720943 IX786479 ST786479 ACP786479 AML786479 AWH786479 BGD786479 BPZ786479 BZV786479 CJR786479 CTN786479 DDJ786479 DNF786479 DXB786479 EGX786479 EQT786479 FAP786479 FKL786479 FUH786479 GED786479 GNZ786479 GXV786479 HHR786479 HRN786479 IBJ786479 ILF786479 IVB786479 JEX786479 JOT786479 JYP786479 KIL786479 KSH786479 LCD786479 LLZ786479 LVV786479 MFR786479 MPN786479 MZJ786479 NJF786479 NTB786479 OCX786479 OMT786479 OWP786479 PGL786479 PQH786479 QAD786479 QJZ786479 QTV786479 RDR786479 RNN786479 RXJ786479 SHF786479 SRB786479 TAX786479 TKT786479 TUP786479 UEL786479 UOH786479 UYD786479 VHZ786479 VRV786479 WBR786479 WLN786479 WVJ786479 IX852015 ST852015 ACP852015 AML852015 AWH852015 BGD852015 BPZ852015 BZV852015 CJR852015 CTN852015 DDJ852015 DNF852015 DXB852015 EGX852015 EQT852015 FAP852015 FKL852015 FUH852015 GED852015 GNZ852015 GXV852015 HHR852015 HRN852015 IBJ852015 ILF852015 IVB852015 JEX852015 JOT852015 JYP852015 KIL852015 KSH852015 LCD852015 LLZ852015 LVV852015 MFR852015 MPN852015 MZJ852015 NJF852015 NTB852015 OCX852015 OMT852015 OWP852015 PGL852015 PQH852015 QAD852015 QJZ852015 QTV852015 RDR852015 RNN852015 RXJ852015 SHF852015 SRB852015 TAX852015 TKT852015 TUP852015 UEL852015 UOH852015 UYD852015 VHZ852015 VRV852015 WBR852015 WLN852015 WVJ852015 IX917551 ST917551 ACP917551 AML917551 AWH917551 BGD917551 BPZ917551 BZV917551 CJR917551 CTN917551 DDJ917551 DNF917551 DXB917551 EGX917551 EQT917551 FAP917551 FKL917551 FUH917551 GED917551 GNZ917551 GXV917551 HHR917551 HRN917551 IBJ917551 ILF917551 IVB917551 JEX917551 JOT917551 JYP917551 KIL917551 KSH917551 LCD917551 LLZ917551 LVV917551 MFR917551 MPN917551 MZJ917551 NJF917551 NTB917551 OCX917551 OMT917551 OWP917551 PGL917551 PQH917551 QAD917551 QJZ917551 QTV917551 RDR917551 RNN917551 RXJ917551 SHF917551 SRB917551 TAX917551 TKT917551 TUP917551 UEL917551 UOH917551 UYD917551 VHZ917551 VRV917551 WBR917551 WLN917551 WVJ917551 IX983087 ST983087 ACP983087 AML983087 AWH983087 BGD983087 BPZ983087 BZV983087 CJR983087 CTN983087 DDJ983087 DNF983087 DXB983087 EGX983087 EQT983087 FAP983087 FKL983087 FUH983087 GED983087 GNZ983087 GXV983087 HHR983087 HRN983087 IBJ983087 ILF983087 IVB983087 JEX983087 JOT983087 JYP983087 KIL983087 KSH983087 LCD983087 LLZ983087 LVV983087 MFR983087 MPN983087 MZJ983087 NJF983087 NTB983087 OCX983087 OMT983087 OWP983087 PGL983087 PQH983087 QAD983087 QJZ983087 QTV983087 RDR983087 RNN983087 RXJ983087 SHF983087 SRB983087 TAX983087 TKT983087 TUP983087 UEL983087 UOH983087 UYD983087 VHZ983087 VRV983087 WBR983087 WLN983087 WVJ983087 IX65581 ST65581 ACP65581 AML65581 AWH65581 BGD65581 BPZ65581 BZV65581 CJR65581 CTN65581 DDJ65581 DNF65581 DXB65581 EGX65581 EQT65581 FAP65581 FKL65581 FUH65581 GED65581 GNZ65581 GXV65581 HHR65581 HRN65581 IBJ65581 ILF65581 IVB65581 JEX65581 JOT65581 JYP65581 KIL65581 KSH65581 LCD65581 LLZ65581 LVV65581 MFR65581 MPN65581 MZJ65581 NJF65581 NTB65581 OCX65581 OMT65581 OWP65581 PGL65581 PQH65581 QAD65581 QJZ65581 QTV65581 RDR65581 RNN65581 RXJ65581 SHF65581 SRB65581 TAX65581 TKT65581 TUP65581 UEL65581 UOH65581 UYD65581 VHZ65581 VRV65581 WBR65581 WLN65581 WVJ65581 IX131117 ST131117 ACP131117 AML131117 AWH131117 BGD131117 BPZ131117 BZV131117 CJR131117 CTN131117 DDJ131117 DNF131117 DXB131117 EGX131117 EQT131117 FAP131117 FKL131117 FUH131117 GED131117 GNZ131117 GXV131117 HHR131117 HRN131117 IBJ131117 ILF131117 IVB131117 JEX131117 JOT131117 JYP131117 KIL131117 KSH131117 LCD131117 LLZ131117 LVV131117 MFR131117 MPN131117 MZJ131117 NJF131117 NTB131117 OCX131117 OMT131117 OWP131117 PGL131117 PQH131117 QAD131117 QJZ131117 QTV131117 RDR131117 RNN131117 RXJ131117 SHF131117 SRB131117 TAX131117 TKT131117 TUP131117 UEL131117 UOH131117 UYD131117 VHZ131117 VRV131117 WBR131117 WLN131117 WVJ131117 IX196653 ST196653 ACP196653 AML196653 AWH196653 BGD196653 BPZ196653 BZV196653 CJR196653 CTN196653 DDJ196653 DNF196653 DXB196653 EGX196653 EQT196653 FAP196653 FKL196653 FUH196653 GED196653 GNZ196653 GXV196653 HHR196653 HRN196653 IBJ196653 ILF196653 IVB196653 JEX196653 JOT196653 JYP196653 KIL196653 KSH196653 LCD196653 LLZ196653 LVV196653 MFR196653 MPN196653 MZJ196653 NJF196653 NTB196653 OCX196653 OMT196653 OWP196653 PGL196653 PQH196653 QAD196653 QJZ196653 QTV196653 RDR196653 RNN196653 RXJ196653 SHF196653 SRB196653 TAX196653 TKT196653 TUP196653 UEL196653 UOH196653 UYD196653 VHZ196653 VRV196653 WBR196653 WLN196653 WVJ196653 IX262189 ST262189 ACP262189 AML262189 AWH262189 BGD262189 BPZ262189 BZV262189 CJR262189 CTN262189 DDJ262189 DNF262189 DXB262189 EGX262189 EQT262189 FAP262189 FKL262189 FUH262189 GED262189 GNZ262189 GXV262189 HHR262189 HRN262189 IBJ262189 ILF262189 IVB262189 JEX262189 JOT262189 JYP262189 KIL262189 KSH262189 LCD262189 LLZ262189 LVV262189 MFR262189 MPN262189 MZJ262189 NJF262189 NTB262189 OCX262189 OMT262189 OWP262189 PGL262189 PQH262189 QAD262189 QJZ262189 QTV262189 RDR262189 RNN262189 RXJ262189 SHF262189 SRB262189 TAX262189 TKT262189 TUP262189 UEL262189 UOH262189 UYD262189 VHZ262189 VRV262189 WBR262189 WLN262189 WVJ262189 IX327725 ST327725 ACP327725 AML327725 AWH327725 BGD327725 BPZ327725 BZV327725 CJR327725 CTN327725 DDJ327725 DNF327725 DXB327725 EGX327725 EQT327725 FAP327725 FKL327725 FUH327725 GED327725 GNZ327725 GXV327725 HHR327725 HRN327725 IBJ327725 ILF327725 IVB327725 JEX327725 JOT327725 JYP327725 KIL327725 KSH327725 LCD327725 LLZ327725 LVV327725 MFR327725 MPN327725 MZJ327725 NJF327725 NTB327725 OCX327725 OMT327725 OWP327725 PGL327725 PQH327725 QAD327725 QJZ327725 QTV327725 RDR327725 RNN327725 RXJ327725 SHF327725 SRB327725 TAX327725 TKT327725 TUP327725 UEL327725 UOH327725 UYD327725 VHZ327725 VRV327725 WBR327725 WLN327725 WVJ327725 IX393261 ST393261 ACP393261 AML393261 AWH393261 BGD393261 BPZ393261 BZV393261 CJR393261 CTN393261 DDJ393261 DNF393261 DXB393261 EGX393261 EQT393261 FAP393261 FKL393261 FUH393261 GED393261 GNZ393261 GXV393261 HHR393261 HRN393261 IBJ393261 ILF393261 IVB393261 JEX393261 JOT393261 JYP393261 KIL393261 KSH393261 LCD393261 LLZ393261 LVV393261 MFR393261 MPN393261 MZJ393261 NJF393261 NTB393261 OCX393261 OMT393261 OWP393261 PGL393261 PQH393261 QAD393261 QJZ393261 QTV393261 RDR393261 RNN393261 RXJ393261 SHF393261 SRB393261 TAX393261 TKT393261 TUP393261 UEL393261 UOH393261 UYD393261 VHZ393261 VRV393261 WBR393261 WLN393261 WVJ393261 IX458797 ST458797 ACP458797 AML458797 AWH458797 BGD458797 BPZ458797 BZV458797 CJR458797 CTN458797 DDJ458797 DNF458797 DXB458797 EGX458797 EQT458797 FAP458797 FKL458797 FUH458797 GED458797 GNZ458797 GXV458797 HHR458797 HRN458797 IBJ458797 ILF458797 IVB458797 JEX458797 JOT458797 JYP458797 KIL458797 KSH458797 LCD458797 LLZ458797 LVV458797 MFR458797 MPN458797 MZJ458797 NJF458797 NTB458797 OCX458797 OMT458797 OWP458797 PGL458797 PQH458797 QAD458797 QJZ458797 QTV458797 RDR458797 RNN458797 RXJ458797 SHF458797 SRB458797 TAX458797 TKT458797 TUP458797 UEL458797 UOH458797 UYD458797 VHZ458797 VRV458797 WBR458797 WLN458797 WVJ458797 IX524333 ST524333 ACP524333 AML524333 AWH524333 BGD524333 BPZ524333 BZV524333 CJR524333 CTN524333 DDJ524333 DNF524333 DXB524333 EGX524333 EQT524333 FAP524333 FKL524333 FUH524333 GED524333 GNZ524333 GXV524333 HHR524333 HRN524333 IBJ524333 ILF524333 IVB524333 JEX524333 JOT524333 JYP524333 KIL524333 KSH524333 LCD524333 LLZ524333 LVV524333 MFR524333 MPN524333 MZJ524333 NJF524333 NTB524333 OCX524333 OMT524333 OWP524333 PGL524333 PQH524333 QAD524333 QJZ524333 QTV524333 RDR524333 RNN524333 RXJ524333 SHF524333 SRB524333 TAX524333 TKT524333 TUP524333 UEL524333 UOH524333 UYD524333 VHZ524333 VRV524333 WBR524333 WLN524333 WVJ524333 IX589869 ST589869 ACP589869 AML589869 AWH589869 BGD589869 BPZ589869 BZV589869 CJR589869 CTN589869 DDJ589869 DNF589869 DXB589869 EGX589869 EQT589869 FAP589869 FKL589869 FUH589869 GED589869 GNZ589869 GXV589869 HHR589869 HRN589869 IBJ589869 ILF589869 IVB589869 JEX589869 JOT589869 JYP589869 KIL589869 KSH589869 LCD589869 LLZ589869 LVV589869 MFR589869 MPN589869 MZJ589869 NJF589869 NTB589869 OCX589869 OMT589869 OWP589869 PGL589869 PQH589869 QAD589869 QJZ589869 QTV589869 RDR589869 RNN589869 RXJ589869 SHF589869 SRB589869 TAX589869 TKT589869 TUP589869 UEL589869 UOH589869 UYD589869 VHZ589869 VRV589869 WBR589869 WLN589869 WVJ589869 IX655405 ST655405 ACP655405 AML655405 AWH655405 BGD655405 BPZ655405 BZV655405 CJR655405 CTN655405 DDJ655405 DNF655405 DXB655405 EGX655405 EQT655405 FAP655405 FKL655405 FUH655405 GED655405 GNZ655405 GXV655405 HHR655405 HRN655405 IBJ655405 ILF655405 IVB655405 JEX655405 JOT655405 JYP655405 KIL655405 KSH655405 LCD655405 LLZ655405 LVV655405 MFR655405 MPN655405 MZJ655405 NJF655405 NTB655405 OCX655405 OMT655405 OWP655405 PGL655405 PQH655405 QAD655405 QJZ655405 QTV655405 RDR655405 RNN655405 RXJ655405 SHF655405 SRB655405 TAX655405 TKT655405 TUP655405 UEL655405 UOH655405 UYD655405 VHZ655405 VRV655405 WBR655405 WLN655405 WVJ655405 IX720941 ST720941 ACP720941 AML720941 AWH720941 BGD720941 BPZ720941 BZV720941 CJR720941 CTN720941 DDJ720941 DNF720941 DXB720941 EGX720941 EQT720941 FAP720941 FKL720941 FUH720941 GED720941 GNZ720941 GXV720941 HHR720941 HRN720941 IBJ720941 ILF720941 IVB720941 JEX720941 JOT720941 JYP720941 KIL720941 KSH720941 LCD720941 LLZ720941 LVV720941 MFR720941 MPN720941 MZJ720941 NJF720941 NTB720941 OCX720941 OMT720941 OWP720941 PGL720941 PQH720941 QAD720941 QJZ720941 QTV720941 RDR720941 RNN720941 RXJ720941 SHF720941 SRB720941 TAX720941 TKT720941 TUP720941 UEL720941 UOH720941 UYD720941 VHZ720941 VRV720941 WBR720941 WLN720941 WVJ720941 IX786477 ST786477 ACP786477 AML786477 AWH786477 BGD786477 BPZ786477 BZV786477 CJR786477 CTN786477 DDJ786477 DNF786477 DXB786477 EGX786477 EQT786477 FAP786477 FKL786477 FUH786477 GED786477 GNZ786477 GXV786477 HHR786477 HRN786477 IBJ786477 ILF786477 IVB786477 JEX786477 JOT786477 JYP786477 KIL786477 KSH786477 LCD786477 LLZ786477 LVV786477 MFR786477 MPN786477 MZJ786477 NJF786477 NTB786477 OCX786477 OMT786477 OWP786477 PGL786477 PQH786477 QAD786477 QJZ786477 QTV786477 RDR786477 RNN786477 RXJ786477 SHF786477 SRB786477 TAX786477 TKT786477 TUP786477 UEL786477 UOH786477 UYD786477 VHZ786477 VRV786477 WBR786477 WLN786477 WVJ786477 IX852013 ST852013 ACP852013 AML852013 AWH852013 BGD852013 BPZ852013 BZV852013 CJR852013 CTN852013 DDJ852013 DNF852013 DXB852013 EGX852013 EQT852013 FAP852013 FKL852013 FUH852013 GED852013 GNZ852013 GXV852013 HHR852013 HRN852013 IBJ852013 ILF852013 IVB852013 JEX852013 JOT852013 JYP852013 KIL852013 KSH852013 LCD852013 LLZ852013 LVV852013 MFR852013 MPN852013 MZJ852013 NJF852013 NTB852013 OCX852013 OMT852013 OWP852013 PGL852013 PQH852013 QAD852013 QJZ852013 QTV852013 RDR852013 RNN852013 RXJ852013 SHF852013 SRB852013 TAX852013 TKT852013 TUP852013 UEL852013 UOH852013 UYD852013 VHZ852013 VRV852013 WBR852013 WLN852013 WVJ852013 IX917549 ST917549 ACP917549 AML917549 AWH917549 BGD917549 BPZ917549 BZV917549 CJR917549 CTN917549 DDJ917549 DNF917549 DXB917549 EGX917549 EQT917549 FAP917549 FKL917549 FUH917549 GED917549 GNZ917549 GXV917549 HHR917549 HRN917549 IBJ917549 ILF917549 IVB917549 JEX917549 JOT917549 JYP917549 KIL917549 KSH917549 LCD917549 LLZ917549 LVV917549 MFR917549 MPN917549 MZJ917549 NJF917549 NTB917549 OCX917549 OMT917549 OWP917549 PGL917549 PQH917549 QAD917549 QJZ917549 QTV917549 RDR917549 RNN917549 RXJ917549 SHF917549 SRB917549 TAX917549 TKT917549 TUP917549 UEL917549 UOH917549 UYD917549 VHZ917549 VRV917549 WBR917549 WLN917549 WVJ917549 IX983085 ST983085 ACP983085 AML983085 AWH983085 BGD983085 BPZ983085 BZV983085 CJR983085 CTN983085 DDJ983085 DNF983085 DXB983085 EGX983085 EQT983085 FAP983085 FKL983085 FUH983085 GED983085 GNZ983085 GXV983085 HHR983085 HRN983085 IBJ983085 ILF983085 IVB983085 JEX983085 JOT983085 JYP983085 KIL983085 KSH983085 LCD983085 LLZ983085 LVV983085 MFR983085 MPN983085 MZJ983085 NJF983085 NTB983085 OCX983085 OMT983085 OWP983085 PGL983085 PQH983085 QAD983085 QJZ983085 QTV983085 RDR983085 RNN983085 RXJ983085 SHF983085 SRB983085 TAX983085 TKT983085 TUP983085 UEL983085 UOH983085 UYD983085 VHZ983085 VRV983085 WBR983085 WLN983085 WVJ983085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IX65579 ST65579 ACP65579 AML65579 AWH65579 BGD65579 BPZ65579 BZV65579 CJR65579 CTN65579 DDJ65579 DNF65579 DXB65579 EGX65579 EQT65579 FAP65579 FKL65579 FUH65579 GED65579 GNZ65579 GXV65579 HHR65579 HRN65579 IBJ65579 ILF65579 IVB65579 JEX65579 JOT65579 JYP65579 KIL65579 KSH65579 LCD65579 LLZ65579 LVV65579 MFR65579 MPN65579 MZJ65579 NJF65579 NTB65579 OCX65579 OMT65579 OWP65579 PGL65579 PQH65579 QAD65579 QJZ65579 QTV65579 RDR65579 RNN65579 RXJ65579 SHF65579 SRB65579 TAX65579 TKT65579 TUP65579 UEL65579 UOH65579 UYD65579 VHZ65579 VRV65579 WBR65579 WLN65579 WVJ65579 IX131115 ST131115 ACP131115 AML131115 AWH131115 BGD131115 BPZ131115 BZV131115 CJR131115 CTN131115 DDJ131115 DNF131115 DXB131115 EGX131115 EQT131115 FAP131115 FKL131115 FUH131115 GED131115 GNZ131115 GXV131115 HHR131115 HRN131115 IBJ131115 ILF131115 IVB131115 JEX131115 JOT131115 JYP131115 KIL131115 KSH131115 LCD131115 LLZ131115 LVV131115 MFR131115 MPN131115 MZJ131115 NJF131115 NTB131115 OCX131115 OMT131115 OWP131115 PGL131115 PQH131115 QAD131115 QJZ131115 QTV131115 RDR131115 RNN131115 RXJ131115 SHF131115 SRB131115 TAX131115 TKT131115 TUP131115 UEL131115 UOH131115 UYD131115 VHZ131115 VRV131115 WBR131115 WLN131115 WVJ131115 IX196651 ST196651 ACP196651 AML196651 AWH196651 BGD196651 BPZ196651 BZV196651 CJR196651 CTN196651 DDJ196651 DNF196651 DXB196651 EGX196651 EQT196651 FAP196651 FKL196651 FUH196651 GED196651 GNZ196651 GXV196651 HHR196651 HRN196651 IBJ196651 ILF196651 IVB196651 JEX196651 JOT196651 JYP196651 KIL196651 KSH196651 LCD196651 LLZ196651 LVV196651 MFR196651 MPN196651 MZJ196651 NJF196651 NTB196651 OCX196651 OMT196651 OWP196651 PGL196651 PQH196651 QAD196651 QJZ196651 QTV196651 RDR196651 RNN196651 RXJ196651 SHF196651 SRB196651 TAX196651 TKT196651 TUP196651 UEL196651 UOH196651 UYD196651 VHZ196651 VRV196651 WBR196651 WLN196651 WVJ196651 IX262187 ST262187 ACP262187 AML262187 AWH262187 BGD262187 BPZ262187 BZV262187 CJR262187 CTN262187 DDJ262187 DNF262187 DXB262187 EGX262187 EQT262187 FAP262187 FKL262187 FUH262187 GED262187 GNZ262187 GXV262187 HHR262187 HRN262187 IBJ262187 ILF262187 IVB262187 JEX262187 JOT262187 JYP262187 KIL262187 KSH262187 LCD262187 LLZ262187 LVV262187 MFR262187 MPN262187 MZJ262187 NJF262187 NTB262187 OCX262187 OMT262187 OWP262187 PGL262187 PQH262187 QAD262187 QJZ262187 QTV262187 RDR262187 RNN262187 RXJ262187 SHF262187 SRB262187 TAX262187 TKT262187 TUP262187 UEL262187 UOH262187 UYD262187 VHZ262187 VRV262187 WBR262187 WLN262187 WVJ262187 IX327723 ST327723 ACP327723 AML327723 AWH327723 BGD327723 BPZ327723 BZV327723 CJR327723 CTN327723 DDJ327723 DNF327723 DXB327723 EGX327723 EQT327723 FAP327723 FKL327723 FUH327723 GED327723 GNZ327723 GXV327723 HHR327723 HRN327723 IBJ327723 ILF327723 IVB327723 JEX327723 JOT327723 JYP327723 KIL327723 KSH327723 LCD327723 LLZ327723 LVV327723 MFR327723 MPN327723 MZJ327723 NJF327723 NTB327723 OCX327723 OMT327723 OWP327723 PGL327723 PQH327723 QAD327723 QJZ327723 QTV327723 RDR327723 RNN327723 RXJ327723 SHF327723 SRB327723 TAX327723 TKT327723 TUP327723 UEL327723 UOH327723 UYD327723 VHZ327723 VRV327723 WBR327723 WLN327723 WVJ327723 IX393259 ST393259 ACP393259 AML393259 AWH393259 BGD393259 BPZ393259 BZV393259 CJR393259 CTN393259 DDJ393259 DNF393259 DXB393259 EGX393259 EQT393259 FAP393259 FKL393259 FUH393259 GED393259 GNZ393259 GXV393259 HHR393259 HRN393259 IBJ393259 ILF393259 IVB393259 JEX393259 JOT393259 JYP393259 KIL393259 KSH393259 LCD393259 LLZ393259 LVV393259 MFR393259 MPN393259 MZJ393259 NJF393259 NTB393259 OCX393259 OMT393259 OWP393259 PGL393259 PQH393259 QAD393259 QJZ393259 QTV393259 RDR393259 RNN393259 RXJ393259 SHF393259 SRB393259 TAX393259 TKT393259 TUP393259 UEL393259 UOH393259 UYD393259 VHZ393259 VRV393259 WBR393259 WLN393259 WVJ393259 IX458795 ST458795 ACP458795 AML458795 AWH458795 BGD458795 BPZ458795 BZV458795 CJR458795 CTN458795 DDJ458795 DNF458795 DXB458795 EGX458795 EQT458795 FAP458795 FKL458795 FUH458795 GED458795 GNZ458795 GXV458795 HHR458795 HRN458795 IBJ458795 ILF458795 IVB458795 JEX458795 JOT458795 JYP458795 KIL458795 KSH458795 LCD458795 LLZ458795 LVV458795 MFR458795 MPN458795 MZJ458795 NJF458795 NTB458795 OCX458795 OMT458795 OWP458795 PGL458795 PQH458795 QAD458795 QJZ458795 QTV458795 RDR458795 RNN458795 RXJ458795 SHF458795 SRB458795 TAX458795 TKT458795 TUP458795 UEL458795 UOH458795 UYD458795 VHZ458795 VRV458795 WBR458795 WLN458795 WVJ458795 IX524331 ST524331 ACP524331 AML524331 AWH524331 BGD524331 BPZ524331 BZV524331 CJR524331 CTN524331 DDJ524331 DNF524331 DXB524331 EGX524331 EQT524331 FAP524331 FKL524331 FUH524331 GED524331 GNZ524331 GXV524331 HHR524331 HRN524331 IBJ524331 ILF524331 IVB524331 JEX524331 JOT524331 JYP524331 KIL524331 KSH524331 LCD524331 LLZ524331 LVV524331 MFR524331 MPN524331 MZJ524331 NJF524331 NTB524331 OCX524331 OMT524331 OWP524331 PGL524331 PQH524331 QAD524331 QJZ524331 QTV524331 RDR524331 RNN524331 RXJ524331 SHF524331 SRB524331 TAX524331 TKT524331 TUP524331 UEL524331 UOH524331 UYD524331 VHZ524331 VRV524331 WBR524331 WLN524331 WVJ524331 IX589867 ST589867 ACP589867 AML589867 AWH589867 BGD589867 BPZ589867 BZV589867 CJR589867 CTN589867 DDJ589867 DNF589867 DXB589867 EGX589867 EQT589867 FAP589867 FKL589867 FUH589867 GED589867 GNZ589867 GXV589867 HHR589867 HRN589867 IBJ589867 ILF589867 IVB589867 JEX589867 JOT589867 JYP589867 KIL589867 KSH589867 LCD589867 LLZ589867 LVV589867 MFR589867 MPN589867 MZJ589867 NJF589867 NTB589867 OCX589867 OMT589867 OWP589867 PGL589867 PQH589867 QAD589867 QJZ589867 QTV589867 RDR589867 RNN589867 RXJ589867 SHF589867 SRB589867 TAX589867 TKT589867 TUP589867 UEL589867 UOH589867 UYD589867 VHZ589867 VRV589867 WBR589867 WLN589867 WVJ589867 IX655403 ST655403 ACP655403 AML655403 AWH655403 BGD655403 BPZ655403 BZV655403 CJR655403 CTN655403 DDJ655403 DNF655403 DXB655403 EGX655403 EQT655403 FAP655403 FKL655403 FUH655403 GED655403 GNZ655403 GXV655403 HHR655403 HRN655403 IBJ655403 ILF655403 IVB655403 JEX655403 JOT655403 JYP655403 KIL655403 KSH655403 LCD655403 LLZ655403 LVV655403 MFR655403 MPN655403 MZJ655403 NJF655403 NTB655403 OCX655403 OMT655403 OWP655403 PGL655403 PQH655403 QAD655403 QJZ655403 QTV655403 RDR655403 RNN655403 RXJ655403 SHF655403 SRB655403 TAX655403 TKT655403 TUP655403 UEL655403 UOH655403 UYD655403 VHZ655403 VRV655403 WBR655403 WLN655403 WVJ655403 IX720939 ST720939 ACP720939 AML720939 AWH720939 BGD720939 BPZ720939 BZV720939 CJR720939 CTN720939 DDJ720939 DNF720939 DXB720939 EGX720939 EQT720939 FAP720939 FKL720939 FUH720939 GED720939 GNZ720939 GXV720939 HHR720939 HRN720939 IBJ720939 ILF720939 IVB720939 JEX720939 JOT720939 JYP720939 KIL720939 KSH720939 LCD720939 LLZ720939 LVV720939 MFR720939 MPN720939 MZJ720939 NJF720939 NTB720939 OCX720939 OMT720939 OWP720939 PGL720939 PQH720939 QAD720939 QJZ720939 QTV720939 RDR720939 RNN720939 RXJ720939 SHF720939 SRB720939 TAX720939 TKT720939 TUP720939 UEL720939 UOH720939 UYD720939 VHZ720939 VRV720939 WBR720939 WLN720939 WVJ720939 IX786475 ST786475 ACP786475 AML786475 AWH786475 BGD786475 BPZ786475 BZV786475 CJR786475 CTN786475 DDJ786475 DNF786475 DXB786475 EGX786475 EQT786475 FAP786475 FKL786475 FUH786475 GED786475 GNZ786475 GXV786475 HHR786475 HRN786475 IBJ786475 ILF786475 IVB786475 JEX786475 JOT786475 JYP786475 KIL786475 KSH786475 LCD786475 LLZ786475 LVV786475 MFR786475 MPN786475 MZJ786475 NJF786475 NTB786475 OCX786475 OMT786475 OWP786475 PGL786475 PQH786475 QAD786475 QJZ786475 QTV786475 RDR786475 RNN786475 RXJ786475 SHF786475 SRB786475 TAX786475 TKT786475 TUP786475 UEL786475 UOH786475 UYD786475 VHZ786475 VRV786475 WBR786475 WLN786475 WVJ786475 IX852011 ST852011 ACP852011 AML852011 AWH852011 BGD852011 BPZ852011 BZV852011 CJR852011 CTN852011 DDJ852011 DNF852011 DXB852011 EGX852011 EQT852011 FAP852011 FKL852011 FUH852011 GED852011 GNZ852011 GXV852011 HHR852011 HRN852011 IBJ852011 ILF852011 IVB852011 JEX852011 JOT852011 JYP852011 KIL852011 KSH852011 LCD852011 LLZ852011 LVV852011 MFR852011 MPN852011 MZJ852011 NJF852011 NTB852011 OCX852011 OMT852011 OWP852011 PGL852011 PQH852011 QAD852011 QJZ852011 QTV852011 RDR852011 RNN852011 RXJ852011 SHF852011 SRB852011 TAX852011 TKT852011 TUP852011 UEL852011 UOH852011 UYD852011 VHZ852011 VRV852011 WBR852011 WLN852011 WVJ852011 IX917547 ST917547 ACP917547 AML917547 AWH917547 BGD917547 BPZ917547 BZV917547 CJR917547 CTN917547 DDJ917547 DNF917547 DXB917547 EGX917547 EQT917547 FAP917547 FKL917547 FUH917547 GED917547 GNZ917547 GXV917547 HHR917547 HRN917547 IBJ917547 ILF917547 IVB917547 JEX917547 JOT917547 JYP917547 KIL917547 KSH917547 LCD917547 LLZ917547 LVV917547 MFR917547 MPN917547 MZJ917547 NJF917547 NTB917547 OCX917547 OMT917547 OWP917547 PGL917547 PQH917547 QAD917547 QJZ917547 QTV917547 RDR917547 RNN917547 RXJ917547 SHF917547 SRB917547 TAX917547 TKT917547 TUP917547 UEL917547 UOH917547 UYD917547 VHZ917547 VRV917547 WBR917547 WLN917547 WVJ917547 IX983083 ST983083 ACP983083 AML983083 AWH983083 BGD983083 BPZ983083 BZV983083 CJR983083 CTN983083 DDJ983083 DNF983083 DXB983083 EGX983083 EQT983083 FAP983083 FKL983083 FUH983083 GED983083 GNZ983083 GXV983083 HHR983083 HRN983083 IBJ983083 ILF983083 IVB983083 JEX983083 JOT983083 JYP983083 KIL983083 KSH983083 LCD983083 LLZ983083 LVV983083 MFR983083 MPN983083 MZJ983083 NJF983083 NTB983083 OCX983083 OMT983083 OWP983083 PGL983083 PQH983083 QAD983083 QJZ983083 QTV983083 RDR983083 RNN983083 RXJ983083 SHF983083 SRB983083 TAX983083 TKT983083 TUP983083 UEL983083 UOH983083 UYD983083 VHZ983083 VRV983083 WBR983083 WLN983083 WVJ983083 IT65587:IT65590 SP65587:SP65590 ACL65587:ACL65590 AMH65587:AMH65590 AWD65587:AWD65590 BFZ65587:BFZ65590 BPV65587:BPV65590 BZR65587:BZR65590 CJN65587:CJN65590 CTJ65587:CTJ65590 DDF65587:DDF65590 DNB65587:DNB65590 DWX65587:DWX65590 EGT65587:EGT65590 EQP65587:EQP65590 FAL65587:FAL65590 FKH65587:FKH65590 FUD65587:FUD65590 GDZ65587:GDZ65590 GNV65587:GNV65590 GXR65587:GXR65590 HHN65587:HHN65590 HRJ65587:HRJ65590 IBF65587:IBF65590 ILB65587:ILB65590 IUX65587:IUX65590 JET65587:JET65590 JOP65587:JOP65590 JYL65587:JYL65590 KIH65587:KIH65590 KSD65587:KSD65590 LBZ65587:LBZ65590 LLV65587:LLV65590 LVR65587:LVR65590 MFN65587:MFN65590 MPJ65587:MPJ65590 MZF65587:MZF65590 NJB65587:NJB65590 NSX65587:NSX65590 OCT65587:OCT65590 OMP65587:OMP65590 OWL65587:OWL65590 PGH65587:PGH65590 PQD65587:PQD65590 PZZ65587:PZZ65590 QJV65587:QJV65590 QTR65587:QTR65590 RDN65587:RDN65590 RNJ65587:RNJ65590 RXF65587:RXF65590 SHB65587:SHB65590 SQX65587:SQX65590 TAT65587:TAT65590 TKP65587:TKP65590 TUL65587:TUL65590 UEH65587:UEH65590 UOD65587:UOD65590 UXZ65587:UXZ65590 VHV65587:VHV65590 VRR65587:VRR65590 WBN65587:WBN65590 WLJ65587:WLJ65590 WVF65587:WVF65590 IT131123:IT131126 SP131123:SP131126 ACL131123:ACL131126 AMH131123:AMH131126 AWD131123:AWD131126 BFZ131123:BFZ131126 BPV131123:BPV131126 BZR131123:BZR131126 CJN131123:CJN131126 CTJ131123:CTJ131126 DDF131123:DDF131126 DNB131123:DNB131126 DWX131123:DWX131126 EGT131123:EGT131126 EQP131123:EQP131126 FAL131123:FAL131126 FKH131123:FKH131126 FUD131123:FUD131126 GDZ131123:GDZ131126 GNV131123:GNV131126 GXR131123:GXR131126 HHN131123:HHN131126 HRJ131123:HRJ131126 IBF131123:IBF131126 ILB131123:ILB131126 IUX131123:IUX131126 JET131123:JET131126 JOP131123:JOP131126 JYL131123:JYL131126 KIH131123:KIH131126 KSD131123:KSD131126 LBZ131123:LBZ131126 LLV131123:LLV131126 LVR131123:LVR131126 MFN131123:MFN131126 MPJ131123:MPJ131126 MZF131123:MZF131126 NJB131123:NJB131126 NSX131123:NSX131126 OCT131123:OCT131126 OMP131123:OMP131126 OWL131123:OWL131126 PGH131123:PGH131126 PQD131123:PQD131126 PZZ131123:PZZ131126 QJV131123:QJV131126 QTR131123:QTR131126 RDN131123:RDN131126 RNJ131123:RNJ131126 RXF131123:RXF131126 SHB131123:SHB131126 SQX131123:SQX131126 TAT131123:TAT131126 TKP131123:TKP131126 TUL131123:TUL131126 UEH131123:UEH131126 UOD131123:UOD131126 UXZ131123:UXZ131126 VHV131123:VHV131126 VRR131123:VRR131126 WBN131123:WBN131126 WLJ131123:WLJ131126 WVF131123:WVF131126 IT196659:IT196662 SP196659:SP196662 ACL196659:ACL196662 AMH196659:AMH196662 AWD196659:AWD196662 BFZ196659:BFZ196662 BPV196659:BPV196662 BZR196659:BZR196662 CJN196659:CJN196662 CTJ196659:CTJ196662 DDF196659:DDF196662 DNB196659:DNB196662 DWX196659:DWX196662 EGT196659:EGT196662 EQP196659:EQP196662 FAL196659:FAL196662 FKH196659:FKH196662 FUD196659:FUD196662 GDZ196659:GDZ196662 GNV196659:GNV196662 GXR196659:GXR196662 HHN196659:HHN196662 HRJ196659:HRJ196662 IBF196659:IBF196662 ILB196659:ILB196662 IUX196659:IUX196662 JET196659:JET196662 JOP196659:JOP196662 JYL196659:JYL196662 KIH196659:KIH196662 KSD196659:KSD196662 LBZ196659:LBZ196662 LLV196659:LLV196662 LVR196659:LVR196662 MFN196659:MFN196662 MPJ196659:MPJ196662 MZF196659:MZF196662 NJB196659:NJB196662 NSX196659:NSX196662 OCT196659:OCT196662 OMP196659:OMP196662 OWL196659:OWL196662 PGH196659:PGH196662 PQD196659:PQD196662 PZZ196659:PZZ196662 QJV196659:QJV196662 QTR196659:QTR196662 RDN196659:RDN196662 RNJ196659:RNJ196662 RXF196659:RXF196662 SHB196659:SHB196662 SQX196659:SQX196662 TAT196659:TAT196662 TKP196659:TKP196662 TUL196659:TUL196662 UEH196659:UEH196662 UOD196659:UOD196662 UXZ196659:UXZ196662 VHV196659:VHV196662 VRR196659:VRR196662 WBN196659:WBN196662 WLJ196659:WLJ196662 WVF196659:WVF196662 IT262195:IT262198 SP262195:SP262198 ACL262195:ACL262198 AMH262195:AMH262198 AWD262195:AWD262198 BFZ262195:BFZ262198 BPV262195:BPV262198 BZR262195:BZR262198 CJN262195:CJN262198 CTJ262195:CTJ262198 DDF262195:DDF262198 DNB262195:DNB262198 DWX262195:DWX262198 EGT262195:EGT262198 EQP262195:EQP262198 FAL262195:FAL262198 FKH262195:FKH262198 FUD262195:FUD262198 GDZ262195:GDZ262198 GNV262195:GNV262198 GXR262195:GXR262198 HHN262195:HHN262198 HRJ262195:HRJ262198 IBF262195:IBF262198 ILB262195:ILB262198 IUX262195:IUX262198 JET262195:JET262198 JOP262195:JOP262198 JYL262195:JYL262198 KIH262195:KIH262198 KSD262195:KSD262198 LBZ262195:LBZ262198 LLV262195:LLV262198 LVR262195:LVR262198 MFN262195:MFN262198 MPJ262195:MPJ262198 MZF262195:MZF262198 NJB262195:NJB262198 NSX262195:NSX262198 OCT262195:OCT262198 OMP262195:OMP262198 OWL262195:OWL262198 PGH262195:PGH262198 PQD262195:PQD262198 PZZ262195:PZZ262198 QJV262195:QJV262198 QTR262195:QTR262198 RDN262195:RDN262198 RNJ262195:RNJ262198 RXF262195:RXF262198 SHB262195:SHB262198 SQX262195:SQX262198 TAT262195:TAT262198 TKP262195:TKP262198 TUL262195:TUL262198 UEH262195:UEH262198 UOD262195:UOD262198 UXZ262195:UXZ262198 VHV262195:VHV262198 VRR262195:VRR262198 WBN262195:WBN262198 WLJ262195:WLJ262198 WVF262195:WVF262198 IT327731:IT327734 SP327731:SP327734 ACL327731:ACL327734 AMH327731:AMH327734 AWD327731:AWD327734 BFZ327731:BFZ327734 BPV327731:BPV327734 BZR327731:BZR327734 CJN327731:CJN327734 CTJ327731:CTJ327734 DDF327731:DDF327734 DNB327731:DNB327734 DWX327731:DWX327734 EGT327731:EGT327734 EQP327731:EQP327734 FAL327731:FAL327734 FKH327731:FKH327734 FUD327731:FUD327734 GDZ327731:GDZ327734 GNV327731:GNV327734 GXR327731:GXR327734 HHN327731:HHN327734 HRJ327731:HRJ327734 IBF327731:IBF327734 ILB327731:ILB327734 IUX327731:IUX327734 JET327731:JET327734 JOP327731:JOP327734 JYL327731:JYL327734 KIH327731:KIH327734 KSD327731:KSD327734 LBZ327731:LBZ327734 LLV327731:LLV327734 LVR327731:LVR327734 MFN327731:MFN327734 MPJ327731:MPJ327734 MZF327731:MZF327734 NJB327731:NJB327734 NSX327731:NSX327734 OCT327731:OCT327734 OMP327731:OMP327734 OWL327731:OWL327734 PGH327731:PGH327734 PQD327731:PQD327734 PZZ327731:PZZ327734 QJV327731:QJV327734 QTR327731:QTR327734 RDN327731:RDN327734 RNJ327731:RNJ327734 RXF327731:RXF327734 SHB327731:SHB327734 SQX327731:SQX327734 TAT327731:TAT327734 TKP327731:TKP327734 TUL327731:TUL327734 UEH327731:UEH327734 UOD327731:UOD327734 UXZ327731:UXZ327734 VHV327731:VHV327734 VRR327731:VRR327734 WBN327731:WBN327734 WLJ327731:WLJ327734 WVF327731:WVF327734 IT393267:IT393270 SP393267:SP393270 ACL393267:ACL393270 AMH393267:AMH393270 AWD393267:AWD393270 BFZ393267:BFZ393270 BPV393267:BPV393270 BZR393267:BZR393270 CJN393267:CJN393270 CTJ393267:CTJ393270 DDF393267:DDF393270 DNB393267:DNB393270 DWX393267:DWX393270 EGT393267:EGT393270 EQP393267:EQP393270 FAL393267:FAL393270 FKH393267:FKH393270 FUD393267:FUD393270 GDZ393267:GDZ393270 GNV393267:GNV393270 GXR393267:GXR393270 HHN393267:HHN393270 HRJ393267:HRJ393270 IBF393267:IBF393270 ILB393267:ILB393270 IUX393267:IUX393270 JET393267:JET393270 JOP393267:JOP393270 JYL393267:JYL393270 KIH393267:KIH393270 KSD393267:KSD393270 LBZ393267:LBZ393270 LLV393267:LLV393270 LVR393267:LVR393270 MFN393267:MFN393270 MPJ393267:MPJ393270 MZF393267:MZF393270 NJB393267:NJB393270 NSX393267:NSX393270 OCT393267:OCT393270 OMP393267:OMP393270 OWL393267:OWL393270 PGH393267:PGH393270 PQD393267:PQD393270 PZZ393267:PZZ393270 QJV393267:QJV393270 QTR393267:QTR393270 RDN393267:RDN393270 RNJ393267:RNJ393270 RXF393267:RXF393270 SHB393267:SHB393270 SQX393267:SQX393270 TAT393267:TAT393270 TKP393267:TKP393270 TUL393267:TUL393270 UEH393267:UEH393270 UOD393267:UOD393270 UXZ393267:UXZ393270 VHV393267:VHV393270 VRR393267:VRR393270 WBN393267:WBN393270 WLJ393267:WLJ393270 WVF393267:WVF393270 IT458803:IT458806 SP458803:SP458806 ACL458803:ACL458806 AMH458803:AMH458806 AWD458803:AWD458806 BFZ458803:BFZ458806 BPV458803:BPV458806 BZR458803:BZR458806 CJN458803:CJN458806 CTJ458803:CTJ458806 DDF458803:DDF458806 DNB458803:DNB458806 DWX458803:DWX458806 EGT458803:EGT458806 EQP458803:EQP458806 FAL458803:FAL458806 FKH458803:FKH458806 FUD458803:FUD458806 GDZ458803:GDZ458806 GNV458803:GNV458806 GXR458803:GXR458806 HHN458803:HHN458806 HRJ458803:HRJ458806 IBF458803:IBF458806 ILB458803:ILB458806 IUX458803:IUX458806 JET458803:JET458806 JOP458803:JOP458806 JYL458803:JYL458806 KIH458803:KIH458806 KSD458803:KSD458806 LBZ458803:LBZ458806 LLV458803:LLV458806 LVR458803:LVR458806 MFN458803:MFN458806 MPJ458803:MPJ458806 MZF458803:MZF458806 NJB458803:NJB458806 NSX458803:NSX458806 OCT458803:OCT458806 OMP458803:OMP458806 OWL458803:OWL458806 PGH458803:PGH458806 PQD458803:PQD458806 PZZ458803:PZZ458806 QJV458803:QJV458806 QTR458803:QTR458806 RDN458803:RDN458806 RNJ458803:RNJ458806 RXF458803:RXF458806 SHB458803:SHB458806 SQX458803:SQX458806 TAT458803:TAT458806 TKP458803:TKP458806 TUL458803:TUL458806 UEH458803:UEH458806 UOD458803:UOD458806 UXZ458803:UXZ458806 VHV458803:VHV458806 VRR458803:VRR458806 WBN458803:WBN458806 WLJ458803:WLJ458806 WVF458803:WVF458806 IT524339:IT524342 SP524339:SP524342 ACL524339:ACL524342 AMH524339:AMH524342 AWD524339:AWD524342 BFZ524339:BFZ524342 BPV524339:BPV524342 BZR524339:BZR524342 CJN524339:CJN524342 CTJ524339:CTJ524342 DDF524339:DDF524342 DNB524339:DNB524342 DWX524339:DWX524342 EGT524339:EGT524342 EQP524339:EQP524342 FAL524339:FAL524342 FKH524339:FKH524342 FUD524339:FUD524342 GDZ524339:GDZ524342 GNV524339:GNV524342 GXR524339:GXR524342 HHN524339:HHN524342 HRJ524339:HRJ524342 IBF524339:IBF524342 ILB524339:ILB524342 IUX524339:IUX524342 JET524339:JET524342 JOP524339:JOP524342 JYL524339:JYL524342 KIH524339:KIH524342 KSD524339:KSD524342 LBZ524339:LBZ524342 LLV524339:LLV524342 LVR524339:LVR524342 MFN524339:MFN524342 MPJ524339:MPJ524342 MZF524339:MZF524342 NJB524339:NJB524342 NSX524339:NSX524342 OCT524339:OCT524342 OMP524339:OMP524342 OWL524339:OWL524342 PGH524339:PGH524342 PQD524339:PQD524342 PZZ524339:PZZ524342 QJV524339:QJV524342 QTR524339:QTR524342 RDN524339:RDN524342 RNJ524339:RNJ524342 RXF524339:RXF524342 SHB524339:SHB524342 SQX524339:SQX524342 TAT524339:TAT524342 TKP524339:TKP524342 TUL524339:TUL524342 UEH524339:UEH524342 UOD524339:UOD524342 UXZ524339:UXZ524342 VHV524339:VHV524342 VRR524339:VRR524342 WBN524339:WBN524342 WLJ524339:WLJ524342 WVF524339:WVF524342 IT589875:IT589878 SP589875:SP589878 ACL589875:ACL589878 AMH589875:AMH589878 AWD589875:AWD589878 BFZ589875:BFZ589878 BPV589875:BPV589878 BZR589875:BZR589878 CJN589875:CJN589878 CTJ589875:CTJ589878 DDF589875:DDF589878 DNB589875:DNB589878 DWX589875:DWX589878 EGT589875:EGT589878 EQP589875:EQP589878 FAL589875:FAL589878 FKH589875:FKH589878 FUD589875:FUD589878 GDZ589875:GDZ589878 GNV589875:GNV589878 GXR589875:GXR589878 HHN589875:HHN589878 HRJ589875:HRJ589878 IBF589875:IBF589878 ILB589875:ILB589878 IUX589875:IUX589878 JET589875:JET589878 JOP589875:JOP589878 JYL589875:JYL589878 KIH589875:KIH589878 KSD589875:KSD589878 LBZ589875:LBZ589878 LLV589875:LLV589878 LVR589875:LVR589878 MFN589875:MFN589878 MPJ589875:MPJ589878 MZF589875:MZF589878 NJB589875:NJB589878 NSX589875:NSX589878 OCT589875:OCT589878 OMP589875:OMP589878 OWL589875:OWL589878 PGH589875:PGH589878 PQD589875:PQD589878 PZZ589875:PZZ589878 QJV589875:QJV589878 QTR589875:QTR589878 RDN589875:RDN589878 RNJ589875:RNJ589878 RXF589875:RXF589878 SHB589875:SHB589878 SQX589875:SQX589878 TAT589875:TAT589878 TKP589875:TKP589878 TUL589875:TUL589878 UEH589875:UEH589878 UOD589875:UOD589878 UXZ589875:UXZ589878 VHV589875:VHV589878 VRR589875:VRR589878 WBN589875:WBN589878 WLJ589875:WLJ589878 WVF589875:WVF589878 IT655411:IT655414 SP655411:SP655414 ACL655411:ACL655414 AMH655411:AMH655414 AWD655411:AWD655414 BFZ655411:BFZ655414 BPV655411:BPV655414 BZR655411:BZR655414 CJN655411:CJN655414 CTJ655411:CTJ655414 DDF655411:DDF655414 DNB655411:DNB655414 DWX655411:DWX655414 EGT655411:EGT655414 EQP655411:EQP655414 FAL655411:FAL655414 FKH655411:FKH655414 FUD655411:FUD655414 GDZ655411:GDZ655414 GNV655411:GNV655414 GXR655411:GXR655414 HHN655411:HHN655414 HRJ655411:HRJ655414 IBF655411:IBF655414 ILB655411:ILB655414 IUX655411:IUX655414 JET655411:JET655414 JOP655411:JOP655414 JYL655411:JYL655414 KIH655411:KIH655414 KSD655411:KSD655414 LBZ655411:LBZ655414 LLV655411:LLV655414 LVR655411:LVR655414 MFN655411:MFN655414 MPJ655411:MPJ655414 MZF655411:MZF655414 NJB655411:NJB655414 NSX655411:NSX655414 OCT655411:OCT655414 OMP655411:OMP655414 OWL655411:OWL655414 PGH655411:PGH655414 PQD655411:PQD655414 PZZ655411:PZZ655414 QJV655411:QJV655414 QTR655411:QTR655414 RDN655411:RDN655414 RNJ655411:RNJ655414 RXF655411:RXF655414 SHB655411:SHB655414 SQX655411:SQX655414 TAT655411:TAT655414 TKP655411:TKP655414 TUL655411:TUL655414 UEH655411:UEH655414 UOD655411:UOD655414 UXZ655411:UXZ655414 VHV655411:VHV655414 VRR655411:VRR655414 WBN655411:WBN655414 WLJ655411:WLJ655414 WVF655411:WVF655414 IT720947:IT720950 SP720947:SP720950 ACL720947:ACL720950 AMH720947:AMH720950 AWD720947:AWD720950 BFZ720947:BFZ720950 BPV720947:BPV720950 BZR720947:BZR720950 CJN720947:CJN720950 CTJ720947:CTJ720950 DDF720947:DDF720950 DNB720947:DNB720950 DWX720947:DWX720950 EGT720947:EGT720950 EQP720947:EQP720950 FAL720947:FAL720950 FKH720947:FKH720950 FUD720947:FUD720950 GDZ720947:GDZ720950 GNV720947:GNV720950 GXR720947:GXR720950 HHN720947:HHN720950 HRJ720947:HRJ720950 IBF720947:IBF720950 ILB720947:ILB720950 IUX720947:IUX720950 JET720947:JET720950 JOP720947:JOP720950 JYL720947:JYL720950 KIH720947:KIH720950 KSD720947:KSD720950 LBZ720947:LBZ720950 LLV720947:LLV720950 LVR720947:LVR720950 MFN720947:MFN720950 MPJ720947:MPJ720950 MZF720947:MZF720950 NJB720947:NJB720950 NSX720947:NSX720950 OCT720947:OCT720950 OMP720947:OMP720950 OWL720947:OWL720950 PGH720947:PGH720950 PQD720947:PQD720950 PZZ720947:PZZ720950 QJV720947:QJV720950 QTR720947:QTR720950 RDN720947:RDN720950 RNJ720947:RNJ720950 RXF720947:RXF720950 SHB720947:SHB720950 SQX720947:SQX720950 TAT720947:TAT720950 TKP720947:TKP720950 TUL720947:TUL720950 UEH720947:UEH720950 UOD720947:UOD720950 UXZ720947:UXZ720950 VHV720947:VHV720950 VRR720947:VRR720950 WBN720947:WBN720950 WLJ720947:WLJ720950 WVF720947:WVF720950 IT786483:IT786486 SP786483:SP786486 ACL786483:ACL786486 AMH786483:AMH786486 AWD786483:AWD786486 BFZ786483:BFZ786486 BPV786483:BPV786486 BZR786483:BZR786486 CJN786483:CJN786486 CTJ786483:CTJ786486 DDF786483:DDF786486 DNB786483:DNB786486 DWX786483:DWX786486 EGT786483:EGT786486 EQP786483:EQP786486 FAL786483:FAL786486 FKH786483:FKH786486 FUD786483:FUD786486 GDZ786483:GDZ786486 GNV786483:GNV786486 GXR786483:GXR786486 HHN786483:HHN786486 HRJ786483:HRJ786486 IBF786483:IBF786486 ILB786483:ILB786486 IUX786483:IUX786486 JET786483:JET786486 JOP786483:JOP786486 JYL786483:JYL786486 KIH786483:KIH786486 KSD786483:KSD786486 LBZ786483:LBZ786486 LLV786483:LLV786486 LVR786483:LVR786486 MFN786483:MFN786486 MPJ786483:MPJ786486 MZF786483:MZF786486 NJB786483:NJB786486 NSX786483:NSX786486 OCT786483:OCT786486 OMP786483:OMP786486 OWL786483:OWL786486 PGH786483:PGH786486 PQD786483:PQD786486 PZZ786483:PZZ786486 QJV786483:QJV786486 QTR786483:QTR786486 RDN786483:RDN786486 RNJ786483:RNJ786486 RXF786483:RXF786486 SHB786483:SHB786486 SQX786483:SQX786486 TAT786483:TAT786486 TKP786483:TKP786486 TUL786483:TUL786486 UEH786483:UEH786486 UOD786483:UOD786486 UXZ786483:UXZ786486 VHV786483:VHV786486 VRR786483:VRR786486 WBN786483:WBN786486 WLJ786483:WLJ786486 WVF786483:WVF786486 IT852019:IT852022 SP852019:SP852022 ACL852019:ACL852022 AMH852019:AMH852022 AWD852019:AWD852022 BFZ852019:BFZ852022 BPV852019:BPV852022 BZR852019:BZR852022 CJN852019:CJN852022 CTJ852019:CTJ852022 DDF852019:DDF852022 DNB852019:DNB852022 DWX852019:DWX852022 EGT852019:EGT852022 EQP852019:EQP852022 FAL852019:FAL852022 FKH852019:FKH852022 FUD852019:FUD852022 GDZ852019:GDZ852022 GNV852019:GNV852022 GXR852019:GXR852022 HHN852019:HHN852022 HRJ852019:HRJ852022 IBF852019:IBF852022 ILB852019:ILB852022 IUX852019:IUX852022 JET852019:JET852022 JOP852019:JOP852022 JYL852019:JYL852022 KIH852019:KIH852022 KSD852019:KSD852022 LBZ852019:LBZ852022 LLV852019:LLV852022 LVR852019:LVR852022 MFN852019:MFN852022 MPJ852019:MPJ852022 MZF852019:MZF852022 NJB852019:NJB852022 NSX852019:NSX852022 OCT852019:OCT852022 OMP852019:OMP852022 OWL852019:OWL852022 PGH852019:PGH852022 PQD852019:PQD852022 PZZ852019:PZZ852022 QJV852019:QJV852022 QTR852019:QTR852022 RDN852019:RDN852022 RNJ852019:RNJ852022 RXF852019:RXF852022 SHB852019:SHB852022 SQX852019:SQX852022 TAT852019:TAT852022 TKP852019:TKP852022 TUL852019:TUL852022 UEH852019:UEH852022 UOD852019:UOD852022 UXZ852019:UXZ852022 VHV852019:VHV852022 VRR852019:VRR852022 WBN852019:WBN852022 WLJ852019:WLJ852022 WVF852019:WVF852022 IT917555:IT917558 SP917555:SP917558 ACL917555:ACL917558 AMH917555:AMH917558 AWD917555:AWD917558 BFZ917555:BFZ917558 BPV917555:BPV917558 BZR917555:BZR917558 CJN917555:CJN917558 CTJ917555:CTJ917558 DDF917555:DDF917558 DNB917555:DNB917558 DWX917555:DWX917558 EGT917555:EGT917558 EQP917555:EQP917558 FAL917555:FAL917558 FKH917555:FKH917558 FUD917555:FUD917558 GDZ917555:GDZ917558 GNV917555:GNV917558 GXR917555:GXR917558 HHN917555:HHN917558 HRJ917555:HRJ917558 IBF917555:IBF917558 ILB917555:ILB917558 IUX917555:IUX917558 JET917555:JET917558 JOP917555:JOP917558 JYL917555:JYL917558 KIH917555:KIH917558 KSD917555:KSD917558 LBZ917555:LBZ917558 LLV917555:LLV917558 LVR917555:LVR917558 MFN917555:MFN917558 MPJ917555:MPJ917558 MZF917555:MZF917558 NJB917555:NJB917558 NSX917555:NSX917558 OCT917555:OCT917558 OMP917555:OMP917558 OWL917555:OWL917558 PGH917555:PGH917558 PQD917555:PQD917558 PZZ917555:PZZ917558 QJV917555:QJV917558 QTR917555:QTR917558 RDN917555:RDN917558 RNJ917555:RNJ917558 RXF917555:RXF917558 SHB917555:SHB917558 SQX917555:SQX917558 TAT917555:TAT917558 TKP917555:TKP917558 TUL917555:TUL917558 UEH917555:UEH917558 UOD917555:UOD917558 UXZ917555:UXZ917558 VHV917555:VHV917558 VRR917555:VRR917558 WBN917555:WBN917558 WLJ917555:WLJ917558 WVF917555:WVF917558 IT983091:IT983094 SP983091:SP983094 ACL983091:ACL983094 AMH983091:AMH983094 AWD983091:AWD983094 BFZ983091:BFZ983094 BPV983091:BPV983094 BZR983091:BZR983094 CJN983091:CJN983094 CTJ983091:CTJ983094 DDF983091:DDF983094 DNB983091:DNB983094 DWX983091:DWX983094 EGT983091:EGT983094 EQP983091:EQP983094 FAL983091:FAL983094 FKH983091:FKH983094 FUD983091:FUD983094 GDZ983091:GDZ983094 GNV983091:GNV983094 GXR983091:GXR983094 HHN983091:HHN983094 HRJ983091:HRJ983094 IBF983091:IBF983094 ILB983091:ILB983094 IUX983091:IUX983094 JET983091:JET983094 JOP983091:JOP983094 JYL983091:JYL983094 KIH983091:KIH983094 KSD983091:KSD983094 LBZ983091:LBZ983094 LLV983091:LLV983094 LVR983091:LVR983094 MFN983091:MFN983094 MPJ983091:MPJ983094 MZF983091:MZF983094 NJB983091:NJB983094 NSX983091:NSX983094 OCT983091:OCT983094 OMP983091:OMP983094 OWL983091:OWL983094 PGH983091:PGH983094 PQD983091:PQD983094 PZZ983091:PZZ983094 QJV983091:QJV983094 QTR983091:QTR983094 RDN983091:RDN983094 RNJ983091:RNJ983094 RXF983091:RXF983094 SHB983091:SHB983094 SQX983091:SQX983094 TAT983091:TAT983094 TKP983091:TKP983094 TUL983091:TUL983094 UEH983091:UEH983094 UOD983091:UOD983094 UXZ983091:UXZ983094 VHV983091:VHV983094 VRR983091:VRR983094 WBN983091:WBN983094 WLJ983091:WLJ983094 WVF983091:WVF983094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IT65585 SP65585 ACL65585 AMH65585 AWD65585 BFZ65585 BPV65585 BZR65585 CJN65585 CTJ65585 DDF65585 DNB65585 DWX65585 EGT65585 EQP65585 FAL65585 FKH65585 FUD65585 GDZ65585 GNV65585 GXR65585 HHN65585 HRJ65585 IBF65585 ILB65585 IUX65585 JET65585 JOP65585 JYL65585 KIH65585 KSD65585 LBZ65585 LLV65585 LVR65585 MFN65585 MPJ65585 MZF65585 NJB65585 NSX65585 OCT65585 OMP65585 OWL65585 PGH65585 PQD65585 PZZ65585 QJV65585 QTR65585 RDN65585 RNJ65585 RXF65585 SHB65585 SQX65585 TAT65585 TKP65585 TUL65585 UEH65585 UOD65585 UXZ65585 VHV65585 VRR65585 WBN65585 WLJ65585 WVF65585 IT131121 SP131121 ACL131121 AMH131121 AWD131121 BFZ131121 BPV131121 BZR131121 CJN131121 CTJ131121 DDF131121 DNB131121 DWX131121 EGT131121 EQP131121 FAL131121 FKH131121 FUD131121 GDZ131121 GNV131121 GXR131121 HHN131121 HRJ131121 IBF131121 ILB131121 IUX131121 JET131121 JOP131121 JYL131121 KIH131121 KSD131121 LBZ131121 LLV131121 LVR131121 MFN131121 MPJ131121 MZF131121 NJB131121 NSX131121 OCT131121 OMP131121 OWL131121 PGH131121 PQD131121 PZZ131121 QJV131121 QTR131121 RDN131121 RNJ131121 RXF131121 SHB131121 SQX131121 TAT131121 TKP131121 TUL131121 UEH131121 UOD131121 UXZ131121 VHV131121 VRR131121 WBN131121 WLJ131121 WVF131121 IT196657 SP196657 ACL196657 AMH196657 AWD196657 BFZ196657 BPV196657 BZR196657 CJN196657 CTJ196657 DDF196657 DNB196657 DWX196657 EGT196657 EQP196657 FAL196657 FKH196657 FUD196657 GDZ196657 GNV196657 GXR196657 HHN196657 HRJ196657 IBF196657 ILB196657 IUX196657 JET196657 JOP196657 JYL196657 KIH196657 KSD196657 LBZ196657 LLV196657 LVR196657 MFN196657 MPJ196657 MZF196657 NJB196657 NSX196657 OCT196657 OMP196657 OWL196657 PGH196657 PQD196657 PZZ196657 QJV196657 QTR196657 RDN196657 RNJ196657 RXF196657 SHB196657 SQX196657 TAT196657 TKP196657 TUL196657 UEH196657 UOD196657 UXZ196657 VHV196657 VRR196657 WBN196657 WLJ196657 WVF196657 IT262193 SP262193 ACL262193 AMH262193 AWD262193 BFZ262193 BPV262193 BZR262193 CJN262193 CTJ262193 DDF262193 DNB262193 DWX262193 EGT262193 EQP262193 FAL262193 FKH262193 FUD262193 GDZ262193 GNV262193 GXR262193 HHN262193 HRJ262193 IBF262193 ILB262193 IUX262193 JET262193 JOP262193 JYL262193 KIH262193 KSD262193 LBZ262193 LLV262193 LVR262193 MFN262193 MPJ262193 MZF262193 NJB262193 NSX262193 OCT262193 OMP262193 OWL262193 PGH262193 PQD262193 PZZ262193 QJV262193 QTR262193 RDN262193 RNJ262193 RXF262193 SHB262193 SQX262193 TAT262193 TKP262193 TUL262193 UEH262193 UOD262193 UXZ262193 VHV262193 VRR262193 WBN262193 WLJ262193 WVF262193 IT327729 SP327729 ACL327729 AMH327729 AWD327729 BFZ327729 BPV327729 BZR327729 CJN327729 CTJ327729 DDF327729 DNB327729 DWX327729 EGT327729 EQP327729 FAL327729 FKH327729 FUD327729 GDZ327729 GNV327729 GXR327729 HHN327729 HRJ327729 IBF327729 ILB327729 IUX327729 JET327729 JOP327729 JYL327729 KIH327729 KSD327729 LBZ327729 LLV327729 LVR327729 MFN327729 MPJ327729 MZF327729 NJB327729 NSX327729 OCT327729 OMP327729 OWL327729 PGH327729 PQD327729 PZZ327729 QJV327729 QTR327729 RDN327729 RNJ327729 RXF327729 SHB327729 SQX327729 TAT327729 TKP327729 TUL327729 UEH327729 UOD327729 UXZ327729 VHV327729 VRR327729 WBN327729 WLJ327729 WVF327729 IT393265 SP393265 ACL393265 AMH393265 AWD393265 BFZ393265 BPV393265 BZR393265 CJN393265 CTJ393265 DDF393265 DNB393265 DWX393265 EGT393265 EQP393265 FAL393265 FKH393265 FUD393265 GDZ393265 GNV393265 GXR393265 HHN393265 HRJ393265 IBF393265 ILB393265 IUX393265 JET393265 JOP393265 JYL393265 KIH393265 KSD393265 LBZ393265 LLV393265 LVR393265 MFN393265 MPJ393265 MZF393265 NJB393265 NSX393265 OCT393265 OMP393265 OWL393265 PGH393265 PQD393265 PZZ393265 QJV393265 QTR393265 RDN393265 RNJ393265 RXF393265 SHB393265 SQX393265 TAT393265 TKP393265 TUL393265 UEH393265 UOD393265 UXZ393265 VHV393265 VRR393265 WBN393265 WLJ393265 WVF393265 IT458801 SP458801 ACL458801 AMH458801 AWD458801 BFZ458801 BPV458801 BZR458801 CJN458801 CTJ458801 DDF458801 DNB458801 DWX458801 EGT458801 EQP458801 FAL458801 FKH458801 FUD458801 GDZ458801 GNV458801 GXR458801 HHN458801 HRJ458801 IBF458801 ILB458801 IUX458801 JET458801 JOP458801 JYL458801 KIH458801 KSD458801 LBZ458801 LLV458801 LVR458801 MFN458801 MPJ458801 MZF458801 NJB458801 NSX458801 OCT458801 OMP458801 OWL458801 PGH458801 PQD458801 PZZ458801 QJV458801 QTR458801 RDN458801 RNJ458801 RXF458801 SHB458801 SQX458801 TAT458801 TKP458801 TUL458801 UEH458801 UOD458801 UXZ458801 VHV458801 VRR458801 WBN458801 WLJ458801 WVF458801 IT524337 SP524337 ACL524337 AMH524337 AWD524337 BFZ524337 BPV524337 BZR524337 CJN524337 CTJ524337 DDF524337 DNB524337 DWX524337 EGT524337 EQP524337 FAL524337 FKH524337 FUD524337 GDZ524337 GNV524337 GXR524337 HHN524337 HRJ524337 IBF524337 ILB524337 IUX524337 JET524337 JOP524337 JYL524337 KIH524337 KSD524337 LBZ524337 LLV524337 LVR524337 MFN524337 MPJ524337 MZF524337 NJB524337 NSX524337 OCT524337 OMP524337 OWL524337 PGH524337 PQD524337 PZZ524337 QJV524337 QTR524337 RDN524337 RNJ524337 RXF524337 SHB524337 SQX524337 TAT524337 TKP524337 TUL524337 UEH524337 UOD524337 UXZ524337 VHV524337 VRR524337 WBN524337 WLJ524337 WVF524337 IT589873 SP589873 ACL589873 AMH589873 AWD589873 BFZ589873 BPV589873 BZR589873 CJN589873 CTJ589873 DDF589873 DNB589873 DWX589873 EGT589873 EQP589873 FAL589873 FKH589873 FUD589873 GDZ589873 GNV589873 GXR589873 HHN589873 HRJ589873 IBF589873 ILB589873 IUX589873 JET589873 JOP589873 JYL589873 KIH589873 KSD589873 LBZ589873 LLV589873 LVR589873 MFN589873 MPJ589873 MZF589873 NJB589873 NSX589873 OCT589873 OMP589873 OWL589873 PGH589873 PQD589873 PZZ589873 QJV589873 QTR589873 RDN589873 RNJ589873 RXF589873 SHB589873 SQX589873 TAT589873 TKP589873 TUL589873 UEH589873 UOD589873 UXZ589873 VHV589873 VRR589873 WBN589873 WLJ589873 WVF589873 IT655409 SP655409 ACL655409 AMH655409 AWD655409 BFZ655409 BPV655409 BZR655409 CJN655409 CTJ655409 DDF655409 DNB655409 DWX655409 EGT655409 EQP655409 FAL655409 FKH655409 FUD655409 GDZ655409 GNV655409 GXR655409 HHN655409 HRJ655409 IBF655409 ILB655409 IUX655409 JET655409 JOP655409 JYL655409 KIH655409 KSD655409 LBZ655409 LLV655409 LVR655409 MFN655409 MPJ655409 MZF655409 NJB655409 NSX655409 OCT655409 OMP655409 OWL655409 PGH655409 PQD655409 PZZ655409 QJV655409 QTR655409 RDN655409 RNJ655409 RXF655409 SHB655409 SQX655409 TAT655409 TKP655409 TUL655409 UEH655409 UOD655409 UXZ655409 VHV655409 VRR655409 WBN655409 WLJ655409 WVF655409 IT720945 SP720945 ACL720945 AMH720945 AWD720945 BFZ720945 BPV720945 BZR720945 CJN720945 CTJ720945 DDF720945 DNB720945 DWX720945 EGT720945 EQP720945 FAL720945 FKH720945 FUD720945 GDZ720945 GNV720945 GXR720945 HHN720945 HRJ720945 IBF720945 ILB720945 IUX720945 JET720945 JOP720945 JYL720945 KIH720945 KSD720945 LBZ720945 LLV720945 LVR720945 MFN720945 MPJ720945 MZF720945 NJB720945 NSX720945 OCT720945 OMP720945 OWL720945 PGH720945 PQD720945 PZZ720945 QJV720945 QTR720945 RDN720945 RNJ720945 RXF720945 SHB720945 SQX720945 TAT720945 TKP720945 TUL720945 UEH720945 UOD720945 UXZ720945 VHV720945 VRR720945 WBN720945 WLJ720945 WVF720945 IT786481 SP786481 ACL786481 AMH786481 AWD786481 BFZ786481 BPV786481 BZR786481 CJN786481 CTJ786481 DDF786481 DNB786481 DWX786481 EGT786481 EQP786481 FAL786481 FKH786481 FUD786481 GDZ786481 GNV786481 GXR786481 HHN786481 HRJ786481 IBF786481 ILB786481 IUX786481 JET786481 JOP786481 JYL786481 KIH786481 KSD786481 LBZ786481 LLV786481 LVR786481 MFN786481 MPJ786481 MZF786481 NJB786481 NSX786481 OCT786481 OMP786481 OWL786481 PGH786481 PQD786481 PZZ786481 QJV786481 QTR786481 RDN786481 RNJ786481 RXF786481 SHB786481 SQX786481 TAT786481 TKP786481 TUL786481 UEH786481 UOD786481 UXZ786481 VHV786481 VRR786481 WBN786481 WLJ786481 WVF786481 IT852017 SP852017 ACL852017 AMH852017 AWD852017 BFZ852017 BPV852017 BZR852017 CJN852017 CTJ852017 DDF852017 DNB852017 DWX852017 EGT852017 EQP852017 FAL852017 FKH852017 FUD852017 GDZ852017 GNV852017 GXR852017 HHN852017 HRJ852017 IBF852017 ILB852017 IUX852017 JET852017 JOP852017 JYL852017 KIH852017 KSD852017 LBZ852017 LLV852017 LVR852017 MFN852017 MPJ852017 MZF852017 NJB852017 NSX852017 OCT852017 OMP852017 OWL852017 PGH852017 PQD852017 PZZ852017 QJV852017 QTR852017 RDN852017 RNJ852017 RXF852017 SHB852017 SQX852017 TAT852017 TKP852017 TUL852017 UEH852017 UOD852017 UXZ852017 VHV852017 VRR852017 WBN852017 WLJ852017 WVF852017 IT917553 SP917553 ACL917553 AMH917553 AWD917553 BFZ917553 BPV917553 BZR917553 CJN917553 CTJ917553 DDF917553 DNB917553 DWX917553 EGT917553 EQP917553 FAL917553 FKH917553 FUD917553 GDZ917553 GNV917553 GXR917553 HHN917553 HRJ917553 IBF917553 ILB917553 IUX917553 JET917553 JOP917553 JYL917553 KIH917553 KSD917553 LBZ917553 LLV917553 LVR917553 MFN917553 MPJ917553 MZF917553 NJB917553 NSX917553 OCT917553 OMP917553 OWL917553 PGH917553 PQD917553 PZZ917553 QJV917553 QTR917553 RDN917553 RNJ917553 RXF917553 SHB917553 SQX917553 TAT917553 TKP917553 TUL917553 UEH917553 UOD917553 UXZ917553 VHV917553 VRR917553 WBN917553 WLJ917553 WVF917553 IT983089 SP983089 ACL983089 AMH983089 AWD983089 BFZ983089 BPV983089 BZR983089 CJN983089 CTJ983089 DDF983089 DNB983089 DWX983089 EGT983089 EQP983089 FAL983089 FKH983089 FUD983089 GDZ983089 GNV983089 GXR983089 HHN983089 HRJ983089 IBF983089 ILB983089 IUX983089 JET983089 JOP983089 JYL983089 KIH983089 KSD983089 LBZ983089 LLV983089 LVR983089 MFN983089 MPJ983089 MZF983089 NJB983089 NSX983089 OCT983089 OMP983089 OWL983089 PGH983089 PQD983089 PZZ983089 QJV983089 QTR983089 RDN983089 RNJ983089 RXF983089 SHB983089 SQX983089 TAT983089 TKP983089 TUL983089 UEH983089 UOD983089 UXZ983089 VHV983089 VRR983089 WBN983089 WLJ983089 WVF983089 IT65583 SP65583 ACL65583 AMH65583 AWD65583 BFZ65583 BPV65583 BZR65583 CJN65583 CTJ65583 DDF65583 DNB65583 DWX65583 EGT65583 EQP65583 FAL65583 FKH65583 FUD65583 GDZ65583 GNV65583 GXR65583 HHN65583 HRJ65583 IBF65583 ILB65583 IUX65583 JET65583 JOP65583 JYL65583 KIH65583 KSD65583 LBZ65583 LLV65583 LVR65583 MFN65583 MPJ65583 MZF65583 NJB65583 NSX65583 OCT65583 OMP65583 OWL65583 PGH65583 PQD65583 PZZ65583 QJV65583 QTR65583 RDN65583 RNJ65583 RXF65583 SHB65583 SQX65583 TAT65583 TKP65583 TUL65583 UEH65583 UOD65583 UXZ65583 VHV65583 VRR65583 WBN65583 WLJ65583 WVF65583 IT131119 SP131119 ACL131119 AMH131119 AWD131119 BFZ131119 BPV131119 BZR131119 CJN131119 CTJ131119 DDF131119 DNB131119 DWX131119 EGT131119 EQP131119 FAL131119 FKH131119 FUD131119 GDZ131119 GNV131119 GXR131119 HHN131119 HRJ131119 IBF131119 ILB131119 IUX131119 JET131119 JOP131119 JYL131119 KIH131119 KSD131119 LBZ131119 LLV131119 LVR131119 MFN131119 MPJ131119 MZF131119 NJB131119 NSX131119 OCT131119 OMP131119 OWL131119 PGH131119 PQD131119 PZZ131119 QJV131119 QTR131119 RDN131119 RNJ131119 RXF131119 SHB131119 SQX131119 TAT131119 TKP131119 TUL131119 UEH131119 UOD131119 UXZ131119 VHV131119 VRR131119 WBN131119 WLJ131119 WVF131119 IT196655 SP196655 ACL196655 AMH196655 AWD196655 BFZ196655 BPV196655 BZR196655 CJN196655 CTJ196655 DDF196655 DNB196655 DWX196655 EGT196655 EQP196655 FAL196655 FKH196655 FUD196655 GDZ196655 GNV196655 GXR196655 HHN196655 HRJ196655 IBF196655 ILB196655 IUX196655 JET196655 JOP196655 JYL196655 KIH196655 KSD196655 LBZ196655 LLV196655 LVR196655 MFN196655 MPJ196655 MZF196655 NJB196655 NSX196655 OCT196655 OMP196655 OWL196655 PGH196655 PQD196655 PZZ196655 QJV196655 QTR196655 RDN196655 RNJ196655 RXF196655 SHB196655 SQX196655 TAT196655 TKP196655 TUL196655 UEH196655 UOD196655 UXZ196655 VHV196655 VRR196655 WBN196655 WLJ196655 WVF196655 IT262191 SP262191 ACL262191 AMH262191 AWD262191 BFZ262191 BPV262191 BZR262191 CJN262191 CTJ262191 DDF262191 DNB262191 DWX262191 EGT262191 EQP262191 FAL262191 FKH262191 FUD262191 GDZ262191 GNV262191 GXR262191 HHN262191 HRJ262191 IBF262191 ILB262191 IUX262191 JET262191 JOP262191 JYL262191 KIH262191 KSD262191 LBZ262191 LLV262191 LVR262191 MFN262191 MPJ262191 MZF262191 NJB262191 NSX262191 OCT262191 OMP262191 OWL262191 PGH262191 PQD262191 PZZ262191 QJV262191 QTR262191 RDN262191 RNJ262191 RXF262191 SHB262191 SQX262191 TAT262191 TKP262191 TUL262191 UEH262191 UOD262191 UXZ262191 VHV262191 VRR262191 WBN262191 WLJ262191 WVF262191 IT327727 SP327727 ACL327727 AMH327727 AWD327727 BFZ327727 BPV327727 BZR327727 CJN327727 CTJ327727 DDF327727 DNB327727 DWX327727 EGT327727 EQP327727 FAL327727 FKH327727 FUD327727 GDZ327727 GNV327727 GXR327727 HHN327727 HRJ327727 IBF327727 ILB327727 IUX327727 JET327727 JOP327727 JYL327727 KIH327727 KSD327727 LBZ327727 LLV327727 LVR327727 MFN327727 MPJ327727 MZF327727 NJB327727 NSX327727 OCT327727 OMP327727 OWL327727 PGH327727 PQD327727 PZZ327727 QJV327727 QTR327727 RDN327727 RNJ327727 RXF327727 SHB327727 SQX327727 TAT327727 TKP327727 TUL327727 UEH327727 UOD327727 UXZ327727 VHV327727 VRR327727 WBN327727 WLJ327727 WVF327727 IT393263 SP393263 ACL393263 AMH393263 AWD393263 BFZ393263 BPV393263 BZR393263 CJN393263 CTJ393263 DDF393263 DNB393263 DWX393263 EGT393263 EQP393263 FAL393263 FKH393263 FUD393263 GDZ393263 GNV393263 GXR393263 HHN393263 HRJ393263 IBF393263 ILB393263 IUX393263 JET393263 JOP393263 JYL393263 KIH393263 KSD393263 LBZ393263 LLV393263 LVR393263 MFN393263 MPJ393263 MZF393263 NJB393263 NSX393263 OCT393263 OMP393263 OWL393263 PGH393263 PQD393263 PZZ393263 QJV393263 QTR393263 RDN393263 RNJ393263 RXF393263 SHB393263 SQX393263 TAT393263 TKP393263 TUL393263 UEH393263 UOD393263 UXZ393263 VHV393263 VRR393263 WBN393263 WLJ393263 WVF393263 IT458799 SP458799 ACL458799 AMH458799 AWD458799 BFZ458799 BPV458799 BZR458799 CJN458799 CTJ458799 DDF458799 DNB458799 DWX458799 EGT458799 EQP458799 FAL458799 FKH458799 FUD458799 GDZ458799 GNV458799 GXR458799 HHN458799 HRJ458799 IBF458799 ILB458799 IUX458799 JET458799 JOP458799 JYL458799 KIH458799 KSD458799 LBZ458799 LLV458799 LVR458799 MFN458799 MPJ458799 MZF458799 NJB458799 NSX458799 OCT458799 OMP458799 OWL458799 PGH458799 PQD458799 PZZ458799 QJV458799 QTR458799 RDN458799 RNJ458799 RXF458799 SHB458799 SQX458799 TAT458799 TKP458799 TUL458799 UEH458799 UOD458799 UXZ458799 VHV458799 VRR458799 WBN458799 WLJ458799 WVF458799 IT524335 SP524335 ACL524335 AMH524335 AWD524335 BFZ524335 BPV524335 BZR524335 CJN524335 CTJ524335 DDF524335 DNB524335 DWX524335 EGT524335 EQP524335 FAL524335 FKH524335 FUD524335 GDZ524335 GNV524335 GXR524335 HHN524335 HRJ524335 IBF524335 ILB524335 IUX524335 JET524335 JOP524335 JYL524335 KIH524335 KSD524335 LBZ524335 LLV524335 LVR524335 MFN524335 MPJ524335 MZF524335 NJB524335 NSX524335 OCT524335 OMP524335 OWL524335 PGH524335 PQD524335 PZZ524335 QJV524335 QTR524335 RDN524335 RNJ524335 RXF524335 SHB524335 SQX524335 TAT524335 TKP524335 TUL524335 UEH524335 UOD524335 UXZ524335 VHV524335 VRR524335 WBN524335 WLJ524335 WVF524335 IT589871 SP589871 ACL589871 AMH589871 AWD589871 BFZ589871 BPV589871 BZR589871 CJN589871 CTJ589871 DDF589871 DNB589871 DWX589871 EGT589871 EQP589871 FAL589871 FKH589871 FUD589871 GDZ589871 GNV589871 GXR589871 HHN589871 HRJ589871 IBF589871 ILB589871 IUX589871 JET589871 JOP589871 JYL589871 KIH589871 KSD589871 LBZ589871 LLV589871 LVR589871 MFN589871 MPJ589871 MZF589871 NJB589871 NSX589871 OCT589871 OMP589871 OWL589871 PGH589871 PQD589871 PZZ589871 QJV589871 QTR589871 RDN589871 RNJ589871 RXF589871 SHB589871 SQX589871 TAT589871 TKP589871 TUL589871 UEH589871 UOD589871 UXZ589871 VHV589871 VRR589871 WBN589871 WLJ589871 WVF589871 IT655407 SP655407 ACL655407 AMH655407 AWD655407 BFZ655407 BPV655407 BZR655407 CJN655407 CTJ655407 DDF655407 DNB655407 DWX655407 EGT655407 EQP655407 FAL655407 FKH655407 FUD655407 GDZ655407 GNV655407 GXR655407 HHN655407 HRJ655407 IBF655407 ILB655407 IUX655407 JET655407 JOP655407 JYL655407 KIH655407 KSD655407 LBZ655407 LLV655407 LVR655407 MFN655407 MPJ655407 MZF655407 NJB655407 NSX655407 OCT655407 OMP655407 OWL655407 PGH655407 PQD655407 PZZ655407 QJV655407 QTR655407 RDN655407 RNJ655407 RXF655407 SHB655407 SQX655407 TAT655407 TKP655407 TUL655407 UEH655407 UOD655407 UXZ655407 VHV655407 VRR655407 WBN655407 WLJ655407 WVF655407 IT720943 SP720943 ACL720943 AMH720943 AWD720943 BFZ720943 BPV720943 BZR720943 CJN720943 CTJ720943 DDF720943 DNB720943 DWX720943 EGT720943 EQP720943 FAL720943 FKH720943 FUD720943 GDZ720943 GNV720943 GXR720943 HHN720943 HRJ720943 IBF720943 ILB720943 IUX720943 JET720943 JOP720943 JYL720943 KIH720943 KSD720943 LBZ720943 LLV720943 LVR720943 MFN720943 MPJ720943 MZF720943 NJB720943 NSX720943 OCT720943 OMP720943 OWL720943 PGH720943 PQD720943 PZZ720943 QJV720943 QTR720943 RDN720943 RNJ720943 RXF720943 SHB720943 SQX720943 TAT720943 TKP720943 TUL720943 UEH720943 UOD720943 UXZ720943 VHV720943 VRR720943 WBN720943 WLJ720943 WVF720943 IT786479 SP786479 ACL786479 AMH786479 AWD786479 BFZ786479 BPV786479 BZR786479 CJN786479 CTJ786479 DDF786479 DNB786479 DWX786479 EGT786479 EQP786479 FAL786479 FKH786479 FUD786479 GDZ786479 GNV786479 GXR786479 HHN786479 HRJ786479 IBF786479 ILB786479 IUX786479 JET786479 JOP786479 JYL786479 KIH786479 KSD786479 LBZ786479 LLV786479 LVR786479 MFN786479 MPJ786479 MZF786479 NJB786479 NSX786479 OCT786479 OMP786479 OWL786479 PGH786479 PQD786479 PZZ786479 QJV786479 QTR786479 RDN786479 RNJ786479 RXF786479 SHB786479 SQX786479 TAT786479 TKP786479 TUL786479 UEH786479 UOD786479 UXZ786479 VHV786479 VRR786479 WBN786479 WLJ786479 WVF786479 IT852015 SP852015 ACL852015 AMH852015 AWD852015 BFZ852015 BPV852015 BZR852015 CJN852015 CTJ852015 DDF852015 DNB852015 DWX852015 EGT852015 EQP852015 FAL852015 FKH852015 FUD852015 GDZ852015 GNV852015 GXR852015 HHN852015 HRJ852015 IBF852015 ILB852015 IUX852015 JET852015 JOP852015 JYL852015 KIH852015 KSD852015 LBZ852015 LLV852015 LVR852015 MFN852015 MPJ852015 MZF852015 NJB852015 NSX852015 OCT852015 OMP852015 OWL852015 PGH852015 PQD852015 PZZ852015 QJV852015 QTR852015 RDN852015 RNJ852015 RXF852015 SHB852015 SQX852015 TAT852015 TKP852015 TUL852015 UEH852015 UOD852015 UXZ852015 VHV852015 VRR852015 WBN852015 WLJ852015 WVF852015 IT917551 SP917551 ACL917551 AMH917551 AWD917551 BFZ917551 BPV917551 BZR917551 CJN917551 CTJ917551 DDF917551 DNB917551 DWX917551 EGT917551 EQP917551 FAL917551 FKH917551 FUD917551 GDZ917551 GNV917551 GXR917551 HHN917551 HRJ917551 IBF917551 ILB917551 IUX917551 JET917551 JOP917551 JYL917551 KIH917551 KSD917551 LBZ917551 LLV917551 LVR917551 MFN917551 MPJ917551 MZF917551 NJB917551 NSX917551 OCT917551 OMP917551 OWL917551 PGH917551 PQD917551 PZZ917551 QJV917551 QTR917551 RDN917551 RNJ917551 RXF917551 SHB917551 SQX917551 TAT917551 TKP917551 TUL917551 UEH917551 UOD917551 UXZ917551 VHV917551 VRR917551 WBN917551 WLJ917551 WVF917551 IT983087 SP983087 ACL983087 AMH983087 AWD983087 BFZ983087 BPV983087 BZR983087 CJN983087 CTJ983087 DDF983087 DNB983087 DWX983087 EGT983087 EQP983087 FAL983087 FKH983087 FUD983087 GDZ983087 GNV983087 GXR983087 HHN983087 HRJ983087 IBF983087 ILB983087 IUX983087 JET983087 JOP983087 JYL983087 KIH983087 KSD983087 LBZ983087 LLV983087 LVR983087 MFN983087 MPJ983087 MZF983087 NJB983087 NSX983087 OCT983087 OMP983087 OWL983087 PGH983087 PQD983087 PZZ983087 QJV983087 QTR983087 RDN983087 RNJ983087 RXF983087 SHB983087 SQX983087 TAT983087 TKP983087 TUL983087 UEH983087 UOD983087 UXZ983087 VHV983087 VRR983087 WBN983087 WLJ983087 WVF983087 IT65581 SP65581 ACL65581 AMH65581 AWD65581 BFZ65581 BPV65581 BZR65581 CJN65581 CTJ65581 DDF65581 DNB65581 DWX65581 EGT65581 EQP65581 FAL65581 FKH65581 FUD65581 GDZ65581 GNV65581 GXR65581 HHN65581 HRJ65581 IBF65581 ILB65581 IUX65581 JET65581 JOP65581 JYL65581 KIH65581 KSD65581 LBZ65581 LLV65581 LVR65581 MFN65581 MPJ65581 MZF65581 NJB65581 NSX65581 OCT65581 OMP65581 OWL65581 PGH65581 PQD65581 PZZ65581 QJV65581 QTR65581 RDN65581 RNJ65581 RXF65581 SHB65581 SQX65581 TAT65581 TKP65581 TUL65581 UEH65581 UOD65581 UXZ65581 VHV65581 VRR65581 WBN65581 WLJ65581 WVF65581 IT131117 SP131117 ACL131117 AMH131117 AWD131117 BFZ131117 BPV131117 BZR131117 CJN131117 CTJ131117 DDF131117 DNB131117 DWX131117 EGT131117 EQP131117 FAL131117 FKH131117 FUD131117 GDZ131117 GNV131117 GXR131117 HHN131117 HRJ131117 IBF131117 ILB131117 IUX131117 JET131117 JOP131117 JYL131117 KIH131117 KSD131117 LBZ131117 LLV131117 LVR131117 MFN131117 MPJ131117 MZF131117 NJB131117 NSX131117 OCT131117 OMP131117 OWL131117 PGH131117 PQD131117 PZZ131117 QJV131117 QTR131117 RDN131117 RNJ131117 RXF131117 SHB131117 SQX131117 TAT131117 TKP131117 TUL131117 UEH131117 UOD131117 UXZ131117 VHV131117 VRR131117 WBN131117 WLJ131117 WVF131117 IT196653 SP196653 ACL196653 AMH196653 AWD196653 BFZ196653 BPV196653 BZR196653 CJN196653 CTJ196653 DDF196653 DNB196653 DWX196653 EGT196653 EQP196653 FAL196653 FKH196653 FUD196653 GDZ196653 GNV196653 GXR196653 HHN196653 HRJ196653 IBF196653 ILB196653 IUX196653 JET196653 JOP196653 JYL196653 KIH196653 KSD196653 LBZ196653 LLV196653 LVR196653 MFN196653 MPJ196653 MZF196653 NJB196653 NSX196653 OCT196653 OMP196653 OWL196653 PGH196653 PQD196653 PZZ196653 QJV196653 QTR196653 RDN196653 RNJ196653 RXF196653 SHB196653 SQX196653 TAT196653 TKP196653 TUL196653 UEH196653 UOD196653 UXZ196653 VHV196653 VRR196653 WBN196653 WLJ196653 WVF196653 IT262189 SP262189 ACL262189 AMH262189 AWD262189 BFZ262189 BPV262189 BZR262189 CJN262189 CTJ262189 DDF262189 DNB262189 DWX262189 EGT262189 EQP262189 FAL262189 FKH262189 FUD262189 GDZ262189 GNV262189 GXR262189 HHN262189 HRJ262189 IBF262189 ILB262189 IUX262189 JET262189 JOP262189 JYL262189 KIH262189 KSD262189 LBZ262189 LLV262189 LVR262189 MFN262189 MPJ262189 MZF262189 NJB262189 NSX262189 OCT262189 OMP262189 OWL262189 PGH262189 PQD262189 PZZ262189 QJV262189 QTR262189 RDN262189 RNJ262189 RXF262189 SHB262189 SQX262189 TAT262189 TKP262189 TUL262189 UEH262189 UOD262189 UXZ262189 VHV262189 VRR262189 WBN262189 WLJ262189 WVF262189 IT327725 SP327725 ACL327725 AMH327725 AWD327725 BFZ327725 BPV327725 BZR327725 CJN327725 CTJ327725 DDF327725 DNB327725 DWX327725 EGT327725 EQP327725 FAL327725 FKH327725 FUD327725 GDZ327725 GNV327725 GXR327725 HHN327725 HRJ327725 IBF327725 ILB327725 IUX327725 JET327725 JOP327725 JYL327725 KIH327725 KSD327725 LBZ327725 LLV327725 LVR327725 MFN327725 MPJ327725 MZF327725 NJB327725 NSX327725 OCT327725 OMP327725 OWL327725 PGH327725 PQD327725 PZZ327725 QJV327725 QTR327725 RDN327725 RNJ327725 RXF327725 SHB327725 SQX327725 TAT327725 TKP327725 TUL327725 UEH327725 UOD327725 UXZ327725 VHV327725 VRR327725 WBN327725 WLJ327725 WVF327725 IT393261 SP393261 ACL393261 AMH393261 AWD393261 BFZ393261 BPV393261 BZR393261 CJN393261 CTJ393261 DDF393261 DNB393261 DWX393261 EGT393261 EQP393261 FAL393261 FKH393261 FUD393261 GDZ393261 GNV393261 GXR393261 HHN393261 HRJ393261 IBF393261 ILB393261 IUX393261 JET393261 JOP393261 JYL393261 KIH393261 KSD393261 LBZ393261 LLV393261 LVR393261 MFN393261 MPJ393261 MZF393261 NJB393261 NSX393261 OCT393261 OMP393261 OWL393261 PGH393261 PQD393261 PZZ393261 QJV393261 QTR393261 RDN393261 RNJ393261 RXF393261 SHB393261 SQX393261 TAT393261 TKP393261 TUL393261 UEH393261 UOD393261 UXZ393261 VHV393261 VRR393261 WBN393261 WLJ393261 WVF393261 IT458797 SP458797 ACL458797 AMH458797 AWD458797 BFZ458797 BPV458797 BZR458797 CJN458797 CTJ458797 DDF458797 DNB458797 DWX458797 EGT458797 EQP458797 FAL458797 FKH458797 FUD458797 GDZ458797 GNV458797 GXR458797 HHN458797 HRJ458797 IBF458797 ILB458797 IUX458797 JET458797 JOP458797 JYL458797 KIH458797 KSD458797 LBZ458797 LLV458797 LVR458797 MFN458797 MPJ458797 MZF458797 NJB458797 NSX458797 OCT458797 OMP458797 OWL458797 PGH458797 PQD458797 PZZ458797 QJV458797 QTR458797 RDN458797 RNJ458797 RXF458797 SHB458797 SQX458797 TAT458797 TKP458797 TUL458797 UEH458797 UOD458797 UXZ458797 VHV458797 VRR458797 WBN458797 WLJ458797 WVF458797 IT524333 SP524333 ACL524333 AMH524333 AWD524333 BFZ524333 BPV524333 BZR524333 CJN524333 CTJ524333 DDF524333 DNB524333 DWX524333 EGT524333 EQP524333 FAL524333 FKH524333 FUD524333 GDZ524333 GNV524333 GXR524333 HHN524333 HRJ524333 IBF524333 ILB524333 IUX524333 JET524333 JOP524333 JYL524333 KIH524333 KSD524333 LBZ524333 LLV524333 LVR524333 MFN524333 MPJ524333 MZF524333 NJB524333 NSX524333 OCT524333 OMP524333 OWL524333 PGH524333 PQD524333 PZZ524333 QJV524333 QTR524333 RDN524333 RNJ524333 RXF524333 SHB524333 SQX524333 TAT524333 TKP524333 TUL524333 UEH524333 UOD524333 UXZ524333 VHV524333 VRR524333 WBN524333 WLJ524333 WVF524333 IT589869 SP589869 ACL589869 AMH589869 AWD589869 BFZ589869 BPV589869 BZR589869 CJN589869 CTJ589869 DDF589869 DNB589869 DWX589869 EGT589869 EQP589869 FAL589869 FKH589869 FUD589869 GDZ589869 GNV589869 GXR589869 HHN589869 HRJ589869 IBF589869 ILB589869 IUX589869 JET589869 JOP589869 JYL589869 KIH589869 KSD589869 LBZ589869 LLV589869 LVR589869 MFN589869 MPJ589869 MZF589869 NJB589869 NSX589869 OCT589869 OMP589869 OWL589869 PGH589869 PQD589869 PZZ589869 QJV589869 QTR589869 RDN589869 RNJ589869 RXF589869 SHB589869 SQX589869 TAT589869 TKP589869 TUL589869 UEH589869 UOD589869 UXZ589869 VHV589869 VRR589869 WBN589869 WLJ589869 WVF589869 IT655405 SP655405 ACL655405 AMH655405 AWD655405 BFZ655405 BPV655405 BZR655405 CJN655405 CTJ655405 DDF655405 DNB655405 DWX655405 EGT655405 EQP655405 FAL655405 FKH655405 FUD655405 GDZ655405 GNV655405 GXR655405 HHN655405 HRJ655405 IBF655405 ILB655405 IUX655405 JET655405 JOP655405 JYL655405 KIH655405 KSD655405 LBZ655405 LLV655405 LVR655405 MFN655405 MPJ655405 MZF655405 NJB655405 NSX655405 OCT655405 OMP655405 OWL655405 PGH655405 PQD655405 PZZ655405 QJV655405 QTR655405 RDN655405 RNJ655405 RXF655405 SHB655405 SQX655405 TAT655405 TKP655405 TUL655405 UEH655405 UOD655405 UXZ655405 VHV655405 VRR655405 WBN655405 WLJ655405 WVF655405 IT720941 SP720941 ACL720941 AMH720941 AWD720941 BFZ720941 BPV720941 BZR720941 CJN720941 CTJ720941 DDF720941 DNB720941 DWX720941 EGT720941 EQP720941 FAL720941 FKH720941 FUD720941 GDZ720941 GNV720941 GXR720941 HHN720941 HRJ720941 IBF720941 ILB720941 IUX720941 JET720941 JOP720941 JYL720941 KIH720941 KSD720941 LBZ720941 LLV720941 LVR720941 MFN720941 MPJ720941 MZF720941 NJB720941 NSX720941 OCT720941 OMP720941 OWL720941 PGH720941 PQD720941 PZZ720941 QJV720941 QTR720941 RDN720941 RNJ720941 RXF720941 SHB720941 SQX720941 TAT720941 TKP720941 TUL720941 UEH720941 UOD720941 UXZ720941 VHV720941 VRR720941 WBN720941 WLJ720941 WVF720941 IT786477 SP786477 ACL786477 AMH786477 AWD786477 BFZ786477 BPV786477 BZR786477 CJN786477 CTJ786477 DDF786477 DNB786477 DWX786477 EGT786477 EQP786477 FAL786477 FKH786477 FUD786477 GDZ786477 GNV786477 GXR786477 HHN786477 HRJ786477 IBF786477 ILB786477 IUX786477 JET786477 JOP786477 JYL786477 KIH786477 KSD786477 LBZ786477 LLV786477 LVR786477 MFN786477 MPJ786477 MZF786477 NJB786477 NSX786477 OCT786477 OMP786477 OWL786477 PGH786477 PQD786477 PZZ786477 QJV786477 QTR786477 RDN786477 RNJ786477 RXF786477 SHB786477 SQX786477 TAT786477 TKP786477 TUL786477 UEH786477 UOD786477 UXZ786477 VHV786477 VRR786477 WBN786477 WLJ786477 WVF786477 IT852013 SP852013 ACL852013 AMH852013 AWD852013 BFZ852013 BPV852013 BZR852013 CJN852013 CTJ852013 DDF852013 DNB852013 DWX852013 EGT852013 EQP852013 FAL852013 FKH852013 FUD852013 GDZ852013 GNV852013 GXR852013 HHN852013 HRJ852013 IBF852013 ILB852013 IUX852013 JET852013 JOP852013 JYL852013 KIH852013 KSD852013 LBZ852013 LLV852013 LVR852013 MFN852013 MPJ852013 MZF852013 NJB852013 NSX852013 OCT852013 OMP852013 OWL852013 PGH852013 PQD852013 PZZ852013 QJV852013 QTR852013 RDN852013 RNJ852013 RXF852013 SHB852013 SQX852013 TAT852013 TKP852013 TUL852013 UEH852013 UOD852013 UXZ852013 VHV852013 VRR852013 WBN852013 WLJ852013 WVF852013 IT917549 SP917549 ACL917549 AMH917549 AWD917549 BFZ917549 BPV917549 BZR917549 CJN917549 CTJ917549 DDF917549 DNB917549 DWX917549 EGT917549 EQP917549 FAL917549 FKH917549 FUD917549 GDZ917549 GNV917549 GXR917549 HHN917549 HRJ917549 IBF917549 ILB917549 IUX917549 JET917549 JOP917549 JYL917549 KIH917549 KSD917549 LBZ917549 LLV917549 LVR917549 MFN917549 MPJ917549 MZF917549 NJB917549 NSX917549 OCT917549 OMP917549 OWL917549 PGH917549 PQD917549 PZZ917549 QJV917549 QTR917549 RDN917549 RNJ917549 RXF917549 SHB917549 SQX917549 TAT917549 TKP917549 TUL917549 UEH917549 UOD917549 UXZ917549 VHV917549 VRR917549 WBN917549 WLJ917549 WVF917549 IT983085 SP983085 ACL983085 AMH983085 AWD983085 BFZ983085 BPV983085 BZR983085 CJN983085 CTJ983085 DDF983085 DNB983085 DWX983085 EGT983085 EQP983085 FAL983085 FKH983085 FUD983085 GDZ983085 GNV983085 GXR983085 HHN983085 HRJ983085 IBF983085 ILB983085 IUX983085 JET983085 JOP983085 JYL983085 KIH983085 KSD983085 LBZ983085 LLV983085 LVR983085 MFN983085 MPJ983085 MZF983085 NJB983085 NSX983085 OCT983085 OMP983085 OWL983085 PGH983085 PQD983085 PZZ983085 QJV983085 QTR983085 RDN983085 RNJ983085 RXF983085 SHB983085 SQX983085 TAT983085 TKP983085 TUL983085 UEH983085 UOD983085 UXZ983085 VHV983085 VRR983085 WBN983085 WLJ983085 WVF983085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IT65579 SP65579 ACL65579 AMH65579 AWD65579 BFZ65579 BPV65579 BZR65579 CJN65579 CTJ65579 DDF65579 DNB65579 DWX65579 EGT65579 EQP65579 FAL65579 FKH65579 FUD65579 GDZ65579 GNV65579 GXR65579 HHN65579 HRJ65579 IBF65579 ILB65579 IUX65579 JET65579 JOP65579 JYL65579 KIH65579 KSD65579 LBZ65579 LLV65579 LVR65579 MFN65579 MPJ65579 MZF65579 NJB65579 NSX65579 OCT65579 OMP65579 OWL65579 PGH65579 PQD65579 PZZ65579 QJV65579 QTR65579 RDN65579 RNJ65579 RXF65579 SHB65579 SQX65579 TAT65579 TKP65579 TUL65579 UEH65579 UOD65579 UXZ65579 VHV65579 VRR65579 WBN65579 WLJ65579 WVF65579 IT131115 SP131115 ACL131115 AMH131115 AWD131115 BFZ131115 BPV131115 BZR131115 CJN131115 CTJ131115 DDF131115 DNB131115 DWX131115 EGT131115 EQP131115 FAL131115 FKH131115 FUD131115 GDZ131115 GNV131115 GXR131115 HHN131115 HRJ131115 IBF131115 ILB131115 IUX131115 JET131115 JOP131115 JYL131115 KIH131115 KSD131115 LBZ131115 LLV131115 LVR131115 MFN131115 MPJ131115 MZF131115 NJB131115 NSX131115 OCT131115 OMP131115 OWL131115 PGH131115 PQD131115 PZZ131115 QJV131115 QTR131115 RDN131115 RNJ131115 RXF131115 SHB131115 SQX131115 TAT131115 TKP131115 TUL131115 UEH131115 UOD131115 UXZ131115 VHV131115 VRR131115 WBN131115 WLJ131115 WVF131115 IT196651 SP196651 ACL196651 AMH196651 AWD196651 BFZ196651 BPV196651 BZR196651 CJN196651 CTJ196651 DDF196651 DNB196651 DWX196651 EGT196651 EQP196651 FAL196651 FKH196651 FUD196651 GDZ196651 GNV196651 GXR196651 HHN196651 HRJ196651 IBF196651 ILB196651 IUX196651 JET196651 JOP196651 JYL196651 KIH196651 KSD196651 LBZ196651 LLV196651 LVR196651 MFN196651 MPJ196651 MZF196651 NJB196651 NSX196651 OCT196651 OMP196651 OWL196651 PGH196651 PQD196651 PZZ196651 QJV196651 QTR196651 RDN196651 RNJ196651 RXF196651 SHB196651 SQX196651 TAT196651 TKP196651 TUL196651 UEH196651 UOD196651 UXZ196651 VHV196651 VRR196651 WBN196651 WLJ196651 WVF196651 IT262187 SP262187 ACL262187 AMH262187 AWD262187 BFZ262187 BPV262187 BZR262187 CJN262187 CTJ262187 DDF262187 DNB262187 DWX262187 EGT262187 EQP262187 FAL262187 FKH262187 FUD262187 GDZ262187 GNV262187 GXR262187 HHN262187 HRJ262187 IBF262187 ILB262187 IUX262187 JET262187 JOP262187 JYL262187 KIH262187 KSD262187 LBZ262187 LLV262187 LVR262187 MFN262187 MPJ262187 MZF262187 NJB262187 NSX262187 OCT262187 OMP262187 OWL262187 PGH262187 PQD262187 PZZ262187 QJV262187 QTR262187 RDN262187 RNJ262187 RXF262187 SHB262187 SQX262187 TAT262187 TKP262187 TUL262187 UEH262187 UOD262187 UXZ262187 VHV262187 VRR262187 WBN262187 WLJ262187 WVF262187 IT327723 SP327723 ACL327723 AMH327723 AWD327723 BFZ327723 BPV327723 BZR327723 CJN327723 CTJ327723 DDF327723 DNB327723 DWX327723 EGT327723 EQP327723 FAL327723 FKH327723 FUD327723 GDZ327723 GNV327723 GXR327723 HHN327723 HRJ327723 IBF327723 ILB327723 IUX327723 JET327723 JOP327723 JYL327723 KIH327723 KSD327723 LBZ327723 LLV327723 LVR327723 MFN327723 MPJ327723 MZF327723 NJB327723 NSX327723 OCT327723 OMP327723 OWL327723 PGH327723 PQD327723 PZZ327723 QJV327723 QTR327723 RDN327723 RNJ327723 RXF327723 SHB327723 SQX327723 TAT327723 TKP327723 TUL327723 UEH327723 UOD327723 UXZ327723 VHV327723 VRR327723 WBN327723 WLJ327723 WVF327723 IT393259 SP393259 ACL393259 AMH393259 AWD393259 BFZ393259 BPV393259 BZR393259 CJN393259 CTJ393259 DDF393259 DNB393259 DWX393259 EGT393259 EQP393259 FAL393259 FKH393259 FUD393259 GDZ393259 GNV393259 GXR393259 HHN393259 HRJ393259 IBF393259 ILB393259 IUX393259 JET393259 JOP393259 JYL393259 KIH393259 KSD393259 LBZ393259 LLV393259 LVR393259 MFN393259 MPJ393259 MZF393259 NJB393259 NSX393259 OCT393259 OMP393259 OWL393259 PGH393259 PQD393259 PZZ393259 QJV393259 QTR393259 RDN393259 RNJ393259 RXF393259 SHB393259 SQX393259 TAT393259 TKP393259 TUL393259 UEH393259 UOD393259 UXZ393259 VHV393259 VRR393259 WBN393259 WLJ393259 WVF393259 IT458795 SP458795 ACL458795 AMH458795 AWD458795 BFZ458795 BPV458795 BZR458795 CJN458795 CTJ458795 DDF458795 DNB458795 DWX458795 EGT458795 EQP458795 FAL458795 FKH458795 FUD458795 GDZ458795 GNV458795 GXR458795 HHN458795 HRJ458795 IBF458795 ILB458795 IUX458795 JET458795 JOP458795 JYL458795 KIH458795 KSD458795 LBZ458795 LLV458795 LVR458795 MFN458795 MPJ458795 MZF458795 NJB458795 NSX458795 OCT458795 OMP458795 OWL458795 PGH458795 PQD458795 PZZ458795 QJV458795 QTR458795 RDN458795 RNJ458795 RXF458795 SHB458795 SQX458795 TAT458795 TKP458795 TUL458795 UEH458795 UOD458795 UXZ458795 VHV458795 VRR458795 WBN458795 WLJ458795 WVF458795 IT524331 SP524331 ACL524331 AMH524331 AWD524331 BFZ524331 BPV524331 BZR524331 CJN524331 CTJ524331 DDF524331 DNB524331 DWX524331 EGT524331 EQP524331 FAL524331 FKH524331 FUD524331 GDZ524331 GNV524331 GXR524331 HHN524331 HRJ524331 IBF524331 ILB524331 IUX524331 JET524331 JOP524331 JYL524331 KIH524331 KSD524331 LBZ524331 LLV524331 LVR524331 MFN524331 MPJ524331 MZF524331 NJB524331 NSX524331 OCT524331 OMP524331 OWL524331 PGH524331 PQD524331 PZZ524331 QJV524331 QTR524331 RDN524331 RNJ524331 RXF524331 SHB524331 SQX524331 TAT524331 TKP524331 TUL524331 UEH524331 UOD524331 UXZ524331 VHV524331 VRR524331 WBN524331 WLJ524331 WVF524331 IT589867 SP589867 ACL589867 AMH589867 AWD589867 BFZ589867 BPV589867 BZR589867 CJN589867 CTJ589867 DDF589867 DNB589867 DWX589867 EGT589867 EQP589867 FAL589867 FKH589867 FUD589867 GDZ589867 GNV589867 GXR589867 HHN589867 HRJ589867 IBF589867 ILB589867 IUX589867 JET589867 JOP589867 JYL589867 KIH589867 KSD589867 LBZ589867 LLV589867 LVR589867 MFN589867 MPJ589867 MZF589867 NJB589867 NSX589867 OCT589867 OMP589867 OWL589867 PGH589867 PQD589867 PZZ589867 QJV589867 QTR589867 RDN589867 RNJ589867 RXF589867 SHB589867 SQX589867 TAT589867 TKP589867 TUL589867 UEH589867 UOD589867 UXZ589867 VHV589867 VRR589867 WBN589867 WLJ589867 WVF589867 IT655403 SP655403 ACL655403 AMH655403 AWD655403 BFZ655403 BPV655403 BZR655403 CJN655403 CTJ655403 DDF655403 DNB655403 DWX655403 EGT655403 EQP655403 FAL655403 FKH655403 FUD655403 GDZ655403 GNV655403 GXR655403 HHN655403 HRJ655403 IBF655403 ILB655403 IUX655403 JET655403 JOP655403 JYL655403 KIH655403 KSD655403 LBZ655403 LLV655403 LVR655403 MFN655403 MPJ655403 MZF655403 NJB655403 NSX655403 OCT655403 OMP655403 OWL655403 PGH655403 PQD655403 PZZ655403 QJV655403 QTR655403 RDN655403 RNJ655403 RXF655403 SHB655403 SQX655403 TAT655403 TKP655403 TUL655403 UEH655403 UOD655403 UXZ655403 VHV655403 VRR655403 WBN655403 WLJ655403 WVF655403 IT720939 SP720939 ACL720939 AMH720939 AWD720939 BFZ720939 BPV720939 BZR720939 CJN720939 CTJ720939 DDF720939 DNB720939 DWX720939 EGT720939 EQP720939 FAL720939 FKH720939 FUD720939 GDZ720939 GNV720939 GXR720939 HHN720939 HRJ720939 IBF720939 ILB720939 IUX720939 JET720939 JOP720939 JYL720939 KIH720939 KSD720939 LBZ720939 LLV720939 LVR720939 MFN720939 MPJ720939 MZF720939 NJB720939 NSX720939 OCT720939 OMP720939 OWL720939 PGH720939 PQD720939 PZZ720939 QJV720939 QTR720939 RDN720939 RNJ720939 RXF720939 SHB720939 SQX720939 TAT720939 TKP720939 TUL720939 UEH720939 UOD720939 UXZ720939 VHV720939 VRR720939 WBN720939 WLJ720939 WVF720939 IT786475 SP786475 ACL786475 AMH786475 AWD786475 BFZ786475 BPV786475 BZR786475 CJN786475 CTJ786475 DDF786475 DNB786475 DWX786475 EGT786475 EQP786475 FAL786475 FKH786475 FUD786475 GDZ786475 GNV786475 GXR786475 HHN786475 HRJ786475 IBF786475 ILB786475 IUX786475 JET786475 JOP786475 JYL786475 KIH786475 KSD786475 LBZ786475 LLV786475 LVR786475 MFN786475 MPJ786475 MZF786475 NJB786475 NSX786475 OCT786475 OMP786475 OWL786475 PGH786475 PQD786475 PZZ786475 QJV786475 QTR786475 RDN786475 RNJ786475 RXF786475 SHB786475 SQX786475 TAT786475 TKP786475 TUL786475 UEH786475 UOD786475 UXZ786475 VHV786475 VRR786475 WBN786475 WLJ786475 WVF786475 IT852011 SP852011 ACL852011 AMH852011 AWD852011 BFZ852011 BPV852011 BZR852011 CJN852011 CTJ852011 DDF852011 DNB852011 DWX852011 EGT852011 EQP852011 FAL852011 FKH852011 FUD852011 GDZ852011 GNV852011 GXR852011 HHN852011 HRJ852011 IBF852011 ILB852011 IUX852011 JET852011 JOP852011 JYL852011 KIH852011 KSD852011 LBZ852011 LLV852011 LVR852011 MFN852011 MPJ852011 MZF852011 NJB852011 NSX852011 OCT852011 OMP852011 OWL852011 PGH852011 PQD852011 PZZ852011 QJV852011 QTR852011 RDN852011 RNJ852011 RXF852011 SHB852011 SQX852011 TAT852011 TKP852011 TUL852011 UEH852011 UOD852011 UXZ852011 VHV852011 VRR852011 WBN852011 WLJ852011 WVF852011 IT917547 SP917547 ACL917547 AMH917547 AWD917547 BFZ917547 BPV917547 BZR917547 CJN917547 CTJ917547 DDF917547 DNB917547 DWX917547 EGT917547 EQP917547 FAL917547 FKH917547 FUD917547 GDZ917547 GNV917547 GXR917547 HHN917547 HRJ917547 IBF917547 ILB917547 IUX917547 JET917547 JOP917547 JYL917547 KIH917547 KSD917547 LBZ917547 LLV917547 LVR917547 MFN917547 MPJ917547 MZF917547 NJB917547 NSX917547 OCT917547 OMP917547 OWL917547 PGH917547 PQD917547 PZZ917547 QJV917547 QTR917547 RDN917547 RNJ917547 RXF917547 SHB917547 SQX917547 TAT917547 TKP917547 TUL917547 UEH917547 UOD917547 UXZ917547 VHV917547 VRR917547 WBN917547 WLJ917547 WVF917547 IT983083 SP983083 ACL983083 AMH983083 AWD983083 BFZ983083 BPV983083 BZR983083 CJN983083 CTJ983083 DDF983083 DNB983083 DWX983083 EGT983083 EQP983083 FAL983083 FKH983083 FUD983083 GDZ983083 GNV983083 GXR983083 HHN983083 HRJ983083 IBF983083 ILB983083 IUX983083 JET983083 JOP983083 JYL983083 KIH983083 KSD983083 LBZ983083 LLV983083 LVR983083 MFN983083 MPJ983083 MZF983083 NJB983083 NSX983083 OCT983083 OMP983083 OWL983083 PGH983083 PQD983083 PZZ983083 QJV983083 QTR983083 RDN983083 RNJ983083 RXF983083 SHB983083 SQX983083 TAT983083 TKP983083 TUL983083 UEH983083 UOD983083 UXZ983083 VHV983083 VRR983083 WBN983083 WLJ983083 WVF983083 IP65587:IP65590 SL65587:SL65590 ACH65587:ACH65590 AMD65587:AMD65590 AVZ65587:AVZ65590 BFV65587:BFV65590 BPR65587:BPR65590 BZN65587:BZN65590 CJJ65587:CJJ65590 CTF65587:CTF65590 DDB65587:DDB65590 DMX65587:DMX65590 DWT65587:DWT65590 EGP65587:EGP65590 EQL65587:EQL65590 FAH65587:FAH65590 FKD65587:FKD65590 FTZ65587:FTZ65590 GDV65587:GDV65590 GNR65587:GNR65590 GXN65587:GXN65590 HHJ65587:HHJ65590 HRF65587:HRF65590 IBB65587:IBB65590 IKX65587:IKX65590 IUT65587:IUT65590 JEP65587:JEP65590 JOL65587:JOL65590 JYH65587:JYH65590 KID65587:KID65590 KRZ65587:KRZ65590 LBV65587:LBV65590 LLR65587:LLR65590 LVN65587:LVN65590 MFJ65587:MFJ65590 MPF65587:MPF65590 MZB65587:MZB65590 NIX65587:NIX65590 NST65587:NST65590 OCP65587:OCP65590 OML65587:OML65590 OWH65587:OWH65590 PGD65587:PGD65590 PPZ65587:PPZ65590 PZV65587:PZV65590 QJR65587:QJR65590 QTN65587:QTN65590 RDJ65587:RDJ65590 RNF65587:RNF65590 RXB65587:RXB65590 SGX65587:SGX65590 SQT65587:SQT65590 TAP65587:TAP65590 TKL65587:TKL65590 TUH65587:TUH65590 UED65587:UED65590 UNZ65587:UNZ65590 UXV65587:UXV65590 VHR65587:VHR65590 VRN65587:VRN65590 WBJ65587:WBJ65590 WLF65587:WLF65590 WVB65587:WVB65590 IP131123:IP131126 SL131123:SL131126 ACH131123:ACH131126 AMD131123:AMD131126 AVZ131123:AVZ131126 BFV131123:BFV131126 BPR131123:BPR131126 BZN131123:BZN131126 CJJ131123:CJJ131126 CTF131123:CTF131126 DDB131123:DDB131126 DMX131123:DMX131126 DWT131123:DWT131126 EGP131123:EGP131126 EQL131123:EQL131126 FAH131123:FAH131126 FKD131123:FKD131126 FTZ131123:FTZ131126 GDV131123:GDV131126 GNR131123:GNR131126 GXN131123:GXN131126 HHJ131123:HHJ131126 HRF131123:HRF131126 IBB131123:IBB131126 IKX131123:IKX131126 IUT131123:IUT131126 JEP131123:JEP131126 JOL131123:JOL131126 JYH131123:JYH131126 KID131123:KID131126 KRZ131123:KRZ131126 LBV131123:LBV131126 LLR131123:LLR131126 LVN131123:LVN131126 MFJ131123:MFJ131126 MPF131123:MPF131126 MZB131123:MZB131126 NIX131123:NIX131126 NST131123:NST131126 OCP131123:OCP131126 OML131123:OML131126 OWH131123:OWH131126 PGD131123:PGD131126 PPZ131123:PPZ131126 PZV131123:PZV131126 QJR131123:QJR131126 QTN131123:QTN131126 RDJ131123:RDJ131126 RNF131123:RNF131126 RXB131123:RXB131126 SGX131123:SGX131126 SQT131123:SQT131126 TAP131123:TAP131126 TKL131123:TKL131126 TUH131123:TUH131126 UED131123:UED131126 UNZ131123:UNZ131126 UXV131123:UXV131126 VHR131123:VHR131126 VRN131123:VRN131126 WBJ131123:WBJ131126 WLF131123:WLF131126 WVB131123:WVB131126 IP196659:IP196662 SL196659:SL196662 ACH196659:ACH196662 AMD196659:AMD196662 AVZ196659:AVZ196662 BFV196659:BFV196662 BPR196659:BPR196662 BZN196659:BZN196662 CJJ196659:CJJ196662 CTF196659:CTF196662 DDB196659:DDB196662 DMX196659:DMX196662 DWT196659:DWT196662 EGP196659:EGP196662 EQL196659:EQL196662 FAH196659:FAH196662 FKD196659:FKD196662 FTZ196659:FTZ196662 GDV196659:GDV196662 GNR196659:GNR196662 GXN196659:GXN196662 HHJ196659:HHJ196662 HRF196659:HRF196662 IBB196659:IBB196662 IKX196659:IKX196662 IUT196659:IUT196662 JEP196659:JEP196662 JOL196659:JOL196662 JYH196659:JYH196662 KID196659:KID196662 KRZ196659:KRZ196662 LBV196659:LBV196662 LLR196659:LLR196662 LVN196659:LVN196662 MFJ196659:MFJ196662 MPF196659:MPF196662 MZB196659:MZB196662 NIX196659:NIX196662 NST196659:NST196662 OCP196659:OCP196662 OML196659:OML196662 OWH196659:OWH196662 PGD196659:PGD196662 PPZ196659:PPZ196662 PZV196659:PZV196662 QJR196659:QJR196662 QTN196659:QTN196662 RDJ196659:RDJ196662 RNF196659:RNF196662 RXB196659:RXB196662 SGX196659:SGX196662 SQT196659:SQT196662 TAP196659:TAP196662 TKL196659:TKL196662 TUH196659:TUH196662 UED196659:UED196662 UNZ196659:UNZ196662 UXV196659:UXV196662 VHR196659:VHR196662 VRN196659:VRN196662 WBJ196659:WBJ196662 WLF196659:WLF196662 WVB196659:WVB196662 IP262195:IP262198 SL262195:SL262198 ACH262195:ACH262198 AMD262195:AMD262198 AVZ262195:AVZ262198 BFV262195:BFV262198 BPR262195:BPR262198 BZN262195:BZN262198 CJJ262195:CJJ262198 CTF262195:CTF262198 DDB262195:DDB262198 DMX262195:DMX262198 DWT262195:DWT262198 EGP262195:EGP262198 EQL262195:EQL262198 FAH262195:FAH262198 FKD262195:FKD262198 FTZ262195:FTZ262198 GDV262195:GDV262198 GNR262195:GNR262198 GXN262195:GXN262198 HHJ262195:HHJ262198 HRF262195:HRF262198 IBB262195:IBB262198 IKX262195:IKX262198 IUT262195:IUT262198 JEP262195:JEP262198 JOL262195:JOL262198 JYH262195:JYH262198 KID262195:KID262198 KRZ262195:KRZ262198 LBV262195:LBV262198 LLR262195:LLR262198 LVN262195:LVN262198 MFJ262195:MFJ262198 MPF262195:MPF262198 MZB262195:MZB262198 NIX262195:NIX262198 NST262195:NST262198 OCP262195:OCP262198 OML262195:OML262198 OWH262195:OWH262198 PGD262195:PGD262198 PPZ262195:PPZ262198 PZV262195:PZV262198 QJR262195:QJR262198 QTN262195:QTN262198 RDJ262195:RDJ262198 RNF262195:RNF262198 RXB262195:RXB262198 SGX262195:SGX262198 SQT262195:SQT262198 TAP262195:TAP262198 TKL262195:TKL262198 TUH262195:TUH262198 UED262195:UED262198 UNZ262195:UNZ262198 UXV262195:UXV262198 VHR262195:VHR262198 VRN262195:VRN262198 WBJ262195:WBJ262198 WLF262195:WLF262198 WVB262195:WVB262198 IP327731:IP327734 SL327731:SL327734 ACH327731:ACH327734 AMD327731:AMD327734 AVZ327731:AVZ327734 BFV327731:BFV327734 BPR327731:BPR327734 BZN327731:BZN327734 CJJ327731:CJJ327734 CTF327731:CTF327734 DDB327731:DDB327734 DMX327731:DMX327734 DWT327731:DWT327734 EGP327731:EGP327734 EQL327731:EQL327734 FAH327731:FAH327734 FKD327731:FKD327734 FTZ327731:FTZ327734 GDV327731:GDV327734 GNR327731:GNR327734 GXN327731:GXN327734 HHJ327731:HHJ327734 HRF327731:HRF327734 IBB327731:IBB327734 IKX327731:IKX327734 IUT327731:IUT327734 JEP327731:JEP327734 JOL327731:JOL327734 JYH327731:JYH327734 KID327731:KID327734 KRZ327731:KRZ327734 LBV327731:LBV327734 LLR327731:LLR327734 LVN327731:LVN327734 MFJ327731:MFJ327734 MPF327731:MPF327734 MZB327731:MZB327734 NIX327731:NIX327734 NST327731:NST327734 OCP327731:OCP327734 OML327731:OML327734 OWH327731:OWH327734 PGD327731:PGD327734 PPZ327731:PPZ327734 PZV327731:PZV327734 QJR327731:QJR327734 QTN327731:QTN327734 RDJ327731:RDJ327734 RNF327731:RNF327734 RXB327731:RXB327734 SGX327731:SGX327734 SQT327731:SQT327734 TAP327731:TAP327734 TKL327731:TKL327734 TUH327731:TUH327734 UED327731:UED327734 UNZ327731:UNZ327734 UXV327731:UXV327734 VHR327731:VHR327734 VRN327731:VRN327734 WBJ327731:WBJ327734 WLF327731:WLF327734 WVB327731:WVB327734 IP393267:IP393270 SL393267:SL393270 ACH393267:ACH393270 AMD393267:AMD393270 AVZ393267:AVZ393270 BFV393267:BFV393270 BPR393267:BPR393270 BZN393267:BZN393270 CJJ393267:CJJ393270 CTF393267:CTF393270 DDB393267:DDB393270 DMX393267:DMX393270 DWT393267:DWT393270 EGP393267:EGP393270 EQL393267:EQL393270 FAH393267:FAH393270 FKD393267:FKD393270 FTZ393267:FTZ393270 GDV393267:GDV393270 GNR393267:GNR393270 GXN393267:GXN393270 HHJ393267:HHJ393270 HRF393267:HRF393270 IBB393267:IBB393270 IKX393267:IKX393270 IUT393267:IUT393270 JEP393267:JEP393270 JOL393267:JOL393270 JYH393267:JYH393270 KID393267:KID393270 KRZ393267:KRZ393270 LBV393267:LBV393270 LLR393267:LLR393270 LVN393267:LVN393270 MFJ393267:MFJ393270 MPF393267:MPF393270 MZB393267:MZB393270 NIX393267:NIX393270 NST393267:NST393270 OCP393267:OCP393270 OML393267:OML393270 OWH393267:OWH393270 PGD393267:PGD393270 PPZ393267:PPZ393270 PZV393267:PZV393270 QJR393267:QJR393270 QTN393267:QTN393270 RDJ393267:RDJ393270 RNF393267:RNF393270 RXB393267:RXB393270 SGX393267:SGX393270 SQT393267:SQT393270 TAP393267:TAP393270 TKL393267:TKL393270 TUH393267:TUH393270 UED393267:UED393270 UNZ393267:UNZ393270 UXV393267:UXV393270 VHR393267:VHR393270 VRN393267:VRN393270 WBJ393267:WBJ393270 WLF393267:WLF393270 WVB393267:WVB393270 IP458803:IP458806 SL458803:SL458806 ACH458803:ACH458806 AMD458803:AMD458806 AVZ458803:AVZ458806 BFV458803:BFV458806 BPR458803:BPR458806 BZN458803:BZN458806 CJJ458803:CJJ458806 CTF458803:CTF458806 DDB458803:DDB458806 DMX458803:DMX458806 DWT458803:DWT458806 EGP458803:EGP458806 EQL458803:EQL458806 FAH458803:FAH458806 FKD458803:FKD458806 FTZ458803:FTZ458806 GDV458803:GDV458806 GNR458803:GNR458806 GXN458803:GXN458806 HHJ458803:HHJ458806 HRF458803:HRF458806 IBB458803:IBB458806 IKX458803:IKX458806 IUT458803:IUT458806 JEP458803:JEP458806 JOL458803:JOL458806 JYH458803:JYH458806 KID458803:KID458806 KRZ458803:KRZ458806 LBV458803:LBV458806 LLR458803:LLR458806 LVN458803:LVN458806 MFJ458803:MFJ458806 MPF458803:MPF458806 MZB458803:MZB458806 NIX458803:NIX458806 NST458803:NST458806 OCP458803:OCP458806 OML458803:OML458806 OWH458803:OWH458806 PGD458803:PGD458806 PPZ458803:PPZ458806 PZV458803:PZV458806 QJR458803:QJR458806 QTN458803:QTN458806 RDJ458803:RDJ458806 RNF458803:RNF458806 RXB458803:RXB458806 SGX458803:SGX458806 SQT458803:SQT458806 TAP458803:TAP458806 TKL458803:TKL458806 TUH458803:TUH458806 UED458803:UED458806 UNZ458803:UNZ458806 UXV458803:UXV458806 VHR458803:VHR458806 VRN458803:VRN458806 WBJ458803:WBJ458806 WLF458803:WLF458806 WVB458803:WVB458806 IP524339:IP524342 SL524339:SL524342 ACH524339:ACH524342 AMD524339:AMD524342 AVZ524339:AVZ524342 BFV524339:BFV524342 BPR524339:BPR524342 BZN524339:BZN524342 CJJ524339:CJJ524342 CTF524339:CTF524342 DDB524339:DDB524342 DMX524339:DMX524342 DWT524339:DWT524342 EGP524339:EGP524342 EQL524339:EQL524342 FAH524339:FAH524342 FKD524339:FKD524342 FTZ524339:FTZ524342 GDV524339:GDV524342 GNR524339:GNR524342 GXN524339:GXN524342 HHJ524339:HHJ524342 HRF524339:HRF524342 IBB524339:IBB524342 IKX524339:IKX524342 IUT524339:IUT524342 JEP524339:JEP524342 JOL524339:JOL524342 JYH524339:JYH524342 KID524339:KID524342 KRZ524339:KRZ524342 LBV524339:LBV524342 LLR524339:LLR524342 LVN524339:LVN524342 MFJ524339:MFJ524342 MPF524339:MPF524342 MZB524339:MZB524342 NIX524339:NIX524342 NST524339:NST524342 OCP524339:OCP524342 OML524339:OML524342 OWH524339:OWH524342 PGD524339:PGD524342 PPZ524339:PPZ524342 PZV524339:PZV524342 QJR524339:QJR524342 QTN524339:QTN524342 RDJ524339:RDJ524342 RNF524339:RNF524342 RXB524339:RXB524342 SGX524339:SGX524342 SQT524339:SQT524342 TAP524339:TAP524342 TKL524339:TKL524342 TUH524339:TUH524342 UED524339:UED524342 UNZ524339:UNZ524342 UXV524339:UXV524342 VHR524339:VHR524342 VRN524339:VRN524342 WBJ524339:WBJ524342 WLF524339:WLF524342 WVB524339:WVB524342 IP589875:IP589878 SL589875:SL589878 ACH589875:ACH589878 AMD589875:AMD589878 AVZ589875:AVZ589878 BFV589875:BFV589878 BPR589875:BPR589878 BZN589875:BZN589878 CJJ589875:CJJ589878 CTF589875:CTF589878 DDB589875:DDB589878 DMX589875:DMX589878 DWT589875:DWT589878 EGP589875:EGP589878 EQL589875:EQL589878 FAH589875:FAH589878 FKD589875:FKD589878 FTZ589875:FTZ589878 GDV589875:GDV589878 GNR589875:GNR589878 GXN589875:GXN589878 HHJ589875:HHJ589878 HRF589875:HRF589878 IBB589875:IBB589878 IKX589875:IKX589878 IUT589875:IUT589878 JEP589875:JEP589878 JOL589875:JOL589878 JYH589875:JYH589878 KID589875:KID589878 KRZ589875:KRZ589878 LBV589875:LBV589878 LLR589875:LLR589878 LVN589875:LVN589878 MFJ589875:MFJ589878 MPF589875:MPF589878 MZB589875:MZB589878 NIX589875:NIX589878 NST589875:NST589878 OCP589875:OCP589878 OML589875:OML589878 OWH589875:OWH589878 PGD589875:PGD589878 PPZ589875:PPZ589878 PZV589875:PZV589878 QJR589875:QJR589878 QTN589875:QTN589878 RDJ589875:RDJ589878 RNF589875:RNF589878 RXB589875:RXB589878 SGX589875:SGX589878 SQT589875:SQT589878 TAP589875:TAP589878 TKL589875:TKL589878 TUH589875:TUH589878 UED589875:UED589878 UNZ589875:UNZ589878 UXV589875:UXV589878 VHR589875:VHR589878 VRN589875:VRN589878 WBJ589875:WBJ589878 WLF589875:WLF589878 WVB589875:WVB589878 IP655411:IP655414 SL655411:SL655414 ACH655411:ACH655414 AMD655411:AMD655414 AVZ655411:AVZ655414 BFV655411:BFV655414 BPR655411:BPR655414 BZN655411:BZN655414 CJJ655411:CJJ655414 CTF655411:CTF655414 DDB655411:DDB655414 DMX655411:DMX655414 DWT655411:DWT655414 EGP655411:EGP655414 EQL655411:EQL655414 FAH655411:FAH655414 FKD655411:FKD655414 FTZ655411:FTZ655414 GDV655411:GDV655414 GNR655411:GNR655414 GXN655411:GXN655414 HHJ655411:HHJ655414 HRF655411:HRF655414 IBB655411:IBB655414 IKX655411:IKX655414 IUT655411:IUT655414 JEP655411:JEP655414 JOL655411:JOL655414 JYH655411:JYH655414 KID655411:KID655414 KRZ655411:KRZ655414 LBV655411:LBV655414 LLR655411:LLR655414 LVN655411:LVN655414 MFJ655411:MFJ655414 MPF655411:MPF655414 MZB655411:MZB655414 NIX655411:NIX655414 NST655411:NST655414 OCP655411:OCP655414 OML655411:OML655414 OWH655411:OWH655414 PGD655411:PGD655414 PPZ655411:PPZ655414 PZV655411:PZV655414 QJR655411:QJR655414 QTN655411:QTN655414 RDJ655411:RDJ655414 RNF655411:RNF655414 RXB655411:RXB655414 SGX655411:SGX655414 SQT655411:SQT655414 TAP655411:TAP655414 TKL655411:TKL655414 TUH655411:TUH655414 UED655411:UED655414 UNZ655411:UNZ655414 UXV655411:UXV655414 VHR655411:VHR655414 VRN655411:VRN655414 WBJ655411:WBJ655414 WLF655411:WLF655414 WVB655411:WVB655414 IP720947:IP720950 SL720947:SL720950 ACH720947:ACH720950 AMD720947:AMD720950 AVZ720947:AVZ720950 BFV720947:BFV720950 BPR720947:BPR720950 BZN720947:BZN720950 CJJ720947:CJJ720950 CTF720947:CTF720950 DDB720947:DDB720950 DMX720947:DMX720950 DWT720947:DWT720950 EGP720947:EGP720950 EQL720947:EQL720950 FAH720947:FAH720950 FKD720947:FKD720950 FTZ720947:FTZ720950 GDV720947:GDV720950 GNR720947:GNR720950 GXN720947:GXN720950 HHJ720947:HHJ720950 HRF720947:HRF720950 IBB720947:IBB720950 IKX720947:IKX720950 IUT720947:IUT720950 JEP720947:JEP720950 JOL720947:JOL720950 JYH720947:JYH720950 KID720947:KID720950 KRZ720947:KRZ720950 LBV720947:LBV720950 LLR720947:LLR720950 LVN720947:LVN720950 MFJ720947:MFJ720950 MPF720947:MPF720950 MZB720947:MZB720950 NIX720947:NIX720950 NST720947:NST720950 OCP720947:OCP720950 OML720947:OML720950 OWH720947:OWH720950 PGD720947:PGD720950 PPZ720947:PPZ720950 PZV720947:PZV720950 QJR720947:QJR720950 QTN720947:QTN720950 RDJ720947:RDJ720950 RNF720947:RNF720950 RXB720947:RXB720950 SGX720947:SGX720950 SQT720947:SQT720950 TAP720947:TAP720950 TKL720947:TKL720950 TUH720947:TUH720950 UED720947:UED720950 UNZ720947:UNZ720950 UXV720947:UXV720950 VHR720947:VHR720950 VRN720947:VRN720950 WBJ720947:WBJ720950 WLF720947:WLF720950 WVB720947:WVB720950 IP786483:IP786486 SL786483:SL786486 ACH786483:ACH786486 AMD786483:AMD786486 AVZ786483:AVZ786486 BFV786483:BFV786486 BPR786483:BPR786486 BZN786483:BZN786486 CJJ786483:CJJ786486 CTF786483:CTF786486 DDB786483:DDB786486 DMX786483:DMX786486 DWT786483:DWT786486 EGP786483:EGP786486 EQL786483:EQL786486 FAH786483:FAH786486 FKD786483:FKD786486 FTZ786483:FTZ786486 GDV786483:GDV786486 GNR786483:GNR786486 GXN786483:GXN786486 HHJ786483:HHJ786486 HRF786483:HRF786486 IBB786483:IBB786486 IKX786483:IKX786486 IUT786483:IUT786486 JEP786483:JEP786486 JOL786483:JOL786486 JYH786483:JYH786486 KID786483:KID786486 KRZ786483:KRZ786486 LBV786483:LBV786486 LLR786483:LLR786486 LVN786483:LVN786486 MFJ786483:MFJ786486 MPF786483:MPF786486 MZB786483:MZB786486 NIX786483:NIX786486 NST786483:NST786486 OCP786483:OCP786486 OML786483:OML786486 OWH786483:OWH786486 PGD786483:PGD786486 PPZ786483:PPZ786486 PZV786483:PZV786486 QJR786483:QJR786486 QTN786483:QTN786486 RDJ786483:RDJ786486 RNF786483:RNF786486 RXB786483:RXB786486 SGX786483:SGX786486 SQT786483:SQT786486 TAP786483:TAP786486 TKL786483:TKL786486 TUH786483:TUH786486 UED786483:UED786486 UNZ786483:UNZ786486 UXV786483:UXV786486 VHR786483:VHR786486 VRN786483:VRN786486 WBJ786483:WBJ786486 WLF786483:WLF786486 WVB786483:WVB786486 IP852019:IP852022 SL852019:SL852022 ACH852019:ACH852022 AMD852019:AMD852022 AVZ852019:AVZ852022 BFV852019:BFV852022 BPR852019:BPR852022 BZN852019:BZN852022 CJJ852019:CJJ852022 CTF852019:CTF852022 DDB852019:DDB852022 DMX852019:DMX852022 DWT852019:DWT852022 EGP852019:EGP852022 EQL852019:EQL852022 FAH852019:FAH852022 FKD852019:FKD852022 FTZ852019:FTZ852022 GDV852019:GDV852022 GNR852019:GNR852022 GXN852019:GXN852022 HHJ852019:HHJ852022 HRF852019:HRF852022 IBB852019:IBB852022 IKX852019:IKX852022 IUT852019:IUT852022 JEP852019:JEP852022 JOL852019:JOL852022 JYH852019:JYH852022 KID852019:KID852022 KRZ852019:KRZ852022 LBV852019:LBV852022 LLR852019:LLR852022 LVN852019:LVN852022 MFJ852019:MFJ852022 MPF852019:MPF852022 MZB852019:MZB852022 NIX852019:NIX852022 NST852019:NST852022 OCP852019:OCP852022 OML852019:OML852022 OWH852019:OWH852022 PGD852019:PGD852022 PPZ852019:PPZ852022 PZV852019:PZV852022 QJR852019:QJR852022 QTN852019:QTN852022 RDJ852019:RDJ852022 RNF852019:RNF852022 RXB852019:RXB852022 SGX852019:SGX852022 SQT852019:SQT852022 TAP852019:TAP852022 TKL852019:TKL852022 TUH852019:TUH852022 UED852019:UED852022 UNZ852019:UNZ852022 UXV852019:UXV852022 VHR852019:VHR852022 VRN852019:VRN852022 WBJ852019:WBJ852022 WLF852019:WLF852022 WVB852019:WVB852022 IP917555:IP917558 SL917555:SL917558 ACH917555:ACH917558 AMD917555:AMD917558 AVZ917555:AVZ917558 BFV917555:BFV917558 BPR917555:BPR917558 BZN917555:BZN917558 CJJ917555:CJJ917558 CTF917555:CTF917558 DDB917555:DDB917558 DMX917555:DMX917558 DWT917555:DWT917558 EGP917555:EGP917558 EQL917555:EQL917558 FAH917555:FAH917558 FKD917555:FKD917558 FTZ917555:FTZ917558 GDV917555:GDV917558 GNR917555:GNR917558 GXN917555:GXN917558 HHJ917555:HHJ917558 HRF917555:HRF917558 IBB917555:IBB917558 IKX917555:IKX917558 IUT917555:IUT917558 JEP917555:JEP917558 JOL917555:JOL917558 JYH917555:JYH917558 KID917555:KID917558 KRZ917555:KRZ917558 LBV917555:LBV917558 LLR917555:LLR917558 LVN917555:LVN917558 MFJ917555:MFJ917558 MPF917555:MPF917558 MZB917555:MZB917558 NIX917555:NIX917558 NST917555:NST917558 OCP917555:OCP917558 OML917555:OML917558 OWH917555:OWH917558 PGD917555:PGD917558 PPZ917555:PPZ917558 PZV917555:PZV917558 QJR917555:QJR917558 QTN917555:QTN917558 RDJ917555:RDJ917558 RNF917555:RNF917558 RXB917555:RXB917558 SGX917555:SGX917558 SQT917555:SQT917558 TAP917555:TAP917558 TKL917555:TKL917558 TUH917555:TUH917558 UED917555:UED917558 UNZ917555:UNZ917558 UXV917555:UXV917558 VHR917555:VHR917558 VRN917555:VRN917558 WBJ917555:WBJ917558 WLF917555:WLF917558 WVB917555:WVB917558 IP983091:IP983094 SL983091:SL983094 ACH983091:ACH983094 AMD983091:AMD983094 AVZ983091:AVZ983094 BFV983091:BFV983094 BPR983091:BPR983094 BZN983091:BZN983094 CJJ983091:CJJ983094 CTF983091:CTF983094 DDB983091:DDB983094 DMX983091:DMX983094 DWT983091:DWT983094 EGP983091:EGP983094 EQL983091:EQL983094 FAH983091:FAH983094 FKD983091:FKD983094 FTZ983091:FTZ983094 GDV983091:GDV983094 GNR983091:GNR983094 GXN983091:GXN983094 HHJ983091:HHJ983094 HRF983091:HRF983094 IBB983091:IBB983094 IKX983091:IKX983094 IUT983091:IUT983094 JEP983091:JEP983094 JOL983091:JOL983094 JYH983091:JYH983094 KID983091:KID983094 KRZ983091:KRZ983094 LBV983091:LBV983094 LLR983091:LLR983094 LVN983091:LVN983094 MFJ983091:MFJ983094 MPF983091:MPF983094 MZB983091:MZB983094 NIX983091:NIX983094 NST983091:NST983094 OCP983091:OCP983094 OML983091:OML983094 OWH983091:OWH983094 PGD983091:PGD983094 PPZ983091:PPZ983094 PZV983091:PZV983094 QJR983091:QJR983094 QTN983091:QTN983094 RDJ983091:RDJ983094 RNF983091:RNF983094 RXB983091:RXB983094 SGX983091:SGX983094 SQT983091:SQT983094 TAP983091:TAP983094 TKL983091:TKL983094 TUH983091:TUH983094 UED983091:UED983094 UNZ983091:UNZ983094 UXV983091:UXV983094 VHR983091:VHR983094 VRN983091:VRN983094 WBJ983091:WBJ983094 WLF983091:WLF983094 WVB983091:WVB983094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IP65585 SL65585 ACH65585 AMD65585 AVZ65585 BFV65585 BPR65585 BZN65585 CJJ65585 CTF65585 DDB65585 DMX65585 DWT65585 EGP65585 EQL65585 FAH65585 FKD65585 FTZ65585 GDV65585 GNR65585 GXN65585 HHJ65585 HRF65585 IBB65585 IKX65585 IUT65585 JEP65585 JOL65585 JYH65585 KID65585 KRZ65585 LBV65585 LLR65585 LVN65585 MFJ65585 MPF65585 MZB65585 NIX65585 NST65585 OCP65585 OML65585 OWH65585 PGD65585 PPZ65585 PZV65585 QJR65585 QTN65585 RDJ65585 RNF65585 RXB65585 SGX65585 SQT65585 TAP65585 TKL65585 TUH65585 UED65585 UNZ65585 UXV65585 VHR65585 VRN65585 WBJ65585 WLF65585 WVB65585 IP131121 SL131121 ACH131121 AMD131121 AVZ131121 BFV131121 BPR131121 BZN131121 CJJ131121 CTF131121 DDB131121 DMX131121 DWT131121 EGP131121 EQL131121 FAH131121 FKD131121 FTZ131121 GDV131121 GNR131121 GXN131121 HHJ131121 HRF131121 IBB131121 IKX131121 IUT131121 JEP131121 JOL131121 JYH131121 KID131121 KRZ131121 LBV131121 LLR131121 LVN131121 MFJ131121 MPF131121 MZB131121 NIX131121 NST131121 OCP131121 OML131121 OWH131121 PGD131121 PPZ131121 PZV131121 QJR131121 QTN131121 RDJ131121 RNF131121 RXB131121 SGX131121 SQT131121 TAP131121 TKL131121 TUH131121 UED131121 UNZ131121 UXV131121 VHR131121 VRN131121 WBJ131121 WLF131121 WVB131121 IP196657 SL196657 ACH196657 AMD196657 AVZ196657 BFV196657 BPR196657 BZN196657 CJJ196657 CTF196657 DDB196657 DMX196657 DWT196657 EGP196657 EQL196657 FAH196657 FKD196657 FTZ196657 GDV196657 GNR196657 GXN196657 HHJ196657 HRF196657 IBB196657 IKX196657 IUT196657 JEP196657 JOL196657 JYH196657 KID196657 KRZ196657 LBV196657 LLR196657 LVN196657 MFJ196657 MPF196657 MZB196657 NIX196657 NST196657 OCP196657 OML196657 OWH196657 PGD196657 PPZ196657 PZV196657 QJR196657 QTN196657 RDJ196657 RNF196657 RXB196657 SGX196657 SQT196657 TAP196657 TKL196657 TUH196657 UED196657 UNZ196657 UXV196657 VHR196657 VRN196657 WBJ196657 WLF196657 WVB196657 IP262193 SL262193 ACH262193 AMD262193 AVZ262193 BFV262193 BPR262193 BZN262193 CJJ262193 CTF262193 DDB262193 DMX262193 DWT262193 EGP262193 EQL262193 FAH262193 FKD262193 FTZ262193 GDV262193 GNR262193 GXN262193 HHJ262193 HRF262193 IBB262193 IKX262193 IUT262193 JEP262193 JOL262193 JYH262193 KID262193 KRZ262193 LBV262193 LLR262193 LVN262193 MFJ262193 MPF262193 MZB262193 NIX262193 NST262193 OCP262193 OML262193 OWH262193 PGD262193 PPZ262193 PZV262193 QJR262193 QTN262193 RDJ262193 RNF262193 RXB262193 SGX262193 SQT262193 TAP262193 TKL262193 TUH262193 UED262193 UNZ262193 UXV262193 VHR262193 VRN262193 WBJ262193 WLF262193 WVB262193 IP327729 SL327729 ACH327729 AMD327729 AVZ327729 BFV327729 BPR327729 BZN327729 CJJ327729 CTF327729 DDB327729 DMX327729 DWT327729 EGP327729 EQL327729 FAH327729 FKD327729 FTZ327729 GDV327729 GNR327729 GXN327729 HHJ327729 HRF327729 IBB327729 IKX327729 IUT327729 JEP327729 JOL327729 JYH327729 KID327729 KRZ327729 LBV327729 LLR327729 LVN327729 MFJ327729 MPF327729 MZB327729 NIX327729 NST327729 OCP327729 OML327729 OWH327729 PGD327729 PPZ327729 PZV327729 QJR327729 QTN327729 RDJ327729 RNF327729 RXB327729 SGX327729 SQT327729 TAP327729 TKL327729 TUH327729 UED327729 UNZ327729 UXV327729 VHR327729 VRN327729 WBJ327729 WLF327729 WVB327729 IP393265 SL393265 ACH393265 AMD393265 AVZ393265 BFV393265 BPR393265 BZN393265 CJJ393265 CTF393265 DDB393265 DMX393265 DWT393265 EGP393265 EQL393265 FAH393265 FKD393265 FTZ393265 GDV393265 GNR393265 GXN393265 HHJ393265 HRF393265 IBB393265 IKX393265 IUT393265 JEP393265 JOL393265 JYH393265 KID393265 KRZ393265 LBV393265 LLR393265 LVN393265 MFJ393265 MPF393265 MZB393265 NIX393265 NST393265 OCP393265 OML393265 OWH393265 PGD393265 PPZ393265 PZV393265 QJR393265 QTN393265 RDJ393265 RNF393265 RXB393265 SGX393265 SQT393265 TAP393265 TKL393265 TUH393265 UED393265 UNZ393265 UXV393265 VHR393265 VRN393265 WBJ393265 WLF393265 WVB393265 IP458801 SL458801 ACH458801 AMD458801 AVZ458801 BFV458801 BPR458801 BZN458801 CJJ458801 CTF458801 DDB458801 DMX458801 DWT458801 EGP458801 EQL458801 FAH458801 FKD458801 FTZ458801 GDV458801 GNR458801 GXN458801 HHJ458801 HRF458801 IBB458801 IKX458801 IUT458801 JEP458801 JOL458801 JYH458801 KID458801 KRZ458801 LBV458801 LLR458801 LVN458801 MFJ458801 MPF458801 MZB458801 NIX458801 NST458801 OCP458801 OML458801 OWH458801 PGD458801 PPZ458801 PZV458801 QJR458801 QTN458801 RDJ458801 RNF458801 RXB458801 SGX458801 SQT458801 TAP458801 TKL458801 TUH458801 UED458801 UNZ458801 UXV458801 VHR458801 VRN458801 WBJ458801 WLF458801 WVB458801 IP524337 SL524337 ACH524337 AMD524337 AVZ524337 BFV524337 BPR524337 BZN524337 CJJ524337 CTF524337 DDB524337 DMX524337 DWT524337 EGP524337 EQL524337 FAH524337 FKD524337 FTZ524337 GDV524337 GNR524337 GXN524337 HHJ524337 HRF524337 IBB524337 IKX524337 IUT524337 JEP524337 JOL524337 JYH524337 KID524337 KRZ524337 LBV524337 LLR524337 LVN524337 MFJ524337 MPF524337 MZB524337 NIX524337 NST524337 OCP524337 OML524337 OWH524337 PGD524337 PPZ524337 PZV524337 QJR524337 QTN524337 RDJ524337 RNF524337 RXB524337 SGX524337 SQT524337 TAP524337 TKL524337 TUH524337 UED524337 UNZ524337 UXV524337 VHR524337 VRN524337 WBJ524337 WLF524337 WVB524337 IP589873 SL589873 ACH589873 AMD589873 AVZ589873 BFV589873 BPR589873 BZN589873 CJJ589873 CTF589873 DDB589873 DMX589873 DWT589873 EGP589873 EQL589873 FAH589873 FKD589873 FTZ589873 GDV589873 GNR589873 GXN589873 HHJ589873 HRF589873 IBB589873 IKX589873 IUT589873 JEP589873 JOL589873 JYH589873 KID589873 KRZ589873 LBV589873 LLR589873 LVN589873 MFJ589873 MPF589873 MZB589873 NIX589873 NST589873 OCP589873 OML589873 OWH589873 PGD589873 PPZ589873 PZV589873 QJR589873 QTN589873 RDJ589873 RNF589873 RXB589873 SGX589873 SQT589873 TAP589873 TKL589873 TUH589873 UED589873 UNZ589873 UXV589873 VHR589873 VRN589873 WBJ589873 WLF589873 WVB589873 IP655409 SL655409 ACH655409 AMD655409 AVZ655409 BFV655409 BPR655409 BZN655409 CJJ655409 CTF655409 DDB655409 DMX655409 DWT655409 EGP655409 EQL655409 FAH655409 FKD655409 FTZ655409 GDV655409 GNR655409 GXN655409 HHJ655409 HRF655409 IBB655409 IKX655409 IUT655409 JEP655409 JOL655409 JYH655409 KID655409 KRZ655409 LBV655409 LLR655409 LVN655409 MFJ655409 MPF655409 MZB655409 NIX655409 NST655409 OCP655409 OML655409 OWH655409 PGD655409 PPZ655409 PZV655409 QJR655409 QTN655409 RDJ655409 RNF655409 RXB655409 SGX655409 SQT655409 TAP655409 TKL655409 TUH655409 UED655409 UNZ655409 UXV655409 VHR655409 VRN655409 WBJ655409 WLF655409 WVB655409 IP720945 SL720945 ACH720945 AMD720945 AVZ720945 BFV720945 BPR720945 BZN720945 CJJ720945 CTF720945 DDB720945 DMX720945 DWT720945 EGP720945 EQL720945 FAH720945 FKD720945 FTZ720945 GDV720945 GNR720945 GXN720945 HHJ720945 HRF720945 IBB720945 IKX720945 IUT720945 JEP720945 JOL720945 JYH720945 KID720945 KRZ720945 LBV720945 LLR720945 LVN720945 MFJ720945 MPF720945 MZB720945 NIX720945 NST720945 OCP720945 OML720945 OWH720945 PGD720945 PPZ720945 PZV720945 QJR720945 QTN720945 RDJ720945 RNF720945 RXB720945 SGX720945 SQT720945 TAP720945 TKL720945 TUH720945 UED720945 UNZ720945 UXV720945 VHR720945 VRN720945 WBJ720945 WLF720945 WVB720945 IP786481 SL786481 ACH786481 AMD786481 AVZ786481 BFV786481 BPR786481 BZN786481 CJJ786481 CTF786481 DDB786481 DMX786481 DWT786481 EGP786481 EQL786481 FAH786481 FKD786481 FTZ786481 GDV786481 GNR786481 GXN786481 HHJ786481 HRF786481 IBB786481 IKX786481 IUT786481 JEP786481 JOL786481 JYH786481 KID786481 KRZ786481 LBV786481 LLR786481 LVN786481 MFJ786481 MPF786481 MZB786481 NIX786481 NST786481 OCP786481 OML786481 OWH786481 PGD786481 PPZ786481 PZV786481 QJR786481 QTN786481 RDJ786481 RNF786481 RXB786481 SGX786481 SQT786481 TAP786481 TKL786481 TUH786481 UED786481 UNZ786481 UXV786481 VHR786481 VRN786481 WBJ786481 WLF786481 WVB786481 IP852017 SL852017 ACH852017 AMD852017 AVZ852017 BFV852017 BPR852017 BZN852017 CJJ852017 CTF852017 DDB852017 DMX852017 DWT852017 EGP852017 EQL852017 FAH852017 FKD852017 FTZ852017 GDV852017 GNR852017 GXN852017 HHJ852017 HRF852017 IBB852017 IKX852017 IUT852017 JEP852017 JOL852017 JYH852017 KID852017 KRZ852017 LBV852017 LLR852017 LVN852017 MFJ852017 MPF852017 MZB852017 NIX852017 NST852017 OCP852017 OML852017 OWH852017 PGD852017 PPZ852017 PZV852017 QJR852017 QTN852017 RDJ852017 RNF852017 RXB852017 SGX852017 SQT852017 TAP852017 TKL852017 TUH852017 UED852017 UNZ852017 UXV852017 VHR852017 VRN852017 WBJ852017 WLF852017 WVB852017 IP917553 SL917553 ACH917553 AMD917553 AVZ917553 BFV917553 BPR917553 BZN917553 CJJ917553 CTF917553 DDB917553 DMX917553 DWT917553 EGP917553 EQL917553 FAH917553 FKD917553 FTZ917553 GDV917553 GNR917553 GXN917553 HHJ917553 HRF917553 IBB917553 IKX917553 IUT917553 JEP917553 JOL917553 JYH917553 KID917553 KRZ917553 LBV917553 LLR917553 LVN917553 MFJ917553 MPF917553 MZB917553 NIX917553 NST917553 OCP917553 OML917553 OWH917553 PGD917553 PPZ917553 PZV917553 QJR917553 QTN917553 RDJ917553 RNF917553 RXB917553 SGX917553 SQT917553 TAP917553 TKL917553 TUH917553 UED917553 UNZ917553 UXV917553 VHR917553 VRN917553 WBJ917553 WLF917553 WVB917553 IP983089 SL983089 ACH983089 AMD983089 AVZ983089 BFV983089 BPR983089 BZN983089 CJJ983089 CTF983089 DDB983089 DMX983089 DWT983089 EGP983089 EQL983089 FAH983089 FKD983089 FTZ983089 GDV983089 GNR983089 GXN983089 HHJ983089 HRF983089 IBB983089 IKX983089 IUT983089 JEP983089 JOL983089 JYH983089 KID983089 KRZ983089 LBV983089 LLR983089 LVN983089 MFJ983089 MPF983089 MZB983089 NIX983089 NST983089 OCP983089 OML983089 OWH983089 PGD983089 PPZ983089 PZV983089 QJR983089 QTN983089 RDJ983089 RNF983089 RXB983089 SGX983089 SQT983089 TAP983089 TKL983089 TUH983089 UED983089 UNZ983089 UXV983089 VHR983089 VRN983089 WBJ983089 WLF983089 WVB983089 IP65583 SL65583 ACH65583 AMD65583 AVZ65583 BFV65583 BPR65583 BZN65583 CJJ65583 CTF65583 DDB65583 DMX65583 DWT65583 EGP65583 EQL65583 FAH65583 FKD65583 FTZ65583 GDV65583 GNR65583 GXN65583 HHJ65583 HRF65583 IBB65583 IKX65583 IUT65583 JEP65583 JOL65583 JYH65583 KID65583 KRZ65583 LBV65583 LLR65583 LVN65583 MFJ65583 MPF65583 MZB65583 NIX65583 NST65583 OCP65583 OML65583 OWH65583 PGD65583 PPZ65583 PZV65583 QJR65583 QTN65583 RDJ65583 RNF65583 RXB65583 SGX65583 SQT65583 TAP65583 TKL65583 TUH65583 UED65583 UNZ65583 UXV65583 VHR65583 VRN65583 WBJ65583 WLF65583 WVB65583 IP131119 SL131119 ACH131119 AMD131119 AVZ131119 BFV131119 BPR131119 BZN131119 CJJ131119 CTF131119 DDB131119 DMX131119 DWT131119 EGP131119 EQL131119 FAH131119 FKD131119 FTZ131119 GDV131119 GNR131119 GXN131119 HHJ131119 HRF131119 IBB131119 IKX131119 IUT131119 JEP131119 JOL131119 JYH131119 KID131119 KRZ131119 LBV131119 LLR131119 LVN131119 MFJ131119 MPF131119 MZB131119 NIX131119 NST131119 OCP131119 OML131119 OWH131119 PGD131119 PPZ131119 PZV131119 QJR131119 QTN131119 RDJ131119 RNF131119 RXB131119 SGX131119 SQT131119 TAP131119 TKL131119 TUH131119 UED131119 UNZ131119 UXV131119 VHR131119 VRN131119 WBJ131119 WLF131119 WVB131119 IP196655 SL196655 ACH196655 AMD196655 AVZ196655 BFV196655 BPR196655 BZN196655 CJJ196655 CTF196655 DDB196655 DMX196655 DWT196655 EGP196655 EQL196655 FAH196655 FKD196655 FTZ196655 GDV196655 GNR196655 GXN196655 HHJ196655 HRF196655 IBB196655 IKX196655 IUT196655 JEP196655 JOL196655 JYH196655 KID196655 KRZ196655 LBV196655 LLR196655 LVN196655 MFJ196655 MPF196655 MZB196655 NIX196655 NST196655 OCP196655 OML196655 OWH196655 PGD196655 PPZ196655 PZV196655 QJR196655 QTN196655 RDJ196655 RNF196655 RXB196655 SGX196655 SQT196655 TAP196655 TKL196655 TUH196655 UED196655 UNZ196655 UXV196655 VHR196655 VRN196655 WBJ196655 WLF196655 WVB196655 IP262191 SL262191 ACH262191 AMD262191 AVZ262191 BFV262191 BPR262191 BZN262191 CJJ262191 CTF262191 DDB262191 DMX262191 DWT262191 EGP262191 EQL262191 FAH262191 FKD262191 FTZ262191 GDV262191 GNR262191 GXN262191 HHJ262191 HRF262191 IBB262191 IKX262191 IUT262191 JEP262191 JOL262191 JYH262191 KID262191 KRZ262191 LBV262191 LLR262191 LVN262191 MFJ262191 MPF262191 MZB262191 NIX262191 NST262191 OCP262191 OML262191 OWH262191 PGD262191 PPZ262191 PZV262191 QJR262191 QTN262191 RDJ262191 RNF262191 RXB262191 SGX262191 SQT262191 TAP262191 TKL262191 TUH262191 UED262191 UNZ262191 UXV262191 VHR262191 VRN262191 WBJ262191 WLF262191 WVB262191 IP327727 SL327727 ACH327727 AMD327727 AVZ327727 BFV327727 BPR327727 BZN327727 CJJ327727 CTF327727 DDB327727 DMX327727 DWT327727 EGP327727 EQL327727 FAH327727 FKD327727 FTZ327727 GDV327727 GNR327727 GXN327727 HHJ327727 HRF327727 IBB327727 IKX327727 IUT327727 JEP327727 JOL327727 JYH327727 KID327727 KRZ327727 LBV327727 LLR327727 LVN327727 MFJ327727 MPF327727 MZB327727 NIX327727 NST327727 OCP327727 OML327727 OWH327727 PGD327727 PPZ327727 PZV327727 QJR327727 QTN327727 RDJ327727 RNF327727 RXB327727 SGX327727 SQT327727 TAP327727 TKL327727 TUH327727 UED327727 UNZ327727 UXV327727 VHR327727 VRN327727 WBJ327727 WLF327727 WVB327727 IP393263 SL393263 ACH393263 AMD393263 AVZ393263 BFV393263 BPR393263 BZN393263 CJJ393263 CTF393263 DDB393263 DMX393263 DWT393263 EGP393263 EQL393263 FAH393263 FKD393263 FTZ393263 GDV393263 GNR393263 GXN393263 HHJ393263 HRF393263 IBB393263 IKX393263 IUT393263 JEP393263 JOL393263 JYH393263 KID393263 KRZ393263 LBV393263 LLR393263 LVN393263 MFJ393263 MPF393263 MZB393263 NIX393263 NST393263 OCP393263 OML393263 OWH393263 PGD393263 PPZ393263 PZV393263 QJR393263 QTN393263 RDJ393263 RNF393263 RXB393263 SGX393263 SQT393263 TAP393263 TKL393263 TUH393263 UED393263 UNZ393263 UXV393263 VHR393263 VRN393263 WBJ393263 WLF393263 WVB393263 IP458799 SL458799 ACH458799 AMD458799 AVZ458799 BFV458799 BPR458799 BZN458799 CJJ458799 CTF458799 DDB458799 DMX458799 DWT458799 EGP458799 EQL458799 FAH458799 FKD458799 FTZ458799 GDV458799 GNR458799 GXN458799 HHJ458799 HRF458799 IBB458799 IKX458799 IUT458799 JEP458799 JOL458799 JYH458799 KID458799 KRZ458799 LBV458799 LLR458799 LVN458799 MFJ458799 MPF458799 MZB458799 NIX458799 NST458799 OCP458799 OML458799 OWH458799 PGD458799 PPZ458799 PZV458799 QJR458799 QTN458799 RDJ458799 RNF458799 RXB458799 SGX458799 SQT458799 TAP458799 TKL458799 TUH458799 UED458799 UNZ458799 UXV458799 VHR458799 VRN458799 WBJ458799 WLF458799 WVB458799 IP524335 SL524335 ACH524335 AMD524335 AVZ524335 BFV524335 BPR524335 BZN524335 CJJ524335 CTF524335 DDB524335 DMX524335 DWT524335 EGP524335 EQL524335 FAH524335 FKD524335 FTZ524335 GDV524335 GNR524335 GXN524335 HHJ524335 HRF524335 IBB524335 IKX524335 IUT524335 JEP524335 JOL524335 JYH524335 KID524335 KRZ524335 LBV524335 LLR524335 LVN524335 MFJ524335 MPF524335 MZB524335 NIX524335 NST524335 OCP524335 OML524335 OWH524335 PGD524335 PPZ524335 PZV524335 QJR524335 QTN524335 RDJ524335 RNF524335 RXB524335 SGX524335 SQT524335 TAP524335 TKL524335 TUH524335 UED524335 UNZ524335 UXV524335 VHR524335 VRN524335 WBJ524335 WLF524335 WVB524335 IP589871 SL589871 ACH589871 AMD589871 AVZ589871 BFV589871 BPR589871 BZN589871 CJJ589871 CTF589871 DDB589871 DMX589871 DWT589871 EGP589871 EQL589871 FAH589871 FKD589871 FTZ589871 GDV589871 GNR589871 GXN589871 HHJ589871 HRF589871 IBB589871 IKX589871 IUT589871 JEP589871 JOL589871 JYH589871 KID589871 KRZ589871 LBV589871 LLR589871 LVN589871 MFJ589871 MPF589871 MZB589871 NIX589871 NST589871 OCP589871 OML589871 OWH589871 PGD589871 PPZ589871 PZV589871 QJR589871 QTN589871 RDJ589871 RNF589871 RXB589871 SGX589871 SQT589871 TAP589871 TKL589871 TUH589871 UED589871 UNZ589871 UXV589871 VHR589871 VRN589871 WBJ589871 WLF589871 WVB589871 IP655407 SL655407 ACH655407 AMD655407 AVZ655407 BFV655407 BPR655407 BZN655407 CJJ655407 CTF655407 DDB655407 DMX655407 DWT655407 EGP655407 EQL655407 FAH655407 FKD655407 FTZ655407 GDV655407 GNR655407 GXN655407 HHJ655407 HRF655407 IBB655407 IKX655407 IUT655407 JEP655407 JOL655407 JYH655407 KID655407 KRZ655407 LBV655407 LLR655407 LVN655407 MFJ655407 MPF655407 MZB655407 NIX655407 NST655407 OCP655407 OML655407 OWH655407 PGD655407 PPZ655407 PZV655407 QJR655407 QTN655407 RDJ655407 RNF655407 RXB655407 SGX655407 SQT655407 TAP655407 TKL655407 TUH655407 UED655407 UNZ655407 UXV655407 VHR655407 VRN655407 WBJ655407 WLF655407 WVB655407 IP720943 SL720943 ACH720943 AMD720943 AVZ720943 BFV720943 BPR720943 BZN720943 CJJ720943 CTF720943 DDB720943 DMX720943 DWT720943 EGP720943 EQL720943 FAH720943 FKD720943 FTZ720943 GDV720943 GNR720943 GXN720943 HHJ720943 HRF720943 IBB720943 IKX720943 IUT720943 JEP720943 JOL720943 JYH720943 KID720943 KRZ720943 LBV720943 LLR720943 LVN720943 MFJ720943 MPF720943 MZB720943 NIX720943 NST720943 OCP720943 OML720943 OWH720943 PGD720943 PPZ720943 PZV720943 QJR720943 QTN720943 RDJ720943 RNF720943 RXB720943 SGX720943 SQT720943 TAP720943 TKL720943 TUH720943 UED720943 UNZ720943 UXV720943 VHR720943 VRN720943 WBJ720943 WLF720943 WVB720943 IP786479 SL786479 ACH786479 AMD786479 AVZ786479 BFV786479 BPR786479 BZN786479 CJJ786479 CTF786479 DDB786479 DMX786479 DWT786479 EGP786479 EQL786479 FAH786479 FKD786479 FTZ786479 GDV786479 GNR786479 GXN786479 HHJ786479 HRF786479 IBB786479 IKX786479 IUT786479 JEP786479 JOL786479 JYH786479 KID786479 KRZ786479 LBV786479 LLR786479 LVN786479 MFJ786479 MPF786479 MZB786479 NIX786479 NST786479 OCP786479 OML786479 OWH786479 PGD786479 PPZ786479 PZV786479 QJR786479 QTN786479 RDJ786479 RNF786479 RXB786479 SGX786479 SQT786479 TAP786479 TKL786479 TUH786479 UED786479 UNZ786479 UXV786479 VHR786479 VRN786479 WBJ786479 WLF786479 WVB786479 IP852015 SL852015 ACH852015 AMD852015 AVZ852015 BFV852015 BPR852015 BZN852015 CJJ852015 CTF852015 DDB852015 DMX852015 DWT852015 EGP852015 EQL852015 FAH852015 FKD852015 FTZ852015 GDV852015 GNR852015 GXN852015 HHJ852015 HRF852015 IBB852015 IKX852015 IUT852015 JEP852015 JOL852015 JYH852015 KID852015 KRZ852015 LBV852015 LLR852015 LVN852015 MFJ852015 MPF852015 MZB852015 NIX852015 NST852015 OCP852015 OML852015 OWH852015 PGD852015 PPZ852015 PZV852015 QJR852015 QTN852015 RDJ852015 RNF852015 RXB852015 SGX852015 SQT852015 TAP852015 TKL852015 TUH852015 UED852015 UNZ852015 UXV852015 VHR852015 VRN852015 WBJ852015 WLF852015 WVB852015 IP917551 SL917551 ACH917551 AMD917551 AVZ917551 BFV917551 BPR917551 BZN917551 CJJ917551 CTF917551 DDB917551 DMX917551 DWT917551 EGP917551 EQL917551 FAH917551 FKD917551 FTZ917551 GDV917551 GNR917551 GXN917551 HHJ917551 HRF917551 IBB917551 IKX917551 IUT917551 JEP917551 JOL917551 JYH917551 KID917551 KRZ917551 LBV917551 LLR917551 LVN917551 MFJ917551 MPF917551 MZB917551 NIX917551 NST917551 OCP917551 OML917551 OWH917551 PGD917551 PPZ917551 PZV917551 QJR917551 QTN917551 RDJ917551 RNF917551 RXB917551 SGX917551 SQT917551 TAP917551 TKL917551 TUH917551 UED917551 UNZ917551 UXV917551 VHR917551 VRN917551 WBJ917551 WLF917551 WVB917551 IP983087 SL983087 ACH983087 AMD983087 AVZ983087 BFV983087 BPR983087 BZN983087 CJJ983087 CTF983087 DDB983087 DMX983087 DWT983087 EGP983087 EQL983087 FAH983087 FKD983087 FTZ983087 GDV983087 GNR983087 GXN983087 HHJ983087 HRF983087 IBB983087 IKX983087 IUT983087 JEP983087 JOL983087 JYH983087 KID983087 KRZ983087 LBV983087 LLR983087 LVN983087 MFJ983087 MPF983087 MZB983087 NIX983087 NST983087 OCP983087 OML983087 OWH983087 PGD983087 PPZ983087 PZV983087 QJR983087 QTN983087 RDJ983087 RNF983087 RXB983087 SGX983087 SQT983087 TAP983087 TKL983087 TUH983087 UED983087 UNZ983087 UXV983087 VHR983087 VRN983087 WBJ983087 WLF983087 WVB983087 IP65581 SL65581 ACH65581 AMD65581 AVZ65581 BFV65581 BPR65581 BZN65581 CJJ65581 CTF65581 DDB65581 DMX65581 DWT65581 EGP65581 EQL65581 FAH65581 FKD65581 FTZ65581 GDV65581 GNR65581 GXN65581 HHJ65581 HRF65581 IBB65581 IKX65581 IUT65581 JEP65581 JOL65581 JYH65581 KID65581 KRZ65581 LBV65581 LLR65581 LVN65581 MFJ65581 MPF65581 MZB65581 NIX65581 NST65581 OCP65581 OML65581 OWH65581 PGD65581 PPZ65581 PZV65581 QJR65581 QTN65581 RDJ65581 RNF65581 RXB65581 SGX65581 SQT65581 TAP65581 TKL65581 TUH65581 UED65581 UNZ65581 UXV65581 VHR65581 VRN65581 WBJ65581 WLF65581 WVB65581 IP131117 SL131117 ACH131117 AMD131117 AVZ131117 BFV131117 BPR131117 BZN131117 CJJ131117 CTF131117 DDB131117 DMX131117 DWT131117 EGP131117 EQL131117 FAH131117 FKD131117 FTZ131117 GDV131117 GNR131117 GXN131117 HHJ131117 HRF131117 IBB131117 IKX131117 IUT131117 JEP131117 JOL131117 JYH131117 KID131117 KRZ131117 LBV131117 LLR131117 LVN131117 MFJ131117 MPF131117 MZB131117 NIX131117 NST131117 OCP131117 OML131117 OWH131117 PGD131117 PPZ131117 PZV131117 QJR131117 QTN131117 RDJ131117 RNF131117 RXB131117 SGX131117 SQT131117 TAP131117 TKL131117 TUH131117 UED131117 UNZ131117 UXV131117 VHR131117 VRN131117 WBJ131117 WLF131117 WVB131117 IP196653 SL196653 ACH196653 AMD196653 AVZ196653 BFV196653 BPR196653 BZN196653 CJJ196653 CTF196653 DDB196653 DMX196653 DWT196653 EGP196653 EQL196653 FAH196653 FKD196653 FTZ196653 GDV196653 GNR196653 GXN196653 HHJ196653 HRF196653 IBB196653 IKX196653 IUT196653 JEP196653 JOL196653 JYH196653 KID196653 KRZ196653 LBV196653 LLR196653 LVN196653 MFJ196653 MPF196653 MZB196653 NIX196653 NST196653 OCP196653 OML196653 OWH196653 PGD196653 PPZ196653 PZV196653 QJR196653 QTN196653 RDJ196653 RNF196653 RXB196653 SGX196653 SQT196653 TAP196653 TKL196653 TUH196653 UED196653 UNZ196653 UXV196653 VHR196653 VRN196653 WBJ196653 WLF196653 WVB196653 IP262189 SL262189 ACH262189 AMD262189 AVZ262189 BFV262189 BPR262189 BZN262189 CJJ262189 CTF262189 DDB262189 DMX262189 DWT262189 EGP262189 EQL262189 FAH262189 FKD262189 FTZ262189 GDV262189 GNR262189 GXN262189 HHJ262189 HRF262189 IBB262189 IKX262189 IUT262189 JEP262189 JOL262189 JYH262189 KID262189 KRZ262189 LBV262189 LLR262189 LVN262189 MFJ262189 MPF262189 MZB262189 NIX262189 NST262189 OCP262189 OML262189 OWH262189 PGD262189 PPZ262189 PZV262189 QJR262189 QTN262189 RDJ262189 RNF262189 RXB262189 SGX262189 SQT262189 TAP262189 TKL262189 TUH262189 UED262189 UNZ262189 UXV262189 VHR262189 VRN262189 WBJ262189 WLF262189 WVB262189 IP327725 SL327725 ACH327725 AMD327725 AVZ327725 BFV327725 BPR327725 BZN327725 CJJ327725 CTF327725 DDB327725 DMX327725 DWT327725 EGP327725 EQL327725 FAH327725 FKD327725 FTZ327725 GDV327725 GNR327725 GXN327725 HHJ327725 HRF327725 IBB327725 IKX327725 IUT327725 JEP327725 JOL327725 JYH327725 KID327725 KRZ327725 LBV327725 LLR327725 LVN327725 MFJ327725 MPF327725 MZB327725 NIX327725 NST327725 OCP327725 OML327725 OWH327725 PGD327725 PPZ327725 PZV327725 QJR327725 QTN327725 RDJ327725 RNF327725 RXB327725 SGX327725 SQT327725 TAP327725 TKL327725 TUH327725 UED327725 UNZ327725 UXV327725 VHR327725 VRN327725 WBJ327725 WLF327725 WVB327725 IP393261 SL393261 ACH393261 AMD393261 AVZ393261 BFV393261 BPR393261 BZN393261 CJJ393261 CTF393261 DDB393261 DMX393261 DWT393261 EGP393261 EQL393261 FAH393261 FKD393261 FTZ393261 GDV393261 GNR393261 GXN393261 HHJ393261 HRF393261 IBB393261 IKX393261 IUT393261 JEP393261 JOL393261 JYH393261 KID393261 KRZ393261 LBV393261 LLR393261 LVN393261 MFJ393261 MPF393261 MZB393261 NIX393261 NST393261 OCP393261 OML393261 OWH393261 PGD393261 PPZ393261 PZV393261 QJR393261 QTN393261 RDJ393261 RNF393261 RXB393261 SGX393261 SQT393261 TAP393261 TKL393261 TUH393261 UED393261 UNZ393261 UXV393261 VHR393261 VRN393261 WBJ393261 WLF393261 WVB393261 IP458797 SL458797 ACH458797 AMD458797 AVZ458797 BFV458797 BPR458797 BZN458797 CJJ458797 CTF458797 DDB458797 DMX458797 DWT458797 EGP458797 EQL458797 FAH458797 FKD458797 FTZ458797 GDV458797 GNR458797 GXN458797 HHJ458797 HRF458797 IBB458797 IKX458797 IUT458797 JEP458797 JOL458797 JYH458797 KID458797 KRZ458797 LBV458797 LLR458797 LVN458797 MFJ458797 MPF458797 MZB458797 NIX458797 NST458797 OCP458797 OML458797 OWH458797 PGD458797 PPZ458797 PZV458797 QJR458797 QTN458797 RDJ458797 RNF458797 RXB458797 SGX458797 SQT458797 TAP458797 TKL458797 TUH458797 UED458797 UNZ458797 UXV458797 VHR458797 VRN458797 WBJ458797 WLF458797 WVB458797 IP524333 SL524333 ACH524333 AMD524333 AVZ524333 BFV524333 BPR524333 BZN524333 CJJ524333 CTF524333 DDB524333 DMX524333 DWT524333 EGP524333 EQL524333 FAH524333 FKD524333 FTZ524333 GDV524333 GNR524333 GXN524333 HHJ524333 HRF524333 IBB524333 IKX524333 IUT524333 JEP524333 JOL524333 JYH524333 KID524333 KRZ524333 LBV524333 LLR524333 LVN524333 MFJ524333 MPF524333 MZB524333 NIX524333 NST524333 OCP524333 OML524333 OWH524333 PGD524333 PPZ524333 PZV524333 QJR524333 QTN524333 RDJ524333 RNF524333 RXB524333 SGX524333 SQT524333 TAP524333 TKL524333 TUH524333 UED524333 UNZ524333 UXV524333 VHR524333 VRN524333 WBJ524333 WLF524333 WVB524333 IP589869 SL589869 ACH589869 AMD589869 AVZ589869 BFV589869 BPR589869 BZN589869 CJJ589869 CTF589869 DDB589869 DMX589869 DWT589869 EGP589869 EQL589869 FAH589869 FKD589869 FTZ589869 GDV589869 GNR589869 GXN589869 HHJ589869 HRF589869 IBB589869 IKX589869 IUT589869 JEP589869 JOL589869 JYH589869 KID589869 KRZ589869 LBV589869 LLR589869 LVN589869 MFJ589869 MPF589869 MZB589869 NIX589869 NST589869 OCP589869 OML589869 OWH589869 PGD589869 PPZ589869 PZV589869 QJR589869 QTN589869 RDJ589869 RNF589869 RXB589869 SGX589869 SQT589869 TAP589869 TKL589869 TUH589869 UED589869 UNZ589869 UXV589869 VHR589869 VRN589869 WBJ589869 WLF589869 WVB589869 IP655405 SL655405 ACH655405 AMD655405 AVZ655405 BFV655405 BPR655405 BZN655405 CJJ655405 CTF655405 DDB655405 DMX655405 DWT655405 EGP655405 EQL655405 FAH655405 FKD655405 FTZ655405 GDV655405 GNR655405 GXN655405 HHJ655405 HRF655405 IBB655405 IKX655405 IUT655405 JEP655405 JOL655405 JYH655405 KID655405 KRZ655405 LBV655405 LLR655405 LVN655405 MFJ655405 MPF655405 MZB655405 NIX655405 NST655405 OCP655405 OML655405 OWH655405 PGD655405 PPZ655405 PZV655405 QJR655405 QTN655405 RDJ655405 RNF655405 RXB655405 SGX655405 SQT655405 TAP655405 TKL655405 TUH655405 UED655405 UNZ655405 UXV655405 VHR655405 VRN655405 WBJ655405 WLF655405 WVB655405 IP720941 SL720941 ACH720941 AMD720941 AVZ720941 BFV720941 BPR720941 BZN720941 CJJ720941 CTF720941 DDB720941 DMX720941 DWT720941 EGP720941 EQL720941 FAH720941 FKD720941 FTZ720941 GDV720941 GNR720941 GXN720941 HHJ720941 HRF720941 IBB720941 IKX720941 IUT720941 JEP720941 JOL720941 JYH720941 KID720941 KRZ720941 LBV720941 LLR720941 LVN720941 MFJ720941 MPF720941 MZB720941 NIX720941 NST720941 OCP720941 OML720941 OWH720941 PGD720941 PPZ720941 PZV720941 QJR720941 QTN720941 RDJ720941 RNF720941 RXB720941 SGX720941 SQT720941 TAP720941 TKL720941 TUH720941 UED720941 UNZ720941 UXV720941 VHR720941 VRN720941 WBJ720941 WLF720941 WVB720941 IP786477 SL786477 ACH786477 AMD786477 AVZ786477 BFV786477 BPR786477 BZN786477 CJJ786477 CTF786477 DDB786477 DMX786477 DWT786477 EGP786477 EQL786477 FAH786477 FKD786477 FTZ786477 GDV786477 GNR786477 GXN786477 HHJ786477 HRF786477 IBB786477 IKX786477 IUT786477 JEP786477 JOL786477 JYH786477 KID786477 KRZ786477 LBV786477 LLR786477 LVN786477 MFJ786477 MPF786477 MZB786477 NIX786477 NST786477 OCP786477 OML786477 OWH786477 PGD786477 PPZ786477 PZV786477 QJR786477 QTN786477 RDJ786477 RNF786477 RXB786477 SGX786477 SQT786477 TAP786477 TKL786477 TUH786477 UED786477 UNZ786477 UXV786477 VHR786477 VRN786477 WBJ786477 WLF786477 WVB786477 IP852013 SL852013 ACH852013 AMD852013 AVZ852013 BFV852013 BPR852013 BZN852013 CJJ852013 CTF852013 DDB852013 DMX852013 DWT852013 EGP852013 EQL852013 FAH852013 FKD852013 FTZ852013 GDV852013 GNR852013 GXN852013 HHJ852013 HRF852013 IBB852013 IKX852013 IUT852013 JEP852013 JOL852013 JYH852013 KID852013 KRZ852013 LBV852013 LLR852013 LVN852013 MFJ852013 MPF852013 MZB852013 NIX852013 NST852013 OCP852013 OML852013 OWH852013 PGD852013 PPZ852013 PZV852013 QJR852013 QTN852013 RDJ852013 RNF852013 RXB852013 SGX852013 SQT852013 TAP852013 TKL852013 TUH852013 UED852013 UNZ852013 UXV852013 VHR852013 VRN852013 WBJ852013 WLF852013 WVB852013 IP917549 SL917549 ACH917549 AMD917549 AVZ917549 BFV917549 BPR917549 BZN917549 CJJ917549 CTF917549 DDB917549 DMX917549 DWT917549 EGP917549 EQL917549 FAH917549 FKD917549 FTZ917549 GDV917549 GNR917549 GXN917549 HHJ917549 HRF917549 IBB917549 IKX917549 IUT917549 JEP917549 JOL917549 JYH917549 KID917549 KRZ917549 LBV917549 LLR917549 LVN917549 MFJ917549 MPF917549 MZB917549 NIX917549 NST917549 OCP917549 OML917549 OWH917549 PGD917549 PPZ917549 PZV917549 QJR917549 QTN917549 RDJ917549 RNF917549 RXB917549 SGX917549 SQT917549 TAP917549 TKL917549 TUH917549 UED917549 UNZ917549 UXV917549 VHR917549 VRN917549 WBJ917549 WLF917549 WVB917549 IP983085 SL983085 ACH983085 AMD983085 AVZ983085 BFV983085 BPR983085 BZN983085 CJJ983085 CTF983085 DDB983085 DMX983085 DWT983085 EGP983085 EQL983085 FAH983085 FKD983085 FTZ983085 GDV983085 GNR983085 GXN983085 HHJ983085 HRF983085 IBB983085 IKX983085 IUT983085 JEP983085 JOL983085 JYH983085 KID983085 KRZ983085 LBV983085 LLR983085 LVN983085 MFJ983085 MPF983085 MZB983085 NIX983085 NST983085 OCP983085 OML983085 OWH983085 PGD983085 PPZ983085 PZV983085 QJR983085 QTN983085 RDJ983085 RNF983085 RXB983085 SGX983085 SQT983085 TAP983085 TKL983085 TUH983085 UED983085 UNZ983085 UXV983085 VHR983085 VRN983085 WBJ983085 WLF983085 WVB983085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IP65579 SL65579 ACH65579 AMD65579 AVZ65579 BFV65579 BPR65579 BZN65579 CJJ65579 CTF65579 DDB65579 DMX65579 DWT65579 EGP65579 EQL65579 FAH65579 FKD65579 FTZ65579 GDV65579 GNR65579 GXN65579 HHJ65579 HRF65579 IBB65579 IKX65579 IUT65579 JEP65579 JOL65579 JYH65579 KID65579 KRZ65579 LBV65579 LLR65579 LVN65579 MFJ65579 MPF65579 MZB65579 NIX65579 NST65579 OCP65579 OML65579 OWH65579 PGD65579 PPZ65579 PZV65579 QJR65579 QTN65579 RDJ65579 RNF65579 RXB65579 SGX65579 SQT65579 TAP65579 TKL65579 TUH65579 UED65579 UNZ65579 UXV65579 VHR65579 VRN65579 WBJ65579 WLF65579 WVB65579 IP131115 SL131115 ACH131115 AMD131115 AVZ131115 BFV131115 BPR131115 BZN131115 CJJ131115 CTF131115 DDB131115 DMX131115 DWT131115 EGP131115 EQL131115 FAH131115 FKD131115 FTZ131115 GDV131115 GNR131115 GXN131115 HHJ131115 HRF131115 IBB131115 IKX131115 IUT131115 JEP131115 JOL131115 JYH131115 KID131115 KRZ131115 LBV131115 LLR131115 LVN131115 MFJ131115 MPF131115 MZB131115 NIX131115 NST131115 OCP131115 OML131115 OWH131115 PGD131115 PPZ131115 PZV131115 QJR131115 QTN131115 RDJ131115 RNF131115 RXB131115 SGX131115 SQT131115 TAP131115 TKL131115 TUH131115 UED131115 UNZ131115 UXV131115 VHR131115 VRN131115 WBJ131115 WLF131115 WVB131115 IP196651 SL196651 ACH196651 AMD196651 AVZ196651 BFV196651 BPR196651 BZN196651 CJJ196651 CTF196651 DDB196651 DMX196651 DWT196651 EGP196651 EQL196651 FAH196651 FKD196651 FTZ196651 GDV196651 GNR196651 GXN196651 HHJ196651 HRF196651 IBB196651 IKX196651 IUT196651 JEP196651 JOL196651 JYH196651 KID196651 KRZ196651 LBV196651 LLR196651 LVN196651 MFJ196651 MPF196651 MZB196651 NIX196651 NST196651 OCP196651 OML196651 OWH196651 PGD196651 PPZ196651 PZV196651 QJR196651 QTN196651 RDJ196651 RNF196651 RXB196651 SGX196651 SQT196651 TAP196651 TKL196651 TUH196651 UED196651 UNZ196651 UXV196651 VHR196651 VRN196651 WBJ196651 WLF196651 WVB196651 IP262187 SL262187 ACH262187 AMD262187 AVZ262187 BFV262187 BPR262187 BZN262187 CJJ262187 CTF262187 DDB262187 DMX262187 DWT262187 EGP262187 EQL262187 FAH262187 FKD262187 FTZ262187 GDV262187 GNR262187 GXN262187 HHJ262187 HRF262187 IBB262187 IKX262187 IUT262187 JEP262187 JOL262187 JYH262187 KID262187 KRZ262187 LBV262187 LLR262187 LVN262187 MFJ262187 MPF262187 MZB262187 NIX262187 NST262187 OCP262187 OML262187 OWH262187 PGD262187 PPZ262187 PZV262187 QJR262187 QTN262187 RDJ262187 RNF262187 RXB262187 SGX262187 SQT262187 TAP262187 TKL262187 TUH262187 UED262187 UNZ262187 UXV262187 VHR262187 VRN262187 WBJ262187 WLF262187 WVB262187 IP327723 SL327723 ACH327723 AMD327723 AVZ327723 BFV327723 BPR327723 BZN327723 CJJ327723 CTF327723 DDB327723 DMX327723 DWT327723 EGP327723 EQL327723 FAH327723 FKD327723 FTZ327723 GDV327723 GNR327723 GXN327723 HHJ327723 HRF327723 IBB327723 IKX327723 IUT327723 JEP327723 JOL327723 JYH327723 KID327723 KRZ327723 LBV327723 LLR327723 LVN327723 MFJ327723 MPF327723 MZB327723 NIX327723 NST327723 OCP327723 OML327723 OWH327723 PGD327723 PPZ327723 PZV327723 QJR327723 QTN327723 RDJ327723 RNF327723 RXB327723 SGX327723 SQT327723 TAP327723 TKL327723 TUH327723 UED327723 UNZ327723 UXV327723 VHR327723 VRN327723 WBJ327723 WLF327723 WVB327723 IP393259 SL393259 ACH393259 AMD393259 AVZ393259 BFV393259 BPR393259 BZN393259 CJJ393259 CTF393259 DDB393259 DMX393259 DWT393259 EGP393259 EQL393259 FAH393259 FKD393259 FTZ393259 GDV393259 GNR393259 GXN393259 HHJ393259 HRF393259 IBB393259 IKX393259 IUT393259 JEP393259 JOL393259 JYH393259 KID393259 KRZ393259 LBV393259 LLR393259 LVN393259 MFJ393259 MPF393259 MZB393259 NIX393259 NST393259 OCP393259 OML393259 OWH393259 PGD393259 PPZ393259 PZV393259 QJR393259 QTN393259 RDJ393259 RNF393259 RXB393259 SGX393259 SQT393259 TAP393259 TKL393259 TUH393259 UED393259 UNZ393259 UXV393259 VHR393259 VRN393259 WBJ393259 WLF393259 WVB393259 IP458795 SL458795 ACH458795 AMD458795 AVZ458795 BFV458795 BPR458795 BZN458795 CJJ458795 CTF458795 DDB458795 DMX458795 DWT458795 EGP458795 EQL458795 FAH458795 FKD458795 FTZ458795 GDV458795 GNR458795 GXN458795 HHJ458795 HRF458795 IBB458795 IKX458795 IUT458795 JEP458795 JOL458795 JYH458795 KID458795 KRZ458795 LBV458795 LLR458795 LVN458795 MFJ458795 MPF458795 MZB458795 NIX458795 NST458795 OCP458795 OML458795 OWH458795 PGD458795 PPZ458795 PZV458795 QJR458795 QTN458795 RDJ458795 RNF458795 RXB458795 SGX458795 SQT458795 TAP458795 TKL458795 TUH458795 UED458795 UNZ458795 UXV458795 VHR458795 VRN458795 WBJ458795 WLF458795 WVB458795 IP524331 SL524331 ACH524331 AMD524331 AVZ524331 BFV524331 BPR524331 BZN524331 CJJ524331 CTF524331 DDB524331 DMX524331 DWT524331 EGP524331 EQL524331 FAH524331 FKD524331 FTZ524331 GDV524331 GNR524331 GXN524331 HHJ524331 HRF524331 IBB524331 IKX524331 IUT524331 JEP524331 JOL524331 JYH524331 KID524331 KRZ524331 LBV524331 LLR524331 LVN524331 MFJ524331 MPF524331 MZB524331 NIX524331 NST524331 OCP524331 OML524331 OWH524331 PGD524331 PPZ524331 PZV524331 QJR524331 QTN524331 RDJ524331 RNF524331 RXB524331 SGX524331 SQT524331 TAP524331 TKL524331 TUH524331 UED524331 UNZ524331 UXV524331 VHR524331 VRN524331 WBJ524331 WLF524331 WVB524331 IP589867 SL589867 ACH589867 AMD589867 AVZ589867 BFV589867 BPR589867 BZN589867 CJJ589867 CTF589867 DDB589867 DMX589867 DWT589867 EGP589867 EQL589867 FAH589867 FKD589867 FTZ589867 GDV589867 GNR589867 GXN589867 HHJ589867 HRF589867 IBB589867 IKX589867 IUT589867 JEP589867 JOL589867 JYH589867 KID589867 KRZ589867 LBV589867 LLR589867 LVN589867 MFJ589867 MPF589867 MZB589867 NIX589867 NST589867 OCP589867 OML589867 OWH589867 PGD589867 PPZ589867 PZV589867 QJR589867 QTN589867 RDJ589867 RNF589867 RXB589867 SGX589867 SQT589867 TAP589867 TKL589867 TUH589867 UED589867 UNZ589867 UXV589867 VHR589867 VRN589867 WBJ589867 WLF589867 WVB589867 IP655403 SL655403 ACH655403 AMD655403 AVZ655403 BFV655403 BPR655403 BZN655403 CJJ655403 CTF655403 DDB655403 DMX655403 DWT655403 EGP655403 EQL655403 FAH655403 FKD655403 FTZ655403 GDV655403 GNR655403 GXN655403 HHJ655403 HRF655403 IBB655403 IKX655403 IUT655403 JEP655403 JOL655403 JYH655403 KID655403 KRZ655403 LBV655403 LLR655403 LVN655403 MFJ655403 MPF655403 MZB655403 NIX655403 NST655403 OCP655403 OML655403 OWH655403 PGD655403 PPZ655403 PZV655403 QJR655403 QTN655403 RDJ655403 RNF655403 RXB655403 SGX655403 SQT655403 TAP655403 TKL655403 TUH655403 UED655403 UNZ655403 UXV655403 VHR655403 VRN655403 WBJ655403 WLF655403 WVB655403 IP720939 SL720939 ACH720939 AMD720939 AVZ720939 BFV720939 BPR720939 BZN720939 CJJ720939 CTF720939 DDB720939 DMX720939 DWT720939 EGP720939 EQL720939 FAH720939 FKD720939 FTZ720939 GDV720939 GNR720939 GXN720939 HHJ720939 HRF720939 IBB720939 IKX720939 IUT720939 JEP720939 JOL720939 JYH720939 KID720939 KRZ720939 LBV720939 LLR720939 LVN720939 MFJ720939 MPF720939 MZB720939 NIX720939 NST720939 OCP720939 OML720939 OWH720939 PGD720939 PPZ720939 PZV720939 QJR720939 QTN720939 RDJ720939 RNF720939 RXB720939 SGX720939 SQT720939 TAP720939 TKL720939 TUH720939 UED720939 UNZ720939 UXV720939 VHR720939 VRN720939 WBJ720939 WLF720939 WVB720939 IP786475 SL786475 ACH786475 AMD786475 AVZ786475 BFV786475 BPR786475 BZN786475 CJJ786475 CTF786475 DDB786475 DMX786475 DWT786475 EGP786475 EQL786475 FAH786475 FKD786475 FTZ786475 GDV786475 GNR786475 GXN786475 HHJ786475 HRF786475 IBB786475 IKX786475 IUT786475 JEP786475 JOL786475 JYH786475 KID786475 KRZ786475 LBV786475 LLR786475 LVN786475 MFJ786475 MPF786475 MZB786475 NIX786475 NST786475 OCP786475 OML786475 OWH786475 PGD786475 PPZ786475 PZV786475 QJR786475 QTN786475 RDJ786475 RNF786475 RXB786475 SGX786475 SQT786475 TAP786475 TKL786475 TUH786475 UED786475 UNZ786475 UXV786475 VHR786475 VRN786475 WBJ786475 WLF786475 WVB786475 IP852011 SL852011 ACH852011 AMD852011 AVZ852011 BFV852011 BPR852011 BZN852011 CJJ852011 CTF852011 DDB852011 DMX852011 DWT852011 EGP852011 EQL852011 FAH852011 FKD852011 FTZ852011 GDV852011 GNR852011 GXN852011 HHJ852011 HRF852011 IBB852011 IKX852011 IUT852011 JEP852011 JOL852011 JYH852011 KID852011 KRZ852011 LBV852011 LLR852011 LVN852011 MFJ852011 MPF852011 MZB852011 NIX852011 NST852011 OCP852011 OML852011 OWH852011 PGD852011 PPZ852011 PZV852011 QJR852011 QTN852011 RDJ852011 RNF852011 RXB852011 SGX852011 SQT852011 TAP852011 TKL852011 TUH852011 UED852011 UNZ852011 UXV852011 VHR852011 VRN852011 WBJ852011 WLF852011 WVB852011 IP917547 SL917547 ACH917547 AMD917547 AVZ917547 BFV917547 BPR917547 BZN917547 CJJ917547 CTF917547 DDB917547 DMX917547 DWT917547 EGP917547 EQL917547 FAH917547 FKD917547 FTZ917547 GDV917547 GNR917547 GXN917547 HHJ917547 HRF917547 IBB917547 IKX917547 IUT917547 JEP917547 JOL917547 JYH917547 KID917547 KRZ917547 LBV917547 LLR917547 LVN917547 MFJ917547 MPF917547 MZB917547 NIX917547 NST917547 OCP917547 OML917547 OWH917547 PGD917547 PPZ917547 PZV917547 QJR917547 QTN917547 RDJ917547 RNF917547 RXB917547 SGX917547 SQT917547 TAP917547 TKL917547 TUH917547 UED917547 UNZ917547 UXV917547 VHR917547 VRN917547 WBJ917547 WLF917547 WVB917547 IP983083 SL983083 ACH983083 AMD983083 AVZ983083 BFV983083 BPR983083 BZN983083 CJJ983083 CTF983083 DDB983083 DMX983083 DWT983083 EGP983083 EQL983083 FAH983083 FKD983083 FTZ983083 GDV983083 GNR983083 GXN983083 HHJ983083 HRF983083 IBB983083 IKX983083 IUT983083 JEP983083 JOL983083 JYH983083 KID983083 KRZ983083 LBV983083 LLR983083 LVN983083 MFJ983083 MPF983083 MZB983083 NIX983083 NST983083 OCP983083 OML983083 OWH983083 PGD983083 PPZ983083 PZV983083 QJR983083 QTN983083 RDJ983083 RNF983083 RXB983083 SGX983083 SQT983083 TAP983083 TKL983083 TUH983083 UED983083 UNZ983083 UXV983083 VHR983083 VRN983083 WBJ983083 WLF983083 WVB983083 R131123:R131126 IL65587:IL65590 SH65587:SH65590 ACD65587:ACD65590 ALZ65587:ALZ65590 AVV65587:AVV65590 BFR65587:BFR65590 BPN65587:BPN65590 BZJ65587:BZJ65590 CJF65587:CJF65590 CTB65587:CTB65590 DCX65587:DCX65590 DMT65587:DMT65590 DWP65587:DWP65590 EGL65587:EGL65590 EQH65587:EQH65590 FAD65587:FAD65590 FJZ65587:FJZ65590 FTV65587:FTV65590 GDR65587:GDR65590 GNN65587:GNN65590 GXJ65587:GXJ65590 HHF65587:HHF65590 HRB65587:HRB65590 IAX65587:IAX65590 IKT65587:IKT65590 IUP65587:IUP65590 JEL65587:JEL65590 JOH65587:JOH65590 JYD65587:JYD65590 KHZ65587:KHZ65590 KRV65587:KRV65590 LBR65587:LBR65590 LLN65587:LLN65590 LVJ65587:LVJ65590 MFF65587:MFF65590 MPB65587:MPB65590 MYX65587:MYX65590 NIT65587:NIT65590 NSP65587:NSP65590 OCL65587:OCL65590 OMH65587:OMH65590 OWD65587:OWD65590 PFZ65587:PFZ65590 PPV65587:PPV65590 PZR65587:PZR65590 QJN65587:QJN65590 QTJ65587:QTJ65590 RDF65587:RDF65590 RNB65587:RNB65590 RWX65587:RWX65590 SGT65587:SGT65590 SQP65587:SQP65590 TAL65587:TAL65590 TKH65587:TKH65590 TUD65587:TUD65590 UDZ65587:UDZ65590 UNV65587:UNV65590 UXR65587:UXR65590 VHN65587:VHN65590 VRJ65587:VRJ65590 WBF65587:WBF65590 WLB65587:WLB65590 WUX65587:WUX65590 R196659:R196662 IL131123:IL131126 SH131123:SH131126 ACD131123:ACD131126 ALZ131123:ALZ131126 AVV131123:AVV131126 BFR131123:BFR131126 BPN131123:BPN131126 BZJ131123:BZJ131126 CJF131123:CJF131126 CTB131123:CTB131126 DCX131123:DCX131126 DMT131123:DMT131126 DWP131123:DWP131126 EGL131123:EGL131126 EQH131123:EQH131126 FAD131123:FAD131126 FJZ131123:FJZ131126 FTV131123:FTV131126 GDR131123:GDR131126 GNN131123:GNN131126 GXJ131123:GXJ131126 HHF131123:HHF131126 HRB131123:HRB131126 IAX131123:IAX131126 IKT131123:IKT131126 IUP131123:IUP131126 JEL131123:JEL131126 JOH131123:JOH131126 JYD131123:JYD131126 KHZ131123:KHZ131126 KRV131123:KRV131126 LBR131123:LBR131126 LLN131123:LLN131126 LVJ131123:LVJ131126 MFF131123:MFF131126 MPB131123:MPB131126 MYX131123:MYX131126 NIT131123:NIT131126 NSP131123:NSP131126 OCL131123:OCL131126 OMH131123:OMH131126 OWD131123:OWD131126 PFZ131123:PFZ131126 PPV131123:PPV131126 PZR131123:PZR131126 QJN131123:QJN131126 QTJ131123:QTJ131126 RDF131123:RDF131126 RNB131123:RNB131126 RWX131123:RWX131126 SGT131123:SGT131126 SQP131123:SQP131126 TAL131123:TAL131126 TKH131123:TKH131126 TUD131123:TUD131126 UDZ131123:UDZ131126 UNV131123:UNV131126 UXR131123:UXR131126 VHN131123:VHN131126 VRJ131123:VRJ131126 WBF131123:WBF131126 WLB131123:WLB131126 WUX131123:WUX131126 R262195:R262198 IL196659:IL196662 SH196659:SH196662 ACD196659:ACD196662 ALZ196659:ALZ196662 AVV196659:AVV196662 BFR196659:BFR196662 BPN196659:BPN196662 BZJ196659:BZJ196662 CJF196659:CJF196662 CTB196659:CTB196662 DCX196659:DCX196662 DMT196659:DMT196662 DWP196659:DWP196662 EGL196659:EGL196662 EQH196659:EQH196662 FAD196659:FAD196662 FJZ196659:FJZ196662 FTV196659:FTV196662 GDR196659:GDR196662 GNN196659:GNN196662 GXJ196659:GXJ196662 HHF196659:HHF196662 HRB196659:HRB196662 IAX196659:IAX196662 IKT196659:IKT196662 IUP196659:IUP196662 JEL196659:JEL196662 JOH196659:JOH196662 JYD196659:JYD196662 KHZ196659:KHZ196662 KRV196659:KRV196662 LBR196659:LBR196662 LLN196659:LLN196662 LVJ196659:LVJ196662 MFF196659:MFF196662 MPB196659:MPB196662 MYX196659:MYX196662 NIT196659:NIT196662 NSP196659:NSP196662 OCL196659:OCL196662 OMH196659:OMH196662 OWD196659:OWD196662 PFZ196659:PFZ196662 PPV196659:PPV196662 PZR196659:PZR196662 QJN196659:QJN196662 QTJ196659:QTJ196662 RDF196659:RDF196662 RNB196659:RNB196662 RWX196659:RWX196662 SGT196659:SGT196662 SQP196659:SQP196662 TAL196659:TAL196662 TKH196659:TKH196662 TUD196659:TUD196662 UDZ196659:UDZ196662 UNV196659:UNV196662 UXR196659:UXR196662 VHN196659:VHN196662 VRJ196659:VRJ196662 WBF196659:WBF196662 WLB196659:WLB196662 WUX196659:WUX196662 R327731:R327734 IL262195:IL262198 SH262195:SH262198 ACD262195:ACD262198 ALZ262195:ALZ262198 AVV262195:AVV262198 BFR262195:BFR262198 BPN262195:BPN262198 BZJ262195:BZJ262198 CJF262195:CJF262198 CTB262195:CTB262198 DCX262195:DCX262198 DMT262195:DMT262198 DWP262195:DWP262198 EGL262195:EGL262198 EQH262195:EQH262198 FAD262195:FAD262198 FJZ262195:FJZ262198 FTV262195:FTV262198 GDR262195:GDR262198 GNN262195:GNN262198 GXJ262195:GXJ262198 HHF262195:HHF262198 HRB262195:HRB262198 IAX262195:IAX262198 IKT262195:IKT262198 IUP262195:IUP262198 JEL262195:JEL262198 JOH262195:JOH262198 JYD262195:JYD262198 KHZ262195:KHZ262198 KRV262195:KRV262198 LBR262195:LBR262198 LLN262195:LLN262198 LVJ262195:LVJ262198 MFF262195:MFF262198 MPB262195:MPB262198 MYX262195:MYX262198 NIT262195:NIT262198 NSP262195:NSP262198 OCL262195:OCL262198 OMH262195:OMH262198 OWD262195:OWD262198 PFZ262195:PFZ262198 PPV262195:PPV262198 PZR262195:PZR262198 QJN262195:QJN262198 QTJ262195:QTJ262198 RDF262195:RDF262198 RNB262195:RNB262198 RWX262195:RWX262198 SGT262195:SGT262198 SQP262195:SQP262198 TAL262195:TAL262198 TKH262195:TKH262198 TUD262195:TUD262198 UDZ262195:UDZ262198 UNV262195:UNV262198 UXR262195:UXR262198 VHN262195:VHN262198 VRJ262195:VRJ262198 WBF262195:WBF262198 WLB262195:WLB262198 WUX262195:WUX262198 R393267:R393270 IL327731:IL327734 SH327731:SH327734 ACD327731:ACD327734 ALZ327731:ALZ327734 AVV327731:AVV327734 BFR327731:BFR327734 BPN327731:BPN327734 BZJ327731:BZJ327734 CJF327731:CJF327734 CTB327731:CTB327734 DCX327731:DCX327734 DMT327731:DMT327734 DWP327731:DWP327734 EGL327731:EGL327734 EQH327731:EQH327734 FAD327731:FAD327734 FJZ327731:FJZ327734 FTV327731:FTV327734 GDR327731:GDR327734 GNN327731:GNN327734 GXJ327731:GXJ327734 HHF327731:HHF327734 HRB327731:HRB327734 IAX327731:IAX327734 IKT327731:IKT327734 IUP327731:IUP327734 JEL327731:JEL327734 JOH327731:JOH327734 JYD327731:JYD327734 KHZ327731:KHZ327734 KRV327731:KRV327734 LBR327731:LBR327734 LLN327731:LLN327734 LVJ327731:LVJ327734 MFF327731:MFF327734 MPB327731:MPB327734 MYX327731:MYX327734 NIT327731:NIT327734 NSP327731:NSP327734 OCL327731:OCL327734 OMH327731:OMH327734 OWD327731:OWD327734 PFZ327731:PFZ327734 PPV327731:PPV327734 PZR327731:PZR327734 QJN327731:QJN327734 QTJ327731:QTJ327734 RDF327731:RDF327734 RNB327731:RNB327734 RWX327731:RWX327734 SGT327731:SGT327734 SQP327731:SQP327734 TAL327731:TAL327734 TKH327731:TKH327734 TUD327731:TUD327734 UDZ327731:UDZ327734 UNV327731:UNV327734 UXR327731:UXR327734 VHN327731:VHN327734 VRJ327731:VRJ327734 WBF327731:WBF327734 WLB327731:WLB327734 WUX327731:WUX327734 R458803:R458806 IL393267:IL393270 SH393267:SH393270 ACD393267:ACD393270 ALZ393267:ALZ393270 AVV393267:AVV393270 BFR393267:BFR393270 BPN393267:BPN393270 BZJ393267:BZJ393270 CJF393267:CJF393270 CTB393267:CTB393270 DCX393267:DCX393270 DMT393267:DMT393270 DWP393267:DWP393270 EGL393267:EGL393270 EQH393267:EQH393270 FAD393267:FAD393270 FJZ393267:FJZ393270 FTV393267:FTV393270 GDR393267:GDR393270 GNN393267:GNN393270 GXJ393267:GXJ393270 HHF393267:HHF393270 HRB393267:HRB393270 IAX393267:IAX393270 IKT393267:IKT393270 IUP393267:IUP393270 JEL393267:JEL393270 JOH393267:JOH393270 JYD393267:JYD393270 KHZ393267:KHZ393270 KRV393267:KRV393270 LBR393267:LBR393270 LLN393267:LLN393270 LVJ393267:LVJ393270 MFF393267:MFF393270 MPB393267:MPB393270 MYX393267:MYX393270 NIT393267:NIT393270 NSP393267:NSP393270 OCL393267:OCL393270 OMH393267:OMH393270 OWD393267:OWD393270 PFZ393267:PFZ393270 PPV393267:PPV393270 PZR393267:PZR393270 QJN393267:QJN393270 QTJ393267:QTJ393270 RDF393267:RDF393270 RNB393267:RNB393270 RWX393267:RWX393270 SGT393267:SGT393270 SQP393267:SQP393270 TAL393267:TAL393270 TKH393267:TKH393270 TUD393267:TUD393270 UDZ393267:UDZ393270 UNV393267:UNV393270 UXR393267:UXR393270 VHN393267:VHN393270 VRJ393267:VRJ393270 WBF393267:WBF393270 WLB393267:WLB393270 WUX393267:WUX393270 R524339:R524342 IL458803:IL458806 SH458803:SH458806 ACD458803:ACD458806 ALZ458803:ALZ458806 AVV458803:AVV458806 BFR458803:BFR458806 BPN458803:BPN458806 BZJ458803:BZJ458806 CJF458803:CJF458806 CTB458803:CTB458806 DCX458803:DCX458806 DMT458803:DMT458806 DWP458803:DWP458806 EGL458803:EGL458806 EQH458803:EQH458806 FAD458803:FAD458806 FJZ458803:FJZ458806 FTV458803:FTV458806 GDR458803:GDR458806 GNN458803:GNN458806 GXJ458803:GXJ458806 HHF458803:HHF458806 HRB458803:HRB458806 IAX458803:IAX458806 IKT458803:IKT458806 IUP458803:IUP458806 JEL458803:JEL458806 JOH458803:JOH458806 JYD458803:JYD458806 KHZ458803:KHZ458806 KRV458803:KRV458806 LBR458803:LBR458806 LLN458803:LLN458806 LVJ458803:LVJ458806 MFF458803:MFF458806 MPB458803:MPB458806 MYX458803:MYX458806 NIT458803:NIT458806 NSP458803:NSP458806 OCL458803:OCL458806 OMH458803:OMH458806 OWD458803:OWD458806 PFZ458803:PFZ458806 PPV458803:PPV458806 PZR458803:PZR458806 QJN458803:QJN458806 QTJ458803:QTJ458806 RDF458803:RDF458806 RNB458803:RNB458806 RWX458803:RWX458806 SGT458803:SGT458806 SQP458803:SQP458806 TAL458803:TAL458806 TKH458803:TKH458806 TUD458803:TUD458806 UDZ458803:UDZ458806 UNV458803:UNV458806 UXR458803:UXR458806 VHN458803:VHN458806 VRJ458803:VRJ458806 WBF458803:WBF458806 WLB458803:WLB458806 WUX458803:WUX458806 R589875:R589878 IL524339:IL524342 SH524339:SH524342 ACD524339:ACD524342 ALZ524339:ALZ524342 AVV524339:AVV524342 BFR524339:BFR524342 BPN524339:BPN524342 BZJ524339:BZJ524342 CJF524339:CJF524342 CTB524339:CTB524342 DCX524339:DCX524342 DMT524339:DMT524342 DWP524339:DWP524342 EGL524339:EGL524342 EQH524339:EQH524342 FAD524339:FAD524342 FJZ524339:FJZ524342 FTV524339:FTV524342 GDR524339:GDR524342 GNN524339:GNN524342 GXJ524339:GXJ524342 HHF524339:HHF524342 HRB524339:HRB524342 IAX524339:IAX524342 IKT524339:IKT524342 IUP524339:IUP524342 JEL524339:JEL524342 JOH524339:JOH524342 JYD524339:JYD524342 KHZ524339:KHZ524342 KRV524339:KRV524342 LBR524339:LBR524342 LLN524339:LLN524342 LVJ524339:LVJ524342 MFF524339:MFF524342 MPB524339:MPB524342 MYX524339:MYX524342 NIT524339:NIT524342 NSP524339:NSP524342 OCL524339:OCL524342 OMH524339:OMH524342 OWD524339:OWD524342 PFZ524339:PFZ524342 PPV524339:PPV524342 PZR524339:PZR524342 QJN524339:QJN524342 QTJ524339:QTJ524342 RDF524339:RDF524342 RNB524339:RNB524342 RWX524339:RWX524342 SGT524339:SGT524342 SQP524339:SQP524342 TAL524339:TAL524342 TKH524339:TKH524342 TUD524339:TUD524342 UDZ524339:UDZ524342 UNV524339:UNV524342 UXR524339:UXR524342 VHN524339:VHN524342 VRJ524339:VRJ524342 WBF524339:WBF524342 WLB524339:WLB524342 WUX524339:WUX524342 R655411:R655414 IL589875:IL589878 SH589875:SH589878 ACD589875:ACD589878 ALZ589875:ALZ589878 AVV589875:AVV589878 BFR589875:BFR589878 BPN589875:BPN589878 BZJ589875:BZJ589878 CJF589875:CJF589878 CTB589875:CTB589878 DCX589875:DCX589878 DMT589875:DMT589878 DWP589875:DWP589878 EGL589875:EGL589878 EQH589875:EQH589878 FAD589875:FAD589878 FJZ589875:FJZ589878 FTV589875:FTV589878 GDR589875:GDR589878 GNN589875:GNN589878 GXJ589875:GXJ589878 HHF589875:HHF589878 HRB589875:HRB589878 IAX589875:IAX589878 IKT589875:IKT589878 IUP589875:IUP589878 JEL589875:JEL589878 JOH589875:JOH589878 JYD589875:JYD589878 KHZ589875:KHZ589878 KRV589875:KRV589878 LBR589875:LBR589878 LLN589875:LLN589878 LVJ589875:LVJ589878 MFF589875:MFF589878 MPB589875:MPB589878 MYX589875:MYX589878 NIT589875:NIT589878 NSP589875:NSP589878 OCL589875:OCL589878 OMH589875:OMH589878 OWD589875:OWD589878 PFZ589875:PFZ589878 PPV589875:PPV589878 PZR589875:PZR589878 QJN589875:QJN589878 QTJ589875:QTJ589878 RDF589875:RDF589878 RNB589875:RNB589878 RWX589875:RWX589878 SGT589875:SGT589878 SQP589875:SQP589878 TAL589875:TAL589878 TKH589875:TKH589878 TUD589875:TUD589878 UDZ589875:UDZ589878 UNV589875:UNV589878 UXR589875:UXR589878 VHN589875:VHN589878 VRJ589875:VRJ589878 WBF589875:WBF589878 WLB589875:WLB589878 WUX589875:WUX589878 R720947:R720950 IL655411:IL655414 SH655411:SH655414 ACD655411:ACD655414 ALZ655411:ALZ655414 AVV655411:AVV655414 BFR655411:BFR655414 BPN655411:BPN655414 BZJ655411:BZJ655414 CJF655411:CJF655414 CTB655411:CTB655414 DCX655411:DCX655414 DMT655411:DMT655414 DWP655411:DWP655414 EGL655411:EGL655414 EQH655411:EQH655414 FAD655411:FAD655414 FJZ655411:FJZ655414 FTV655411:FTV655414 GDR655411:GDR655414 GNN655411:GNN655414 GXJ655411:GXJ655414 HHF655411:HHF655414 HRB655411:HRB655414 IAX655411:IAX655414 IKT655411:IKT655414 IUP655411:IUP655414 JEL655411:JEL655414 JOH655411:JOH655414 JYD655411:JYD655414 KHZ655411:KHZ655414 KRV655411:KRV655414 LBR655411:LBR655414 LLN655411:LLN655414 LVJ655411:LVJ655414 MFF655411:MFF655414 MPB655411:MPB655414 MYX655411:MYX655414 NIT655411:NIT655414 NSP655411:NSP655414 OCL655411:OCL655414 OMH655411:OMH655414 OWD655411:OWD655414 PFZ655411:PFZ655414 PPV655411:PPV655414 PZR655411:PZR655414 QJN655411:QJN655414 QTJ655411:QTJ655414 RDF655411:RDF655414 RNB655411:RNB655414 RWX655411:RWX655414 SGT655411:SGT655414 SQP655411:SQP655414 TAL655411:TAL655414 TKH655411:TKH655414 TUD655411:TUD655414 UDZ655411:UDZ655414 UNV655411:UNV655414 UXR655411:UXR655414 VHN655411:VHN655414 VRJ655411:VRJ655414 WBF655411:WBF655414 WLB655411:WLB655414 WUX655411:WUX655414 R786483:R786486 IL720947:IL720950 SH720947:SH720950 ACD720947:ACD720950 ALZ720947:ALZ720950 AVV720947:AVV720950 BFR720947:BFR720950 BPN720947:BPN720950 BZJ720947:BZJ720950 CJF720947:CJF720950 CTB720947:CTB720950 DCX720947:DCX720950 DMT720947:DMT720950 DWP720947:DWP720950 EGL720947:EGL720950 EQH720947:EQH720950 FAD720947:FAD720950 FJZ720947:FJZ720950 FTV720947:FTV720950 GDR720947:GDR720950 GNN720947:GNN720950 GXJ720947:GXJ720950 HHF720947:HHF720950 HRB720947:HRB720950 IAX720947:IAX720950 IKT720947:IKT720950 IUP720947:IUP720950 JEL720947:JEL720950 JOH720947:JOH720950 JYD720947:JYD720950 KHZ720947:KHZ720950 KRV720947:KRV720950 LBR720947:LBR720950 LLN720947:LLN720950 LVJ720947:LVJ720950 MFF720947:MFF720950 MPB720947:MPB720950 MYX720947:MYX720950 NIT720947:NIT720950 NSP720947:NSP720950 OCL720947:OCL720950 OMH720947:OMH720950 OWD720947:OWD720950 PFZ720947:PFZ720950 PPV720947:PPV720950 PZR720947:PZR720950 QJN720947:QJN720950 QTJ720947:QTJ720950 RDF720947:RDF720950 RNB720947:RNB720950 RWX720947:RWX720950 SGT720947:SGT720950 SQP720947:SQP720950 TAL720947:TAL720950 TKH720947:TKH720950 TUD720947:TUD720950 UDZ720947:UDZ720950 UNV720947:UNV720950 UXR720947:UXR720950 VHN720947:VHN720950 VRJ720947:VRJ720950 WBF720947:WBF720950 WLB720947:WLB720950 WUX720947:WUX720950 R852019:R852022 IL786483:IL786486 SH786483:SH786486 ACD786483:ACD786486 ALZ786483:ALZ786486 AVV786483:AVV786486 BFR786483:BFR786486 BPN786483:BPN786486 BZJ786483:BZJ786486 CJF786483:CJF786486 CTB786483:CTB786486 DCX786483:DCX786486 DMT786483:DMT786486 DWP786483:DWP786486 EGL786483:EGL786486 EQH786483:EQH786486 FAD786483:FAD786486 FJZ786483:FJZ786486 FTV786483:FTV786486 GDR786483:GDR786486 GNN786483:GNN786486 GXJ786483:GXJ786486 HHF786483:HHF786486 HRB786483:HRB786486 IAX786483:IAX786486 IKT786483:IKT786486 IUP786483:IUP786486 JEL786483:JEL786486 JOH786483:JOH786486 JYD786483:JYD786486 KHZ786483:KHZ786486 KRV786483:KRV786486 LBR786483:LBR786486 LLN786483:LLN786486 LVJ786483:LVJ786486 MFF786483:MFF786486 MPB786483:MPB786486 MYX786483:MYX786486 NIT786483:NIT786486 NSP786483:NSP786486 OCL786483:OCL786486 OMH786483:OMH786486 OWD786483:OWD786486 PFZ786483:PFZ786486 PPV786483:PPV786486 PZR786483:PZR786486 QJN786483:QJN786486 QTJ786483:QTJ786486 RDF786483:RDF786486 RNB786483:RNB786486 RWX786483:RWX786486 SGT786483:SGT786486 SQP786483:SQP786486 TAL786483:TAL786486 TKH786483:TKH786486 TUD786483:TUD786486 UDZ786483:UDZ786486 UNV786483:UNV786486 UXR786483:UXR786486 VHN786483:VHN786486 VRJ786483:VRJ786486 WBF786483:WBF786486 WLB786483:WLB786486 WUX786483:WUX786486 R917555:R917558 IL852019:IL852022 SH852019:SH852022 ACD852019:ACD852022 ALZ852019:ALZ852022 AVV852019:AVV852022 BFR852019:BFR852022 BPN852019:BPN852022 BZJ852019:BZJ852022 CJF852019:CJF852022 CTB852019:CTB852022 DCX852019:DCX852022 DMT852019:DMT852022 DWP852019:DWP852022 EGL852019:EGL852022 EQH852019:EQH852022 FAD852019:FAD852022 FJZ852019:FJZ852022 FTV852019:FTV852022 GDR852019:GDR852022 GNN852019:GNN852022 GXJ852019:GXJ852022 HHF852019:HHF852022 HRB852019:HRB852022 IAX852019:IAX852022 IKT852019:IKT852022 IUP852019:IUP852022 JEL852019:JEL852022 JOH852019:JOH852022 JYD852019:JYD852022 KHZ852019:KHZ852022 KRV852019:KRV852022 LBR852019:LBR852022 LLN852019:LLN852022 LVJ852019:LVJ852022 MFF852019:MFF852022 MPB852019:MPB852022 MYX852019:MYX852022 NIT852019:NIT852022 NSP852019:NSP852022 OCL852019:OCL852022 OMH852019:OMH852022 OWD852019:OWD852022 PFZ852019:PFZ852022 PPV852019:PPV852022 PZR852019:PZR852022 QJN852019:QJN852022 QTJ852019:QTJ852022 RDF852019:RDF852022 RNB852019:RNB852022 RWX852019:RWX852022 SGT852019:SGT852022 SQP852019:SQP852022 TAL852019:TAL852022 TKH852019:TKH852022 TUD852019:TUD852022 UDZ852019:UDZ852022 UNV852019:UNV852022 UXR852019:UXR852022 VHN852019:VHN852022 VRJ852019:VRJ852022 WBF852019:WBF852022 WLB852019:WLB852022 WUX852019:WUX852022 R983091:R983094 IL917555:IL917558 SH917555:SH917558 ACD917555:ACD917558 ALZ917555:ALZ917558 AVV917555:AVV917558 BFR917555:BFR917558 BPN917555:BPN917558 BZJ917555:BZJ917558 CJF917555:CJF917558 CTB917555:CTB917558 DCX917555:DCX917558 DMT917555:DMT917558 DWP917555:DWP917558 EGL917555:EGL917558 EQH917555:EQH917558 FAD917555:FAD917558 FJZ917555:FJZ917558 FTV917555:FTV917558 GDR917555:GDR917558 GNN917555:GNN917558 GXJ917555:GXJ917558 HHF917555:HHF917558 HRB917555:HRB917558 IAX917555:IAX917558 IKT917555:IKT917558 IUP917555:IUP917558 JEL917555:JEL917558 JOH917555:JOH917558 JYD917555:JYD917558 KHZ917555:KHZ917558 KRV917555:KRV917558 LBR917555:LBR917558 LLN917555:LLN917558 LVJ917555:LVJ917558 MFF917555:MFF917558 MPB917555:MPB917558 MYX917555:MYX917558 NIT917555:NIT917558 NSP917555:NSP917558 OCL917555:OCL917558 OMH917555:OMH917558 OWD917555:OWD917558 PFZ917555:PFZ917558 PPV917555:PPV917558 PZR917555:PZR917558 QJN917555:QJN917558 QTJ917555:QTJ917558 RDF917555:RDF917558 RNB917555:RNB917558 RWX917555:RWX917558 SGT917555:SGT917558 SQP917555:SQP917558 TAL917555:TAL917558 TKH917555:TKH917558 TUD917555:TUD917558 UDZ917555:UDZ917558 UNV917555:UNV917558 UXR917555:UXR917558 VHN917555:VHN917558 VRJ917555:VRJ917558 WBF917555:WBF917558 WLB917555:WLB917558 WUX917555:WUX917558 R13:R15 IL983091:IL983094 SH983091:SH983094 ACD983091:ACD983094 ALZ983091:ALZ983094 AVV983091:AVV983094 BFR983091:BFR983094 BPN983091:BPN983094 BZJ983091:BZJ983094 CJF983091:CJF983094 CTB983091:CTB983094 DCX983091:DCX983094 DMT983091:DMT983094 DWP983091:DWP983094 EGL983091:EGL983094 EQH983091:EQH983094 FAD983091:FAD983094 FJZ983091:FJZ983094 FTV983091:FTV983094 GDR983091:GDR983094 GNN983091:GNN983094 GXJ983091:GXJ983094 HHF983091:HHF983094 HRB983091:HRB983094 IAX983091:IAX983094 IKT983091:IKT983094 IUP983091:IUP983094 JEL983091:JEL983094 JOH983091:JOH983094 JYD983091:JYD983094 KHZ983091:KHZ983094 KRV983091:KRV983094 LBR983091:LBR983094 LLN983091:LLN983094 LVJ983091:LVJ983094 MFF983091:MFF983094 MPB983091:MPB983094 MYX983091:MYX983094 NIT983091:NIT983094 NSP983091:NSP983094 OCL983091:OCL983094 OMH983091:OMH983094 OWD983091:OWD983094 PFZ983091:PFZ983094 PPV983091:PPV983094 PZR983091:PZR983094 QJN983091:QJN983094 QTJ983091:QTJ983094 RDF983091:RDF983094 RNB983091:RNB983094 RWX983091:RWX983094 SGT983091:SGT983094 SQP983091:SQP983094 TAL983091:TAL983094 TKH983091:TKH983094 TUD983091:TUD983094 UDZ983091:UDZ983094 UNV983091:UNV983094 UXR983091:UXR983094 VHN983091:VHN983094 VRJ983091:VRJ983094 WBF983091:WBF983094 WLB983091:WLB983094 WUX983091:WUX983094 R65585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R131121 IL65585 SH65585 ACD65585 ALZ65585 AVV65585 BFR65585 BPN65585 BZJ65585 CJF65585 CTB65585 DCX65585 DMT65585 DWP65585 EGL65585 EQH65585 FAD65585 FJZ65585 FTV65585 GDR65585 GNN65585 GXJ65585 HHF65585 HRB65585 IAX65585 IKT65585 IUP65585 JEL65585 JOH65585 JYD65585 KHZ65585 KRV65585 LBR65585 LLN65585 LVJ65585 MFF65585 MPB65585 MYX65585 NIT65585 NSP65585 OCL65585 OMH65585 OWD65585 PFZ65585 PPV65585 PZR65585 QJN65585 QTJ65585 RDF65585 RNB65585 RWX65585 SGT65585 SQP65585 TAL65585 TKH65585 TUD65585 UDZ65585 UNV65585 UXR65585 VHN65585 VRJ65585 WBF65585 WLB65585 WUX65585 R196657 IL131121 SH131121 ACD131121 ALZ131121 AVV131121 BFR131121 BPN131121 BZJ131121 CJF131121 CTB131121 DCX131121 DMT131121 DWP131121 EGL131121 EQH131121 FAD131121 FJZ131121 FTV131121 GDR131121 GNN131121 GXJ131121 HHF131121 HRB131121 IAX131121 IKT131121 IUP131121 JEL131121 JOH131121 JYD131121 KHZ131121 KRV131121 LBR131121 LLN131121 LVJ131121 MFF131121 MPB131121 MYX131121 NIT131121 NSP131121 OCL131121 OMH131121 OWD131121 PFZ131121 PPV131121 PZR131121 QJN131121 QTJ131121 RDF131121 RNB131121 RWX131121 SGT131121 SQP131121 TAL131121 TKH131121 TUD131121 UDZ131121 UNV131121 UXR131121 VHN131121 VRJ131121 WBF131121 WLB131121 WUX131121 R262193 IL196657 SH196657 ACD196657 ALZ196657 AVV196657 BFR196657 BPN196657 BZJ196657 CJF196657 CTB196657 DCX196657 DMT196657 DWP196657 EGL196657 EQH196657 FAD196657 FJZ196657 FTV196657 GDR196657 GNN196657 GXJ196657 HHF196657 HRB196657 IAX196657 IKT196657 IUP196657 JEL196657 JOH196657 JYD196657 KHZ196657 KRV196657 LBR196657 LLN196657 LVJ196657 MFF196657 MPB196657 MYX196657 NIT196657 NSP196657 OCL196657 OMH196657 OWD196657 PFZ196657 PPV196657 PZR196657 QJN196657 QTJ196657 RDF196657 RNB196657 RWX196657 SGT196657 SQP196657 TAL196657 TKH196657 TUD196657 UDZ196657 UNV196657 UXR196657 VHN196657 VRJ196657 WBF196657 WLB196657 WUX196657 R327729 IL262193 SH262193 ACD262193 ALZ262193 AVV262193 BFR262193 BPN262193 BZJ262193 CJF262193 CTB262193 DCX262193 DMT262193 DWP262193 EGL262193 EQH262193 FAD262193 FJZ262193 FTV262193 GDR262193 GNN262193 GXJ262193 HHF262193 HRB262193 IAX262193 IKT262193 IUP262193 JEL262193 JOH262193 JYD262193 KHZ262193 KRV262193 LBR262193 LLN262193 LVJ262193 MFF262193 MPB262193 MYX262193 NIT262193 NSP262193 OCL262193 OMH262193 OWD262193 PFZ262193 PPV262193 PZR262193 QJN262193 QTJ262193 RDF262193 RNB262193 RWX262193 SGT262193 SQP262193 TAL262193 TKH262193 TUD262193 UDZ262193 UNV262193 UXR262193 VHN262193 VRJ262193 WBF262193 WLB262193 WUX262193 R393265 IL327729 SH327729 ACD327729 ALZ327729 AVV327729 BFR327729 BPN327729 BZJ327729 CJF327729 CTB327729 DCX327729 DMT327729 DWP327729 EGL327729 EQH327729 FAD327729 FJZ327729 FTV327729 GDR327729 GNN327729 GXJ327729 HHF327729 HRB327729 IAX327729 IKT327729 IUP327729 JEL327729 JOH327729 JYD327729 KHZ327729 KRV327729 LBR327729 LLN327729 LVJ327729 MFF327729 MPB327729 MYX327729 NIT327729 NSP327729 OCL327729 OMH327729 OWD327729 PFZ327729 PPV327729 PZR327729 QJN327729 QTJ327729 RDF327729 RNB327729 RWX327729 SGT327729 SQP327729 TAL327729 TKH327729 TUD327729 UDZ327729 UNV327729 UXR327729 VHN327729 VRJ327729 WBF327729 WLB327729 WUX327729 R458801 IL393265 SH393265 ACD393265 ALZ393265 AVV393265 BFR393265 BPN393265 BZJ393265 CJF393265 CTB393265 DCX393265 DMT393265 DWP393265 EGL393265 EQH393265 FAD393265 FJZ393265 FTV393265 GDR393265 GNN393265 GXJ393265 HHF393265 HRB393265 IAX393265 IKT393265 IUP393265 JEL393265 JOH393265 JYD393265 KHZ393265 KRV393265 LBR393265 LLN393265 LVJ393265 MFF393265 MPB393265 MYX393265 NIT393265 NSP393265 OCL393265 OMH393265 OWD393265 PFZ393265 PPV393265 PZR393265 QJN393265 QTJ393265 RDF393265 RNB393265 RWX393265 SGT393265 SQP393265 TAL393265 TKH393265 TUD393265 UDZ393265 UNV393265 UXR393265 VHN393265 VRJ393265 WBF393265 WLB393265 WUX393265 R524337 IL458801 SH458801 ACD458801 ALZ458801 AVV458801 BFR458801 BPN458801 BZJ458801 CJF458801 CTB458801 DCX458801 DMT458801 DWP458801 EGL458801 EQH458801 FAD458801 FJZ458801 FTV458801 GDR458801 GNN458801 GXJ458801 HHF458801 HRB458801 IAX458801 IKT458801 IUP458801 JEL458801 JOH458801 JYD458801 KHZ458801 KRV458801 LBR458801 LLN458801 LVJ458801 MFF458801 MPB458801 MYX458801 NIT458801 NSP458801 OCL458801 OMH458801 OWD458801 PFZ458801 PPV458801 PZR458801 QJN458801 QTJ458801 RDF458801 RNB458801 RWX458801 SGT458801 SQP458801 TAL458801 TKH458801 TUD458801 UDZ458801 UNV458801 UXR458801 VHN458801 VRJ458801 WBF458801 WLB458801 WUX458801 R589873 IL524337 SH524337 ACD524337 ALZ524337 AVV524337 BFR524337 BPN524337 BZJ524337 CJF524337 CTB524337 DCX524337 DMT524337 DWP524337 EGL524337 EQH524337 FAD524337 FJZ524337 FTV524337 GDR524337 GNN524337 GXJ524337 HHF524337 HRB524337 IAX524337 IKT524337 IUP524337 JEL524337 JOH524337 JYD524337 KHZ524337 KRV524337 LBR524337 LLN524337 LVJ524337 MFF524337 MPB524337 MYX524337 NIT524337 NSP524337 OCL524337 OMH524337 OWD524337 PFZ524337 PPV524337 PZR524337 QJN524337 QTJ524337 RDF524337 RNB524337 RWX524337 SGT524337 SQP524337 TAL524337 TKH524337 TUD524337 UDZ524337 UNV524337 UXR524337 VHN524337 VRJ524337 WBF524337 WLB524337 WUX524337 R655409 IL589873 SH589873 ACD589873 ALZ589873 AVV589873 BFR589873 BPN589873 BZJ589873 CJF589873 CTB589873 DCX589873 DMT589873 DWP589873 EGL589873 EQH589873 FAD589873 FJZ589873 FTV589873 GDR589873 GNN589873 GXJ589873 HHF589873 HRB589873 IAX589873 IKT589873 IUP589873 JEL589873 JOH589873 JYD589873 KHZ589873 KRV589873 LBR589873 LLN589873 LVJ589873 MFF589873 MPB589873 MYX589873 NIT589873 NSP589873 OCL589873 OMH589873 OWD589873 PFZ589873 PPV589873 PZR589873 QJN589873 QTJ589873 RDF589873 RNB589873 RWX589873 SGT589873 SQP589873 TAL589873 TKH589873 TUD589873 UDZ589873 UNV589873 UXR589873 VHN589873 VRJ589873 WBF589873 WLB589873 WUX589873 R720945 IL655409 SH655409 ACD655409 ALZ655409 AVV655409 BFR655409 BPN655409 BZJ655409 CJF655409 CTB655409 DCX655409 DMT655409 DWP655409 EGL655409 EQH655409 FAD655409 FJZ655409 FTV655409 GDR655409 GNN655409 GXJ655409 HHF655409 HRB655409 IAX655409 IKT655409 IUP655409 JEL655409 JOH655409 JYD655409 KHZ655409 KRV655409 LBR655409 LLN655409 LVJ655409 MFF655409 MPB655409 MYX655409 NIT655409 NSP655409 OCL655409 OMH655409 OWD655409 PFZ655409 PPV655409 PZR655409 QJN655409 QTJ655409 RDF655409 RNB655409 RWX655409 SGT655409 SQP655409 TAL655409 TKH655409 TUD655409 UDZ655409 UNV655409 UXR655409 VHN655409 VRJ655409 WBF655409 WLB655409 WUX655409 R786481 IL720945 SH720945 ACD720945 ALZ720945 AVV720945 BFR720945 BPN720945 BZJ720945 CJF720945 CTB720945 DCX720945 DMT720945 DWP720945 EGL720945 EQH720945 FAD720945 FJZ720945 FTV720945 GDR720945 GNN720945 GXJ720945 HHF720945 HRB720945 IAX720945 IKT720945 IUP720945 JEL720945 JOH720945 JYD720945 KHZ720945 KRV720945 LBR720945 LLN720945 LVJ720945 MFF720945 MPB720945 MYX720945 NIT720945 NSP720945 OCL720945 OMH720945 OWD720945 PFZ720945 PPV720945 PZR720945 QJN720945 QTJ720945 RDF720945 RNB720945 RWX720945 SGT720945 SQP720945 TAL720945 TKH720945 TUD720945 UDZ720945 UNV720945 UXR720945 VHN720945 VRJ720945 WBF720945 WLB720945 WUX720945 R852017 IL786481 SH786481 ACD786481 ALZ786481 AVV786481 BFR786481 BPN786481 BZJ786481 CJF786481 CTB786481 DCX786481 DMT786481 DWP786481 EGL786481 EQH786481 FAD786481 FJZ786481 FTV786481 GDR786481 GNN786481 GXJ786481 HHF786481 HRB786481 IAX786481 IKT786481 IUP786481 JEL786481 JOH786481 JYD786481 KHZ786481 KRV786481 LBR786481 LLN786481 LVJ786481 MFF786481 MPB786481 MYX786481 NIT786481 NSP786481 OCL786481 OMH786481 OWD786481 PFZ786481 PPV786481 PZR786481 QJN786481 QTJ786481 RDF786481 RNB786481 RWX786481 SGT786481 SQP786481 TAL786481 TKH786481 TUD786481 UDZ786481 UNV786481 UXR786481 VHN786481 VRJ786481 WBF786481 WLB786481 WUX786481 R917553 IL852017 SH852017 ACD852017 ALZ852017 AVV852017 BFR852017 BPN852017 BZJ852017 CJF852017 CTB852017 DCX852017 DMT852017 DWP852017 EGL852017 EQH852017 FAD852017 FJZ852017 FTV852017 GDR852017 GNN852017 GXJ852017 HHF852017 HRB852017 IAX852017 IKT852017 IUP852017 JEL852017 JOH852017 JYD852017 KHZ852017 KRV852017 LBR852017 LLN852017 LVJ852017 MFF852017 MPB852017 MYX852017 NIT852017 NSP852017 OCL852017 OMH852017 OWD852017 PFZ852017 PPV852017 PZR852017 QJN852017 QTJ852017 RDF852017 RNB852017 RWX852017 SGT852017 SQP852017 TAL852017 TKH852017 TUD852017 UDZ852017 UNV852017 UXR852017 VHN852017 VRJ852017 WBF852017 WLB852017 WUX852017 R983089 IL917553 SH917553 ACD917553 ALZ917553 AVV917553 BFR917553 BPN917553 BZJ917553 CJF917553 CTB917553 DCX917553 DMT917553 DWP917553 EGL917553 EQH917553 FAD917553 FJZ917553 FTV917553 GDR917553 GNN917553 GXJ917553 HHF917553 HRB917553 IAX917553 IKT917553 IUP917553 JEL917553 JOH917553 JYD917553 KHZ917553 KRV917553 LBR917553 LLN917553 LVJ917553 MFF917553 MPB917553 MYX917553 NIT917553 NSP917553 OCL917553 OMH917553 OWD917553 PFZ917553 PPV917553 PZR917553 QJN917553 QTJ917553 RDF917553 RNB917553 RWX917553 SGT917553 SQP917553 TAL917553 TKH917553 TUD917553 UDZ917553 UNV917553 UXR917553 VHN917553 VRJ917553 WBF917553 WLB917553 WUX917553 R65583 IL983089 SH983089 ACD983089 ALZ983089 AVV983089 BFR983089 BPN983089 BZJ983089 CJF983089 CTB983089 DCX983089 DMT983089 DWP983089 EGL983089 EQH983089 FAD983089 FJZ983089 FTV983089 GDR983089 GNN983089 GXJ983089 HHF983089 HRB983089 IAX983089 IKT983089 IUP983089 JEL983089 JOH983089 JYD983089 KHZ983089 KRV983089 LBR983089 LLN983089 LVJ983089 MFF983089 MPB983089 MYX983089 NIT983089 NSP983089 OCL983089 OMH983089 OWD983089 PFZ983089 PPV983089 PZR983089 QJN983089 QTJ983089 RDF983089 RNB983089 RWX983089 SGT983089 SQP983089 TAL983089 TKH983089 TUD983089 UDZ983089 UNV983089 UXR983089 VHN983089 VRJ983089 WBF983089 WLB983089 WUX983089 R131119 IL65583 SH65583 ACD65583 ALZ65583 AVV65583 BFR65583 BPN65583 BZJ65583 CJF65583 CTB65583 DCX65583 DMT65583 DWP65583 EGL65583 EQH65583 FAD65583 FJZ65583 FTV65583 GDR65583 GNN65583 GXJ65583 HHF65583 HRB65583 IAX65583 IKT65583 IUP65583 JEL65583 JOH65583 JYD65583 KHZ65583 KRV65583 LBR65583 LLN65583 LVJ65583 MFF65583 MPB65583 MYX65583 NIT65583 NSP65583 OCL65583 OMH65583 OWD65583 PFZ65583 PPV65583 PZR65583 QJN65583 QTJ65583 RDF65583 RNB65583 RWX65583 SGT65583 SQP65583 TAL65583 TKH65583 TUD65583 UDZ65583 UNV65583 UXR65583 VHN65583 VRJ65583 WBF65583 WLB65583 WUX65583 R196655 IL131119 SH131119 ACD131119 ALZ131119 AVV131119 BFR131119 BPN131119 BZJ131119 CJF131119 CTB131119 DCX131119 DMT131119 DWP131119 EGL131119 EQH131119 FAD131119 FJZ131119 FTV131119 GDR131119 GNN131119 GXJ131119 HHF131119 HRB131119 IAX131119 IKT131119 IUP131119 JEL131119 JOH131119 JYD131119 KHZ131119 KRV131119 LBR131119 LLN131119 LVJ131119 MFF131119 MPB131119 MYX131119 NIT131119 NSP131119 OCL131119 OMH131119 OWD131119 PFZ131119 PPV131119 PZR131119 QJN131119 QTJ131119 RDF131119 RNB131119 RWX131119 SGT131119 SQP131119 TAL131119 TKH131119 TUD131119 UDZ131119 UNV131119 UXR131119 VHN131119 VRJ131119 WBF131119 WLB131119 WUX131119 R262191 IL196655 SH196655 ACD196655 ALZ196655 AVV196655 BFR196655 BPN196655 BZJ196655 CJF196655 CTB196655 DCX196655 DMT196655 DWP196655 EGL196655 EQH196655 FAD196655 FJZ196655 FTV196655 GDR196655 GNN196655 GXJ196655 HHF196655 HRB196655 IAX196655 IKT196655 IUP196655 JEL196655 JOH196655 JYD196655 KHZ196655 KRV196655 LBR196655 LLN196655 LVJ196655 MFF196655 MPB196655 MYX196655 NIT196655 NSP196655 OCL196655 OMH196655 OWD196655 PFZ196655 PPV196655 PZR196655 QJN196655 QTJ196655 RDF196655 RNB196655 RWX196655 SGT196655 SQP196655 TAL196655 TKH196655 TUD196655 UDZ196655 UNV196655 UXR196655 VHN196655 VRJ196655 WBF196655 WLB196655 WUX196655 R327727 IL262191 SH262191 ACD262191 ALZ262191 AVV262191 BFR262191 BPN262191 BZJ262191 CJF262191 CTB262191 DCX262191 DMT262191 DWP262191 EGL262191 EQH262191 FAD262191 FJZ262191 FTV262191 GDR262191 GNN262191 GXJ262191 HHF262191 HRB262191 IAX262191 IKT262191 IUP262191 JEL262191 JOH262191 JYD262191 KHZ262191 KRV262191 LBR262191 LLN262191 LVJ262191 MFF262191 MPB262191 MYX262191 NIT262191 NSP262191 OCL262191 OMH262191 OWD262191 PFZ262191 PPV262191 PZR262191 QJN262191 QTJ262191 RDF262191 RNB262191 RWX262191 SGT262191 SQP262191 TAL262191 TKH262191 TUD262191 UDZ262191 UNV262191 UXR262191 VHN262191 VRJ262191 WBF262191 WLB262191 WUX262191 R393263 IL327727 SH327727 ACD327727 ALZ327727 AVV327727 BFR327727 BPN327727 BZJ327727 CJF327727 CTB327727 DCX327727 DMT327727 DWP327727 EGL327727 EQH327727 FAD327727 FJZ327727 FTV327727 GDR327727 GNN327727 GXJ327727 HHF327727 HRB327727 IAX327727 IKT327727 IUP327727 JEL327727 JOH327727 JYD327727 KHZ327727 KRV327727 LBR327727 LLN327727 LVJ327727 MFF327727 MPB327727 MYX327727 NIT327727 NSP327727 OCL327727 OMH327727 OWD327727 PFZ327727 PPV327727 PZR327727 QJN327727 QTJ327727 RDF327727 RNB327727 RWX327727 SGT327727 SQP327727 TAL327727 TKH327727 TUD327727 UDZ327727 UNV327727 UXR327727 VHN327727 VRJ327727 WBF327727 WLB327727 WUX327727 R458799 IL393263 SH393263 ACD393263 ALZ393263 AVV393263 BFR393263 BPN393263 BZJ393263 CJF393263 CTB393263 DCX393263 DMT393263 DWP393263 EGL393263 EQH393263 FAD393263 FJZ393263 FTV393263 GDR393263 GNN393263 GXJ393263 HHF393263 HRB393263 IAX393263 IKT393263 IUP393263 JEL393263 JOH393263 JYD393263 KHZ393263 KRV393263 LBR393263 LLN393263 LVJ393263 MFF393263 MPB393263 MYX393263 NIT393263 NSP393263 OCL393263 OMH393263 OWD393263 PFZ393263 PPV393263 PZR393263 QJN393263 QTJ393263 RDF393263 RNB393263 RWX393263 SGT393263 SQP393263 TAL393263 TKH393263 TUD393263 UDZ393263 UNV393263 UXR393263 VHN393263 VRJ393263 WBF393263 WLB393263 WUX393263 R524335 IL458799 SH458799 ACD458799 ALZ458799 AVV458799 BFR458799 BPN458799 BZJ458799 CJF458799 CTB458799 DCX458799 DMT458799 DWP458799 EGL458799 EQH458799 FAD458799 FJZ458799 FTV458799 GDR458799 GNN458799 GXJ458799 HHF458799 HRB458799 IAX458799 IKT458799 IUP458799 JEL458799 JOH458799 JYD458799 KHZ458799 KRV458799 LBR458799 LLN458799 LVJ458799 MFF458799 MPB458799 MYX458799 NIT458799 NSP458799 OCL458799 OMH458799 OWD458799 PFZ458799 PPV458799 PZR458799 QJN458799 QTJ458799 RDF458799 RNB458799 RWX458799 SGT458799 SQP458799 TAL458799 TKH458799 TUD458799 UDZ458799 UNV458799 UXR458799 VHN458799 VRJ458799 WBF458799 WLB458799 WUX458799 R589871 IL524335 SH524335 ACD524335 ALZ524335 AVV524335 BFR524335 BPN524335 BZJ524335 CJF524335 CTB524335 DCX524335 DMT524335 DWP524335 EGL524335 EQH524335 FAD524335 FJZ524335 FTV524335 GDR524335 GNN524335 GXJ524335 HHF524335 HRB524335 IAX524335 IKT524335 IUP524335 JEL524335 JOH524335 JYD524335 KHZ524335 KRV524335 LBR524335 LLN524335 LVJ524335 MFF524335 MPB524335 MYX524335 NIT524335 NSP524335 OCL524335 OMH524335 OWD524335 PFZ524335 PPV524335 PZR524335 QJN524335 QTJ524335 RDF524335 RNB524335 RWX524335 SGT524335 SQP524335 TAL524335 TKH524335 TUD524335 UDZ524335 UNV524335 UXR524335 VHN524335 VRJ524335 WBF524335 WLB524335 WUX524335 R655407 IL589871 SH589871 ACD589871 ALZ589871 AVV589871 BFR589871 BPN589871 BZJ589871 CJF589871 CTB589871 DCX589871 DMT589871 DWP589871 EGL589871 EQH589871 FAD589871 FJZ589871 FTV589871 GDR589871 GNN589871 GXJ589871 HHF589871 HRB589871 IAX589871 IKT589871 IUP589871 JEL589871 JOH589871 JYD589871 KHZ589871 KRV589871 LBR589871 LLN589871 LVJ589871 MFF589871 MPB589871 MYX589871 NIT589871 NSP589871 OCL589871 OMH589871 OWD589871 PFZ589871 PPV589871 PZR589871 QJN589871 QTJ589871 RDF589871 RNB589871 RWX589871 SGT589871 SQP589871 TAL589871 TKH589871 TUD589871 UDZ589871 UNV589871 UXR589871 VHN589871 VRJ589871 WBF589871 WLB589871 WUX589871 R720943 IL655407 SH655407 ACD655407 ALZ655407 AVV655407 BFR655407 BPN655407 BZJ655407 CJF655407 CTB655407 DCX655407 DMT655407 DWP655407 EGL655407 EQH655407 FAD655407 FJZ655407 FTV655407 GDR655407 GNN655407 GXJ655407 HHF655407 HRB655407 IAX655407 IKT655407 IUP655407 JEL655407 JOH655407 JYD655407 KHZ655407 KRV655407 LBR655407 LLN655407 LVJ655407 MFF655407 MPB655407 MYX655407 NIT655407 NSP655407 OCL655407 OMH655407 OWD655407 PFZ655407 PPV655407 PZR655407 QJN655407 QTJ655407 RDF655407 RNB655407 RWX655407 SGT655407 SQP655407 TAL655407 TKH655407 TUD655407 UDZ655407 UNV655407 UXR655407 VHN655407 VRJ655407 WBF655407 WLB655407 WUX655407 R786479 IL720943 SH720943 ACD720943 ALZ720943 AVV720943 BFR720943 BPN720943 BZJ720943 CJF720943 CTB720943 DCX720943 DMT720943 DWP720943 EGL720943 EQH720943 FAD720943 FJZ720943 FTV720943 GDR720943 GNN720943 GXJ720943 HHF720943 HRB720943 IAX720943 IKT720943 IUP720943 JEL720943 JOH720943 JYD720943 KHZ720943 KRV720943 LBR720943 LLN720943 LVJ720943 MFF720943 MPB720943 MYX720943 NIT720943 NSP720943 OCL720943 OMH720943 OWD720943 PFZ720943 PPV720943 PZR720943 QJN720943 QTJ720943 RDF720943 RNB720943 RWX720943 SGT720943 SQP720943 TAL720943 TKH720943 TUD720943 UDZ720943 UNV720943 UXR720943 VHN720943 VRJ720943 WBF720943 WLB720943 WUX720943 R852015 IL786479 SH786479 ACD786479 ALZ786479 AVV786479 BFR786479 BPN786479 BZJ786479 CJF786479 CTB786479 DCX786479 DMT786479 DWP786479 EGL786479 EQH786479 FAD786479 FJZ786479 FTV786479 GDR786479 GNN786479 GXJ786479 HHF786479 HRB786479 IAX786479 IKT786479 IUP786479 JEL786479 JOH786479 JYD786479 KHZ786479 KRV786479 LBR786479 LLN786479 LVJ786479 MFF786479 MPB786479 MYX786479 NIT786479 NSP786479 OCL786479 OMH786479 OWD786479 PFZ786479 PPV786479 PZR786479 QJN786479 QTJ786479 RDF786479 RNB786479 RWX786479 SGT786479 SQP786479 TAL786479 TKH786479 TUD786479 UDZ786479 UNV786479 UXR786479 VHN786479 VRJ786479 WBF786479 WLB786479 WUX786479 R917551 IL852015 SH852015 ACD852015 ALZ852015 AVV852015 BFR852015 BPN852015 BZJ852015 CJF852015 CTB852015 DCX852015 DMT852015 DWP852015 EGL852015 EQH852015 FAD852015 FJZ852015 FTV852015 GDR852015 GNN852015 GXJ852015 HHF852015 HRB852015 IAX852015 IKT852015 IUP852015 JEL852015 JOH852015 JYD852015 KHZ852015 KRV852015 LBR852015 LLN852015 LVJ852015 MFF852015 MPB852015 MYX852015 NIT852015 NSP852015 OCL852015 OMH852015 OWD852015 PFZ852015 PPV852015 PZR852015 QJN852015 QTJ852015 RDF852015 RNB852015 RWX852015 SGT852015 SQP852015 TAL852015 TKH852015 TUD852015 UDZ852015 UNV852015 UXR852015 VHN852015 VRJ852015 WBF852015 WLB852015 WUX852015 R983087 IL917551 SH917551 ACD917551 ALZ917551 AVV917551 BFR917551 BPN917551 BZJ917551 CJF917551 CTB917551 DCX917551 DMT917551 DWP917551 EGL917551 EQH917551 FAD917551 FJZ917551 FTV917551 GDR917551 GNN917551 GXJ917551 HHF917551 HRB917551 IAX917551 IKT917551 IUP917551 JEL917551 JOH917551 JYD917551 KHZ917551 KRV917551 LBR917551 LLN917551 LVJ917551 MFF917551 MPB917551 MYX917551 NIT917551 NSP917551 OCL917551 OMH917551 OWD917551 PFZ917551 PPV917551 PZR917551 QJN917551 QTJ917551 RDF917551 RNB917551 RWX917551 SGT917551 SQP917551 TAL917551 TKH917551 TUD917551 UDZ917551 UNV917551 UXR917551 VHN917551 VRJ917551 WBF917551 WLB917551 WUX917551 R10:R11 IL983087 SH983087 ACD983087 ALZ983087 AVV983087 BFR983087 BPN983087 BZJ983087 CJF983087 CTB983087 DCX983087 DMT983087 DWP983087 EGL983087 EQH983087 FAD983087 FJZ983087 FTV983087 GDR983087 GNN983087 GXJ983087 HHF983087 HRB983087 IAX983087 IKT983087 IUP983087 JEL983087 JOH983087 JYD983087 KHZ983087 KRV983087 LBR983087 LLN983087 LVJ983087 MFF983087 MPB983087 MYX983087 NIT983087 NSP983087 OCL983087 OMH983087 OWD983087 PFZ983087 PPV983087 PZR983087 QJN983087 QTJ983087 RDF983087 RNB983087 RWX983087 SGT983087 SQP983087 TAL983087 TKH983087 TUD983087 UDZ983087 UNV983087 UXR983087 VHN983087 VRJ983087 WBF983087 WLB983087 WUX983087 R65581 R131117 IL65581 SH65581 ACD65581 ALZ65581 AVV65581 BFR65581 BPN65581 BZJ65581 CJF65581 CTB65581 DCX65581 DMT65581 DWP65581 EGL65581 EQH65581 FAD65581 FJZ65581 FTV65581 GDR65581 GNN65581 GXJ65581 HHF65581 HRB65581 IAX65581 IKT65581 IUP65581 JEL65581 JOH65581 JYD65581 KHZ65581 KRV65581 LBR65581 LLN65581 LVJ65581 MFF65581 MPB65581 MYX65581 NIT65581 NSP65581 OCL65581 OMH65581 OWD65581 PFZ65581 PPV65581 PZR65581 QJN65581 QTJ65581 RDF65581 RNB65581 RWX65581 SGT65581 SQP65581 TAL65581 TKH65581 TUD65581 UDZ65581 UNV65581 UXR65581 VHN65581 VRJ65581 WBF65581 WLB65581 WUX65581 R196653 IL131117 SH131117 ACD131117 ALZ131117 AVV131117 BFR131117 BPN131117 BZJ131117 CJF131117 CTB131117 DCX131117 DMT131117 DWP131117 EGL131117 EQH131117 FAD131117 FJZ131117 FTV131117 GDR131117 GNN131117 GXJ131117 HHF131117 HRB131117 IAX131117 IKT131117 IUP131117 JEL131117 JOH131117 JYD131117 KHZ131117 KRV131117 LBR131117 LLN131117 LVJ131117 MFF131117 MPB131117 MYX131117 NIT131117 NSP131117 OCL131117 OMH131117 OWD131117 PFZ131117 PPV131117 PZR131117 QJN131117 QTJ131117 RDF131117 RNB131117 RWX131117 SGT131117 SQP131117 TAL131117 TKH131117 TUD131117 UDZ131117 UNV131117 UXR131117 VHN131117 VRJ131117 WBF131117 WLB131117 WUX131117 R262189 IL196653 SH196653 ACD196653 ALZ196653 AVV196653 BFR196653 BPN196653 BZJ196653 CJF196653 CTB196653 DCX196653 DMT196653 DWP196653 EGL196653 EQH196653 FAD196653 FJZ196653 FTV196653 GDR196653 GNN196653 GXJ196653 HHF196653 HRB196653 IAX196653 IKT196653 IUP196653 JEL196653 JOH196653 JYD196653 KHZ196653 KRV196653 LBR196653 LLN196653 LVJ196653 MFF196653 MPB196653 MYX196653 NIT196653 NSP196653 OCL196653 OMH196653 OWD196653 PFZ196653 PPV196653 PZR196653 QJN196653 QTJ196653 RDF196653 RNB196653 RWX196653 SGT196653 SQP196653 TAL196653 TKH196653 TUD196653 UDZ196653 UNV196653 UXR196653 VHN196653 VRJ196653 WBF196653 WLB196653 WUX196653 R327725 IL262189 SH262189 ACD262189 ALZ262189 AVV262189 BFR262189 BPN262189 BZJ262189 CJF262189 CTB262189 DCX262189 DMT262189 DWP262189 EGL262189 EQH262189 FAD262189 FJZ262189 FTV262189 GDR262189 GNN262189 GXJ262189 HHF262189 HRB262189 IAX262189 IKT262189 IUP262189 JEL262189 JOH262189 JYD262189 KHZ262189 KRV262189 LBR262189 LLN262189 LVJ262189 MFF262189 MPB262189 MYX262189 NIT262189 NSP262189 OCL262189 OMH262189 OWD262189 PFZ262189 PPV262189 PZR262189 QJN262189 QTJ262189 RDF262189 RNB262189 RWX262189 SGT262189 SQP262189 TAL262189 TKH262189 TUD262189 UDZ262189 UNV262189 UXR262189 VHN262189 VRJ262189 WBF262189 WLB262189 WUX262189 R393261 IL327725 SH327725 ACD327725 ALZ327725 AVV327725 BFR327725 BPN327725 BZJ327725 CJF327725 CTB327725 DCX327725 DMT327725 DWP327725 EGL327725 EQH327725 FAD327725 FJZ327725 FTV327725 GDR327725 GNN327725 GXJ327725 HHF327725 HRB327725 IAX327725 IKT327725 IUP327725 JEL327725 JOH327725 JYD327725 KHZ327725 KRV327725 LBR327725 LLN327725 LVJ327725 MFF327725 MPB327725 MYX327725 NIT327725 NSP327725 OCL327725 OMH327725 OWD327725 PFZ327725 PPV327725 PZR327725 QJN327725 QTJ327725 RDF327725 RNB327725 RWX327725 SGT327725 SQP327725 TAL327725 TKH327725 TUD327725 UDZ327725 UNV327725 UXR327725 VHN327725 VRJ327725 WBF327725 WLB327725 WUX327725 R458797 IL393261 SH393261 ACD393261 ALZ393261 AVV393261 BFR393261 BPN393261 BZJ393261 CJF393261 CTB393261 DCX393261 DMT393261 DWP393261 EGL393261 EQH393261 FAD393261 FJZ393261 FTV393261 GDR393261 GNN393261 GXJ393261 HHF393261 HRB393261 IAX393261 IKT393261 IUP393261 JEL393261 JOH393261 JYD393261 KHZ393261 KRV393261 LBR393261 LLN393261 LVJ393261 MFF393261 MPB393261 MYX393261 NIT393261 NSP393261 OCL393261 OMH393261 OWD393261 PFZ393261 PPV393261 PZR393261 QJN393261 QTJ393261 RDF393261 RNB393261 RWX393261 SGT393261 SQP393261 TAL393261 TKH393261 TUD393261 UDZ393261 UNV393261 UXR393261 VHN393261 VRJ393261 WBF393261 WLB393261 WUX393261 R524333 IL458797 SH458797 ACD458797 ALZ458797 AVV458797 BFR458797 BPN458797 BZJ458797 CJF458797 CTB458797 DCX458797 DMT458797 DWP458797 EGL458797 EQH458797 FAD458797 FJZ458797 FTV458797 GDR458797 GNN458797 GXJ458797 HHF458797 HRB458797 IAX458797 IKT458797 IUP458797 JEL458797 JOH458797 JYD458797 KHZ458797 KRV458797 LBR458797 LLN458797 LVJ458797 MFF458797 MPB458797 MYX458797 NIT458797 NSP458797 OCL458797 OMH458797 OWD458797 PFZ458797 PPV458797 PZR458797 QJN458797 QTJ458797 RDF458797 RNB458797 RWX458797 SGT458797 SQP458797 TAL458797 TKH458797 TUD458797 UDZ458797 UNV458797 UXR458797 VHN458797 VRJ458797 WBF458797 WLB458797 WUX458797 R589869 IL524333 SH524333 ACD524333 ALZ524333 AVV524333 BFR524333 BPN524333 BZJ524333 CJF524333 CTB524333 DCX524333 DMT524333 DWP524333 EGL524333 EQH524333 FAD524333 FJZ524333 FTV524333 GDR524333 GNN524333 GXJ524333 HHF524333 HRB524333 IAX524333 IKT524333 IUP524333 JEL524333 JOH524333 JYD524333 KHZ524333 KRV524333 LBR524333 LLN524333 LVJ524333 MFF524333 MPB524333 MYX524333 NIT524333 NSP524333 OCL524333 OMH524333 OWD524333 PFZ524333 PPV524333 PZR524333 QJN524333 QTJ524333 RDF524333 RNB524333 RWX524333 SGT524333 SQP524333 TAL524333 TKH524333 TUD524333 UDZ524333 UNV524333 UXR524333 VHN524333 VRJ524333 WBF524333 WLB524333 WUX524333 R655405 IL589869 SH589869 ACD589869 ALZ589869 AVV589869 BFR589869 BPN589869 BZJ589869 CJF589869 CTB589869 DCX589869 DMT589869 DWP589869 EGL589869 EQH589869 FAD589869 FJZ589869 FTV589869 GDR589869 GNN589869 GXJ589869 HHF589869 HRB589869 IAX589869 IKT589869 IUP589869 JEL589869 JOH589869 JYD589869 KHZ589869 KRV589869 LBR589869 LLN589869 LVJ589869 MFF589869 MPB589869 MYX589869 NIT589869 NSP589869 OCL589869 OMH589869 OWD589869 PFZ589869 PPV589869 PZR589869 QJN589869 QTJ589869 RDF589869 RNB589869 RWX589869 SGT589869 SQP589869 TAL589869 TKH589869 TUD589869 UDZ589869 UNV589869 UXR589869 VHN589869 VRJ589869 WBF589869 WLB589869 WUX589869 R720941 IL655405 SH655405 ACD655405 ALZ655405 AVV655405 BFR655405 BPN655405 BZJ655405 CJF655405 CTB655405 DCX655405 DMT655405 DWP655405 EGL655405 EQH655405 FAD655405 FJZ655405 FTV655405 GDR655405 GNN655405 GXJ655405 HHF655405 HRB655405 IAX655405 IKT655405 IUP655405 JEL655405 JOH655405 JYD655405 KHZ655405 KRV655405 LBR655405 LLN655405 LVJ655405 MFF655405 MPB655405 MYX655405 NIT655405 NSP655405 OCL655405 OMH655405 OWD655405 PFZ655405 PPV655405 PZR655405 QJN655405 QTJ655405 RDF655405 RNB655405 RWX655405 SGT655405 SQP655405 TAL655405 TKH655405 TUD655405 UDZ655405 UNV655405 UXR655405 VHN655405 VRJ655405 WBF655405 WLB655405 WUX655405 R786477 IL720941 SH720941 ACD720941 ALZ720941 AVV720941 BFR720941 BPN720941 BZJ720941 CJF720941 CTB720941 DCX720941 DMT720941 DWP720941 EGL720941 EQH720941 FAD720941 FJZ720941 FTV720941 GDR720941 GNN720941 GXJ720941 HHF720941 HRB720941 IAX720941 IKT720941 IUP720941 JEL720941 JOH720941 JYD720941 KHZ720941 KRV720941 LBR720941 LLN720941 LVJ720941 MFF720941 MPB720941 MYX720941 NIT720941 NSP720941 OCL720941 OMH720941 OWD720941 PFZ720941 PPV720941 PZR720941 QJN720941 QTJ720941 RDF720941 RNB720941 RWX720941 SGT720941 SQP720941 TAL720941 TKH720941 TUD720941 UDZ720941 UNV720941 UXR720941 VHN720941 VRJ720941 WBF720941 WLB720941 WUX720941 R852013 IL786477 SH786477 ACD786477 ALZ786477 AVV786477 BFR786477 BPN786477 BZJ786477 CJF786477 CTB786477 DCX786477 DMT786477 DWP786477 EGL786477 EQH786477 FAD786477 FJZ786477 FTV786477 GDR786477 GNN786477 GXJ786477 HHF786477 HRB786477 IAX786477 IKT786477 IUP786477 JEL786477 JOH786477 JYD786477 KHZ786477 KRV786477 LBR786477 LLN786477 LVJ786477 MFF786477 MPB786477 MYX786477 NIT786477 NSP786477 OCL786477 OMH786477 OWD786477 PFZ786477 PPV786477 PZR786477 QJN786477 QTJ786477 RDF786477 RNB786477 RWX786477 SGT786477 SQP786477 TAL786477 TKH786477 TUD786477 UDZ786477 UNV786477 UXR786477 VHN786477 VRJ786477 WBF786477 WLB786477 WUX786477 R917549 IL852013 SH852013 ACD852013 ALZ852013 AVV852013 BFR852013 BPN852013 BZJ852013 CJF852013 CTB852013 DCX852013 DMT852013 DWP852013 EGL852013 EQH852013 FAD852013 FJZ852013 FTV852013 GDR852013 GNN852013 GXJ852013 HHF852013 HRB852013 IAX852013 IKT852013 IUP852013 JEL852013 JOH852013 JYD852013 KHZ852013 KRV852013 LBR852013 LLN852013 LVJ852013 MFF852013 MPB852013 MYX852013 NIT852013 NSP852013 OCL852013 OMH852013 OWD852013 PFZ852013 PPV852013 PZR852013 QJN852013 QTJ852013 RDF852013 RNB852013 RWX852013 SGT852013 SQP852013 TAL852013 TKH852013 TUD852013 UDZ852013 UNV852013 UXR852013 VHN852013 VRJ852013 WBF852013 WLB852013 WUX852013 R983085 IL917549 SH917549 ACD917549 ALZ917549 AVV917549 BFR917549 BPN917549 BZJ917549 CJF917549 CTB917549 DCX917549 DMT917549 DWP917549 EGL917549 EQH917549 FAD917549 FJZ917549 FTV917549 GDR917549 GNN917549 GXJ917549 HHF917549 HRB917549 IAX917549 IKT917549 IUP917549 JEL917549 JOH917549 JYD917549 KHZ917549 KRV917549 LBR917549 LLN917549 LVJ917549 MFF917549 MPB917549 MYX917549 NIT917549 NSP917549 OCL917549 OMH917549 OWD917549 PFZ917549 PPV917549 PZR917549 QJN917549 QTJ917549 RDF917549 RNB917549 RWX917549 SGT917549 SQP917549 TAL917549 TKH917549 TUD917549 UDZ917549 UNV917549 UXR917549 VHN917549 VRJ917549 WBF917549 WLB917549 WUX917549 R65579 IL983085 SH983085 ACD983085 ALZ983085 AVV983085 BFR983085 BPN983085 BZJ983085 CJF983085 CTB983085 DCX983085 DMT983085 DWP983085 EGL983085 EQH983085 FAD983085 FJZ983085 FTV983085 GDR983085 GNN983085 GXJ983085 HHF983085 HRB983085 IAX983085 IKT983085 IUP983085 JEL983085 JOH983085 JYD983085 KHZ983085 KRV983085 LBR983085 LLN983085 LVJ983085 MFF983085 MPB983085 MYX983085 NIT983085 NSP983085 OCL983085 OMH983085 OWD983085 PFZ983085 PPV983085 PZR983085 QJN983085 QTJ983085 RDF983085 RNB983085 RWX983085 SGT983085 SQP983085 TAL983085 TKH983085 TUD983085 UDZ983085 UNV983085 UXR983085 VHN983085 VRJ983085 WBF983085 WLB983085 WUX983085 UML983085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R131115 IL65579 SH65579 ACD65579 ALZ65579 AVV65579 BFR65579 BPN65579 BZJ65579 CJF65579 CTB65579 DCX65579 DMT65579 DWP65579 EGL65579 EQH65579 FAD65579 FJZ65579 FTV65579 GDR65579 GNN65579 GXJ65579 HHF65579 HRB65579 IAX65579 IKT65579 IUP65579 JEL65579 JOH65579 JYD65579 KHZ65579 KRV65579 LBR65579 LLN65579 LVJ65579 MFF65579 MPB65579 MYX65579 NIT65579 NSP65579 OCL65579 OMH65579 OWD65579 PFZ65579 PPV65579 PZR65579 QJN65579 QTJ65579 RDF65579 RNB65579 RWX65579 SGT65579 SQP65579 TAL65579 TKH65579 TUD65579 UDZ65579 UNV65579 UXR65579 VHN65579 VRJ65579 WBF65579 WLB65579 WUX65579 R196651 IL131115 SH131115 ACD131115 ALZ131115 AVV131115 BFR131115 BPN131115 BZJ131115 CJF131115 CTB131115 DCX131115 DMT131115 DWP131115 EGL131115 EQH131115 FAD131115 FJZ131115 FTV131115 GDR131115 GNN131115 GXJ131115 HHF131115 HRB131115 IAX131115 IKT131115 IUP131115 JEL131115 JOH131115 JYD131115 KHZ131115 KRV131115 LBR131115 LLN131115 LVJ131115 MFF131115 MPB131115 MYX131115 NIT131115 NSP131115 OCL131115 OMH131115 OWD131115 PFZ131115 PPV131115 PZR131115 QJN131115 QTJ131115 RDF131115 RNB131115 RWX131115 SGT131115 SQP131115 TAL131115 TKH131115 TUD131115 UDZ131115 UNV131115 UXR131115 VHN131115 VRJ131115 WBF131115 WLB131115 WUX131115 R262187 IL196651 SH196651 ACD196651 ALZ196651 AVV196651 BFR196651 BPN196651 BZJ196651 CJF196651 CTB196651 DCX196651 DMT196651 DWP196651 EGL196651 EQH196651 FAD196651 FJZ196651 FTV196651 GDR196651 GNN196651 GXJ196651 HHF196651 HRB196651 IAX196651 IKT196651 IUP196651 JEL196651 JOH196651 JYD196651 KHZ196651 KRV196651 LBR196651 LLN196651 LVJ196651 MFF196651 MPB196651 MYX196651 NIT196651 NSP196651 OCL196651 OMH196651 OWD196651 PFZ196651 PPV196651 PZR196651 QJN196651 QTJ196651 RDF196651 RNB196651 RWX196651 SGT196651 SQP196651 TAL196651 TKH196651 TUD196651 UDZ196651 UNV196651 UXR196651 VHN196651 VRJ196651 WBF196651 WLB196651 WUX196651 R327723 IL262187 SH262187 ACD262187 ALZ262187 AVV262187 BFR262187 BPN262187 BZJ262187 CJF262187 CTB262187 DCX262187 DMT262187 DWP262187 EGL262187 EQH262187 FAD262187 FJZ262187 FTV262187 GDR262187 GNN262187 GXJ262187 HHF262187 HRB262187 IAX262187 IKT262187 IUP262187 JEL262187 JOH262187 JYD262187 KHZ262187 KRV262187 LBR262187 LLN262187 LVJ262187 MFF262187 MPB262187 MYX262187 NIT262187 NSP262187 OCL262187 OMH262187 OWD262187 PFZ262187 PPV262187 PZR262187 QJN262187 QTJ262187 RDF262187 RNB262187 RWX262187 SGT262187 SQP262187 TAL262187 TKH262187 TUD262187 UDZ262187 UNV262187 UXR262187 VHN262187 VRJ262187 WBF262187 WLB262187 WUX262187 R393259 IL327723 SH327723 ACD327723 ALZ327723 AVV327723 BFR327723 BPN327723 BZJ327723 CJF327723 CTB327723 DCX327723 DMT327723 DWP327723 EGL327723 EQH327723 FAD327723 FJZ327723 FTV327723 GDR327723 GNN327723 GXJ327723 HHF327723 HRB327723 IAX327723 IKT327723 IUP327723 JEL327723 JOH327723 JYD327723 KHZ327723 KRV327723 LBR327723 LLN327723 LVJ327723 MFF327723 MPB327723 MYX327723 NIT327723 NSP327723 OCL327723 OMH327723 OWD327723 PFZ327723 PPV327723 PZR327723 QJN327723 QTJ327723 RDF327723 RNB327723 RWX327723 SGT327723 SQP327723 TAL327723 TKH327723 TUD327723 UDZ327723 UNV327723 UXR327723 VHN327723 VRJ327723 WBF327723 WLB327723 WUX327723 R458795 IL393259 SH393259 ACD393259 ALZ393259 AVV393259 BFR393259 BPN393259 BZJ393259 CJF393259 CTB393259 DCX393259 DMT393259 DWP393259 EGL393259 EQH393259 FAD393259 FJZ393259 FTV393259 GDR393259 GNN393259 GXJ393259 HHF393259 HRB393259 IAX393259 IKT393259 IUP393259 JEL393259 JOH393259 JYD393259 KHZ393259 KRV393259 LBR393259 LLN393259 LVJ393259 MFF393259 MPB393259 MYX393259 NIT393259 NSP393259 OCL393259 OMH393259 OWD393259 PFZ393259 PPV393259 PZR393259 QJN393259 QTJ393259 RDF393259 RNB393259 RWX393259 SGT393259 SQP393259 TAL393259 TKH393259 TUD393259 UDZ393259 UNV393259 UXR393259 VHN393259 VRJ393259 WBF393259 WLB393259 WUX393259 R524331 IL458795 SH458795 ACD458795 ALZ458795 AVV458795 BFR458795 BPN458795 BZJ458795 CJF458795 CTB458795 DCX458795 DMT458795 DWP458795 EGL458795 EQH458795 FAD458795 FJZ458795 FTV458795 GDR458795 GNN458795 GXJ458795 HHF458795 HRB458795 IAX458795 IKT458795 IUP458795 JEL458795 JOH458795 JYD458795 KHZ458795 KRV458795 LBR458795 LLN458795 LVJ458795 MFF458795 MPB458795 MYX458795 NIT458795 NSP458795 OCL458795 OMH458795 OWD458795 PFZ458795 PPV458795 PZR458795 QJN458795 QTJ458795 RDF458795 RNB458795 RWX458795 SGT458795 SQP458795 TAL458795 TKH458795 TUD458795 UDZ458795 UNV458795 UXR458795 VHN458795 VRJ458795 WBF458795 WLB458795 WUX458795 R589867 IL524331 SH524331 ACD524331 ALZ524331 AVV524331 BFR524331 BPN524331 BZJ524331 CJF524331 CTB524331 DCX524331 DMT524331 DWP524331 EGL524331 EQH524331 FAD524331 FJZ524331 FTV524331 GDR524331 GNN524331 GXJ524331 HHF524331 HRB524331 IAX524331 IKT524331 IUP524331 JEL524331 JOH524331 JYD524331 KHZ524331 KRV524331 LBR524331 LLN524331 LVJ524331 MFF524331 MPB524331 MYX524331 NIT524331 NSP524331 OCL524331 OMH524331 OWD524331 PFZ524331 PPV524331 PZR524331 QJN524331 QTJ524331 RDF524331 RNB524331 RWX524331 SGT524331 SQP524331 TAL524331 TKH524331 TUD524331 UDZ524331 UNV524331 UXR524331 VHN524331 VRJ524331 WBF524331 WLB524331 WUX524331 R655403 IL589867 SH589867 ACD589867 ALZ589867 AVV589867 BFR589867 BPN589867 BZJ589867 CJF589867 CTB589867 DCX589867 DMT589867 DWP589867 EGL589867 EQH589867 FAD589867 FJZ589867 FTV589867 GDR589867 GNN589867 GXJ589867 HHF589867 HRB589867 IAX589867 IKT589867 IUP589867 JEL589867 JOH589867 JYD589867 KHZ589867 KRV589867 LBR589867 LLN589867 LVJ589867 MFF589867 MPB589867 MYX589867 NIT589867 NSP589867 OCL589867 OMH589867 OWD589867 PFZ589867 PPV589867 PZR589867 QJN589867 QTJ589867 RDF589867 RNB589867 RWX589867 SGT589867 SQP589867 TAL589867 TKH589867 TUD589867 UDZ589867 UNV589867 UXR589867 VHN589867 VRJ589867 WBF589867 WLB589867 WUX589867 R720939 IL655403 SH655403 ACD655403 ALZ655403 AVV655403 BFR655403 BPN655403 BZJ655403 CJF655403 CTB655403 DCX655403 DMT655403 DWP655403 EGL655403 EQH655403 FAD655403 FJZ655403 FTV655403 GDR655403 GNN655403 GXJ655403 HHF655403 HRB655403 IAX655403 IKT655403 IUP655403 JEL655403 JOH655403 JYD655403 KHZ655403 KRV655403 LBR655403 LLN655403 LVJ655403 MFF655403 MPB655403 MYX655403 NIT655403 NSP655403 OCL655403 OMH655403 OWD655403 PFZ655403 PPV655403 PZR655403 QJN655403 QTJ655403 RDF655403 RNB655403 RWX655403 SGT655403 SQP655403 TAL655403 TKH655403 TUD655403 UDZ655403 UNV655403 UXR655403 VHN655403 VRJ655403 WBF655403 WLB655403 WUX655403 R786475 IL720939 SH720939 ACD720939 ALZ720939 AVV720939 BFR720939 BPN720939 BZJ720939 CJF720939 CTB720939 DCX720939 DMT720939 DWP720939 EGL720939 EQH720939 FAD720939 FJZ720939 FTV720939 GDR720939 GNN720939 GXJ720939 HHF720939 HRB720939 IAX720939 IKT720939 IUP720939 JEL720939 JOH720939 JYD720939 KHZ720939 KRV720939 LBR720939 LLN720939 LVJ720939 MFF720939 MPB720939 MYX720939 NIT720939 NSP720939 OCL720939 OMH720939 OWD720939 PFZ720939 PPV720939 PZR720939 QJN720939 QTJ720939 RDF720939 RNB720939 RWX720939 SGT720939 SQP720939 TAL720939 TKH720939 TUD720939 UDZ720939 UNV720939 UXR720939 VHN720939 VRJ720939 WBF720939 WLB720939 WUX720939 R852011 IL786475 SH786475 ACD786475 ALZ786475 AVV786475 BFR786475 BPN786475 BZJ786475 CJF786475 CTB786475 DCX786475 DMT786475 DWP786475 EGL786475 EQH786475 FAD786475 FJZ786475 FTV786475 GDR786475 GNN786475 GXJ786475 HHF786475 HRB786475 IAX786475 IKT786475 IUP786475 JEL786475 JOH786475 JYD786475 KHZ786475 KRV786475 LBR786475 LLN786475 LVJ786475 MFF786475 MPB786475 MYX786475 NIT786475 NSP786475 OCL786475 OMH786475 OWD786475 PFZ786475 PPV786475 PZR786475 QJN786475 QTJ786475 RDF786475 RNB786475 RWX786475 SGT786475 SQP786475 TAL786475 TKH786475 TUD786475 UDZ786475 UNV786475 UXR786475 VHN786475 VRJ786475 WBF786475 WLB786475 WUX786475 R917547 IL852011 SH852011 ACD852011 ALZ852011 AVV852011 BFR852011 BPN852011 BZJ852011 CJF852011 CTB852011 DCX852011 DMT852011 DWP852011 EGL852011 EQH852011 FAD852011 FJZ852011 FTV852011 GDR852011 GNN852011 GXJ852011 HHF852011 HRB852011 IAX852011 IKT852011 IUP852011 JEL852011 JOH852011 JYD852011 KHZ852011 KRV852011 LBR852011 LLN852011 LVJ852011 MFF852011 MPB852011 MYX852011 NIT852011 NSP852011 OCL852011 OMH852011 OWD852011 PFZ852011 PPV852011 PZR852011 QJN852011 QTJ852011 RDF852011 RNB852011 RWX852011 SGT852011 SQP852011 TAL852011 TKH852011 TUD852011 UDZ852011 UNV852011 UXR852011 VHN852011 VRJ852011 WBF852011 WLB852011 WUX852011 R983083 IL917547 SH917547 ACD917547 ALZ917547 AVV917547 BFR917547 BPN917547 BZJ917547 CJF917547 CTB917547 DCX917547 DMT917547 DWP917547 EGL917547 EQH917547 FAD917547 FJZ917547 FTV917547 GDR917547 GNN917547 GXJ917547 HHF917547 HRB917547 IAX917547 IKT917547 IUP917547 JEL917547 JOH917547 JYD917547 KHZ917547 KRV917547 LBR917547 LLN917547 LVJ917547 MFF917547 MPB917547 MYX917547 NIT917547 NSP917547 OCL917547 OMH917547 OWD917547 PFZ917547 PPV917547 PZR917547 QJN917547 QTJ917547 RDF917547 RNB917547 RWX917547 SGT917547 SQP917547 TAL917547 TKH917547 TUD917547 UDZ917547 UNV917547 UXR917547 VHN917547 VRJ917547 WBF917547 WLB917547 WUX917547 UCP983085 IL983083 SH983083 ACD983083 ALZ983083 AVV983083 BFR983083 BPN983083 BZJ983083 CJF983083 CTB983083 DCX983083 DMT983083 DWP983083 EGL983083 EQH983083 FAD983083 FJZ983083 FTV983083 GDR983083 GNN983083 GXJ983083 HHF983083 HRB983083 IAX983083 IKT983083 IUP983083 JEL983083 JOH983083 JYD983083 KHZ983083 KRV983083 LBR983083 LLN983083 LVJ983083 MFF983083 MPB983083 MYX983083 NIT983083 NSP983083 OCL983083 OMH983083 OWD983083 PFZ983083 PPV983083 PZR983083 QJN983083 QTJ983083 RDF983083 RNB983083 RWX983083 SGT983083 SQP983083 TAL983083 TKH983083 TUD983083 UDZ983083 UNV983083 UXR983083 VHN983083 VRJ983083 WBF983083 WLB983083 WUX983083 L65587:L65590 L131123:L131126 IH65587:IH65590 SD65587:SD65590 ABZ65587:ABZ65590 ALV65587:ALV65590 AVR65587:AVR65590 BFN65587:BFN65590 BPJ65587:BPJ65590 BZF65587:BZF65590 CJB65587:CJB65590 CSX65587:CSX65590 DCT65587:DCT65590 DMP65587:DMP65590 DWL65587:DWL65590 EGH65587:EGH65590 EQD65587:EQD65590 EZZ65587:EZZ65590 FJV65587:FJV65590 FTR65587:FTR65590 GDN65587:GDN65590 GNJ65587:GNJ65590 GXF65587:GXF65590 HHB65587:HHB65590 HQX65587:HQX65590 IAT65587:IAT65590 IKP65587:IKP65590 IUL65587:IUL65590 JEH65587:JEH65590 JOD65587:JOD65590 JXZ65587:JXZ65590 KHV65587:KHV65590 KRR65587:KRR65590 LBN65587:LBN65590 LLJ65587:LLJ65590 LVF65587:LVF65590 MFB65587:MFB65590 MOX65587:MOX65590 MYT65587:MYT65590 NIP65587:NIP65590 NSL65587:NSL65590 OCH65587:OCH65590 OMD65587:OMD65590 OVZ65587:OVZ65590 PFV65587:PFV65590 PPR65587:PPR65590 PZN65587:PZN65590 QJJ65587:QJJ65590 QTF65587:QTF65590 RDB65587:RDB65590 RMX65587:RMX65590 RWT65587:RWT65590 SGP65587:SGP65590 SQL65587:SQL65590 TAH65587:TAH65590 TKD65587:TKD65590 TTZ65587:TTZ65590 UDV65587:UDV65590 UNR65587:UNR65590 UXN65587:UXN65590 VHJ65587:VHJ65590 VRF65587:VRF65590 WBB65587:WBB65590 WKX65587:WKX65590 WUT65587:WUT65590 L196659:L196662 IH131123:IH131126 SD131123:SD131126 ABZ131123:ABZ131126 ALV131123:ALV131126 AVR131123:AVR131126 BFN131123:BFN131126 BPJ131123:BPJ131126 BZF131123:BZF131126 CJB131123:CJB131126 CSX131123:CSX131126 DCT131123:DCT131126 DMP131123:DMP131126 DWL131123:DWL131126 EGH131123:EGH131126 EQD131123:EQD131126 EZZ131123:EZZ131126 FJV131123:FJV131126 FTR131123:FTR131126 GDN131123:GDN131126 GNJ131123:GNJ131126 GXF131123:GXF131126 HHB131123:HHB131126 HQX131123:HQX131126 IAT131123:IAT131126 IKP131123:IKP131126 IUL131123:IUL131126 JEH131123:JEH131126 JOD131123:JOD131126 JXZ131123:JXZ131126 KHV131123:KHV131126 KRR131123:KRR131126 LBN131123:LBN131126 LLJ131123:LLJ131126 LVF131123:LVF131126 MFB131123:MFB131126 MOX131123:MOX131126 MYT131123:MYT131126 NIP131123:NIP131126 NSL131123:NSL131126 OCH131123:OCH131126 OMD131123:OMD131126 OVZ131123:OVZ131126 PFV131123:PFV131126 PPR131123:PPR131126 PZN131123:PZN131126 QJJ131123:QJJ131126 QTF131123:QTF131126 RDB131123:RDB131126 RMX131123:RMX131126 RWT131123:RWT131126 SGP131123:SGP131126 SQL131123:SQL131126 TAH131123:TAH131126 TKD131123:TKD131126 TTZ131123:TTZ131126 UDV131123:UDV131126 UNR131123:UNR131126 UXN131123:UXN131126 VHJ131123:VHJ131126 VRF131123:VRF131126 WBB131123:WBB131126 WKX131123:WKX131126 WUT131123:WUT131126 L262195:L262198 IH196659:IH196662 SD196659:SD196662 ABZ196659:ABZ196662 ALV196659:ALV196662 AVR196659:AVR196662 BFN196659:BFN196662 BPJ196659:BPJ196662 BZF196659:BZF196662 CJB196659:CJB196662 CSX196659:CSX196662 DCT196659:DCT196662 DMP196659:DMP196662 DWL196659:DWL196662 EGH196659:EGH196662 EQD196659:EQD196662 EZZ196659:EZZ196662 FJV196659:FJV196662 FTR196659:FTR196662 GDN196659:GDN196662 GNJ196659:GNJ196662 GXF196659:GXF196662 HHB196659:HHB196662 HQX196659:HQX196662 IAT196659:IAT196662 IKP196659:IKP196662 IUL196659:IUL196662 JEH196659:JEH196662 JOD196659:JOD196662 JXZ196659:JXZ196662 KHV196659:KHV196662 KRR196659:KRR196662 LBN196659:LBN196662 LLJ196659:LLJ196662 LVF196659:LVF196662 MFB196659:MFB196662 MOX196659:MOX196662 MYT196659:MYT196662 NIP196659:NIP196662 NSL196659:NSL196662 OCH196659:OCH196662 OMD196659:OMD196662 OVZ196659:OVZ196662 PFV196659:PFV196662 PPR196659:PPR196662 PZN196659:PZN196662 QJJ196659:QJJ196662 QTF196659:QTF196662 RDB196659:RDB196662 RMX196659:RMX196662 RWT196659:RWT196662 SGP196659:SGP196662 SQL196659:SQL196662 TAH196659:TAH196662 TKD196659:TKD196662 TTZ196659:TTZ196662 UDV196659:UDV196662 UNR196659:UNR196662 UXN196659:UXN196662 VHJ196659:VHJ196662 VRF196659:VRF196662 WBB196659:WBB196662 WKX196659:WKX196662 WUT196659:WUT196662 L327731:L327734 IH262195:IH262198 SD262195:SD262198 ABZ262195:ABZ262198 ALV262195:ALV262198 AVR262195:AVR262198 BFN262195:BFN262198 BPJ262195:BPJ262198 BZF262195:BZF262198 CJB262195:CJB262198 CSX262195:CSX262198 DCT262195:DCT262198 DMP262195:DMP262198 DWL262195:DWL262198 EGH262195:EGH262198 EQD262195:EQD262198 EZZ262195:EZZ262198 FJV262195:FJV262198 FTR262195:FTR262198 GDN262195:GDN262198 GNJ262195:GNJ262198 GXF262195:GXF262198 HHB262195:HHB262198 HQX262195:HQX262198 IAT262195:IAT262198 IKP262195:IKP262198 IUL262195:IUL262198 JEH262195:JEH262198 JOD262195:JOD262198 JXZ262195:JXZ262198 KHV262195:KHV262198 KRR262195:KRR262198 LBN262195:LBN262198 LLJ262195:LLJ262198 LVF262195:LVF262198 MFB262195:MFB262198 MOX262195:MOX262198 MYT262195:MYT262198 NIP262195:NIP262198 NSL262195:NSL262198 OCH262195:OCH262198 OMD262195:OMD262198 OVZ262195:OVZ262198 PFV262195:PFV262198 PPR262195:PPR262198 PZN262195:PZN262198 QJJ262195:QJJ262198 QTF262195:QTF262198 RDB262195:RDB262198 RMX262195:RMX262198 RWT262195:RWT262198 SGP262195:SGP262198 SQL262195:SQL262198 TAH262195:TAH262198 TKD262195:TKD262198 TTZ262195:TTZ262198 UDV262195:UDV262198 UNR262195:UNR262198 UXN262195:UXN262198 VHJ262195:VHJ262198 VRF262195:VRF262198 WBB262195:WBB262198 WKX262195:WKX262198 WUT262195:WUT262198 L393267:L393270 IH327731:IH327734 SD327731:SD327734 ABZ327731:ABZ327734 ALV327731:ALV327734 AVR327731:AVR327734 BFN327731:BFN327734 BPJ327731:BPJ327734 BZF327731:BZF327734 CJB327731:CJB327734 CSX327731:CSX327734 DCT327731:DCT327734 DMP327731:DMP327734 DWL327731:DWL327734 EGH327731:EGH327734 EQD327731:EQD327734 EZZ327731:EZZ327734 FJV327731:FJV327734 FTR327731:FTR327734 GDN327731:GDN327734 GNJ327731:GNJ327734 GXF327731:GXF327734 HHB327731:HHB327734 HQX327731:HQX327734 IAT327731:IAT327734 IKP327731:IKP327734 IUL327731:IUL327734 JEH327731:JEH327734 JOD327731:JOD327734 JXZ327731:JXZ327734 KHV327731:KHV327734 KRR327731:KRR327734 LBN327731:LBN327734 LLJ327731:LLJ327734 LVF327731:LVF327734 MFB327731:MFB327734 MOX327731:MOX327734 MYT327731:MYT327734 NIP327731:NIP327734 NSL327731:NSL327734 OCH327731:OCH327734 OMD327731:OMD327734 OVZ327731:OVZ327734 PFV327731:PFV327734 PPR327731:PPR327734 PZN327731:PZN327734 QJJ327731:QJJ327734 QTF327731:QTF327734 RDB327731:RDB327734 RMX327731:RMX327734 RWT327731:RWT327734 SGP327731:SGP327734 SQL327731:SQL327734 TAH327731:TAH327734 TKD327731:TKD327734 TTZ327731:TTZ327734 UDV327731:UDV327734 UNR327731:UNR327734 UXN327731:UXN327734 VHJ327731:VHJ327734 VRF327731:VRF327734 WBB327731:WBB327734 WKX327731:WKX327734 WUT327731:WUT327734 L458803:L458806 IH393267:IH393270 SD393267:SD393270 ABZ393267:ABZ393270 ALV393267:ALV393270 AVR393267:AVR393270 BFN393267:BFN393270 BPJ393267:BPJ393270 BZF393267:BZF393270 CJB393267:CJB393270 CSX393267:CSX393270 DCT393267:DCT393270 DMP393267:DMP393270 DWL393267:DWL393270 EGH393267:EGH393270 EQD393267:EQD393270 EZZ393267:EZZ393270 FJV393267:FJV393270 FTR393267:FTR393270 GDN393267:GDN393270 GNJ393267:GNJ393270 GXF393267:GXF393270 HHB393267:HHB393270 HQX393267:HQX393270 IAT393267:IAT393270 IKP393267:IKP393270 IUL393267:IUL393270 JEH393267:JEH393270 JOD393267:JOD393270 JXZ393267:JXZ393270 KHV393267:KHV393270 KRR393267:KRR393270 LBN393267:LBN393270 LLJ393267:LLJ393270 LVF393267:LVF393270 MFB393267:MFB393270 MOX393267:MOX393270 MYT393267:MYT393270 NIP393267:NIP393270 NSL393267:NSL393270 OCH393267:OCH393270 OMD393267:OMD393270 OVZ393267:OVZ393270 PFV393267:PFV393270 PPR393267:PPR393270 PZN393267:PZN393270 QJJ393267:QJJ393270 QTF393267:QTF393270 RDB393267:RDB393270 RMX393267:RMX393270 RWT393267:RWT393270 SGP393267:SGP393270 SQL393267:SQL393270 TAH393267:TAH393270 TKD393267:TKD393270 TTZ393267:TTZ393270 UDV393267:UDV393270 UNR393267:UNR393270 UXN393267:UXN393270 VHJ393267:VHJ393270 VRF393267:VRF393270 WBB393267:WBB393270 WKX393267:WKX393270 WUT393267:WUT393270 L524339:L524342 IH458803:IH458806 SD458803:SD458806 ABZ458803:ABZ458806 ALV458803:ALV458806 AVR458803:AVR458806 BFN458803:BFN458806 BPJ458803:BPJ458806 BZF458803:BZF458806 CJB458803:CJB458806 CSX458803:CSX458806 DCT458803:DCT458806 DMP458803:DMP458806 DWL458803:DWL458806 EGH458803:EGH458806 EQD458803:EQD458806 EZZ458803:EZZ458806 FJV458803:FJV458806 FTR458803:FTR458806 GDN458803:GDN458806 GNJ458803:GNJ458806 GXF458803:GXF458806 HHB458803:HHB458806 HQX458803:HQX458806 IAT458803:IAT458806 IKP458803:IKP458806 IUL458803:IUL458806 JEH458803:JEH458806 JOD458803:JOD458806 JXZ458803:JXZ458806 KHV458803:KHV458806 KRR458803:KRR458806 LBN458803:LBN458806 LLJ458803:LLJ458806 LVF458803:LVF458806 MFB458803:MFB458806 MOX458803:MOX458806 MYT458803:MYT458806 NIP458803:NIP458806 NSL458803:NSL458806 OCH458803:OCH458806 OMD458803:OMD458806 OVZ458803:OVZ458806 PFV458803:PFV458806 PPR458803:PPR458806 PZN458803:PZN458806 QJJ458803:QJJ458806 QTF458803:QTF458806 RDB458803:RDB458806 RMX458803:RMX458806 RWT458803:RWT458806 SGP458803:SGP458806 SQL458803:SQL458806 TAH458803:TAH458806 TKD458803:TKD458806 TTZ458803:TTZ458806 UDV458803:UDV458806 UNR458803:UNR458806 UXN458803:UXN458806 VHJ458803:VHJ458806 VRF458803:VRF458806 WBB458803:WBB458806 WKX458803:WKX458806 WUT458803:WUT458806 L589875:L589878 IH524339:IH524342 SD524339:SD524342 ABZ524339:ABZ524342 ALV524339:ALV524342 AVR524339:AVR524342 BFN524339:BFN524342 BPJ524339:BPJ524342 BZF524339:BZF524342 CJB524339:CJB524342 CSX524339:CSX524342 DCT524339:DCT524342 DMP524339:DMP524342 DWL524339:DWL524342 EGH524339:EGH524342 EQD524339:EQD524342 EZZ524339:EZZ524342 FJV524339:FJV524342 FTR524339:FTR524342 GDN524339:GDN524342 GNJ524339:GNJ524342 GXF524339:GXF524342 HHB524339:HHB524342 HQX524339:HQX524342 IAT524339:IAT524342 IKP524339:IKP524342 IUL524339:IUL524342 JEH524339:JEH524342 JOD524339:JOD524342 JXZ524339:JXZ524342 KHV524339:KHV524342 KRR524339:KRR524342 LBN524339:LBN524342 LLJ524339:LLJ524342 LVF524339:LVF524342 MFB524339:MFB524342 MOX524339:MOX524342 MYT524339:MYT524342 NIP524339:NIP524342 NSL524339:NSL524342 OCH524339:OCH524342 OMD524339:OMD524342 OVZ524339:OVZ524342 PFV524339:PFV524342 PPR524339:PPR524342 PZN524339:PZN524342 QJJ524339:QJJ524342 QTF524339:QTF524342 RDB524339:RDB524342 RMX524339:RMX524342 RWT524339:RWT524342 SGP524339:SGP524342 SQL524339:SQL524342 TAH524339:TAH524342 TKD524339:TKD524342 TTZ524339:TTZ524342 UDV524339:UDV524342 UNR524339:UNR524342 UXN524339:UXN524342 VHJ524339:VHJ524342 VRF524339:VRF524342 WBB524339:WBB524342 WKX524339:WKX524342 WUT524339:WUT524342 L655411:L655414 IH589875:IH589878 SD589875:SD589878 ABZ589875:ABZ589878 ALV589875:ALV589878 AVR589875:AVR589878 BFN589875:BFN589878 BPJ589875:BPJ589878 BZF589875:BZF589878 CJB589875:CJB589878 CSX589875:CSX589878 DCT589875:DCT589878 DMP589875:DMP589878 DWL589875:DWL589878 EGH589875:EGH589878 EQD589875:EQD589878 EZZ589875:EZZ589878 FJV589875:FJV589878 FTR589875:FTR589878 GDN589875:GDN589878 GNJ589875:GNJ589878 GXF589875:GXF589878 HHB589875:HHB589878 HQX589875:HQX589878 IAT589875:IAT589878 IKP589875:IKP589878 IUL589875:IUL589878 JEH589875:JEH589878 JOD589875:JOD589878 JXZ589875:JXZ589878 KHV589875:KHV589878 KRR589875:KRR589878 LBN589875:LBN589878 LLJ589875:LLJ589878 LVF589875:LVF589878 MFB589875:MFB589878 MOX589875:MOX589878 MYT589875:MYT589878 NIP589875:NIP589878 NSL589875:NSL589878 OCH589875:OCH589878 OMD589875:OMD589878 OVZ589875:OVZ589878 PFV589875:PFV589878 PPR589875:PPR589878 PZN589875:PZN589878 QJJ589875:QJJ589878 QTF589875:QTF589878 RDB589875:RDB589878 RMX589875:RMX589878 RWT589875:RWT589878 SGP589875:SGP589878 SQL589875:SQL589878 TAH589875:TAH589878 TKD589875:TKD589878 TTZ589875:TTZ589878 UDV589875:UDV589878 UNR589875:UNR589878 UXN589875:UXN589878 VHJ589875:VHJ589878 VRF589875:VRF589878 WBB589875:WBB589878 WKX589875:WKX589878 WUT589875:WUT589878 L720947:L720950 IH655411:IH655414 SD655411:SD655414 ABZ655411:ABZ655414 ALV655411:ALV655414 AVR655411:AVR655414 BFN655411:BFN655414 BPJ655411:BPJ655414 BZF655411:BZF655414 CJB655411:CJB655414 CSX655411:CSX655414 DCT655411:DCT655414 DMP655411:DMP655414 DWL655411:DWL655414 EGH655411:EGH655414 EQD655411:EQD655414 EZZ655411:EZZ655414 FJV655411:FJV655414 FTR655411:FTR655414 GDN655411:GDN655414 GNJ655411:GNJ655414 GXF655411:GXF655414 HHB655411:HHB655414 HQX655411:HQX655414 IAT655411:IAT655414 IKP655411:IKP655414 IUL655411:IUL655414 JEH655411:JEH655414 JOD655411:JOD655414 JXZ655411:JXZ655414 KHV655411:KHV655414 KRR655411:KRR655414 LBN655411:LBN655414 LLJ655411:LLJ655414 LVF655411:LVF655414 MFB655411:MFB655414 MOX655411:MOX655414 MYT655411:MYT655414 NIP655411:NIP655414 NSL655411:NSL655414 OCH655411:OCH655414 OMD655411:OMD655414 OVZ655411:OVZ655414 PFV655411:PFV655414 PPR655411:PPR655414 PZN655411:PZN655414 QJJ655411:QJJ655414 QTF655411:QTF655414 RDB655411:RDB655414 RMX655411:RMX655414 RWT655411:RWT655414 SGP655411:SGP655414 SQL655411:SQL655414 TAH655411:TAH655414 TKD655411:TKD655414 TTZ655411:TTZ655414 UDV655411:UDV655414 UNR655411:UNR655414 UXN655411:UXN655414 VHJ655411:VHJ655414 VRF655411:VRF655414 WBB655411:WBB655414 WKX655411:WKX655414 WUT655411:WUT655414 L786483:L786486 IH720947:IH720950 SD720947:SD720950 ABZ720947:ABZ720950 ALV720947:ALV720950 AVR720947:AVR720950 BFN720947:BFN720950 BPJ720947:BPJ720950 BZF720947:BZF720950 CJB720947:CJB720950 CSX720947:CSX720950 DCT720947:DCT720950 DMP720947:DMP720950 DWL720947:DWL720950 EGH720947:EGH720950 EQD720947:EQD720950 EZZ720947:EZZ720950 FJV720947:FJV720950 FTR720947:FTR720950 GDN720947:GDN720950 GNJ720947:GNJ720950 GXF720947:GXF720950 HHB720947:HHB720950 HQX720947:HQX720950 IAT720947:IAT720950 IKP720947:IKP720950 IUL720947:IUL720950 JEH720947:JEH720950 JOD720947:JOD720950 JXZ720947:JXZ720950 KHV720947:KHV720950 KRR720947:KRR720950 LBN720947:LBN720950 LLJ720947:LLJ720950 LVF720947:LVF720950 MFB720947:MFB720950 MOX720947:MOX720950 MYT720947:MYT720950 NIP720947:NIP720950 NSL720947:NSL720950 OCH720947:OCH720950 OMD720947:OMD720950 OVZ720947:OVZ720950 PFV720947:PFV720950 PPR720947:PPR720950 PZN720947:PZN720950 QJJ720947:QJJ720950 QTF720947:QTF720950 RDB720947:RDB720950 RMX720947:RMX720950 RWT720947:RWT720950 SGP720947:SGP720950 SQL720947:SQL720950 TAH720947:TAH720950 TKD720947:TKD720950 TTZ720947:TTZ720950 UDV720947:UDV720950 UNR720947:UNR720950 UXN720947:UXN720950 VHJ720947:VHJ720950 VRF720947:VRF720950 WBB720947:WBB720950 WKX720947:WKX720950 WUT720947:WUT720950 L852019:L852022 IH786483:IH786486 SD786483:SD786486 ABZ786483:ABZ786486 ALV786483:ALV786486 AVR786483:AVR786486 BFN786483:BFN786486 BPJ786483:BPJ786486 BZF786483:BZF786486 CJB786483:CJB786486 CSX786483:CSX786486 DCT786483:DCT786486 DMP786483:DMP786486 DWL786483:DWL786486 EGH786483:EGH786486 EQD786483:EQD786486 EZZ786483:EZZ786486 FJV786483:FJV786486 FTR786483:FTR786486 GDN786483:GDN786486 GNJ786483:GNJ786486 GXF786483:GXF786486 HHB786483:HHB786486 HQX786483:HQX786486 IAT786483:IAT786486 IKP786483:IKP786486 IUL786483:IUL786486 JEH786483:JEH786486 JOD786483:JOD786486 JXZ786483:JXZ786486 KHV786483:KHV786486 KRR786483:KRR786486 LBN786483:LBN786486 LLJ786483:LLJ786486 LVF786483:LVF786486 MFB786483:MFB786486 MOX786483:MOX786486 MYT786483:MYT786486 NIP786483:NIP786486 NSL786483:NSL786486 OCH786483:OCH786486 OMD786483:OMD786486 OVZ786483:OVZ786486 PFV786483:PFV786486 PPR786483:PPR786486 PZN786483:PZN786486 QJJ786483:QJJ786486 QTF786483:QTF786486 RDB786483:RDB786486 RMX786483:RMX786486 RWT786483:RWT786486 SGP786483:SGP786486 SQL786483:SQL786486 TAH786483:TAH786486 TKD786483:TKD786486 TTZ786483:TTZ786486 UDV786483:UDV786486 UNR786483:UNR786486 UXN786483:UXN786486 VHJ786483:VHJ786486 VRF786483:VRF786486 WBB786483:WBB786486 WKX786483:WKX786486 WUT786483:WUT786486 L917555:L917558 IH852019:IH852022 SD852019:SD852022 ABZ852019:ABZ852022 ALV852019:ALV852022 AVR852019:AVR852022 BFN852019:BFN852022 BPJ852019:BPJ852022 BZF852019:BZF852022 CJB852019:CJB852022 CSX852019:CSX852022 DCT852019:DCT852022 DMP852019:DMP852022 DWL852019:DWL852022 EGH852019:EGH852022 EQD852019:EQD852022 EZZ852019:EZZ852022 FJV852019:FJV852022 FTR852019:FTR852022 GDN852019:GDN852022 GNJ852019:GNJ852022 GXF852019:GXF852022 HHB852019:HHB852022 HQX852019:HQX852022 IAT852019:IAT852022 IKP852019:IKP852022 IUL852019:IUL852022 JEH852019:JEH852022 JOD852019:JOD852022 JXZ852019:JXZ852022 KHV852019:KHV852022 KRR852019:KRR852022 LBN852019:LBN852022 LLJ852019:LLJ852022 LVF852019:LVF852022 MFB852019:MFB852022 MOX852019:MOX852022 MYT852019:MYT852022 NIP852019:NIP852022 NSL852019:NSL852022 OCH852019:OCH852022 OMD852019:OMD852022 OVZ852019:OVZ852022 PFV852019:PFV852022 PPR852019:PPR852022 PZN852019:PZN852022 QJJ852019:QJJ852022 QTF852019:QTF852022 RDB852019:RDB852022 RMX852019:RMX852022 RWT852019:RWT852022 SGP852019:SGP852022 SQL852019:SQL852022 TAH852019:TAH852022 TKD852019:TKD852022 TTZ852019:TTZ852022 UDV852019:UDV852022 UNR852019:UNR852022 UXN852019:UXN852022 VHJ852019:VHJ852022 VRF852019:VRF852022 WBB852019:WBB852022 WKX852019:WKX852022 WUT852019:WUT852022 L983091:L983094 IH917555:IH917558 SD917555:SD917558 ABZ917555:ABZ917558 ALV917555:ALV917558 AVR917555:AVR917558 BFN917555:BFN917558 BPJ917555:BPJ917558 BZF917555:BZF917558 CJB917555:CJB917558 CSX917555:CSX917558 DCT917555:DCT917558 DMP917555:DMP917558 DWL917555:DWL917558 EGH917555:EGH917558 EQD917555:EQD917558 EZZ917555:EZZ917558 FJV917555:FJV917558 FTR917555:FTR917558 GDN917555:GDN917558 GNJ917555:GNJ917558 GXF917555:GXF917558 HHB917555:HHB917558 HQX917555:HQX917558 IAT917555:IAT917558 IKP917555:IKP917558 IUL917555:IUL917558 JEH917555:JEH917558 JOD917555:JOD917558 JXZ917555:JXZ917558 KHV917555:KHV917558 KRR917555:KRR917558 LBN917555:LBN917558 LLJ917555:LLJ917558 LVF917555:LVF917558 MFB917555:MFB917558 MOX917555:MOX917558 MYT917555:MYT917558 NIP917555:NIP917558 NSL917555:NSL917558 OCH917555:OCH917558 OMD917555:OMD917558 OVZ917555:OVZ917558 PFV917555:PFV917558 PPR917555:PPR917558 PZN917555:PZN917558 QJJ917555:QJJ917558 QTF917555:QTF917558 RDB917555:RDB917558 RMX917555:RMX917558 RWT917555:RWT917558 SGP917555:SGP917558 SQL917555:SQL917558 TAH917555:TAH917558 TKD917555:TKD917558 TTZ917555:TTZ917558 UDV917555:UDV917558 UNR917555:UNR917558 UXN917555:UXN917558 VHJ917555:VHJ917558 VRF917555:VRF917558 WBB917555:WBB917558 WKX917555:WKX917558 WUT917555:WUT917558 L13:L15 IH983091:IH983094 SD983091:SD983094 ABZ983091:ABZ983094 ALV983091:ALV983094 AVR983091:AVR983094 BFN983091:BFN983094 BPJ983091:BPJ983094 BZF983091:BZF983094 CJB983091:CJB983094 CSX983091:CSX983094 DCT983091:DCT983094 DMP983091:DMP983094 DWL983091:DWL983094 EGH983091:EGH983094 EQD983091:EQD983094 EZZ983091:EZZ983094 FJV983091:FJV983094 FTR983091:FTR983094 GDN983091:GDN983094 GNJ983091:GNJ983094 GXF983091:GXF983094 HHB983091:HHB983094 HQX983091:HQX983094 IAT983091:IAT983094 IKP983091:IKP983094 IUL983091:IUL983094 JEH983091:JEH983094 JOD983091:JOD983094 JXZ983091:JXZ983094 KHV983091:KHV983094 KRR983091:KRR983094 LBN983091:LBN983094 LLJ983091:LLJ983094 LVF983091:LVF983094 MFB983091:MFB983094 MOX983091:MOX983094 MYT983091:MYT983094 NIP983091:NIP983094 NSL983091:NSL983094 OCH983091:OCH983094 OMD983091:OMD983094 OVZ983091:OVZ983094 PFV983091:PFV983094 PPR983091:PPR983094 PZN983091:PZN983094 QJJ983091:QJJ983094 QTF983091:QTF983094 RDB983091:RDB983094 RMX983091:RMX983094 RWT983091:RWT983094 SGP983091:SGP983094 SQL983091:SQL983094 TAH983091:TAH983094 TKD983091:TKD983094 TTZ983091:TTZ983094 UDV983091:UDV983094 UNR983091:UNR983094 UXN983091:UXN983094 VHJ983091:VHJ983094 VRF983091:VRF983094 WBB983091:WBB983094 WKX983091:WKX983094 WUT983091:WUT983094 L65585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L131121 IH65585 SD65585 ABZ65585 ALV65585 AVR65585 BFN65585 BPJ65585 BZF65585 CJB65585 CSX65585 DCT65585 DMP65585 DWL65585 EGH65585 EQD65585 EZZ65585 FJV65585 FTR65585 GDN65585 GNJ65585 GXF65585 HHB65585 HQX65585 IAT65585 IKP65585 IUL65585 JEH65585 JOD65585 JXZ65585 KHV65585 KRR65585 LBN65585 LLJ65585 LVF65585 MFB65585 MOX65585 MYT65585 NIP65585 NSL65585 OCH65585 OMD65585 OVZ65585 PFV65585 PPR65585 PZN65585 QJJ65585 QTF65585 RDB65585 RMX65585 RWT65585 SGP65585 SQL65585 TAH65585 TKD65585 TTZ65585 UDV65585 UNR65585 UXN65585 VHJ65585 VRF65585 WBB65585 WKX65585 WUT65585 L196657 IH131121 SD131121 ABZ131121 ALV131121 AVR131121 BFN131121 BPJ131121 BZF131121 CJB131121 CSX131121 DCT131121 DMP131121 DWL131121 EGH131121 EQD131121 EZZ131121 FJV131121 FTR131121 GDN131121 GNJ131121 GXF131121 HHB131121 HQX131121 IAT131121 IKP131121 IUL131121 JEH131121 JOD131121 JXZ131121 KHV131121 KRR131121 LBN131121 LLJ131121 LVF131121 MFB131121 MOX131121 MYT131121 NIP131121 NSL131121 OCH131121 OMD131121 OVZ131121 PFV131121 PPR131121 PZN131121 QJJ131121 QTF131121 RDB131121 RMX131121 RWT131121 SGP131121 SQL131121 TAH131121 TKD131121 TTZ131121 UDV131121 UNR131121 UXN131121 VHJ131121 VRF131121 WBB131121 WKX131121 WUT131121 L262193 IH196657 SD196657 ABZ196657 ALV196657 AVR196657 BFN196657 BPJ196657 BZF196657 CJB196657 CSX196657 DCT196657 DMP196657 DWL196657 EGH196657 EQD196657 EZZ196657 FJV196657 FTR196657 GDN196657 GNJ196657 GXF196657 HHB196657 HQX196657 IAT196657 IKP196657 IUL196657 JEH196657 JOD196657 JXZ196657 KHV196657 KRR196657 LBN196657 LLJ196657 LVF196657 MFB196657 MOX196657 MYT196657 NIP196657 NSL196657 OCH196657 OMD196657 OVZ196657 PFV196657 PPR196657 PZN196657 QJJ196657 QTF196657 RDB196657 RMX196657 RWT196657 SGP196657 SQL196657 TAH196657 TKD196657 TTZ196657 UDV196657 UNR196657 UXN196657 VHJ196657 VRF196657 WBB196657 WKX196657 WUT196657 L327729 IH262193 SD262193 ABZ262193 ALV262193 AVR262193 BFN262193 BPJ262193 BZF262193 CJB262193 CSX262193 DCT262193 DMP262193 DWL262193 EGH262193 EQD262193 EZZ262193 FJV262193 FTR262193 GDN262193 GNJ262193 GXF262193 HHB262193 HQX262193 IAT262193 IKP262193 IUL262193 JEH262193 JOD262193 JXZ262193 KHV262193 KRR262193 LBN262193 LLJ262193 LVF262193 MFB262193 MOX262193 MYT262193 NIP262193 NSL262193 OCH262193 OMD262193 OVZ262193 PFV262193 PPR262193 PZN262193 QJJ262193 QTF262193 RDB262193 RMX262193 RWT262193 SGP262193 SQL262193 TAH262193 TKD262193 TTZ262193 UDV262193 UNR262193 UXN262193 VHJ262193 VRF262193 WBB262193 WKX262193 WUT262193 L393265 IH327729 SD327729 ABZ327729 ALV327729 AVR327729 BFN327729 BPJ327729 BZF327729 CJB327729 CSX327729 DCT327729 DMP327729 DWL327729 EGH327729 EQD327729 EZZ327729 FJV327729 FTR327729 GDN327729 GNJ327729 GXF327729 HHB327729 HQX327729 IAT327729 IKP327729 IUL327729 JEH327729 JOD327729 JXZ327729 KHV327729 KRR327729 LBN327729 LLJ327729 LVF327729 MFB327729 MOX327729 MYT327729 NIP327729 NSL327729 OCH327729 OMD327729 OVZ327729 PFV327729 PPR327729 PZN327729 QJJ327729 QTF327729 RDB327729 RMX327729 RWT327729 SGP327729 SQL327729 TAH327729 TKD327729 TTZ327729 UDV327729 UNR327729 UXN327729 VHJ327729 VRF327729 WBB327729 WKX327729 WUT327729 L458801 IH393265 SD393265 ABZ393265 ALV393265 AVR393265 BFN393265 BPJ393265 BZF393265 CJB393265 CSX393265 DCT393265 DMP393265 DWL393265 EGH393265 EQD393265 EZZ393265 FJV393265 FTR393265 GDN393265 GNJ393265 GXF393265 HHB393265 HQX393265 IAT393265 IKP393265 IUL393265 JEH393265 JOD393265 JXZ393265 KHV393265 KRR393265 LBN393265 LLJ393265 LVF393265 MFB393265 MOX393265 MYT393265 NIP393265 NSL393265 OCH393265 OMD393265 OVZ393265 PFV393265 PPR393265 PZN393265 QJJ393265 QTF393265 RDB393265 RMX393265 RWT393265 SGP393265 SQL393265 TAH393265 TKD393265 TTZ393265 UDV393265 UNR393265 UXN393265 VHJ393265 VRF393265 WBB393265 WKX393265 WUT393265 L524337 IH458801 SD458801 ABZ458801 ALV458801 AVR458801 BFN458801 BPJ458801 BZF458801 CJB458801 CSX458801 DCT458801 DMP458801 DWL458801 EGH458801 EQD458801 EZZ458801 FJV458801 FTR458801 GDN458801 GNJ458801 GXF458801 HHB458801 HQX458801 IAT458801 IKP458801 IUL458801 JEH458801 JOD458801 JXZ458801 KHV458801 KRR458801 LBN458801 LLJ458801 LVF458801 MFB458801 MOX458801 MYT458801 NIP458801 NSL458801 OCH458801 OMD458801 OVZ458801 PFV458801 PPR458801 PZN458801 QJJ458801 QTF458801 RDB458801 RMX458801 RWT458801 SGP458801 SQL458801 TAH458801 TKD458801 TTZ458801 UDV458801 UNR458801 UXN458801 VHJ458801 VRF458801 WBB458801 WKX458801 WUT458801 L589873 IH524337 SD524337 ABZ524337 ALV524337 AVR524337 BFN524337 BPJ524337 BZF524337 CJB524337 CSX524337 DCT524337 DMP524337 DWL524337 EGH524337 EQD524337 EZZ524337 FJV524337 FTR524337 GDN524337 GNJ524337 GXF524337 HHB524337 HQX524337 IAT524337 IKP524337 IUL524337 JEH524337 JOD524337 JXZ524337 KHV524337 KRR524337 LBN524337 LLJ524337 LVF524337 MFB524337 MOX524337 MYT524337 NIP524337 NSL524337 OCH524337 OMD524337 OVZ524337 PFV524337 PPR524337 PZN524337 QJJ524337 QTF524337 RDB524337 RMX524337 RWT524337 SGP524337 SQL524337 TAH524337 TKD524337 TTZ524337 UDV524337 UNR524337 UXN524337 VHJ524337 VRF524337 WBB524337 WKX524337 WUT524337 L655409 IH589873 SD589873 ABZ589873 ALV589873 AVR589873 BFN589873 BPJ589873 BZF589873 CJB589873 CSX589873 DCT589873 DMP589873 DWL589873 EGH589873 EQD589873 EZZ589873 FJV589873 FTR589873 GDN589873 GNJ589873 GXF589873 HHB589873 HQX589873 IAT589873 IKP589873 IUL589873 JEH589873 JOD589873 JXZ589873 KHV589873 KRR589873 LBN589873 LLJ589873 LVF589873 MFB589873 MOX589873 MYT589873 NIP589873 NSL589873 OCH589873 OMD589873 OVZ589873 PFV589873 PPR589873 PZN589873 QJJ589873 QTF589873 RDB589873 RMX589873 RWT589873 SGP589873 SQL589873 TAH589873 TKD589873 TTZ589873 UDV589873 UNR589873 UXN589873 VHJ589873 VRF589873 WBB589873 WKX589873 WUT589873 L720945 IH655409 SD655409 ABZ655409 ALV655409 AVR655409 BFN655409 BPJ655409 BZF655409 CJB655409 CSX655409 DCT655409 DMP655409 DWL655409 EGH655409 EQD655409 EZZ655409 FJV655409 FTR655409 GDN655409 GNJ655409 GXF655409 HHB655409 HQX655409 IAT655409 IKP655409 IUL655409 JEH655409 JOD655409 JXZ655409 KHV655409 KRR655409 LBN655409 LLJ655409 LVF655409 MFB655409 MOX655409 MYT655409 NIP655409 NSL655409 OCH655409 OMD655409 OVZ655409 PFV655409 PPR655409 PZN655409 QJJ655409 QTF655409 RDB655409 RMX655409 RWT655409 SGP655409 SQL655409 TAH655409 TKD655409 TTZ655409 UDV655409 UNR655409 UXN655409 VHJ655409 VRF655409 WBB655409 WKX655409 WUT655409 L786481 IH720945 SD720945 ABZ720945 ALV720945 AVR720945 BFN720945 BPJ720945 BZF720945 CJB720945 CSX720945 DCT720945 DMP720945 DWL720945 EGH720945 EQD720945 EZZ720945 FJV720945 FTR720945 GDN720945 GNJ720945 GXF720945 HHB720945 HQX720945 IAT720945 IKP720945 IUL720945 JEH720945 JOD720945 JXZ720945 KHV720945 KRR720945 LBN720945 LLJ720945 LVF720945 MFB720945 MOX720945 MYT720945 NIP720945 NSL720945 OCH720945 OMD720945 OVZ720945 PFV720945 PPR720945 PZN720945 QJJ720945 QTF720945 RDB720945 RMX720945 RWT720945 SGP720945 SQL720945 TAH720945 TKD720945 TTZ720945 UDV720945 UNR720945 UXN720945 VHJ720945 VRF720945 WBB720945 WKX720945 WUT720945 L852017 IH786481 SD786481 ABZ786481 ALV786481 AVR786481 BFN786481 BPJ786481 BZF786481 CJB786481 CSX786481 DCT786481 DMP786481 DWL786481 EGH786481 EQD786481 EZZ786481 FJV786481 FTR786481 GDN786481 GNJ786481 GXF786481 HHB786481 HQX786481 IAT786481 IKP786481 IUL786481 JEH786481 JOD786481 JXZ786481 KHV786481 KRR786481 LBN786481 LLJ786481 LVF786481 MFB786481 MOX786481 MYT786481 NIP786481 NSL786481 OCH786481 OMD786481 OVZ786481 PFV786481 PPR786481 PZN786481 QJJ786481 QTF786481 RDB786481 RMX786481 RWT786481 SGP786481 SQL786481 TAH786481 TKD786481 TTZ786481 UDV786481 UNR786481 UXN786481 VHJ786481 VRF786481 WBB786481 WKX786481 WUT786481 L917553 IH852017 SD852017 ABZ852017 ALV852017 AVR852017 BFN852017 BPJ852017 BZF852017 CJB852017 CSX852017 DCT852017 DMP852017 DWL852017 EGH852017 EQD852017 EZZ852017 FJV852017 FTR852017 GDN852017 GNJ852017 GXF852017 HHB852017 HQX852017 IAT852017 IKP852017 IUL852017 JEH852017 JOD852017 JXZ852017 KHV852017 KRR852017 LBN852017 LLJ852017 LVF852017 MFB852017 MOX852017 MYT852017 NIP852017 NSL852017 OCH852017 OMD852017 OVZ852017 PFV852017 PPR852017 PZN852017 QJJ852017 QTF852017 RDB852017 RMX852017 RWT852017 SGP852017 SQL852017 TAH852017 TKD852017 TTZ852017 UDV852017 UNR852017 UXN852017 VHJ852017 VRF852017 WBB852017 WKX852017 WUT852017 L983089 IH917553 SD917553 ABZ917553 ALV917553 AVR917553 BFN917553 BPJ917553 BZF917553 CJB917553 CSX917553 DCT917553 DMP917553 DWL917553 EGH917553 EQD917553 EZZ917553 FJV917553 FTR917553 GDN917553 GNJ917553 GXF917553 HHB917553 HQX917553 IAT917553 IKP917553 IUL917553 JEH917553 JOD917553 JXZ917553 KHV917553 KRR917553 LBN917553 LLJ917553 LVF917553 MFB917553 MOX917553 MYT917553 NIP917553 NSL917553 OCH917553 OMD917553 OVZ917553 PFV917553 PPR917553 PZN917553 QJJ917553 QTF917553 RDB917553 RMX917553 RWT917553 SGP917553 SQL917553 TAH917553 TKD917553 TTZ917553 UDV917553 UNR917553 UXN917553 VHJ917553 VRF917553 WBB917553 WKX917553 WUT917553 IH983089 SD983089 ABZ983089 ALV983089 AVR983089 BFN983089 BPJ983089 BZF983089 CJB983089 CSX983089 DCT983089 DMP983089 DWL983089 EGH983089 EQD983089 EZZ983089 FJV983089 FTR983089 GDN983089 GNJ983089 GXF983089 HHB983089 HQX983089 IAT983089 IKP983089 IUL983089 JEH983089 JOD983089 JXZ983089 KHV983089 KRR983089 LBN983089 LLJ983089 LVF983089 MFB983089 MOX983089 MYT983089 NIP983089 NSL983089 OCH983089 OMD983089 OVZ983089 PFV983089 PPR983089 PZN983089 QJJ983089 QTF983089 RDB983089 RMX983089 RWT983089 SGP983089 SQL983089 TAH983089 TKD983089 TTZ983089 UDV983089 UNR983089 UXN983089 VHJ983089 VRF983089 WBB983089 WKX983089 WUT983089 L65583 L131119 IH65583 SD65583 ABZ65583 ALV65583 AVR65583 BFN65583 BPJ65583 BZF65583 CJB65583 CSX65583 DCT65583 DMP65583 DWL65583 EGH65583 EQD65583 EZZ65583 FJV65583 FTR65583 GDN65583 GNJ65583 GXF65583 HHB65583 HQX65583 IAT65583 IKP65583 IUL65583 JEH65583 JOD65583 JXZ65583 KHV65583 KRR65583 LBN65583 LLJ65583 LVF65583 MFB65583 MOX65583 MYT65583 NIP65583 NSL65583 OCH65583 OMD65583 OVZ65583 PFV65583 PPR65583 PZN65583 QJJ65583 QTF65583 RDB65583 RMX65583 RWT65583 SGP65583 SQL65583 TAH65583 TKD65583 TTZ65583 UDV65583 UNR65583 UXN65583 VHJ65583 VRF65583 WBB65583 WKX65583 WUT65583 L196655 IH131119 SD131119 ABZ131119 ALV131119 AVR131119 BFN131119 BPJ131119 BZF131119 CJB131119 CSX131119 DCT131119 DMP131119 DWL131119 EGH131119 EQD131119 EZZ131119 FJV131119 FTR131119 GDN131119 GNJ131119 GXF131119 HHB131119 HQX131119 IAT131119 IKP131119 IUL131119 JEH131119 JOD131119 JXZ131119 KHV131119 KRR131119 LBN131119 LLJ131119 LVF131119 MFB131119 MOX131119 MYT131119 NIP131119 NSL131119 OCH131119 OMD131119 OVZ131119 PFV131119 PPR131119 PZN131119 QJJ131119 QTF131119 RDB131119 RMX131119 RWT131119 SGP131119 SQL131119 TAH131119 TKD131119 TTZ131119 UDV131119 UNR131119 UXN131119 VHJ131119 VRF131119 WBB131119 WKX131119 WUT131119 L262191 IH196655 SD196655 ABZ196655 ALV196655 AVR196655 BFN196655 BPJ196655 BZF196655 CJB196655 CSX196655 DCT196655 DMP196655 DWL196655 EGH196655 EQD196655 EZZ196655 FJV196655 FTR196655 GDN196655 GNJ196655 GXF196655 HHB196655 HQX196655 IAT196655 IKP196655 IUL196655 JEH196655 JOD196655 JXZ196655 KHV196655 KRR196655 LBN196655 LLJ196655 LVF196655 MFB196655 MOX196655 MYT196655 NIP196655 NSL196655 OCH196655 OMD196655 OVZ196655 PFV196655 PPR196655 PZN196655 QJJ196655 QTF196655 RDB196655 RMX196655 RWT196655 SGP196655 SQL196655 TAH196655 TKD196655 TTZ196655 UDV196655 UNR196655 UXN196655 VHJ196655 VRF196655 WBB196655 WKX196655 WUT196655 L327727 IH262191 SD262191 ABZ262191 ALV262191 AVR262191 BFN262191 BPJ262191 BZF262191 CJB262191 CSX262191 DCT262191 DMP262191 DWL262191 EGH262191 EQD262191 EZZ262191 FJV262191 FTR262191 GDN262191 GNJ262191 GXF262191 HHB262191 HQX262191 IAT262191 IKP262191 IUL262191 JEH262191 JOD262191 JXZ262191 KHV262191 KRR262191 LBN262191 LLJ262191 LVF262191 MFB262191 MOX262191 MYT262191 NIP262191 NSL262191 OCH262191 OMD262191 OVZ262191 PFV262191 PPR262191 PZN262191 QJJ262191 QTF262191 RDB262191 RMX262191 RWT262191 SGP262191 SQL262191 TAH262191 TKD262191 TTZ262191 UDV262191 UNR262191 UXN262191 VHJ262191 VRF262191 WBB262191 WKX262191 WUT262191 L393263 IH327727 SD327727 ABZ327727 ALV327727 AVR327727 BFN327727 BPJ327727 BZF327727 CJB327727 CSX327727 DCT327727 DMP327727 DWL327727 EGH327727 EQD327727 EZZ327727 FJV327727 FTR327727 GDN327727 GNJ327727 GXF327727 HHB327727 HQX327727 IAT327727 IKP327727 IUL327727 JEH327727 JOD327727 JXZ327727 KHV327727 KRR327727 LBN327727 LLJ327727 LVF327727 MFB327727 MOX327727 MYT327727 NIP327727 NSL327727 OCH327727 OMD327727 OVZ327727 PFV327727 PPR327727 PZN327727 QJJ327727 QTF327727 RDB327727 RMX327727 RWT327727 SGP327727 SQL327727 TAH327727 TKD327727 TTZ327727 UDV327727 UNR327727 UXN327727 VHJ327727 VRF327727 WBB327727 WKX327727 WUT327727 L458799 IH393263 SD393263 ABZ393263 ALV393263 AVR393263 BFN393263 BPJ393263 BZF393263 CJB393263 CSX393263 DCT393263 DMP393263 DWL393263 EGH393263 EQD393263 EZZ393263 FJV393263 FTR393263 GDN393263 GNJ393263 GXF393263 HHB393263 HQX393263 IAT393263 IKP393263 IUL393263 JEH393263 JOD393263 JXZ393263 KHV393263 KRR393263 LBN393263 LLJ393263 LVF393263 MFB393263 MOX393263 MYT393263 NIP393263 NSL393263 OCH393263 OMD393263 OVZ393263 PFV393263 PPR393263 PZN393263 QJJ393263 QTF393263 RDB393263 RMX393263 RWT393263 SGP393263 SQL393263 TAH393263 TKD393263 TTZ393263 UDV393263 UNR393263 UXN393263 VHJ393263 VRF393263 WBB393263 WKX393263 WUT393263 L524335 IH458799 SD458799 ABZ458799 ALV458799 AVR458799 BFN458799 BPJ458799 BZF458799 CJB458799 CSX458799 DCT458799 DMP458799 DWL458799 EGH458799 EQD458799 EZZ458799 FJV458799 FTR458799 GDN458799 GNJ458799 GXF458799 HHB458799 HQX458799 IAT458799 IKP458799 IUL458799 JEH458799 JOD458799 JXZ458799 KHV458799 KRR458799 LBN458799 LLJ458799 LVF458799 MFB458799 MOX458799 MYT458799 NIP458799 NSL458799 OCH458799 OMD458799 OVZ458799 PFV458799 PPR458799 PZN458799 QJJ458799 QTF458799 RDB458799 RMX458799 RWT458799 SGP458799 SQL458799 TAH458799 TKD458799 TTZ458799 UDV458799 UNR458799 UXN458799 VHJ458799 VRF458799 WBB458799 WKX458799 WUT458799 L589871 IH524335 SD524335 ABZ524335 ALV524335 AVR524335 BFN524335 BPJ524335 BZF524335 CJB524335 CSX524335 DCT524335 DMP524335 DWL524335 EGH524335 EQD524335 EZZ524335 FJV524335 FTR524335 GDN524335 GNJ524335 GXF524335 HHB524335 HQX524335 IAT524335 IKP524335 IUL524335 JEH524335 JOD524335 JXZ524335 KHV524335 KRR524335 LBN524335 LLJ524335 LVF524335 MFB524335 MOX524335 MYT524335 NIP524335 NSL524335 OCH524335 OMD524335 OVZ524335 PFV524335 PPR524335 PZN524335 QJJ524335 QTF524335 RDB524335 RMX524335 RWT524335 SGP524335 SQL524335 TAH524335 TKD524335 TTZ524335 UDV524335 UNR524335 UXN524335 VHJ524335 VRF524335 WBB524335 WKX524335 WUT524335 L655407 IH589871 SD589871 ABZ589871 ALV589871 AVR589871 BFN589871 BPJ589871 BZF589871 CJB589871 CSX589871 DCT589871 DMP589871 DWL589871 EGH589871 EQD589871 EZZ589871 FJV589871 FTR589871 GDN589871 GNJ589871 GXF589871 HHB589871 HQX589871 IAT589871 IKP589871 IUL589871 JEH589871 JOD589871 JXZ589871 KHV589871 KRR589871 LBN589871 LLJ589871 LVF589871 MFB589871 MOX589871 MYT589871 NIP589871 NSL589871 OCH589871 OMD589871 OVZ589871 PFV589871 PPR589871 PZN589871 QJJ589871 QTF589871 RDB589871 RMX589871 RWT589871 SGP589871 SQL589871 TAH589871 TKD589871 TTZ589871 UDV589871 UNR589871 UXN589871 VHJ589871 VRF589871 WBB589871 WKX589871 WUT589871 L720943 IH655407 SD655407 ABZ655407 ALV655407 AVR655407 BFN655407 BPJ655407 BZF655407 CJB655407 CSX655407 DCT655407 DMP655407 DWL655407 EGH655407 EQD655407 EZZ655407 FJV655407 FTR655407 GDN655407 GNJ655407 GXF655407 HHB655407 HQX655407 IAT655407 IKP655407 IUL655407 JEH655407 JOD655407 JXZ655407 KHV655407 KRR655407 LBN655407 LLJ655407 LVF655407 MFB655407 MOX655407 MYT655407 NIP655407 NSL655407 OCH655407 OMD655407 OVZ655407 PFV655407 PPR655407 PZN655407 QJJ655407 QTF655407 RDB655407 RMX655407 RWT655407 SGP655407 SQL655407 TAH655407 TKD655407 TTZ655407 UDV655407 UNR655407 UXN655407 VHJ655407 VRF655407 WBB655407 WKX655407 WUT655407 L786479 IH720943 SD720943 ABZ720943 ALV720943 AVR720943 BFN720943 BPJ720943 BZF720943 CJB720943 CSX720943 DCT720943 DMP720943 DWL720943 EGH720943 EQD720943 EZZ720943 FJV720943 FTR720943 GDN720943 GNJ720943 GXF720943 HHB720943 HQX720943 IAT720943 IKP720943 IUL720943 JEH720943 JOD720943 JXZ720943 KHV720943 KRR720943 LBN720943 LLJ720943 LVF720943 MFB720943 MOX720943 MYT720943 NIP720943 NSL720943 OCH720943 OMD720943 OVZ720943 PFV720943 PPR720943 PZN720943 QJJ720943 QTF720943 RDB720943 RMX720943 RWT720943 SGP720943 SQL720943 TAH720943 TKD720943 TTZ720943 UDV720943 UNR720943 UXN720943 VHJ720943 VRF720943 WBB720943 WKX720943 WUT720943 L852015 IH786479 SD786479 ABZ786479 ALV786479 AVR786479 BFN786479 BPJ786479 BZF786479 CJB786479 CSX786479 DCT786479 DMP786479 DWL786479 EGH786479 EQD786479 EZZ786479 FJV786479 FTR786479 GDN786479 GNJ786479 GXF786479 HHB786479 HQX786479 IAT786479 IKP786479 IUL786479 JEH786479 JOD786479 JXZ786479 KHV786479 KRR786479 LBN786479 LLJ786479 LVF786479 MFB786479 MOX786479 MYT786479 NIP786479 NSL786479 OCH786479 OMD786479 OVZ786479 PFV786479 PPR786479 PZN786479 QJJ786479 QTF786479 RDB786479 RMX786479 RWT786479 SGP786479 SQL786479 TAH786479 TKD786479 TTZ786479 UDV786479 UNR786479 UXN786479 VHJ786479 VRF786479 WBB786479 WKX786479 WUT786479 L917551 IH852015 SD852015 ABZ852015 ALV852015 AVR852015 BFN852015 BPJ852015 BZF852015 CJB852015 CSX852015 DCT852015 DMP852015 DWL852015 EGH852015 EQD852015 EZZ852015 FJV852015 FTR852015 GDN852015 GNJ852015 GXF852015 HHB852015 HQX852015 IAT852015 IKP852015 IUL852015 JEH852015 JOD852015 JXZ852015 KHV852015 KRR852015 LBN852015 LLJ852015 LVF852015 MFB852015 MOX852015 MYT852015 NIP852015 NSL852015 OCH852015 OMD852015 OVZ852015 PFV852015 PPR852015 PZN852015 QJJ852015 QTF852015 RDB852015 RMX852015 RWT852015 SGP852015 SQL852015 TAH852015 TKD852015 TTZ852015 UDV852015 UNR852015 UXN852015 VHJ852015 VRF852015 WBB852015 WKX852015 WUT852015 L983087 IH917551 SD917551 ABZ917551 ALV917551 AVR917551 BFN917551 BPJ917551 BZF917551 CJB917551 CSX917551 DCT917551 DMP917551 DWL917551 EGH917551 EQD917551 EZZ917551 FJV917551 FTR917551 GDN917551 GNJ917551 GXF917551 HHB917551 HQX917551 IAT917551 IKP917551 IUL917551 JEH917551 JOD917551 JXZ917551 KHV917551 KRR917551 LBN917551 LLJ917551 LVF917551 MFB917551 MOX917551 MYT917551 NIP917551 NSL917551 OCH917551 OMD917551 OVZ917551 PFV917551 PPR917551 PZN917551 QJJ917551 QTF917551 RDB917551 RMX917551 RWT917551 SGP917551 SQL917551 TAH917551 TKD917551 TTZ917551 UDV917551 UNR917551 UXN917551 VHJ917551 VRF917551 WBB917551 WKX917551 WUT917551 L10:L11 IH983087 SD983087 ABZ983087 ALV983087 AVR983087 BFN983087 BPJ983087 BZF983087 CJB983087 CSX983087 DCT983087 DMP983087 DWL983087 EGH983087 EQD983087 EZZ983087 FJV983087 FTR983087 GDN983087 GNJ983087 GXF983087 HHB983087 HQX983087 IAT983087 IKP983087 IUL983087 JEH983087 JOD983087 JXZ983087 KHV983087 KRR983087 LBN983087 LLJ983087 LVF983087 MFB983087 MOX983087 MYT983087 NIP983087 NSL983087 OCH983087 OMD983087 OVZ983087 PFV983087 PPR983087 PZN983087 QJJ983087 QTF983087 RDB983087 RMX983087 RWT983087 SGP983087 SQL983087 TAH983087 TKD983087 TTZ983087 UDV983087 UNR983087 UXN983087 VHJ983087 VRF983087 WBB983087 WKX983087 WUT983087 L65581 L131117 IH65581 SD65581 ABZ65581 ALV65581 AVR65581 BFN65581 BPJ65581 BZF65581 CJB65581 CSX65581 DCT65581 DMP65581 DWL65581 EGH65581 EQD65581 EZZ65581 FJV65581 FTR65581 GDN65581 GNJ65581 GXF65581 HHB65581 HQX65581 IAT65581 IKP65581 IUL65581 JEH65581 JOD65581 JXZ65581 KHV65581 KRR65581 LBN65581 LLJ65581 LVF65581 MFB65581 MOX65581 MYT65581 NIP65581 NSL65581 OCH65581 OMD65581 OVZ65581 PFV65581 PPR65581 PZN65581 QJJ65581 QTF65581 RDB65581 RMX65581 RWT65581 SGP65581 SQL65581 TAH65581 TKD65581 TTZ65581 UDV65581 UNR65581 UXN65581 VHJ65581 VRF65581 WBB65581 WKX65581 WUT65581 L196653 IH131117 SD131117 ABZ131117 ALV131117 AVR131117 BFN131117 BPJ131117 BZF131117 CJB131117 CSX131117 DCT131117 DMP131117 DWL131117 EGH131117 EQD131117 EZZ131117 FJV131117 FTR131117 GDN131117 GNJ131117 GXF131117 HHB131117 HQX131117 IAT131117 IKP131117 IUL131117 JEH131117 JOD131117 JXZ131117 KHV131117 KRR131117 LBN131117 LLJ131117 LVF131117 MFB131117 MOX131117 MYT131117 NIP131117 NSL131117 OCH131117 OMD131117 OVZ131117 PFV131117 PPR131117 PZN131117 QJJ131117 QTF131117 RDB131117 RMX131117 RWT131117 SGP131117 SQL131117 TAH131117 TKD131117 TTZ131117 UDV131117 UNR131117 UXN131117 VHJ131117 VRF131117 WBB131117 WKX131117 WUT131117 L262189 IH196653 SD196653 ABZ196653 ALV196653 AVR196653 BFN196653 BPJ196653 BZF196653 CJB196653 CSX196653 DCT196653 DMP196653 DWL196653 EGH196653 EQD196653 EZZ196653 FJV196653 FTR196653 GDN196653 GNJ196653 GXF196653 HHB196653 HQX196653 IAT196653 IKP196653 IUL196653 JEH196653 JOD196653 JXZ196653 KHV196653 KRR196653 LBN196653 LLJ196653 LVF196653 MFB196653 MOX196653 MYT196653 NIP196653 NSL196653 OCH196653 OMD196653 OVZ196653 PFV196653 PPR196653 PZN196653 QJJ196653 QTF196653 RDB196653 RMX196653 RWT196653 SGP196653 SQL196653 TAH196653 TKD196653 TTZ196653 UDV196653 UNR196653 UXN196653 VHJ196653 VRF196653 WBB196653 WKX196653 WUT196653 L327725 IH262189 SD262189 ABZ262189 ALV262189 AVR262189 BFN262189 BPJ262189 BZF262189 CJB262189 CSX262189 DCT262189 DMP262189 DWL262189 EGH262189 EQD262189 EZZ262189 FJV262189 FTR262189 GDN262189 GNJ262189 GXF262189 HHB262189 HQX262189 IAT262189 IKP262189 IUL262189 JEH262189 JOD262189 JXZ262189 KHV262189 KRR262189 LBN262189 LLJ262189 LVF262189 MFB262189 MOX262189 MYT262189 NIP262189 NSL262189 OCH262189 OMD262189 OVZ262189 PFV262189 PPR262189 PZN262189 QJJ262189 QTF262189 RDB262189 RMX262189 RWT262189 SGP262189 SQL262189 TAH262189 TKD262189 TTZ262189 UDV262189 UNR262189 UXN262189 VHJ262189 VRF262189 WBB262189 WKX262189 WUT262189 L393261 IH327725 SD327725 ABZ327725 ALV327725 AVR327725 BFN327725 BPJ327725 BZF327725 CJB327725 CSX327725 DCT327725 DMP327725 DWL327725 EGH327725 EQD327725 EZZ327725 FJV327725 FTR327725 GDN327725 GNJ327725 GXF327725 HHB327725 HQX327725 IAT327725 IKP327725 IUL327725 JEH327725 JOD327725 JXZ327725 KHV327725 KRR327725 LBN327725 LLJ327725 LVF327725 MFB327725 MOX327725 MYT327725 NIP327725 NSL327725 OCH327725 OMD327725 OVZ327725 PFV327725 PPR327725 PZN327725 QJJ327725 QTF327725 RDB327725 RMX327725 RWT327725 SGP327725 SQL327725 TAH327725 TKD327725 TTZ327725 UDV327725 UNR327725 UXN327725 VHJ327725 VRF327725 WBB327725 WKX327725 WUT327725 L458797 IH393261 SD393261 ABZ393261 ALV393261 AVR393261 BFN393261 BPJ393261 BZF393261 CJB393261 CSX393261 DCT393261 DMP393261 DWL393261 EGH393261 EQD393261 EZZ393261 FJV393261 FTR393261 GDN393261 GNJ393261 GXF393261 HHB393261 HQX393261 IAT393261 IKP393261 IUL393261 JEH393261 JOD393261 JXZ393261 KHV393261 KRR393261 LBN393261 LLJ393261 LVF393261 MFB393261 MOX393261 MYT393261 NIP393261 NSL393261 OCH393261 OMD393261 OVZ393261 PFV393261 PPR393261 PZN393261 QJJ393261 QTF393261 RDB393261 RMX393261 RWT393261 SGP393261 SQL393261 TAH393261 TKD393261 TTZ393261 UDV393261 UNR393261 UXN393261 VHJ393261 VRF393261 WBB393261 WKX393261 WUT393261 L524333 IH458797 SD458797 ABZ458797 ALV458797 AVR458797 BFN458797 BPJ458797 BZF458797 CJB458797 CSX458797 DCT458797 DMP458797 DWL458797 EGH458797 EQD458797 EZZ458797 FJV458797 FTR458797 GDN458797 GNJ458797 GXF458797 HHB458797 HQX458797 IAT458797 IKP458797 IUL458797 JEH458797 JOD458797 JXZ458797 KHV458797 KRR458797 LBN458797 LLJ458797 LVF458797 MFB458797 MOX458797 MYT458797 NIP458797 NSL458797 OCH458797 OMD458797 OVZ458797 PFV458797 PPR458797 PZN458797 QJJ458797 QTF458797 RDB458797 RMX458797 RWT458797 SGP458797 SQL458797 TAH458797 TKD458797 TTZ458797 UDV458797 UNR458797 UXN458797 VHJ458797 VRF458797 WBB458797 WKX458797 WUT458797 L589869 IH524333 SD524333 ABZ524333 ALV524333 AVR524333 BFN524333 BPJ524333 BZF524333 CJB524333 CSX524333 DCT524333 DMP524333 DWL524333 EGH524333 EQD524333 EZZ524333 FJV524333 FTR524333 GDN524333 GNJ524333 GXF524333 HHB524333 HQX524333 IAT524333 IKP524333 IUL524333 JEH524333 JOD524333 JXZ524333 KHV524333 KRR524333 LBN524333 LLJ524333 LVF524333 MFB524333 MOX524333 MYT524333 NIP524333 NSL524333 OCH524333 OMD524333 OVZ524333 PFV524333 PPR524333 PZN524333 QJJ524333 QTF524333 RDB524333 RMX524333 RWT524333 SGP524333 SQL524333 TAH524333 TKD524333 TTZ524333 UDV524333 UNR524333 UXN524333 VHJ524333 VRF524333 WBB524333 WKX524333 WUT524333 L655405 IH589869 SD589869 ABZ589869 ALV589869 AVR589869 BFN589869 BPJ589869 BZF589869 CJB589869 CSX589869 DCT589869 DMP589869 DWL589869 EGH589869 EQD589869 EZZ589869 FJV589869 FTR589869 GDN589869 GNJ589869 GXF589869 HHB589869 HQX589869 IAT589869 IKP589869 IUL589869 JEH589869 JOD589869 JXZ589869 KHV589869 KRR589869 LBN589869 LLJ589869 LVF589869 MFB589869 MOX589869 MYT589869 NIP589869 NSL589869 OCH589869 OMD589869 OVZ589869 PFV589869 PPR589869 PZN589869 QJJ589869 QTF589869 RDB589869 RMX589869 RWT589869 SGP589869 SQL589869 TAH589869 TKD589869 TTZ589869 UDV589869 UNR589869 UXN589869 VHJ589869 VRF589869 WBB589869 WKX589869 WUT589869 L720941 IH655405 SD655405 ABZ655405 ALV655405 AVR655405 BFN655405 BPJ655405 BZF655405 CJB655405 CSX655405 DCT655405 DMP655405 DWL655405 EGH655405 EQD655405 EZZ655405 FJV655405 FTR655405 GDN655405 GNJ655405 GXF655405 HHB655405 HQX655405 IAT655405 IKP655405 IUL655405 JEH655405 JOD655405 JXZ655405 KHV655405 KRR655405 LBN655405 LLJ655405 LVF655405 MFB655405 MOX655405 MYT655405 NIP655405 NSL655405 OCH655405 OMD655405 OVZ655405 PFV655405 PPR655405 PZN655405 QJJ655405 QTF655405 RDB655405 RMX655405 RWT655405 SGP655405 SQL655405 TAH655405 TKD655405 TTZ655405 UDV655405 UNR655405 UXN655405 VHJ655405 VRF655405 WBB655405 WKX655405 WUT655405 L786477 IH720941 SD720941 ABZ720941 ALV720941 AVR720941 BFN720941 BPJ720941 BZF720941 CJB720941 CSX720941 DCT720941 DMP720941 DWL720941 EGH720941 EQD720941 EZZ720941 FJV720941 FTR720941 GDN720941 GNJ720941 GXF720941 HHB720941 HQX720941 IAT720941 IKP720941 IUL720941 JEH720941 JOD720941 JXZ720941 KHV720941 KRR720941 LBN720941 LLJ720941 LVF720941 MFB720941 MOX720941 MYT720941 NIP720941 NSL720941 OCH720941 OMD720941 OVZ720941 PFV720941 PPR720941 PZN720941 QJJ720941 QTF720941 RDB720941 RMX720941 RWT720941 SGP720941 SQL720941 TAH720941 TKD720941 TTZ720941 UDV720941 UNR720941 UXN720941 VHJ720941 VRF720941 WBB720941 WKX720941 WUT720941 L852013 IH786477 SD786477 ABZ786477 ALV786477 AVR786477 BFN786477 BPJ786477 BZF786477 CJB786477 CSX786477 DCT786477 DMP786477 DWL786477 EGH786477 EQD786477 EZZ786477 FJV786477 FTR786477 GDN786477 GNJ786477 GXF786477 HHB786477 HQX786477 IAT786477 IKP786477 IUL786477 JEH786477 JOD786477 JXZ786477 KHV786477 KRR786477 LBN786477 LLJ786477 LVF786477 MFB786477 MOX786477 MYT786477 NIP786477 NSL786477 OCH786477 OMD786477 OVZ786477 PFV786477 PPR786477 PZN786477 QJJ786477 QTF786477 RDB786477 RMX786477 RWT786477 SGP786477 SQL786477 TAH786477 TKD786477 TTZ786477 UDV786477 UNR786477 UXN786477 VHJ786477 VRF786477 WBB786477 WKX786477 WUT786477 L917549 IH852013 SD852013 ABZ852013 ALV852013 AVR852013 BFN852013 BPJ852013 BZF852013 CJB852013 CSX852013 DCT852013 DMP852013 DWL852013 EGH852013 EQD852013 EZZ852013 FJV852013 FTR852013 GDN852013 GNJ852013 GXF852013 HHB852013 HQX852013 IAT852013 IKP852013 IUL852013 JEH852013 JOD852013 JXZ852013 KHV852013 KRR852013 LBN852013 LLJ852013 LVF852013 MFB852013 MOX852013 MYT852013 NIP852013 NSL852013 OCH852013 OMD852013 OVZ852013 PFV852013 PPR852013 PZN852013 QJJ852013 QTF852013 RDB852013 RMX852013 RWT852013 SGP852013 SQL852013 TAH852013 TKD852013 TTZ852013 UDV852013 UNR852013 UXN852013 VHJ852013 VRF852013 WBB852013 WKX852013 WUT852013 L983085 IH917549 SD917549 ABZ917549 ALV917549 AVR917549 BFN917549 BPJ917549 BZF917549 CJB917549 CSX917549 DCT917549 DMP917549 DWL917549 EGH917549 EQD917549 EZZ917549 FJV917549 FTR917549 GDN917549 GNJ917549 GXF917549 HHB917549 HQX917549 IAT917549 IKP917549 IUL917549 JEH917549 JOD917549 JXZ917549 KHV917549 KRR917549 LBN917549 LLJ917549 LVF917549 MFB917549 MOX917549 MYT917549 NIP917549 NSL917549 OCH917549 OMD917549 OVZ917549 PFV917549 PPR917549 PZN917549 QJJ917549 QTF917549 RDB917549 RMX917549 RWT917549 SGP917549 SQL917549 TAH917549 TKD917549 TTZ917549 UDV917549 UNR917549 UXN917549 VHJ917549 VRF917549 WBB917549 WKX917549 WUT917549 UWH983085 IH983085 SD983085 ABZ983085 ALV983085 AVR983085 BFN983085 BPJ983085 BZF983085 CJB983085 CSX983085 DCT983085 DMP983085 DWL983085 EGH983085 EQD983085 EZZ983085 FJV983085 FTR983085 GDN983085 GNJ983085 GXF983085 HHB983085 HQX983085 IAT983085 IKP983085 IUL983085 JEH983085 JOD983085 JXZ983085 KHV983085 KRR983085 LBN983085 LLJ983085 LVF983085 MFB983085 MOX983085 MYT983085 NIP983085 NSL983085 OCH983085 OMD983085 OVZ983085 PFV983085 PPR983085 PZN983085 QJJ983085 QTF983085 RDB983085 RMX983085 RWT983085 SGP983085 SQL983085 TAH983085 TKD983085 TTZ983085 UDV983085 UNR983085 UXN983085 VHJ983085 VRF983085 WBB983085 WKX983085 WUT983085 L65579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L131115 IH65579 SD65579 ABZ65579 ALV65579 AVR65579 BFN65579 BPJ65579 BZF65579 CJB65579 CSX65579 DCT65579 DMP65579 DWL65579 EGH65579 EQD65579 EZZ65579 FJV65579 FTR65579 GDN65579 GNJ65579 GXF65579 HHB65579 HQX65579 IAT65579 IKP65579 IUL65579 JEH65579 JOD65579 JXZ65579 KHV65579 KRR65579 LBN65579 LLJ65579 LVF65579 MFB65579 MOX65579 MYT65579 NIP65579 NSL65579 OCH65579 OMD65579 OVZ65579 PFV65579 PPR65579 PZN65579 QJJ65579 QTF65579 RDB65579 RMX65579 RWT65579 SGP65579 SQL65579 TAH65579 TKD65579 TTZ65579 UDV65579 UNR65579 UXN65579 VHJ65579 VRF65579 WBB65579 WKX65579 WUT65579 L196651 IH131115 SD131115 ABZ131115 ALV131115 AVR131115 BFN131115 BPJ131115 BZF131115 CJB131115 CSX131115 DCT131115 DMP131115 DWL131115 EGH131115 EQD131115 EZZ131115 FJV131115 FTR131115 GDN131115 GNJ131115 GXF131115 HHB131115 HQX131115 IAT131115 IKP131115 IUL131115 JEH131115 JOD131115 JXZ131115 KHV131115 KRR131115 LBN131115 LLJ131115 LVF131115 MFB131115 MOX131115 MYT131115 NIP131115 NSL131115 OCH131115 OMD131115 OVZ131115 PFV131115 PPR131115 PZN131115 QJJ131115 QTF131115 RDB131115 RMX131115 RWT131115 SGP131115 SQL131115 TAH131115 TKD131115 TTZ131115 UDV131115 UNR131115 UXN131115 VHJ131115 VRF131115 WBB131115 WKX131115 WUT131115 L262187 IH196651 SD196651 ABZ196651 ALV196651 AVR196651 BFN196651 BPJ196651 BZF196651 CJB196651 CSX196651 DCT196651 DMP196651 DWL196651 EGH196651 EQD196651 EZZ196651 FJV196651 FTR196651 GDN196651 GNJ196651 GXF196651 HHB196651 HQX196651 IAT196651 IKP196651 IUL196651 JEH196651 JOD196651 JXZ196651 KHV196651 KRR196651 LBN196651 LLJ196651 LVF196651 MFB196651 MOX196651 MYT196651 NIP196651 NSL196651 OCH196651 OMD196651 OVZ196651 PFV196651 PPR196651 PZN196651 QJJ196651 QTF196651 RDB196651 RMX196651 RWT196651 SGP196651 SQL196651 TAH196651 TKD196651 TTZ196651 UDV196651 UNR196651 UXN196651 VHJ196651 VRF196651 WBB196651 WKX196651 WUT196651 L327723 IH262187 SD262187 ABZ262187 ALV262187 AVR262187 BFN262187 BPJ262187 BZF262187 CJB262187 CSX262187 DCT262187 DMP262187 DWL262187 EGH262187 EQD262187 EZZ262187 FJV262187 FTR262187 GDN262187 GNJ262187 GXF262187 HHB262187 HQX262187 IAT262187 IKP262187 IUL262187 JEH262187 JOD262187 JXZ262187 KHV262187 KRR262187 LBN262187 LLJ262187 LVF262187 MFB262187 MOX262187 MYT262187 NIP262187 NSL262187 OCH262187 OMD262187 OVZ262187 PFV262187 PPR262187 PZN262187 QJJ262187 QTF262187 RDB262187 RMX262187 RWT262187 SGP262187 SQL262187 TAH262187 TKD262187 TTZ262187 UDV262187 UNR262187 UXN262187 VHJ262187 VRF262187 WBB262187 WKX262187 WUT262187 L393259 IH327723 SD327723 ABZ327723 ALV327723 AVR327723 BFN327723 BPJ327723 BZF327723 CJB327723 CSX327723 DCT327723 DMP327723 DWL327723 EGH327723 EQD327723 EZZ327723 FJV327723 FTR327723 GDN327723 GNJ327723 GXF327723 HHB327723 HQX327723 IAT327723 IKP327723 IUL327723 JEH327723 JOD327723 JXZ327723 KHV327723 KRR327723 LBN327723 LLJ327723 LVF327723 MFB327723 MOX327723 MYT327723 NIP327723 NSL327723 OCH327723 OMD327723 OVZ327723 PFV327723 PPR327723 PZN327723 QJJ327723 QTF327723 RDB327723 RMX327723 RWT327723 SGP327723 SQL327723 TAH327723 TKD327723 TTZ327723 UDV327723 UNR327723 UXN327723 VHJ327723 VRF327723 WBB327723 WKX327723 WUT327723 L458795 IH393259 SD393259 ABZ393259 ALV393259 AVR393259 BFN393259 BPJ393259 BZF393259 CJB393259 CSX393259 DCT393259 DMP393259 DWL393259 EGH393259 EQD393259 EZZ393259 FJV393259 FTR393259 GDN393259 GNJ393259 GXF393259 HHB393259 HQX393259 IAT393259 IKP393259 IUL393259 JEH393259 JOD393259 JXZ393259 KHV393259 KRR393259 LBN393259 LLJ393259 LVF393259 MFB393259 MOX393259 MYT393259 NIP393259 NSL393259 OCH393259 OMD393259 OVZ393259 PFV393259 PPR393259 PZN393259 QJJ393259 QTF393259 RDB393259 RMX393259 RWT393259 SGP393259 SQL393259 TAH393259 TKD393259 TTZ393259 UDV393259 UNR393259 UXN393259 VHJ393259 VRF393259 WBB393259 WKX393259 WUT393259 L524331 IH458795 SD458795 ABZ458795 ALV458795 AVR458795 BFN458795 BPJ458795 BZF458795 CJB458795 CSX458795 DCT458795 DMP458795 DWL458795 EGH458795 EQD458795 EZZ458795 FJV458795 FTR458795 GDN458795 GNJ458795 GXF458795 HHB458795 HQX458795 IAT458795 IKP458795 IUL458795 JEH458795 JOD458795 JXZ458795 KHV458795 KRR458795 LBN458795 LLJ458795 LVF458795 MFB458795 MOX458795 MYT458795 NIP458795 NSL458795 OCH458795 OMD458795 OVZ458795 PFV458795 PPR458795 PZN458795 QJJ458795 QTF458795 RDB458795 RMX458795 RWT458795 SGP458795 SQL458795 TAH458795 TKD458795 TTZ458795 UDV458795 UNR458795 UXN458795 VHJ458795 VRF458795 WBB458795 WKX458795 WUT458795 L589867 IH524331 SD524331 ABZ524331 ALV524331 AVR524331 BFN524331 BPJ524331 BZF524331 CJB524331 CSX524331 DCT524331 DMP524331 DWL524331 EGH524331 EQD524331 EZZ524331 FJV524331 FTR524331 GDN524331 GNJ524331 GXF524331 HHB524331 HQX524331 IAT524331 IKP524331 IUL524331 JEH524331 JOD524331 JXZ524331 KHV524331 KRR524331 LBN524331 LLJ524331 LVF524331 MFB524331 MOX524331 MYT524331 NIP524331 NSL524331 OCH524331 OMD524331 OVZ524331 PFV524331 PPR524331 PZN524331 QJJ524331 QTF524331 RDB524331 RMX524331 RWT524331 SGP524331 SQL524331 TAH524331 TKD524331 TTZ524331 UDV524331 UNR524331 UXN524331 VHJ524331 VRF524331 WBB524331 WKX524331 WUT524331 L655403 IH589867 SD589867 ABZ589867 ALV589867 AVR589867 BFN589867 BPJ589867 BZF589867 CJB589867 CSX589867 DCT589867 DMP589867 DWL589867 EGH589867 EQD589867 EZZ589867 FJV589867 FTR589867 GDN589867 GNJ589867 GXF589867 HHB589867 HQX589867 IAT589867 IKP589867 IUL589867 JEH589867 JOD589867 JXZ589867 KHV589867 KRR589867 LBN589867 LLJ589867 LVF589867 MFB589867 MOX589867 MYT589867 NIP589867 NSL589867 OCH589867 OMD589867 OVZ589867 PFV589867 PPR589867 PZN589867 QJJ589867 QTF589867 RDB589867 RMX589867 RWT589867 SGP589867 SQL589867 TAH589867 TKD589867 TTZ589867 UDV589867 UNR589867 UXN589867 VHJ589867 VRF589867 WBB589867 WKX589867 WUT589867 L720939 IH655403 SD655403 ABZ655403 ALV655403 AVR655403 BFN655403 BPJ655403 BZF655403 CJB655403 CSX655403 DCT655403 DMP655403 DWL655403 EGH655403 EQD655403 EZZ655403 FJV655403 FTR655403 GDN655403 GNJ655403 GXF655403 HHB655403 HQX655403 IAT655403 IKP655403 IUL655403 JEH655403 JOD655403 JXZ655403 KHV655403 KRR655403 LBN655403 LLJ655403 LVF655403 MFB655403 MOX655403 MYT655403 NIP655403 NSL655403 OCH655403 OMD655403 OVZ655403 PFV655403 PPR655403 PZN655403 QJJ655403 QTF655403 RDB655403 RMX655403 RWT655403 SGP655403 SQL655403 TAH655403 TKD655403 TTZ655403 UDV655403 UNR655403 UXN655403 VHJ655403 VRF655403 WBB655403 WKX655403 WUT655403 L786475 IH720939 SD720939 ABZ720939 ALV720939 AVR720939 BFN720939 BPJ720939 BZF720939 CJB720939 CSX720939 DCT720939 DMP720939 DWL720939 EGH720939 EQD720939 EZZ720939 FJV720939 FTR720939 GDN720939 GNJ720939 GXF720939 HHB720939 HQX720939 IAT720939 IKP720939 IUL720939 JEH720939 JOD720939 JXZ720939 KHV720939 KRR720939 LBN720939 LLJ720939 LVF720939 MFB720939 MOX720939 MYT720939 NIP720939 NSL720939 OCH720939 OMD720939 OVZ720939 PFV720939 PPR720939 PZN720939 QJJ720939 QTF720939 RDB720939 RMX720939 RWT720939 SGP720939 SQL720939 TAH720939 TKD720939 TTZ720939 UDV720939 UNR720939 UXN720939 VHJ720939 VRF720939 WBB720939 WKX720939 WUT720939 L852011 IH786475 SD786475 ABZ786475 ALV786475 AVR786475 BFN786475 BPJ786475 BZF786475 CJB786475 CSX786475 DCT786475 DMP786475 DWL786475 EGH786475 EQD786475 EZZ786475 FJV786475 FTR786475 GDN786475 GNJ786475 GXF786475 HHB786475 HQX786475 IAT786475 IKP786475 IUL786475 JEH786475 JOD786475 JXZ786475 KHV786475 KRR786475 LBN786475 LLJ786475 LVF786475 MFB786475 MOX786475 MYT786475 NIP786475 NSL786475 OCH786475 OMD786475 OVZ786475 PFV786475 PPR786475 PZN786475 QJJ786475 QTF786475 RDB786475 RMX786475 RWT786475 SGP786475 SQL786475 TAH786475 TKD786475 TTZ786475 UDV786475 UNR786475 UXN786475 VHJ786475 VRF786475 WBB786475 WKX786475 WUT786475 L917547 IH852011 SD852011 ABZ852011 ALV852011 AVR852011 BFN852011 BPJ852011 BZF852011 CJB852011 CSX852011 DCT852011 DMP852011 DWL852011 EGH852011 EQD852011 EZZ852011 FJV852011 FTR852011 GDN852011 GNJ852011 GXF852011 HHB852011 HQX852011 IAT852011 IKP852011 IUL852011 JEH852011 JOD852011 JXZ852011 KHV852011 KRR852011 LBN852011 LLJ852011 LVF852011 MFB852011 MOX852011 MYT852011 NIP852011 NSL852011 OCH852011 OMD852011 OVZ852011 PFV852011 PPR852011 PZN852011 QJJ852011 QTF852011 RDB852011 RMX852011 RWT852011 SGP852011 SQL852011 TAH852011 TKD852011 TTZ852011 UDV852011 UNR852011 UXN852011 VHJ852011 VRF852011 WBB852011 WKX852011 WUT852011 L983083 IH917547 SD917547 ABZ917547 ALV917547 AVR917547 BFN917547 BPJ917547 BZF917547 CJB917547 CSX917547 DCT917547 DMP917547 DWL917547 EGH917547 EQD917547 EZZ917547 FJV917547 FTR917547 GDN917547 GNJ917547 GXF917547 HHB917547 HQX917547 IAT917547 IKP917547 IUL917547 JEH917547 JOD917547 JXZ917547 KHV917547 KRR917547 LBN917547 LLJ917547 LVF917547 MFB917547 MOX917547 MYT917547 NIP917547 NSL917547 OCH917547 OMD917547 OVZ917547 PFV917547 PPR917547 PZN917547 QJJ917547 QTF917547 RDB917547 RMX917547 RWT917547 SGP917547 SQL917547 TAH917547 TKD917547 TTZ917547 UDV917547 UNR917547 UXN917547 VHJ917547 VRF917547 WBB917547 WKX917547 WUT917547 VGD983085 IH983083 SD983083 ABZ983083 ALV983083 AVR983083 BFN983083 BPJ983083 BZF983083 CJB983083 CSX983083 DCT983083 DMP983083 DWL983083 EGH983083 EQD983083 EZZ983083 FJV983083 FTR983083 GDN983083 GNJ983083 GXF983083 HHB983083 HQX983083 IAT983083 IKP983083 IUL983083 JEH983083 JOD983083 JXZ983083 KHV983083 KRR983083 LBN983083 LLJ983083 LVF983083 MFB983083 MOX983083 MYT983083 NIP983083 NSL983083 OCH983083 OMD983083 OVZ983083 PFV983083 PPR983083 PZN983083 QJJ983083 QTF983083 RDB983083 RMX983083 RWT983083 SGP983083 SQL983083 TAH983083 TKD983083 TTZ983083 UDV983083 UNR983083 UXN983083 VHJ983083 VRF983083 WBB983083 WKX983083 WUT983083 ID65587:ID65590 RZ65587:RZ65590 ABV65587:ABV65590 ALR65587:ALR65590 AVN65587:AVN65590 BFJ65587:BFJ65590 BPF65587:BPF65590 BZB65587:BZB65590 CIX65587:CIX65590 CST65587:CST65590 DCP65587:DCP65590 DML65587:DML65590 DWH65587:DWH65590 EGD65587:EGD65590 EPZ65587:EPZ65590 EZV65587:EZV65590 FJR65587:FJR65590 FTN65587:FTN65590 GDJ65587:GDJ65590 GNF65587:GNF65590 GXB65587:GXB65590 HGX65587:HGX65590 HQT65587:HQT65590 IAP65587:IAP65590 IKL65587:IKL65590 IUH65587:IUH65590 JED65587:JED65590 JNZ65587:JNZ65590 JXV65587:JXV65590 KHR65587:KHR65590 KRN65587:KRN65590 LBJ65587:LBJ65590 LLF65587:LLF65590 LVB65587:LVB65590 MEX65587:MEX65590 MOT65587:MOT65590 MYP65587:MYP65590 NIL65587:NIL65590 NSH65587:NSH65590 OCD65587:OCD65590 OLZ65587:OLZ65590 OVV65587:OVV65590 PFR65587:PFR65590 PPN65587:PPN65590 PZJ65587:PZJ65590 QJF65587:QJF65590 QTB65587:QTB65590 RCX65587:RCX65590 RMT65587:RMT65590 RWP65587:RWP65590 SGL65587:SGL65590 SQH65587:SQH65590 TAD65587:TAD65590 TJZ65587:TJZ65590 TTV65587:TTV65590 UDR65587:UDR65590 UNN65587:UNN65590 UXJ65587:UXJ65590 VHF65587:VHF65590 VRB65587:VRB65590 WAX65587:WAX65590 WKT65587:WKT65590 WUP65587:WUP65590 ID131123:ID131126 RZ131123:RZ131126 ABV131123:ABV131126 ALR131123:ALR131126 AVN131123:AVN131126 BFJ131123:BFJ131126 BPF131123:BPF131126 BZB131123:BZB131126 CIX131123:CIX131126 CST131123:CST131126 DCP131123:DCP131126 DML131123:DML131126 DWH131123:DWH131126 EGD131123:EGD131126 EPZ131123:EPZ131126 EZV131123:EZV131126 FJR131123:FJR131126 FTN131123:FTN131126 GDJ131123:GDJ131126 GNF131123:GNF131126 GXB131123:GXB131126 HGX131123:HGX131126 HQT131123:HQT131126 IAP131123:IAP131126 IKL131123:IKL131126 IUH131123:IUH131126 JED131123:JED131126 JNZ131123:JNZ131126 JXV131123:JXV131126 KHR131123:KHR131126 KRN131123:KRN131126 LBJ131123:LBJ131126 LLF131123:LLF131126 LVB131123:LVB131126 MEX131123:MEX131126 MOT131123:MOT131126 MYP131123:MYP131126 NIL131123:NIL131126 NSH131123:NSH131126 OCD131123:OCD131126 OLZ131123:OLZ131126 OVV131123:OVV131126 PFR131123:PFR131126 PPN131123:PPN131126 PZJ131123:PZJ131126 QJF131123:QJF131126 QTB131123:QTB131126 RCX131123:RCX131126 RMT131123:RMT131126 RWP131123:RWP131126 SGL131123:SGL131126 SQH131123:SQH131126 TAD131123:TAD131126 TJZ131123:TJZ131126 TTV131123:TTV131126 UDR131123:UDR131126 UNN131123:UNN131126 UXJ131123:UXJ131126 VHF131123:VHF131126 VRB131123:VRB131126 WAX131123:WAX131126 WKT131123:WKT131126 WUP131123:WUP131126 ID196659:ID196662 RZ196659:RZ196662 ABV196659:ABV196662 ALR196659:ALR196662 AVN196659:AVN196662 BFJ196659:BFJ196662 BPF196659:BPF196662 BZB196659:BZB196662 CIX196659:CIX196662 CST196659:CST196662 DCP196659:DCP196662 DML196659:DML196662 DWH196659:DWH196662 EGD196659:EGD196662 EPZ196659:EPZ196662 EZV196659:EZV196662 FJR196659:FJR196662 FTN196659:FTN196662 GDJ196659:GDJ196662 GNF196659:GNF196662 GXB196659:GXB196662 HGX196659:HGX196662 HQT196659:HQT196662 IAP196659:IAP196662 IKL196659:IKL196662 IUH196659:IUH196662 JED196659:JED196662 JNZ196659:JNZ196662 JXV196659:JXV196662 KHR196659:KHR196662 KRN196659:KRN196662 LBJ196659:LBJ196662 LLF196659:LLF196662 LVB196659:LVB196662 MEX196659:MEX196662 MOT196659:MOT196662 MYP196659:MYP196662 NIL196659:NIL196662 NSH196659:NSH196662 OCD196659:OCD196662 OLZ196659:OLZ196662 OVV196659:OVV196662 PFR196659:PFR196662 PPN196659:PPN196662 PZJ196659:PZJ196662 QJF196659:QJF196662 QTB196659:QTB196662 RCX196659:RCX196662 RMT196659:RMT196662 RWP196659:RWP196662 SGL196659:SGL196662 SQH196659:SQH196662 TAD196659:TAD196662 TJZ196659:TJZ196662 TTV196659:TTV196662 UDR196659:UDR196662 UNN196659:UNN196662 UXJ196659:UXJ196662 VHF196659:VHF196662 VRB196659:VRB196662 WAX196659:WAX196662 WKT196659:WKT196662 WUP196659:WUP196662 ID262195:ID262198 RZ262195:RZ262198 ABV262195:ABV262198 ALR262195:ALR262198 AVN262195:AVN262198 BFJ262195:BFJ262198 BPF262195:BPF262198 BZB262195:BZB262198 CIX262195:CIX262198 CST262195:CST262198 DCP262195:DCP262198 DML262195:DML262198 DWH262195:DWH262198 EGD262195:EGD262198 EPZ262195:EPZ262198 EZV262195:EZV262198 FJR262195:FJR262198 FTN262195:FTN262198 GDJ262195:GDJ262198 GNF262195:GNF262198 GXB262195:GXB262198 HGX262195:HGX262198 HQT262195:HQT262198 IAP262195:IAP262198 IKL262195:IKL262198 IUH262195:IUH262198 JED262195:JED262198 JNZ262195:JNZ262198 JXV262195:JXV262198 KHR262195:KHR262198 KRN262195:KRN262198 LBJ262195:LBJ262198 LLF262195:LLF262198 LVB262195:LVB262198 MEX262195:MEX262198 MOT262195:MOT262198 MYP262195:MYP262198 NIL262195:NIL262198 NSH262195:NSH262198 OCD262195:OCD262198 OLZ262195:OLZ262198 OVV262195:OVV262198 PFR262195:PFR262198 PPN262195:PPN262198 PZJ262195:PZJ262198 QJF262195:QJF262198 QTB262195:QTB262198 RCX262195:RCX262198 RMT262195:RMT262198 RWP262195:RWP262198 SGL262195:SGL262198 SQH262195:SQH262198 TAD262195:TAD262198 TJZ262195:TJZ262198 TTV262195:TTV262198 UDR262195:UDR262198 UNN262195:UNN262198 UXJ262195:UXJ262198 VHF262195:VHF262198 VRB262195:VRB262198 WAX262195:WAX262198 WKT262195:WKT262198 WUP262195:WUP262198 ID327731:ID327734 RZ327731:RZ327734 ABV327731:ABV327734 ALR327731:ALR327734 AVN327731:AVN327734 BFJ327731:BFJ327734 BPF327731:BPF327734 BZB327731:BZB327734 CIX327731:CIX327734 CST327731:CST327734 DCP327731:DCP327734 DML327731:DML327734 DWH327731:DWH327734 EGD327731:EGD327734 EPZ327731:EPZ327734 EZV327731:EZV327734 FJR327731:FJR327734 FTN327731:FTN327734 GDJ327731:GDJ327734 GNF327731:GNF327734 GXB327731:GXB327734 HGX327731:HGX327734 HQT327731:HQT327734 IAP327731:IAP327734 IKL327731:IKL327734 IUH327731:IUH327734 JED327731:JED327734 JNZ327731:JNZ327734 JXV327731:JXV327734 KHR327731:KHR327734 KRN327731:KRN327734 LBJ327731:LBJ327734 LLF327731:LLF327734 LVB327731:LVB327734 MEX327731:MEX327734 MOT327731:MOT327734 MYP327731:MYP327734 NIL327731:NIL327734 NSH327731:NSH327734 OCD327731:OCD327734 OLZ327731:OLZ327734 OVV327731:OVV327734 PFR327731:PFR327734 PPN327731:PPN327734 PZJ327731:PZJ327734 QJF327731:QJF327734 QTB327731:QTB327734 RCX327731:RCX327734 RMT327731:RMT327734 RWP327731:RWP327734 SGL327731:SGL327734 SQH327731:SQH327734 TAD327731:TAD327734 TJZ327731:TJZ327734 TTV327731:TTV327734 UDR327731:UDR327734 UNN327731:UNN327734 UXJ327731:UXJ327734 VHF327731:VHF327734 VRB327731:VRB327734 WAX327731:WAX327734 WKT327731:WKT327734 WUP327731:WUP327734 ID393267:ID393270 RZ393267:RZ393270 ABV393267:ABV393270 ALR393267:ALR393270 AVN393267:AVN393270 BFJ393267:BFJ393270 BPF393267:BPF393270 BZB393267:BZB393270 CIX393267:CIX393270 CST393267:CST393270 DCP393267:DCP393270 DML393267:DML393270 DWH393267:DWH393270 EGD393267:EGD393270 EPZ393267:EPZ393270 EZV393267:EZV393270 FJR393267:FJR393270 FTN393267:FTN393270 GDJ393267:GDJ393270 GNF393267:GNF393270 GXB393267:GXB393270 HGX393267:HGX393270 HQT393267:HQT393270 IAP393267:IAP393270 IKL393267:IKL393270 IUH393267:IUH393270 JED393267:JED393270 JNZ393267:JNZ393270 JXV393267:JXV393270 KHR393267:KHR393270 KRN393267:KRN393270 LBJ393267:LBJ393270 LLF393267:LLF393270 LVB393267:LVB393270 MEX393267:MEX393270 MOT393267:MOT393270 MYP393267:MYP393270 NIL393267:NIL393270 NSH393267:NSH393270 OCD393267:OCD393270 OLZ393267:OLZ393270 OVV393267:OVV393270 PFR393267:PFR393270 PPN393267:PPN393270 PZJ393267:PZJ393270 QJF393267:QJF393270 QTB393267:QTB393270 RCX393267:RCX393270 RMT393267:RMT393270 RWP393267:RWP393270 SGL393267:SGL393270 SQH393267:SQH393270 TAD393267:TAD393270 TJZ393267:TJZ393270 TTV393267:TTV393270 UDR393267:UDR393270 UNN393267:UNN393270 UXJ393267:UXJ393270 VHF393267:VHF393270 VRB393267:VRB393270 WAX393267:WAX393270 WKT393267:WKT393270 WUP393267:WUP393270 ID458803:ID458806 RZ458803:RZ458806 ABV458803:ABV458806 ALR458803:ALR458806 AVN458803:AVN458806 BFJ458803:BFJ458806 BPF458803:BPF458806 BZB458803:BZB458806 CIX458803:CIX458806 CST458803:CST458806 DCP458803:DCP458806 DML458803:DML458806 DWH458803:DWH458806 EGD458803:EGD458806 EPZ458803:EPZ458806 EZV458803:EZV458806 FJR458803:FJR458806 FTN458803:FTN458806 GDJ458803:GDJ458806 GNF458803:GNF458806 GXB458803:GXB458806 HGX458803:HGX458806 HQT458803:HQT458806 IAP458803:IAP458806 IKL458803:IKL458806 IUH458803:IUH458806 JED458803:JED458806 JNZ458803:JNZ458806 JXV458803:JXV458806 KHR458803:KHR458806 KRN458803:KRN458806 LBJ458803:LBJ458806 LLF458803:LLF458806 LVB458803:LVB458806 MEX458803:MEX458806 MOT458803:MOT458806 MYP458803:MYP458806 NIL458803:NIL458806 NSH458803:NSH458806 OCD458803:OCD458806 OLZ458803:OLZ458806 OVV458803:OVV458806 PFR458803:PFR458806 PPN458803:PPN458806 PZJ458803:PZJ458806 QJF458803:QJF458806 QTB458803:QTB458806 RCX458803:RCX458806 RMT458803:RMT458806 RWP458803:RWP458806 SGL458803:SGL458806 SQH458803:SQH458806 TAD458803:TAD458806 TJZ458803:TJZ458806 TTV458803:TTV458806 UDR458803:UDR458806 UNN458803:UNN458806 UXJ458803:UXJ458806 VHF458803:VHF458806 VRB458803:VRB458806 WAX458803:WAX458806 WKT458803:WKT458806 WUP458803:WUP458806 ID524339:ID524342 RZ524339:RZ524342 ABV524339:ABV524342 ALR524339:ALR524342 AVN524339:AVN524342 BFJ524339:BFJ524342 BPF524339:BPF524342 BZB524339:BZB524342 CIX524339:CIX524342 CST524339:CST524342 DCP524339:DCP524342 DML524339:DML524342 DWH524339:DWH524342 EGD524339:EGD524342 EPZ524339:EPZ524342 EZV524339:EZV524342 FJR524339:FJR524342 FTN524339:FTN524342 GDJ524339:GDJ524342 GNF524339:GNF524342 GXB524339:GXB524342 HGX524339:HGX524342 HQT524339:HQT524342 IAP524339:IAP524342 IKL524339:IKL524342 IUH524339:IUH524342 JED524339:JED524342 JNZ524339:JNZ524342 JXV524339:JXV524342 KHR524339:KHR524342 KRN524339:KRN524342 LBJ524339:LBJ524342 LLF524339:LLF524342 LVB524339:LVB524342 MEX524339:MEX524342 MOT524339:MOT524342 MYP524339:MYP524342 NIL524339:NIL524342 NSH524339:NSH524342 OCD524339:OCD524342 OLZ524339:OLZ524342 OVV524339:OVV524342 PFR524339:PFR524342 PPN524339:PPN524342 PZJ524339:PZJ524342 QJF524339:QJF524342 QTB524339:QTB524342 RCX524339:RCX524342 RMT524339:RMT524342 RWP524339:RWP524342 SGL524339:SGL524342 SQH524339:SQH524342 TAD524339:TAD524342 TJZ524339:TJZ524342 TTV524339:TTV524342 UDR524339:UDR524342 UNN524339:UNN524342 UXJ524339:UXJ524342 VHF524339:VHF524342 VRB524339:VRB524342 WAX524339:WAX524342 WKT524339:WKT524342 WUP524339:WUP524342 ID589875:ID589878 RZ589875:RZ589878 ABV589875:ABV589878 ALR589875:ALR589878 AVN589875:AVN589878 BFJ589875:BFJ589878 BPF589875:BPF589878 BZB589875:BZB589878 CIX589875:CIX589878 CST589875:CST589878 DCP589875:DCP589878 DML589875:DML589878 DWH589875:DWH589878 EGD589875:EGD589878 EPZ589875:EPZ589878 EZV589875:EZV589878 FJR589875:FJR589878 FTN589875:FTN589878 GDJ589875:GDJ589878 GNF589875:GNF589878 GXB589875:GXB589878 HGX589875:HGX589878 HQT589875:HQT589878 IAP589875:IAP589878 IKL589875:IKL589878 IUH589875:IUH589878 JED589875:JED589878 JNZ589875:JNZ589878 JXV589875:JXV589878 KHR589875:KHR589878 KRN589875:KRN589878 LBJ589875:LBJ589878 LLF589875:LLF589878 LVB589875:LVB589878 MEX589875:MEX589878 MOT589875:MOT589878 MYP589875:MYP589878 NIL589875:NIL589878 NSH589875:NSH589878 OCD589875:OCD589878 OLZ589875:OLZ589878 OVV589875:OVV589878 PFR589875:PFR589878 PPN589875:PPN589878 PZJ589875:PZJ589878 QJF589875:QJF589878 QTB589875:QTB589878 RCX589875:RCX589878 RMT589875:RMT589878 RWP589875:RWP589878 SGL589875:SGL589878 SQH589875:SQH589878 TAD589875:TAD589878 TJZ589875:TJZ589878 TTV589875:TTV589878 UDR589875:UDR589878 UNN589875:UNN589878 UXJ589875:UXJ589878 VHF589875:VHF589878 VRB589875:VRB589878 WAX589875:WAX589878 WKT589875:WKT589878 WUP589875:WUP589878 ID655411:ID655414 RZ655411:RZ655414 ABV655411:ABV655414 ALR655411:ALR655414 AVN655411:AVN655414 BFJ655411:BFJ655414 BPF655411:BPF655414 BZB655411:BZB655414 CIX655411:CIX655414 CST655411:CST655414 DCP655411:DCP655414 DML655411:DML655414 DWH655411:DWH655414 EGD655411:EGD655414 EPZ655411:EPZ655414 EZV655411:EZV655414 FJR655411:FJR655414 FTN655411:FTN655414 GDJ655411:GDJ655414 GNF655411:GNF655414 GXB655411:GXB655414 HGX655411:HGX655414 HQT655411:HQT655414 IAP655411:IAP655414 IKL655411:IKL655414 IUH655411:IUH655414 JED655411:JED655414 JNZ655411:JNZ655414 JXV655411:JXV655414 KHR655411:KHR655414 KRN655411:KRN655414 LBJ655411:LBJ655414 LLF655411:LLF655414 LVB655411:LVB655414 MEX655411:MEX655414 MOT655411:MOT655414 MYP655411:MYP655414 NIL655411:NIL655414 NSH655411:NSH655414 OCD655411:OCD655414 OLZ655411:OLZ655414 OVV655411:OVV655414 PFR655411:PFR655414 PPN655411:PPN655414 PZJ655411:PZJ655414 QJF655411:QJF655414 QTB655411:QTB655414 RCX655411:RCX655414 RMT655411:RMT655414 RWP655411:RWP655414 SGL655411:SGL655414 SQH655411:SQH655414 TAD655411:TAD655414 TJZ655411:TJZ655414 TTV655411:TTV655414 UDR655411:UDR655414 UNN655411:UNN655414 UXJ655411:UXJ655414 VHF655411:VHF655414 VRB655411:VRB655414 WAX655411:WAX655414 WKT655411:WKT655414 WUP655411:WUP655414 ID720947:ID720950 RZ720947:RZ720950 ABV720947:ABV720950 ALR720947:ALR720950 AVN720947:AVN720950 BFJ720947:BFJ720950 BPF720947:BPF720950 BZB720947:BZB720950 CIX720947:CIX720950 CST720947:CST720950 DCP720947:DCP720950 DML720947:DML720950 DWH720947:DWH720950 EGD720947:EGD720950 EPZ720947:EPZ720950 EZV720947:EZV720950 FJR720947:FJR720950 FTN720947:FTN720950 GDJ720947:GDJ720950 GNF720947:GNF720950 GXB720947:GXB720950 HGX720947:HGX720950 HQT720947:HQT720950 IAP720947:IAP720950 IKL720947:IKL720950 IUH720947:IUH720950 JED720947:JED720950 JNZ720947:JNZ720950 JXV720947:JXV720950 KHR720947:KHR720950 KRN720947:KRN720950 LBJ720947:LBJ720950 LLF720947:LLF720950 LVB720947:LVB720950 MEX720947:MEX720950 MOT720947:MOT720950 MYP720947:MYP720950 NIL720947:NIL720950 NSH720947:NSH720950 OCD720947:OCD720950 OLZ720947:OLZ720950 OVV720947:OVV720950 PFR720947:PFR720950 PPN720947:PPN720950 PZJ720947:PZJ720950 QJF720947:QJF720950 QTB720947:QTB720950 RCX720947:RCX720950 RMT720947:RMT720950 RWP720947:RWP720950 SGL720947:SGL720950 SQH720947:SQH720950 TAD720947:TAD720950 TJZ720947:TJZ720950 TTV720947:TTV720950 UDR720947:UDR720950 UNN720947:UNN720950 UXJ720947:UXJ720950 VHF720947:VHF720950 VRB720947:VRB720950 WAX720947:WAX720950 WKT720947:WKT720950 WUP720947:WUP720950 ID786483:ID786486 RZ786483:RZ786486 ABV786483:ABV786486 ALR786483:ALR786486 AVN786483:AVN786486 BFJ786483:BFJ786486 BPF786483:BPF786486 BZB786483:BZB786486 CIX786483:CIX786486 CST786483:CST786486 DCP786483:DCP786486 DML786483:DML786486 DWH786483:DWH786486 EGD786483:EGD786486 EPZ786483:EPZ786486 EZV786483:EZV786486 FJR786483:FJR786486 FTN786483:FTN786486 GDJ786483:GDJ786486 GNF786483:GNF786486 GXB786483:GXB786486 HGX786483:HGX786486 HQT786483:HQT786486 IAP786483:IAP786486 IKL786483:IKL786486 IUH786483:IUH786486 JED786483:JED786486 JNZ786483:JNZ786486 JXV786483:JXV786486 KHR786483:KHR786486 KRN786483:KRN786486 LBJ786483:LBJ786486 LLF786483:LLF786486 LVB786483:LVB786486 MEX786483:MEX786486 MOT786483:MOT786486 MYP786483:MYP786486 NIL786483:NIL786486 NSH786483:NSH786486 OCD786483:OCD786486 OLZ786483:OLZ786486 OVV786483:OVV786486 PFR786483:PFR786486 PPN786483:PPN786486 PZJ786483:PZJ786486 QJF786483:QJF786486 QTB786483:QTB786486 RCX786483:RCX786486 RMT786483:RMT786486 RWP786483:RWP786486 SGL786483:SGL786486 SQH786483:SQH786486 TAD786483:TAD786486 TJZ786483:TJZ786486 TTV786483:TTV786486 UDR786483:UDR786486 UNN786483:UNN786486 UXJ786483:UXJ786486 VHF786483:VHF786486 VRB786483:VRB786486 WAX786483:WAX786486 WKT786483:WKT786486 WUP786483:WUP786486 ID852019:ID852022 RZ852019:RZ852022 ABV852019:ABV852022 ALR852019:ALR852022 AVN852019:AVN852022 BFJ852019:BFJ852022 BPF852019:BPF852022 BZB852019:BZB852022 CIX852019:CIX852022 CST852019:CST852022 DCP852019:DCP852022 DML852019:DML852022 DWH852019:DWH852022 EGD852019:EGD852022 EPZ852019:EPZ852022 EZV852019:EZV852022 FJR852019:FJR852022 FTN852019:FTN852022 GDJ852019:GDJ852022 GNF852019:GNF852022 GXB852019:GXB852022 HGX852019:HGX852022 HQT852019:HQT852022 IAP852019:IAP852022 IKL852019:IKL852022 IUH852019:IUH852022 JED852019:JED852022 JNZ852019:JNZ852022 JXV852019:JXV852022 KHR852019:KHR852022 KRN852019:KRN852022 LBJ852019:LBJ852022 LLF852019:LLF852022 LVB852019:LVB852022 MEX852019:MEX852022 MOT852019:MOT852022 MYP852019:MYP852022 NIL852019:NIL852022 NSH852019:NSH852022 OCD852019:OCD852022 OLZ852019:OLZ852022 OVV852019:OVV852022 PFR852019:PFR852022 PPN852019:PPN852022 PZJ852019:PZJ852022 QJF852019:QJF852022 QTB852019:QTB852022 RCX852019:RCX852022 RMT852019:RMT852022 RWP852019:RWP852022 SGL852019:SGL852022 SQH852019:SQH852022 TAD852019:TAD852022 TJZ852019:TJZ852022 TTV852019:TTV852022 UDR852019:UDR852022 UNN852019:UNN852022 UXJ852019:UXJ852022 VHF852019:VHF852022 VRB852019:VRB852022 WAX852019:WAX852022 WKT852019:WKT852022 WUP852019:WUP852022 ID917555:ID917558 RZ917555:RZ917558 ABV917555:ABV917558 ALR917555:ALR917558 AVN917555:AVN917558 BFJ917555:BFJ917558 BPF917555:BPF917558 BZB917555:BZB917558 CIX917555:CIX917558 CST917555:CST917558 DCP917555:DCP917558 DML917555:DML917558 DWH917555:DWH917558 EGD917555:EGD917558 EPZ917555:EPZ917558 EZV917555:EZV917558 FJR917555:FJR917558 FTN917555:FTN917558 GDJ917555:GDJ917558 GNF917555:GNF917558 GXB917555:GXB917558 HGX917555:HGX917558 HQT917555:HQT917558 IAP917555:IAP917558 IKL917555:IKL917558 IUH917555:IUH917558 JED917555:JED917558 JNZ917555:JNZ917558 JXV917555:JXV917558 KHR917555:KHR917558 KRN917555:KRN917558 LBJ917555:LBJ917558 LLF917555:LLF917558 LVB917555:LVB917558 MEX917555:MEX917558 MOT917555:MOT917558 MYP917555:MYP917558 NIL917555:NIL917558 NSH917555:NSH917558 OCD917555:OCD917558 OLZ917555:OLZ917558 OVV917555:OVV917558 PFR917555:PFR917558 PPN917555:PPN917558 PZJ917555:PZJ917558 QJF917555:QJF917558 QTB917555:QTB917558 RCX917555:RCX917558 RMT917555:RMT917558 RWP917555:RWP917558 SGL917555:SGL917558 SQH917555:SQH917558 TAD917555:TAD917558 TJZ917555:TJZ917558 TTV917555:TTV917558 UDR917555:UDR917558 UNN917555:UNN917558 UXJ917555:UXJ917558 VHF917555:VHF917558 VRB917555:VRB917558 WAX917555:WAX917558 WKT917555:WKT917558 WUP917555:WUP917558 ID983091:ID983094 RZ983091:RZ983094 ABV983091:ABV983094 ALR983091:ALR983094 AVN983091:AVN983094 BFJ983091:BFJ983094 BPF983091:BPF983094 BZB983091:BZB983094 CIX983091:CIX983094 CST983091:CST983094 DCP983091:DCP983094 DML983091:DML983094 DWH983091:DWH983094 EGD983091:EGD983094 EPZ983091:EPZ983094 EZV983091:EZV983094 FJR983091:FJR983094 FTN983091:FTN983094 GDJ983091:GDJ983094 GNF983091:GNF983094 GXB983091:GXB983094 HGX983091:HGX983094 HQT983091:HQT983094 IAP983091:IAP983094 IKL983091:IKL983094 IUH983091:IUH983094 JED983091:JED983094 JNZ983091:JNZ983094 JXV983091:JXV983094 KHR983091:KHR983094 KRN983091:KRN983094 LBJ983091:LBJ983094 LLF983091:LLF983094 LVB983091:LVB983094 MEX983091:MEX983094 MOT983091:MOT983094 MYP983091:MYP983094 NIL983091:NIL983094 NSH983091:NSH983094 OCD983091:OCD983094 OLZ983091:OLZ983094 OVV983091:OVV983094 PFR983091:PFR983094 PPN983091:PPN983094 PZJ983091:PZJ983094 QJF983091:QJF983094 QTB983091:QTB983094 RCX983091:RCX983094 RMT983091:RMT983094 RWP983091:RWP983094 SGL983091:SGL983094 SQH983091:SQH983094 TAD983091:TAD983094 TJZ983091:TJZ983094 TTV983091:TTV983094 UDR983091:UDR983094 UNN983091:UNN983094 UXJ983091:UXJ983094 VHF983091:VHF983094 VRB983091:VRB983094 WAX983091:WAX983094 WKT983091:WKT983094 WUP983091:WUP983094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ID65585 RZ65585 ABV65585 ALR65585 AVN65585 BFJ65585 BPF65585 BZB65585 CIX65585 CST65585 DCP65585 DML65585 DWH65585 EGD65585 EPZ65585 EZV65585 FJR65585 FTN65585 GDJ65585 GNF65585 GXB65585 HGX65585 HQT65585 IAP65585 IKL65585 IUH65585 JED65585 JNZ65585 JXV65585 KHR65585 KRN65585 LBJ65585 LLF65585 LVB65585 MEX65585 MOT65585 MYP65585 NIL65585 NSH65585 OCD65585 OLZ65585 OVV65585 PFR65585 PPN65585 PZJ65585 QJF65585 QTB65585 RCX65585 RMT65585 RWP65585 SGL65585 SQH65585 TAD65585 TJZ65585 TTV65585 UDR65585 UNN65585 UXJ65585 VHF65585 VRB65585 WAX65585 WKT65585 WUP65585 ID131121 RZ131121 ABV131121 ALR131121 AVN131121 BFJ131121 BPF131121 BZB131121 CIX131121 CST131121 DCP131121 DML131121 DWH131121 EGD131121 EPZ131121 EZV131121 FJR131121 FTN131121 GDJ131121 GNF131121 GXB131121 HGX131121 HQT131121 IAP131121 IKL131121 IUH131121 JED131121 JNZ131121 JXV131121 KHR131121 KRN131121 LBJ131121 LLF131121 LVB131121 MEX131121 MOT131121 MYP131121 NIL131121 NSH131121 OCD131121 OLZ131121 OVV131121 PFR131121 PPN131121 PZJ131121 QJF131121 QTB131121 RCX131121 RMT131121 RWP131121 SGL131121 SQH131121 TAD131121 TJZ131121 TTV131121 UDR131121 UNN131121 UXJ131121 VHF131121 VRB131121 WAX131121 WKT131121 WUP131121 ID196657 RZ196657 ABV196657 ALR196657 AVN196657 BFJ196657 BPF196657 BZB196657 CIX196657 CST196657 DCP196657 DML196657 DWH196657 EGD196657 EPZ196657 EZV196657 FJR196657 FTN196657 GDJ196657 GNF196657 GXB196657 HGX196657 HQT196657 IAP196657 IKL196657 IUH196657 JED196657 JNZ196657 JXV196657 KHR196657 KRN196657 LBJ196657 LLF196657 LVB196657 MEX196657 MOT196657 MYP196657 NIL196657 NSH196657 OCD196657 OLZ196657 OVV196657 PFR196657 PPN196657 PZJ196657 QJF196657 QTB196657 RCX196657 RMT196657 RWP196657 SGL196657 SQH196657 TAD196657 TJZ196657 TTV196657 UDR196657 UNN196657 UXJ196657 VHF196657 VRB196657 WAX196657 WKT196657 WUP196657 ID262193 RZ262193 ABV262193 ALR262193 AVN262193 BFJ262193 BPF262193 BZB262193 CIX262193 CST262193 DCP262193 DML262193 DWH262193 EGD262193 EPZ262193 EZV262193 FJR262193 FTN262193 GDJ262193 GNF262193 GXB262193 HGX262193 HQT262193 IAP262193 IKL262193 IUH262193 JED262193 JNZ262193 JXV262193 KHR262193 KRN262193 LBJ262193 LLF262193 LVB262193 MEX262193 MOT262193 MYP262193 NIL262193 NSH262193 OCD262193 OLZ262193 OVV262193 PFR262193 PPN262193 PZJ262193 QJF262193 QTB262193 RCX262193 RMT262193 RWP262193 SGL262193 SQH262193 TAD262193 TJZ262193 TTV262193 UDR262193 UNN262193 UXJ262193 VHF262193 VRB262193 WAX262193 WKT262193 WUP262193 ID327729 RZ327729 ABV327729 ALR327729 AVN327729 BFJ327729 BPF327729 BZB327729 CIX327729 CST327729 DCP327729 DML327729 DWH327729 EGD327729 EPZ327729 EZV327729 FJR327729 FTN327729 GDJ327729 GNF327729 GXB327729 HGX327729 HQT327729 IAP327729 IKL327729 IUH327729 JED327729 JNZ327729 JXV327729 KHR327729 KRN327729 LBJ327729 LLF327729 LVB327729 MEX327729 MOT327729 MYP327729 NIL327729 NSH327729 OCD327729 OLZ327729 OVV327729 PFR327729 PPN327729 PZJ327729 QJF327729 QTB327729 RCX327729 RMT327729 RWP327729 SGL327729 SQH327729 TAD327729 TJZ327729 TTV327729 UDR327729 UNN327729 UXJ327729 VHF327729 VRB327729 WAX327729 WKT327729 WUP327729 ID393265 RZ393265 ABV393265 ALR393265 AVN393265 BFJ393265 BPF393265 BZB393265 CIX393265 CST393265 DCP393265 DML393265 DWH393265 EGD393265 EPZ393265 EZV393265 FJR393265 FTN393265 GDJ393265 GNF393265 GXB393265 HGX393265 HQT393265 IAP393265 IKL393265 IUH393265 JED393265 JNZ393265 JXV393265 KHR393265 KRN393265 LBJ393265 LLF393265 LVB393265 MEX393265 MOT393265 MYP393265 NIL393265 NSH393265 OCD393265 OLZ393265 OVV393265 PFR393265 PPN393265 PZJ393265 QJF393265 QTB393265 RCX393265 RMT393265 RWP393265 SGL393265 SQH393265 TAD393265 TJZ393265 TTV393265 UDR393265 UNN393265 UXJ393265 VHF393265 VRB393265 WAX393265 WKT393265 WUP393265 ID458801 RZ458801 ABV458801 ALR458801 AVN458801 BFJ458801 BPF458801 BZB458801 CIX458801 CST458801 DCP458801 DML458801 DWH458801 EGD458801 EPZ458801 EZV458801 FJR458801 FTN458801 GDJ458801 GNF458801 GXB458801 HGX458801 HQT458801 IAP458801 IKL458801 IUH458801 JED458801 JNZ458801 JXV458801 KHR458801 KRN458801 LBJ458801 LLF458801 LVB458801 MEX458801 MOT458801 MYP458801 NIL458801 NSH458801 OCD458801 OLZ458801 OVV458801 PFR458801 PPN458801 PZJ458801 QJF458801 QTB458801 RCX458801 RMT458801 RWP458801 SGL458801 SQH458801 TAD458801 TJZ458801 TTV458801 UDR458801 UNN458801 UXJ458801 VHF458801 VRB458801 WAX458801 WKT458801 WUP458801 ID524337 RZ524337 ABV524337 ALR524337 AVN524337 BFJ524337 BPF524337 BZB524337 CIX524337 CST524337 DCP524337 DML524337 DWH524337 EGD524337 EPZ524337 EZV524337 FJR524337 FTN524337 GDJ524337 GNF524337 GXB524337 HGX524337 HQT524337 IAP524337 IKL524337 IUH524337 JED524337 JNZ524337 JXV524337 KHR524337 KRN524337 LBJ524337 LLF524337 LVB524337 MEX524337 MOT524337 MYP524337 NIL524337 NSH524337 OCD524337 OLZ524337 OVV524337 PFR524337 PPN524337 PZJ524337 QJF524337 QTB524337 RCX524337 RMT524337 RWP524337 SGL524337 SQH524337 TAD524337 TJZ524337 TTV524337 UDR524337 UNN524337 UXJ524337 VHF524337 VRB524337 WAX524337 WKT524337 WUP524337 ID589873 RZ589873 ABV589873 ALR589873 AVN589873 BFJ589873 BPF589873 BZB589873 CIX589873 CST589873 DCP589873 DML589873 DWH589873 EGD589873 EPZ589873 EZV589873 FJR589873 FTN589873 GDJ589873 GNF589873 GXB589873 HGX589873 HQT589873 IAP589873 IKL589873 IUH589873 JED589873 JNZ589873 JXV589873 KHR589873 KRN589873 LBJ589873 LLF589873 LVB589873 MEX589873 MOT589873 MYP589873 NIL589873 NSH589873 OCD589873 OLZ589873 OVV589873 PFR589873 PPN589873 PZJ589873 QJF589873 QTB589873 RCX589873 RMT589873 RWP589873 SGL589873 SQH589873 TAD589873 TJZ589873 TTV589873 UDR589873 UNN589873 UXJ589873 VHF589873 VRB589873 WAX589873 WKT589873 WUP589873 ID655409 RZ655409 ABV655409 ALR655409 AVN655409 BFJ655409 BPF655409 BZB655409 CIX655409 CST655409 DCP655409 DML655409 DWH655409 EGD655409 EPZ655409 EZV655409 FJR655409 FTN655409 GDJ655409 GNF655409 GXB655409 HGX655409 HQT655409 IAP655409 IKL655409 IUH655409 JED655409 JNZ655409 JXV655409 KHR655409 KRN655409 LBJ655409 LLF655409 LVB655409 MEX655409 MOT655409 MYP655409 NIL655409 NSH655409 OCD655409 OLZ655409 OVV655409 PFR655409 PPN655409 PZJ655409 QJF655409 QTB655409 RCX655409 RMT655409 RWP655409 SGL655409 SQH655409 TAD655409 TJZ655409 TTV655409 UDR655409 UNN655409 UXJ655409 VHF655409 VRB655409 WAX655409 WKT655409 WUP655409 ID720945 RZ720945 ABV720945 ALR720945 AVN720945 BFJ720945 BPF720945 BZB720945 CIX720945 CST720945 DCP720945 DML720945 DWH720945 EGD720945 EPZ720945 EZV720945 FJR720945 FTN720945 GDJ720945 GNF720945 GXB720945 HGX720945 HQT720945 IAP720945 IKL720945 IUH720945 JED720945 JNZ720945 JXV720945 KHR720945 KRN720945 LBJ720945 LLF720945 LVB720945 MEX720945 MOT720945 MYP720945 NIL720945 NSH720945 OCD720945 OLZ720945 OVV720945 PFR720945 PPN720945 PZJ720945 QJF720945 QTB720945 RCX720945 RMT720945 RWP720945 SGL720945 SQH720945 TAD720945 TJZ720945 TTV720945 UDR720945 UNN720945 UXJ720945 VHF720945 VRB720945 WAX720945 WKT720945 WUP720945 ID786481 RZ786481 ABV786481 ALR786481 AVN786481 BFJ786481 BPF786481 BZB786481 CIX786481 CST786481 DCP786481 DML786481 DWH786481 EGD786481 EPZ786481 EZV786481 FJR786481 FTN786481 GDJ786481 GNF786481 GXB786481 HGX786481 HQT786481 IAP786481 IKL786481 IUH786481 JED786481 JNZ786481 JXV786481 KHR786481 KRN786481 LBJ786481 LLF786481 LVB786481 MEX786481 MOT786481 MYP786481 NIL786481 NSH786481 OCD786481 OLZ786481 OVV786481 PFR786481 PPN786481 PZJ786481 QJF786481 QTB786481 RCX786481 RMT786481 RWP786481 SGL786481 SQH786481 TAD786481 TJZ786481 TTV786481 UDR786481 UNN786481 UXJ786481 VHF786481 VRB786481 WAX786481 WKT786481 WUP786481 ID852017 RZ852017 ABV852017 ALR852017 AVN852017 BFJ852017 BPF852017 BZB852017 CIX852017 CST852017 DCP852017 DML852017 DWH852017 EGD852017 EPZ852017 EZV852017 FJR852017 FTN852017 GDJ852017 GNF852017 GXB852017 HGX852017 HQT852017 IAP852017 IKL852017 IUH852017 JED852017 JNZ852017 JXV852017 KHR852017 KRN852017 LBJ852017 LLF852017 LVB852017 MEX852017 MOT852017 MYP852017 NIL852017 NSH852017 OCD852017 OLZ852017 OVV852017 PFR852017 PPN852017 PZJ852017 QJF852017 QTB852017 RCX852017 RMT852017 RWP852017 SGL852017 SQH852017 TAD852017 TJZ852017 TTV852017 UDR852017 UNN852017 UXJ852017 VHF852017 VRB852017 WAX852017 WKT852017 WUP852017 ID917553 RZ917553 ABV917553 ALR917553 AVN917553 BFJ917553 BPF917553 BZB917553 CIX917553 CST917553 DCP917553 DML917553 DWH917553 EGD917553 EPZ917553 EZV917553 FJR917553 FTN917553 GDJ917553 GNF917553 GXB917553 HGX917553 HQT917553 IAP917553 IKL917553 IUH917553 JED917553 JNZ917553 JXV917553 KHR917553 KRN917553 LBJ917553 LLF917553 LVB917553 MEX917553 MOT917553 MYP917553 NIL917553 NSH917553 OCD917553 OLZ917553 OVV917553 PFR917553 PPN917553 PZJ917553 QJF917553 QTB917553 RCX917553 RMT917553 RWP917553 SGL917553 SQH917553 TAD917553 TJZ917553 TTV917553 UDR917553 UNN917553 UXJ917553 VHF917553 VRB917553 WAX917553 WKT917553 WUP917553 ID983089 RZ983089 ABV983089 ALR983089 AVN983089 BFJ983089 BPF983089 BZB983089 CIX983089 CST983089 DCP983089 DML983089 DWH983089 EGD983089 EPZ983089 EZV983089 FJR983089 FTN983089 GDJ983089 GNF983089 GXB983089 HGX983089 HQT983089 IAP983089 IKL983089 IUH983089 JED983089 JNZ983089 JXV983089 KHR983089 KRN983089 LBJ983089 LLF983089 LVB983089 MEX983089 MOT983089 MYP983089 NIL983089 NSH983089 OCD983089 OLZ983089 OVV983089 PFR983089 PPN983089 PZJ983089 QJF983089 QTB983089 RCX983089 RMT983089 RWP983089 SGL983089 SQH983089 TAD983089 TJZ983089 TTV983089 UDR983089 UNN983089 UXJ983089 VHF983089 VRB983089 WAX983089 WKT983089 WUP983089 ID65583 RZ65583 ABV65583 ALR65583 AVN65583 BFJ65583 BPF65583 BZB65583 CIX65583 CST65583 DCP65583 DML65583 DWH65583 EGD65583 EPZ65583 EZV65583 FJR65583 FTN65583 GDJ65583 GNF65583 GXB65583 HGX65583 HQT65583 IAP65583 IKL65583 IUH65583 JED65583 JNZ65583 JXV65583 KHR65583 KRN65583 LBJ65583 LLF65583 LVB65583 MEX65583 MOT65583 MYP65583 NIL65583 NSH65583 OCD65583 OLZ65583 OVV65583 PFR65583 PPN65583 PZJ65583 QJF65583 QTB65583 RCX65583 RMT65583 RWP65583 SGL65583 SQH65583 TAD65583 TJZ65583 TTV65583 UDR65583 UNN65583 UXJ65583 VHF65583 VRB65583 WAX65583 WKT65583 WUP65583 ID131119 RZ131119 ABV131119 ALR131119 AVN131119 BFJ131119 BPF131119 BZB131119 CIX131119 CST131119 DCP131119 DML131119 DWH131119 EGD131119 EPZ131119 EZV131119 FJR131119 FTN131119 GDJ131119 GNF131119 GXB131119 HGX131119 HQT131119 IAP131119 IKL131119 IUH131119 JED131119 JNZ131119 JXV131119 KHR131119 KRN131119 LBJ131119 LLF131119 LVB131119 MEX131119 MOT131119 MYP131119 NIL131119 NSH131119 OCD131119 OLZ131119 OVV131119 PFR131119 PPN131119 PZJ131119 QJF131119 QTB131119 RCX131119 RMT131119 RWP131119 SGL131119 SQH131119 TAD131119 TJZ131119 TTV131119 UDR131119 UNN131119 UXJ131119 VHF131119 VRB131119 WAX131119 WKT131119 WUP131119 ID196655 RZ196655 ABV196655 ALR196655 AVN196655 BFJ196655 BPF196655 BZB196655 CIX196655 CST196655 DCP196655 DML196655 DWH196655 EGD196655 EPZ196655 EZV196655 FJR196655 FTN196655 GDJ196655 GNF196655 GXB196655 HGX196655 HQT196655 IAP196655 IKL196655 IUH196655 JED196655 JNZ196655 JXV196655 KHR196655 KRN196655 LBJ196655 LLF196655 LVB196655 MEX196655 MOT196655 MYP196655 NIL196655 NSH196655 OCD196655 OLZ196655 OVV196655 PFR196655 PPN196655 PZJ196655 QJF196655 QTB196655 RCX196655 RMT196655 RWP196655 SGL196655 SQH196655 TAD196655 TJZ196655 TTV196655 UDR196655 UNN196655 UXJ196655 VHF196655 VRB196655 WAX196655 WKT196655 WUP196655 ID262191 RZ262191 ABV262191 ALR262191 AVN262191 BFJ262191 BPF262191 BZB262191 CIX262191 CST262191 DCP262191 DML262191 DWH262191 EGD262191 EPZ262191 EZV262191 FJR262191 FTN262191 GDJ262191 GNF262191 GXB262191 HGX262191 HQT262191 IAP262191 IKL262191 IUH262191 JED262191 JNZ262191 JXV262191 KHR262191 KRN262191 LBJ262191 LLF262191 LVB262191 MEX262191 MOT262191 MYP262191 NIL262191 NSH262191 OCD262191 OLZ262191 OVV262191 PFR262191 PPN262191 PZJ262191 QJF262191 QTB262191 RCX262191 RMT262191 RWP262191 SGL262191 SQH262191 TAD262191 TJZ262191 TTV262191 UDR262191 UNN262191 UXJ262191 VHF262191 VRB262191 WAX262191 WKT262191 WUP262191 ID327727 RZ327727 ABV327727 ALR327727 AVN327727 BFJ327727 BPF327727 BZB327727 CIX327727 CST327727 DCP327727 DML327727 DWH327727 EGD327727 EPZ327727 EZV327727 FJR327727 FTN327727 GDJ327727 GNF327727 GXB327727 HGX327727 HQT327727 IAP327727 IKL327727 IUH327727 JED327727 JNZ327727 JXV327727 KHR327727 KRN327727 LBJ327727 LLF327727 LVB327727 MEX327727 MOT327727 MYP327727 NIL327727 NSH327727 OCD327727 OLZ327727 OVV327727 PFR327727 PPN327727 PZJ327727 QJF327727 QTB327727 RCX327727 RMT327727 RWP327727 SGL327727 SQH327727 TAD327727 TJZ327727 TTV327727 UDR327727 UNN327727 UXJ327727 VHF327727 VRB327727 WAX327727 WKT327727 WUP327727 ID393263 RZ393263 ABV393263 ALR393263 AVN393263 BFJ393263 BPF393263 BZB393263 CIX393263 CST393263 DCP393263 DML393263 DWH393263 EGD393263 EPZ393263 EZV393263 FJR393263 FTN393263 GDJ393263 GNF393263 GXB393263 HGX393263 HQT393263 IAP393263 IKL393263 IUH393263 JED393263 JNZ393263 JXV393263 KHR393263 KRN393263 LBJ393263 LLF393263 LVB393263 MEX393263 MOT393263 MYP393263 NIL393263 NSH393263 OCD393263 OLZ393263 OVV393263 PFR393263 PPN393263 PZJ393263 QJF393263 QTB393263 RCX393263 RMT393263 RWP393263 SGL393263 SQH393263 TAD393263 TJZ393263 TTV393263 UDR393263 UNN393263 UXJ393263 VHF393263 VRB393263 WAX393263 WKT393263 WUP393263 ID458799 RZ458799 ABV458799 ALR458799 AVN458799 BFJ458799 BPF458799 BZB458799 CIX458799 CST458799 DCP458799 DML458799 DWH458799 EGD458799 EPZ458799 EZV458799 FJR458799 FTN458799 GDJ458799 GNF458799 GXB458799 HGX458799 HQT458799 IAP458799 IKL458799 IUH458799 JED458799 JNZ458799 JXV458799 KHR458799 KRN458799 LBJ458799 LLF458799 LVB458799 MEX458799 MOT458799 MYP458799 NIL458799 NSH458799 OCD458799 OLZ458799 OVV458799 PFR458799 PPN458799 PZJ458799 QJF458799 QTB458799 RCX458799 RMT458799 RWP458799 SGL458799 SQH458799 TAD458799 TJZ458799 TTV458799 UDR458799 UNN458799 UXJ458799 VHF458799 VRB458799 WAX458799 WKT458799 WUP458799 ID524335 RZ524335 ABV524335 ALR524335 AVN524335 BFJ524335 BPF524335 BZB524335 CIX524335 CST524335 DCP524335 DML524335 DWH524335 EGD524335 EPZ524335 EZV524335 FJR524335 FTN524335 GDJ524335 GNF524335 GXB524335 HGX524335 HQT524335 IAP524335 IKL524335 IUH524335 JED524335 JNZ524335 JXV524335 KHR524335 KRN524335 LBJ524335 LLF524335 LVB524335 MEX524335 MOT524335 MYP524335 NIL524335 NSH524335 OCD524335 OLZ524335 OVV524335 PFR524335 PPN524335 PZJ524335 QJF524335 QTB524335 RCX524335 RMT524335 RWP524335 SGL524335 SQH524335 TAD524335 TJZ524335 TTV524335 UDR524335 UNN524335 UXJ524335 VHF524335 VRB524335 WAX524335 WKT524335 WUP524335 ID589871 RZ589871 ABV589871 ALR589871 AVN589871 BFJ589871 BPF589871 BZB589871 CIX589871 CST589871 DCP589871 DML589871 DWH589871 EGD589871 EPZ589871 EZV589871 FJR589871 FTN589871 GDJ589871 GNF589871 GXB589871 HGX589871 HQT589871 IAP589871 IKL589871 IUH589871 JED589871 JNZ589871 JXV589871 KHR589871 KRN589871 LBJ589871 LLF589871 LVB589871 MEX589871 MOT589871 MYP589871 NIL589871 NSH589871 OCD589871 OLZ589871 OVV589871 PFR589871 PPN589871 PZJ589871 QJF589871 QTB589871 RCX589871 RMT589871 RWP589871 SGL589871 SQH589871 TAD589871 TJZ589871 TTV589871 UDR589871 UNN589871 UXJ589871 VHF589871 VRB589871 WAX589871 WKT589871 WUP589871 ID655407 RZ655407 ABV655407 ALR655407 AVN655407 BFJ655407 BPF655407 BZB655407 CIX655407 CST655407 DCP655407 DML655407 DWH655407 EGD655407 EPZ655407 EZV655407 FJR655407 FTN655407 GDJ655407 GNF655407 GXB655407 HGX655407 HQT655407 IAP655407 IKL655407 IUH655407 JED655407 JNZ655407 JXV655407 KHR655407 KRN655407 LBJ655407 LLF655407 LVB655407 MEX655407 MOT655407 MYP655407 NIL655407 NSH655407 OCD655407 OLZ655407 OVV655407 PFR655407 PPN655407 PZJ655407 QJF655407 QTB655407 RCX655407 RMT655407 RWP655407 SGL655407 SQH655407 TAD655407 TJZ655407 TTV655407 UDR655407 UNN655407 UXJ655407 VHF655407 VRB655407 WAX655407 WKT655407 WUP655407 ID720943 RZ720943 ABV720943 ALR720943 AVN720943 BFJ720943 BPF720943 BZB720943 CIX720943 CST720943 DCP720943 DML720943 DWH720943 EGD720943 EPZ720943 EZV720943 FJR720943 FTN720943 GDJ720943 GNF720943 GXB720943 HGX720943 HQT720943 IAP720943 IKL720943 IUH720943 JED720943 JNZ720943 JXV720943 KHR720943 KRN720943 LBJ720943 LLF720943 LVB720943 MEX720943 MOT720943 MYP720943 NIL720943 NSH720943 OCD720943 OLZ720943 OVV720943 PFR720943 PPN720943 PZJ720943 QJF720943 QTB720943 RCX720943 RMT720943 RWP720943 SGL720943 SQH720943 TAD720943 TJZ720943 TTV720943 UDR720943 UNN720943 UXJ720943 VHF720943 VRB720943 WAX720943 WKT720943 WUP720943 ID786479 RZ786479 ABV786479 ALR786479 AVN786479 BFJ786479 BPF786479 BZB786479 CIX786479 CST786479 DCP786479 DML786479 DWH786479 EGD786479 EPZ786479 EZV786479 FJR786479 FTN786479 GDJ786479 GNF786479 GXB786479 HGX786479 HQT786479 IAP786479 IKL786479 IUH786479 JED786479 JNZ786479 JXV786479 KHR786479 KRN786479 LBJ786479 LLF786479 LVB786479 MEX786479 MOT786479 MYP786479 NIL786479 NSH786479 OCD786479 OLZ786479 OVV786479 PFR786479 PPN786479 PZJ786479 QJF786479 QTB786479 RCX786479 RMT786479 RWP786479 SGL786479 SQH786479 TAD786479 TJZ786479 TTV786479 UDR786479 UNN786479 UXJ786479 VHF786479 VRB786479 WAX786479 WKT786479 WUP786479 ID852015 RZ852015 ABV852015 ALR852015 AVN852015 BFJ852015 BPF852015 BZB852015 CIX852015 CST852015 DCP852015 DML852015 DWH852015 EGD852015 EPZ852015 EZV852015 FJR852015 FTN852015 GDJ852015 GNF852015 GXB852015 HGX852015 HQT852015 IAP852015 IKL852015 IUH852015 JED852015 JNZ852015 JXV852015 KHR852015 KRN852015 LBJ852015 LLF852015 LVB852015 MEX852015 MOT852015 MYP852015 NIL852015 NSH852015 OCD852015 OLZ852015 OVV852015 PFR852015 PPN852015 PZJ852015 QJF852015 QTB852015 RCX852015 RMT852015 RWP852015 SGL852015 SQH852015 TAD852015 TJZ852015 TTV852015 UDR852015 UNN852015 UXJ852015 VHF852015 VRB852015 WAX852015 WKT852015 WUP852015 ID917551 RZ917551 ABV917551 ALR917551 AVN917551 BFJ917551 BPF917551 BZB917551 CIX917551 CST917551 DCP917551 DML917551 DWH917551 EGD917551 EPZ917551 EZV917551 FJR917551 FTN917551 GDJ917551 GNF917551 GXB917551 HGX917551 HQT917551 IAP917551 IKL917551 IUH917551 JED917551 JNZ917551 JXV917551 KHR917551 KRN917551 LBJ917551 LLF917551 LVB917551 MEX917551 MOT917551 MYP917551 NIL917551 NSH917551 OCD917551 OLZ917551 OVV917551 PFR917551 PPN917551 PZJ917551 QJF917551 QTB917551 RCX917551 RMT917551 RWP917551 SGL917551 SQH917551 TAD917551 TJZ917551 TTV917551 UDR917551 UNN917551 UXJ917551 VHF917551 VRB917551 WAX917551 WKT917551 WUP917551 ID983087 RZ983087 ABV983087 ALR983087 AVN983087 BFJ983087 BPF983087 BZB983087 CIX983087 CST983087 DCP983087 DML983087 DWH983087 EGD983087 EPZ983087 EZV983087 FJR983087 FTN983087 GDJ983087 GNF983087 GXB983087 HGX983087 HQT983087 IAP983087 IKL983087 IUH983087 JED983087 JNZ983087 JXV983087 KHR983087 KRN983087 LBJ983087 LLF983087 LVB983087 MEX983087 MOT983087 MYP983087 NIL983087 NSH983087 OCD983087 OLZ983087 OVV983087 PFR983087 PPN983087 PZJ983087 QJF983087 QTB983087 RCX983087 RMT983087 RWP983087 SGL983087 SQH983087 TAD983087 TJZ983087 TTV983087 UDR983087 UNN983087 UXJ983087 VHF983087 VRB983087 WAX983087 WKT983087 WUP983087 ID65581 RZ65581 ABV65581 ALR65581 AVN65581 BFJ65581 BPF65581 BZB65581 CIX65581 CST65581 DCP65581 DML65581 DWH65581 EGD65581 EPZ65581 EZV65581 FJR65581 FTN65581 GDJ65581 GNF65581 GXB65581 HGX65581 HQT65581 IAP65581 IKL65581 IUH65581 JED65581 JNZ65581 JXV65581 KHR65581 KRN65581 LBJ65581 LLF65581 LVB65581 MEX65581 MOT65581 MYP65581 NIL65581 NSH65581 OCD65581 OLZ65581 OVV65581 PFR65581 PPN65581 PZJ65581 QJF65581 QTB65581 RCX65581 RMT65581 RWP65581 SGL65581 SQH65581 TAD65581 TJZ65581 TTV65581 UDR65581 UNN65581 UXJ65581 VHF65581 VRB65581 WAX65581 WKT65581 WUP65581 ID131117 RZ131117 ABV131117 ALR131117 AVN131117 BFJ131117 BPF131117 BZB131117 CIX131117 CST131117 DCP131117 DML131117 DWH131117 EGD131117 EPZ131117 EZV131117 FJR131117 FTN131117 GDJ131117 GNF131117 GXB131117 HGX131117 HQT131117 IAP131117 IKL131117 IUH131117 JED131117 JNZ131117 JXV131117 KHR131117 KRN131117 LBJ131117 LLF131117 LVB131117 MEX131117 MOT131117 MYP131117 NIL131117 NSH131117 OCD131117 OLZ131117 OVV131117 PFR131117 PPN131117 PZJ131117 QJF131117 QTB131117 RCX131117 RMT131117 RWP131117 SGL131117 SQH131117 TAD131117 TJZ131117 TTV131117 UDR131117 UNN131117 UXJ131117 VHF131117 VRB131117 WAX131117 WKT131117 WUP131117 ID196653 RZ196653 ABV196653 ALR196653 AVN196653 BFJ196653 BPF196653 BZB196653 CIX196653 CST196653 DCP196653 DML196653 DWH196653 EGD196653 EPZ196653 EZV196653 FJR196653 FTN196653 GDJ196653 GNF196653 GXB196653 HGX196653 HQT196653 IAP196653 IKL196653 IUH196653 JED196653 JNZ196653 JXV196653 KHR196653 KRN196653 LBJ196653 LLF196653 LVB196653 MEX196653 MOT196653 MYP196653 NIL196653 NSH196653 OCD196653 OLZ196653 OVV196653 PFR196653 PPN196653 PZJ196653 QJF196653 QTB196653 RCX196653 RMT196653 RWP196653 SGL196653 SQH196653 TAD196653 TJZ196653 TTV196653 UDR196653 UNN196653 UXJ196653 VHF196653 VRB196653 WAX196653 WKT196653 WUP196653 ID262189 RZ262189 ABV262189 ALR262189 AVN262189 BFJ262189 BPF262189 BZB262189 CIX262189 CST262189 DCP262189 DML262189 DWH262189 EGD262189 EPZ262189 EZV262189 FJR262189 FTN262189 GDJ262189 GNF262189 GXB262189 HGX262189 HQT262189 IAP262189 IKL262189 IUH262189 JED262189 JNZ262189 JXV262189 KHR262189 KRN262189 LBJ262189 LLF262189 LVB262189 MEX262189 MOT262189 MYP262189 NIL262189 NSH262189 OCD262189 OLZ262189 OVV262189 PFR262189 PPN262189 PZJ262189 QJF262189 QTB262189 RCX262189 RMT262189 RWP262189 SGL262189 SQH262189 TAD262189 TJZ262189 TTV262189 UDR262189 UNN262189 UXJ262189 VHF262189 VRB262189 WAX262189 WKT262189 WUP262189 ID327725 RZ327725 ABV327725 ALR327725 AVN327725 BFJ327725 BPF327725 BZB327725 CIX327725 CST327725 DCP327725 DML327725 DWH327725 EGD327725 EPZ327725 EZV327725 FJR327725 FTN327725 GDJ327725 GNF327725 GXB327725 HGX327725 HQT327725 IAP327725 IKL327725 IUH327725 JED327725 JNZ327725 JXV327725 KHR327725 KRN327725 LBJ327725 LLF327725 LVB327725 MEX327725 MOT327725 MYP327725 NIL327725 NSH327725 OCD327725 OLZ327725 OVV327725 PFR327725 PPN327725 PZJ327725 QJF327725 QTB327725 RCX327725 RMT327725 RWP327725 SGL327725 SQH327725 TAD327725 TJZ327725 TTV327725 UDR327725 UNN327725 UXJ327725 VHF327725 VRB327725 WAX327725 WKT327725 WUP327725 ID393261 RZ393261 ABV393261 ALR393261 AVN393261 BFJ393261 BPF393261 BZB393261 CIX393261 CST393261 DCP393261 DML393261 DWH393261 EGD393261 EPZ393261 EZV393261 FJR393261 FTN393261 GDJ393261 GNF393261 GXB393261 HGX393261 HQT393261 IAP393261 IKL393261 IUH393261 JED393261 JNZ393261 JXV393261 KHR393261 KRN393261 LBJ393261 LLF393261 LVB393261 MEX393261 MOT393261 MYP393261 NIL393261 NSH393261 OCD393261 OLZ393261 OVV393261 PFR393261 PPN393261 PZJ393261 QJF393261 QTB393261 RCX393261 RMT393261 RWP393261 SGL393261 SQH393261 TAD393261 TJZ393261 TTV393261 UDR393261 UNN393261 UXJ393261 VHF393261 VRB393261 WAX393261 WKT393261 WUP393261 ID458797 RZ458797 ABV458797 ALR458797 AVN458797 BFJ458797 BPF458797 BZB458797 CIX458797 CST458797 DCP458797 DML458797 DWH458797 EGD458797 EPZ458797 EZV458797 FJR458797 FTN458797 GDJ458797 GNF458797 GXB458797 HGX458797 HQT458797 IAP458797 IKL458797 IUH458797 JED458797 JNZ458797 JXV458797 KHR458797 KRN458797 LBJ458797 LLF458797 LVB458797 MEX458797 MOT458797 MYP458797 NIL458797 NSH458797 OCD458797 OLZ458797 OVV458797 PFR458797 PPN458797 PZJ458797 QJF458797 QTB458797 RCX458797 RMT458797 RWP458797 SGL458797 SQH458797 TAD458797 TJZ458797 TTV458797 UDR458797 UNN458797 UXJ458797 VHF458797 VRB458797 WAX458797 WKT458797 WUP458797 ID524333 RZ524333 ABV524333 ALR524333 AVN524333 BFJ524333 BPF524333 BZB524333 CIX524333 CST524333 DCP524333 DML524333 DWH524333 EGD524333 EPZ524333 EZV524333 FJR524333 FTN524333 GDJ524333 GNF524333 GXB524333 HGX524333 HQT524333 IAP524333 IKL524333 IUH524333 JED524333 JNZ524333 JXV524333 KHR524333 KRN524333 LBJ524333 LLF524333 LVB524333 MEX524333 MOT524333 MYP524333 NIL524333 NSH524333 OCD524333 OLZ524333 OVV524333 PFR524333 PPN524333 PZJ524333 QJF524333 QTB524333 RCX524333 RMT524333 RWP524333 SGL524333 SQH524333 TAD524333 TJZ524333 TTV524333 UDR524333 UNN524333 UXJ524333 VHF524333 VRB524333 WAX524333 WKT524333 WUP524333 ID589869 RZ589869 ABV589869 ALR589869 AVN589869 BFJ589869 BPF589869 BZB589869 CIX589869 CST589869 DCP589869 DML589869 DWH589869 EGD589869 EPZ589869 EZV589869 FJR589869 FTN589869 GDJ589869 GNF589869 GXB589869 HGX589869 HQT589869 IAP589869 IKL589869 IUH589869 JED589869 JNZ589869 JXV589869 KHR589869 KRN589869 LBJ589869 LLF589869 LVB589869 MEX589869 MOT589869 MYP589869 NIL589869 NSH589869 OCD589869 OLZ589869 OVV589869 PFR589869 PPN589869 PZJ589869 QJF589869 QTB589869 RCX589869 RMT589869 RWP589869 SGL589869 SQH589869 TAD589869 TJZ589869 TTV589869 UDR589869 UNN589869 UXJ589869 VHF589869 VRB589869 WAX589869 WKT589869 WUP589869 ID655405 RZ655405 ABV655405 ALR655405 AVN655405 BFJ655405 BPF655405 BZB655405 CIX655405 CST655405 DCP655405 DML655405 DWH655405 EGD655405 EPZ655405 EZV655405 FJR655405 FTN655405 GDJ655405 GNF655405 GXB655405 HGX655405 HQT655405 IAP655405 IKL655405 IUH655405 JED655405 JNZ655405 JXV655405 KHR655405 KRN655405 LBJ655405 LLF655405 LVB655405 MEX655405 MOT655405 MYP655405 NIL655405 NSH655405 OCD655405 OLZ655405 OVV655405 PFR655405 PPN655405 PZJ655405 QJF655405 QTB655405 RCX655405 RMT655405 RWP655405 SGL655405 SQH655405 TAD655405 TJZ655405 TTV655405 UDR655405 UNN655405 UXJ655405 VHF655405 VRB655405 WAX655405 WKT655405 WUP655405 ID720941 RZ720941 ABV720941 ALR720941 AVN720941 BFJ720941 BPF720941 BZB720941 CIX720941 CST720941 DCP720941 DML720941 DWH720941 EGD720941 EPZ720941 EZV720941 FJR720941 FTN720941 GDJ720941 GNF720941 GXB720941 HGX720941 HQT720941 IAP720941 IKL720941 IUH720941 JED720941 JNZ720941 JXV720941 KHR720941 KRN720941 LBJ720941 LLF720941 LVB720941 MEX720941 MOT720941 MYP720941 NIL720941 NSH720941 OCD720941 OLZ720941 OVV720941 PFR720941 PPN720941 PZJ720941 QJF720941 QTB720941 RCX720941 RMT720941 RWP720941 SGL720941 SQH720941 TAD720941 TJZ720941 TTV720941 UDR720941 UNN720941 UXJ720941 VHF720941 VRB720941 WAX720941 WKT720941 WUP720941 ID786477 RZ786477 ABV786477 ALR786477 AVN786477 BFJ786477 BPF786477 BZB786477 CIX786477 CST786477 DCP786477 DML786477 DWH786477 EGD786477 EPZ786477 EZV786477 FJR786477 FTN786477 GDJ786477 GNF786477 GXB786477 HGX786477 HQT786477 IAP786477 IKL786477 IUH786477 JED786477 JNZ786477 JXV786477 KHR786477 KRN786477 LBJ786477 LLF786477 LVB786477 MEX786477 MOT786477 MYP786477 NIL786477 NSH786477 OCD786477 OLZ786477 OVV786477 PFR786477 PPN786477 PZJ786477 QJF786477 QTB786477 RCX786477 RMT786477 RWP786477 SGL786477 SQH786477 TAD786477 TJZ786477 TTV786477 UDR786477 UNN786477 UXJ786477 VHF786477 VRB786477 WAX786477 WKT786477 WUP786477 ID852013 RZ852013 ABV852013 ALR852013 AVN852013 BFJ852013 BPF852013 BZB852013 CIX852013 CST852013 DCP852013 DML852013 DWH852013 EGD852013 EPZ852013 EZV852013 FJR852013 FTN852013 GDJ852013 GNF852013 GXB852013 HGX852013 HQT852013 IAP852013 IKL852013 IUH852013 JED852013 JNZ852013 JXV852013 KHR852013 KRN852013 LBJ852013 LLF852013 LVB852013 MEX852013 MOT852013 MYP852013 NIL852013 NSH852013 OCD852013 OLZ852013 OVV852013 PFR852013 PPN852013 PZJ852013 QJF852013 QTB852013 RCX852013 RMT852013 RWP852013 SGL852013 SQH852013 TAD852013 TJZ852013 TTV852013 UDR852013 UNN852013 UXJ852013 VHF852013 VRB852013 WAX852013 WKT852013 WUP852013 ID917549 RZ917549 ABV917549 ALR917549 AVN917549 BFJ917549 BPF917549 BZB917549 CIX917549 CST917549 DCP917549 DML917549 DWH917549 EGD917549 EPZ917549 EZV917549 FJR917549 FTN917549 GDJ917549 GNF917549 GXB917549 HGX917549 HQT917549 IAP917549 IKL917549 IUH917549 JED917549 JNZ917549 JXV917549 KHR917549 KRN917549 LBJ917549 LLF917549 LVB917549 MEX917549 MOT917549 MYP917549 NIL917549 NSH917549 OCD917549 OLZ917549 OVV917549 PFR917549 PPN917549 PZJ917549 QJF917549 QTB917549 RCX917549 RMT917549 RWP917549 SGL917549 SQH917549 TAD917549 TJZ917549 TTV917549 UDR917549 UNN917549 UXJ917549 VHF917549 VRB917549 WAX917549 WKT917549 WUP917549 ID983085 RZ983085 ABV983085 ALR983085 AVN983085 BFJ983085 BPF983085 BZB983085 CIX983085 CST983085 DCP983085 DML983085 DWH983085 EGD983085 EPZ983085 EZV983085 FJR983085 FTN983085 GDJ983085 GNF983085 GXB983085 HGX983085 HQT983085 IAP983085 IKL983085 IUH983085 JED983085 JNZ983085 JXV983085 KHR983085 KRN983085 LBJ983085 LLF983085 LVB983085 MEX983085 MOT983085 MYP983085 NIL983085 NSH983085 OCD983085 OLZ983085 OVV983085 PFR983085 PPN983085 PZJ983085 QJF983085 QTB983085 RCX983085 RMT983085 RWP983085 SGL983085 SQH983085 TAD983085 TJZ983085 TTV983085 UDR983085 UNN983085 UXJ983085 VHF983085 VRB983085 WAX983085 WKT983085 WUP983085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ID65579 RZ65579 ABV65579 ALR65579 AVN65579 BFJ65579 BPF65579 BZB65579 CIX65579 CST65579 DCP65579 DML65579 DWH65579 EGD65579 EPZ65579 EZV65579 FJR65579 FTN65579 GDJ65579 GNF65579 GXB65579 HGX65579 HQT65579 IAP65579 IKL65579 IUH65579 JED65579 JNZ65579 JXV65579 KHR65579 KRN65579 LBJ65579 LLF65579 LVB65579 MEX65579 MOT65579 MYP65579 NIL65579 NSH65579 OCD65579 OLZ65579 OVV65579 PFR65579 PPN65579 PZJ65579 QJF65579 QTB65579 RCX65579 RMT65579 RWP65579 SGL65579 SQH65579 TAD65579 TJZ65579 TTV65579 UDR65579 UNN65579 UXJ65579 VHF65579 VRB65579 WAX65579 WKT65579 WUP65579 ID131115 RZ131115 ABV131115 ALR131115 AVN131115 BFJ131115 BPF131115 BZB131115 CIX131115 CST131115 DCP131115 DML131115 DWH131115 EGD131115 EPZ131115 EZV131115 FJR131115 FTN131115 GDJ131115 GNF131115 GXB131115 HGX131115 HQT131115 IAP131115 IKL131115 IUH131115 JED131115 JNZ131115 JXV131115 KHR131115 KRN131115 LBJ131115 LLF131115 LVB131115 MEX131115 MOT131115 MYP131115 NIL131115 NSH131115 OCD131115 OLZ131115 OVV131115 PFR131115 PPN131115 PZJ131115 QJF131115 QTB131115 RCX131115 RMT131115 RWP131115 SGL131115 SQH131115 TAD131115 TJZ131115 TTV131115 UDR131115 UNN131115 UXJ131115 VHF131115 VRB131115 WAX131115 WKT131115 WUP131115 ID196651 RZ196651 ABV196651 ALR196651 AVN196651 BFJ196651 BPF196651 BZB196651 CIX196651 CST196651 DCP196651 DML196651 DWH196651 EGD196651 EPZ196651 EZV196651 FJR196651 FTN196651 GDJ196651 GNF196651 GXB196651 HGX196651 HQT196651 IAP196651 IKL196651 IUH196651 JED196651 JNZ196651 JXV196651 KHR196651 KRN196651 LBJ196651 LLF196651 LVB196651 MEX196651 MOT196651 MYP196651 NIL196651 NSH196651 OCD196651 OLZ196651 OVV196651 PFR196651 PPN196651 PZJ196651 QJF196651 QTB196651 RCX196651 RMT196651 RWP196651 SGL196651 SQH196651 TAD196651 TJZ196651 TTV196651 UDR196651 UNN196651 UXJ196651 VHF196651 VRB196651 WAX196651 WKT196651 WUP196651 ID262187 RZ262187 ABV262187 ALR262187 AVN262187 BFJ262187 BPF262187 BZB262187 CIX262187 CST262187 DCP262187 DML262187 DWH262187 EGD262187 EPZ262187 EZV262187 FJR262187 FTN262187 GDJ262187 GNF262187 GXB262187 HGX262187 HQT262187 IAP262187 IKL262187 IUH262187 JED262187 JNZ262187 JXV262187 KHR262187 KRN262187 LBJ262187 LLF262187 LVB262187 MEX262187 MOT262187 MYP262187 NIL262187 NSH262187 OCD262187 OLZ262187 OVV262187 PFR262187 PPN262187 PZJ262187 QJF262187 QTB262187 RCX262187 RMT262187 RWP262187 SGL262187 SQH262187 TAD262187 TJZ262187 TTV262187 UDR262187 UNN262187 UXJ262187 VHF262187 VRB262187 WAX262187 WKT262187 WUP262187 ID327723 RZ327723 ABV327723 ALR327723 AVN327723 BFJ327723 BPF327723 BZB327723 CIX327723 CST327723 DCP327723 DML327723 DWH327723 EGD327723 EPZ327723 EZV327723 FJR327723 FTN327723 GDJ327723 GNF327723 GXB327723 HGX327723 HQT327723 IAP327723 IKL327723 IUH327723 JED327723 JNZ327723 JXV327723 KHR327723 KRN327723 LBJ327723 LLF327723 LVB327723 MEX327723 MOT327723 MYP327723 NIL327723 NSH327723 OCD327723 OLZ327723 OVV327723 PFR327723 PPN327723 PZJ327723 QJF327723 QTB327723 RCX327723 RMT327723 RWP327723 SGL327723 SQH327723 TAD327723 TJZ327723 TTV327723 UDR327723 UNN327723 UXJ327723 VHF327723 VRB327723 WAX327723 WKT327723 WUP327723 ID393259 RZ393259 ABV393259 ALR393259 AVN393259 BFJ393259 BPF393259 BZB393259 CIX393259 CST393259 DCP393259 DML393259 DWH393259 EGD393259 EPZ393259 EZV393259 FJR393259 FTN393259 GDJ393259 GNF393259 GXB393259 HGX393259 HQT393259 IAP393259 IKL393259 IUH393259 JED393259 JNZ393259 JXV393259 KHR393259 KRN393259 LBJ393259 LLF393259 LVB393259 MEX393259 MOT393259 MYP393259 NIL393259 NSH393259 OCD393259 OLZ393259 OVV393259 PFR393259 PPN393259 PZJ393259 QJF393259 QTB393259 RCX393259 RMT393259 RWP393259 SGL393259 SQH393259 TAD393259 TJZ393259 TTV393259 UDR393259 UNN393259 UXJ393259 VHF393259 VRB393259 WAX393259 WKT393259 WUP393259 ID458795 RZ458795 ABV458795 ALR458795 AVN458795 BFJ458795 BPF458795 BZB458795 CIX458795 CST458795 DCP458795 DML458795 DWH458795 EGD458795 EPZ458795 EZV458795 FJR458795 FTN458795 GDJ458795 GNF458795 GXB458795 HGX458795 HQT458795 IAP458795 IKL458795 IUH458795 JED458795 JNZ458795 JXV458795 KHR458795 KRN458795 LBJ458795 LLF458795 LVB458795 MEX458795 MOT458795 MYP458795 NIL458795 NSH458795 OCD458795 OLZ458795 OVV458795 PFR458795 PPN458795 PZJ458795 QJF458795 QTB458795 RCX458795 RMT458795 RWP458795 SGL458795 SQH458795 TAD458795 TJZ458795 TTV458795 UDR458795 UNN458795 UXJ458795 VHF458795 VRB458795 WAX458795 WKT458795 WUP458795 ID524331 RZ524331 ABV524331 ALR524331 AVN524331 BFJ524331 BPF524331 BZB524331 CIX524331 CST524331 DCP524331 DML524331 DWH524331 EGD524331 EPZ524331 EZV524331 FJR524331 FTN524331 GDJ524331 GNF524331 GXB524331 HGX524331 HQT524331 IAP524331 IKL524331 IUH524331 JED524331 JNZ524331 JXV524331 KHR524331 KRN524331 LBJ524331 LLF524331 LVB524331 MEX524331 MOT524331 MYP524331 NIL524331 NSH524331 OCD524331 OLZ524331 OVV524331 PFR524331 PPN524331 PZJ524331 QJF524331 QTB524331 RCX524331 RMT524331 RWP524331 SGL524331 SQH524331 TAD524331 TJZ524331 TTV524331 UDR524331 UNN524331 UXJ524331 VHF524331 VRB524331 WAX524331 WKT524331 WUP524331 ID589867 RZ589867 ABV589867 ALR589867 AVN589867 BFJ589867 BPF589867 BZB589867 CIX589867 CST589867 DCP589867 DML589867 DWH589867 EGD589867 EPZ589867 EZV589867 FJR589867 FTN589867 GDJ589867 GNF589867 GXB589867 HGX589867 HQT589867 IAP589867 IKL589867 IUH589867 JED589867 JNZ589867 JXV589867 KHR589867 KRN589867 LBJ589867 LLF589867 LVB589867 MEX589867 MOT589867 MYP589867 NIL589867 NSH589867 OCD589867 OLZ589867 OVV589867 PFR589867 PPN589867 PZJ589867 QJF589867 QTB589867 RCX589867 RMT589867 RWP589867 SGL589867 SQH589867 TAD589867 TJZ589867 TTV589867 UDR589867 UNN589867 UXJ589867 VHF589867 VRB589867 WAX589867 WKT589867 WUP589867 ID655403 RZ655403 ABV655403 ALR655403 AVN655403 BFJ655403 BPF655403 BZB655403 CIX655403 CST655403 DCP655403 DML655403 DWH655403 EGD655403 EPZ655403 EZV655403 FJR655403 FTN655403 GDJ655403 GNF655403 GXB655403 HGX655403 HQT655403 IAP655403 IKL655403 IUH655403 JED655403 JNZ655403 JXV655403 KHR655403 KRN655403 LBJ655403 LLF655403 LVB655403 MEX655403 MOT655403 MYP655403 NIL655403 NSH655403 OCD655403 OLZ655403 OVV655403 PFR655403 PPN655403 PZJ655403 QJF655403 QTB655403 RCX655403 RMT655403 RWP655403 SGL655403 SQH655403 TAD655403 TJZ655403 TTV655403 UDR655403 UNN655403 UXJ655403 VHF655403 VRB655403 WAX655403 WKT655403 WUP655403 ID720939 RZ720939 ABV720939 ALR720939 AVN720939 BFJ720939 BPF720939 BZB720939 CIX720939 CST720939 DCP720939 DML720939 DWH720939 EGD720939 EPZ720939 EZV720939 FJR720939 FTN720939 GDJ720939 GNF720939 GXB720939 HGX720939 HQT720939 IAP720939 IKL720939 IUH720939 JED720939 JNZ720939 JXV720939 KHR720939 KRN720939 LBJ720939 LLF720939 LVB720939 MEX720939 MOT720939 MYP720939 NIL720939 NSH720939 OCD720939 OLZ720939 OVV720939 PFR720939 PPN720939 PZJ720939 QJF720939 QTB720939 RCX720939 RMT720939 RWP720939 SGL720939 SQH720939 TAD720939 TJZ720939 TTV720939 UDR720939 UNN720939 UXJ720939 VHF720939 VRB720939 WAX720939 WKT720939 WUP720939 ID786475 RZ786475 ABV786475 ALR786475 AVN786475 BFJ786475 BPF786475 BZB786475 CIX786475 CST786475 DCP786475 DML786475 DWH786475 EGD786475 EPZ786475 EZV786475 FJR786475 FTN786475 GDJ786475 GNF786475 GXB786475 HGX786475 HQT786475 IAP786475 IKL786475 IUH786475 JED786475 JNZ786475 JXV786475 KHR786475 KRN786475 LBJ786475 LLF786475 LVB786475 MEX786475 MOT786475 MYP786475 NIL786475 NSH786475 OCD786475 OLZ786475 OVV786475 PFR786475 PPN786475 PZJ786475 QJF786475 QTB786475 RCX786475 RMT786475 RWP786475 SGL786475 SQH786475 TAD786475 TJZ786475 TTV786475 UDR786475 UNN786475 UXJ786475 VHF786475 VRB786475 WAX786475 WKT786475 WUP786475 ID852011 RZ852011 ABV852011 ALR852011 AVN852011 BFJ852011 BPF852011 BZB852011 CIX852011 CST852011 DCP852011 DML852011 DWH852011 EGD852011 EPZ852011 EZV852011 FJR852011 FTN852011 GDJ852011 GNF852011 GXB852011 HGX852011 HQT852011 IAP852011 IKL852011 IUH852011 JED852011 JNZ852011 JXV852011 KHR852011 KRN852011 LBJ852011 LLF852011 LVB852011 MEX852011 MOT852011 MYP852011 NIL852011 NSH852011 OCD852011 OLZ852011 OVV852011 PFR852011 PPN852011 PZJ852011 QJF852011 QTB852011 RCX852011 RMT852011 RWP852011 SGL852011 SQH852011 TAD852011 TJZ852011 TTV852011 UDR852011 UNN852011 UXJ852011 VHF852011 VRB852011 WAX852011 WKT852011 WUP852011 ID917547 RZ917547 ABV917547 ALR917547 AVN917547 BFJ917547 BPF917547 BZB917547 CIX917547 CST917547 DCP917547 DML917547 DWH917547 EGD917547 EPZ917547 EZV917547 FJR917547 FTN917547 GDJ917547 GNF917547 GXB917547 HGX917547 HQT917547 IAP917547 IKL917547 IUH917547 JED917547 JNZ917547 JXV917547 KHR917547 KRN917547 LBJ917547 LLF917547 LVB917547 MEX917547 MOT917547 MYP917547 NIL917547 NSH917547 OCD917547 OLZ917547 OVV917547 PFR917547 PPN917547 PZJ917547 QJF917547 QTB917547 RCX917547 RMT917547 RWP917547 SGL917547 SQH917547 TAD917547 TJZ917547 TTV917547 UDR917547 UNN917547 UXJ917547 VHF917547 VRB917547 WAX917547 WKT917547 WUP917547 ID983083 RZ983083 ABV983083 ALR983083 AVN983083 BFJ983083 BPF983083 BZB983083 CIX983083 CST983083 DCP983083 DML983083 DWH983083 EGD983083 EPZ983083 EZV983083 FJR983083 FTN983083 GDJ983083 GNF983083 GXB983083 HGX983083 HQT983083 IAP983083 IKL983083 IUH983083 JED983083 JNZ983083 JXV983083 KHR983083 KRN983083 LBJ983083 LLF983083 LVB983083 MEX983083 MOT983083 MYP983083 NIL983083 NSH983083 OCD983083 OLZ983083 OVV983083 PFR983083 PPN983083 PZJ983083 QJF983083 QTB983083 RCX983083 RMT983083 RWP983083 SGL983083 SQH983083 TAD983083 TJZ983083 TTV983083 UDR983083 UNN983083 UXJ983083 VHF983083 VRB983083 WAX983083 WKT983083 WUP983083 HZ65587:HZ65590 RV65587:RV65590 ABR65587:ABR65590 ALN65587:ALN65590 AVJ65587:AVJ65590 BFF65587:BFF65590 BPB65587:BPB65590 BYX65587:BYX65590 CIT65587:CIT65590 CSP65587:CSP65590 DCL65587:DCL65590 DMH65587:DMH65590 DWD65587:DWD65590 EFZ65587:EFZ65590 EPV65587:EPV65590 EZR65587:EZR65590 FJN65587:FJN65590 FTJ65587:FTJ65590 GDF65587:GDF65590 GNB65587:GNB65590 GWX65587:GWX65590 HGT65587:HGT65590 HQP65587:HQP65590 IAL65587:IAL65590 IKH65587:IKH65590 IUD65587:IUD65590 JDZ65587:JDZ65590 JNV65587:JNV65590 JXR65587:JXR65590 KHN65587:KHN65590 KRJ65587:KRJ65590 LBF65587:LBF65590 LLB65587:LLB65590 LUX65587:LUX65590 MET65587:MET65590 MOP65587:MOP65590 MYL65587:MYL65590 NIH65587:NIH65590 NSD65587:NSD65590 OBZ65587:OBZ65590 OLV65587:OLV65590 OVR65587:OVR65590 PFN65587:PFN65590 PPJ65587:PPJ65590 PZF65587:PZF65590 QJB65587:QJB65590 QSX65587:QSX65590 RCT65587:RCT65590 RMP65587:RMP65590 RWL65587:RWL65590 SGH65587:SGH65590 SQD65587:SQD65590 SZZ65587:SZZ65590 TJV65587:TJV65590 TTR65587:TTR65590 UDN65587:UDN65590 UNJ65587:UNJ65590 UXF65587:UXF65590 VHB65587:VHB65590 VQX65587:VQX65590 WAT65587:WAT65590 WKP65587:WKP65590 WUL65587:WUL65590 HZ131123:HZ131126 RV131123:RV131126 ABR131123:ABR131126 ALN131123:ALN131126 AVJ131123:AVJ131126 BFF131123:BFF131126 BPB131123:BPB131126 BYX131123:BYX131126 CIT131123:CIT131126 CSP131123:CSP131126 DCL131123:DCL131126 DMH131123:DMH131126 DWD131123:DWD131126 EFZ131123:EFZ131126 EPV131123:EPV131126 EZR131123:EZR131126 FJN131123:FJN131126 FTJ131123:FTJ131126 GDF131123:GDF131126 GNB131123:GNB131126 GWX131123:GWX131126 HGT131123:HGT131126 HQP131123:HQP131126 IAL131123:IAL131126 IKH131123:IKH131126 IUD131123:IUD131126 JDZ131123:JDZ131126 JNV131123:JNV131126 JXR131123:JXR131126 KHN131123:KHN131126 KRJ131123:KRJ131126 LBF131123:LBF131126 LLB131123:LLB131126 LUX131123:LUX131126 MET131123:MET131126 MOP131123:MOP131126 MYL131123:MYL131126 NIH131123:NIH131126 NSD131123:NSD131126 OBZ131123:OBZ131126 OLV131123:OLV131126 OVR131123:OVR131126 PFN131123:PFN131126 PPJ131123:PPJ131126 PZF131123:PZF131126 QJB131123:QJB131126 QSX131123:QSX131126 RCT131123:RCT131126 RMP131123:RMP131126 RWL131123:RWL131126 SGH131123:SGH131126 SQD131123:SQD131126 SZZ131123:SZZ131126 TJV131123:TJV131126 TTR131123:TTR131126 UDN131123:UDN131126 UNJ131123:UNJ131126 UXF131123:UXF131126 VHB131123:VHB131126 VQX131123:VQX131126 WAT131123:WAT131126 WKP131123:WKP131126 WUL131123:WUL131126 HZ196659:HZ196662 RV196659:RV196662 ABR196659:ABR196662 ALN196659:ALN196662 AVJ196659:AVJ196662 BFF196659:BFF196662 BPB196659:BPB196662 BYX196659:BYX196662 CIT196659:CIT196662 CSP196659:CSP196662 DCL196659:DCL196662 DMH196659:DMH196662 DWD196659:DWD196662 EFZ196659:EFZ196662 EPV196659:EPV196662 EZR196659:EZR196662 FJN196659:FJN196662 FTJ196659:FTJ196662 GDF196659:GDF196662 GNB196659:GNB196662 GWX196659:GWX196662 HGT196659:HGT196662 HQP196659:HQP196662 IAL196659:IAL196662 IKH196659:IKH196662 IUD196659:IUD196662 JDZ196659:JDZ196662 JNV196659:JNV196662 JXR196659:JXR196662 KHN196659:KHN196662 KRJ196659:KRJ196662 LBF196659:LBF196662 LLB196659:LLB196662 LUX196659:LUX196662 MET196659:MET196662 MOP196659:MOP196662 MYL196659:MYL196662 NIH196659:NIH196662 NSD196659:NSD196662 OBZ196659:OBZ196662 OLV196659:OLV196662 OVR196659:OVR196662 PFN196659:PFN196662 PPJ196659:PPJ196662 PZF196659:PZF196662 QJB196659:QJB196662 QSX196659:QSX196662 RCT196659:RCT196662 RMP196659:RMP196662 RWL196659:RWL196662 SGH196659:SGH196662 SQD196659:SQD196662 SZZ196659:SZZ196662 TJV196659:TJV196662 TTR196659:TTR196662 UDN196659:UDN196662 UNJ196659:UNJ196662 UXF196659:UXF196662 VHB196659:VHB196662 VQX196659:VQX196662 WAT196659:WAT196662 WKP196659:WKP196662 WUL196659:WUL196662 HZ262195:HZ262198 RV262195:RV262198 ABR262195:ABR262198 ALN262195:ALN262198 AVJ262195:AVJ262198 BFF262195:BFF262198 BPB262195:BPB262198 BYX262195:BYX262198 CIT262195:CIT262198 CSP262195:CSP262198 DCL262195:DCL262198 DMH262195:DMH262198 DWD262195:DWD262198 EFZ262195:EFZ262198 EPV262195:EPV262198 EZR262195:EZR262198 FJN262195:FJN262198 FTJ262195:FTJ262198 GDF262195:GDF262198 GNB262195:GNB262198 GWX262195:GWX262198 HGT262195:HGT262198 HQP262195:HQP262198 IAL262195:IAL262198 IKH262195:IKH262198 IUD262195:IUD262198 JDZ262195:JDZ262198 JNV262195:JNV262198 JXR262195:JXR262198 KHN262195:KHN262198 KRJ262195:KRJ262198 LBF262195:LBF262198 LLB262195:LLB262198 LUX262195:LUX262198 MET262195:MET262198 MOP262195:MOP262198 MYL262195:MYL262198 NIH262195:NIH262198 NSD262195:NSD262198 OBZ262195:OBZ262198 OLV262195:OLV262198 OVR262195:OVR262198 PFN262195:PFN262198 PPJ262195:PPJ262198 PZF262195:PZF262198 QJB262195:QJB262198 QSX262195:QSX262198 RCT262195:RCT262198 RMP262195:RMP262198 RWL262195:RWL262198 SGH262195:SGH262198 SQD262195:SQD262198 SZZ262195:SZZ262198 TJV262195:TJV262198 TTR262195:TTR262198 UDN262195:UDN262198 UNJ262195:UNJ262198 UXF262195:UXF262198 VHB262195:VHB262198 VQX262195:VQX262198 WAT262195:WAT262198 WKP262195:WKP262198 WUL262195:WUL262198 HZ327731:HZ327734 RV327731:RV327734 ABR327731:ABR327734 ALN327731:ALN327734 AVJ327731:AVJ327734 BFF327731:BFF327734 BPB327731:BPB327734 BYX327731:BYX327734 CIT327731:CIT327734 CSP327731:CSP327734 DCL327731:DCL327734 DMH327731:DMH327734 DWD327731:DWD327734 EFZ327731:EFZ327734 EPV327731:EPV327734 EZR327731:EZR327734 FJN327731:FJN327734 FTJ327731:FTJ327734 GDF327731:GDF327734 GNB327731:GNB327734 GWX327731:GWX327734 HGT327731:HGT327734 HQP327731:HQP327734 IAL327731:IAL327734 IKH327731:IKH327734 IUD327731:IUD327734 JDZ327731:JDZ327734 JNV327731:JNV327734 JXR327731:JXR327734 KHN327731:KHN327734 KRJ327731:KRJ327734 LBF327731:LBF327734 LLB327731:LLB327734 LUX327731:LUX327734 MET327731:MET327734 MOP327731:MOP327734 MYL327731:MYL327734 NIH327731:NIH327734 NSD327731:NSD327734 OBZ327731:OBZ327734 OLV327731:OLV327734 OVR327731:OVR327734 PFN327731:PFN327734 PPJ327731:PPJ327734 PZF327731:PZF327734 QJB327731:QJB327734 QSX327731:QSX327734 RCT327731:RCT327734 RMP327731:RMP327734 RWL327731:RWL327734 SGH327731:SGH327734 SQD327731:SQD327734 SZZ327731:SZZ327734 TJV327731:TJV327734 TTR327731:TTR327734 UDN327731:UDN327734 UNJ327731:UNJ327734 UXF327731:UXF327734 VHB327731:VHB327734 VQX327731:VQX327734 WAT327731:WAT327734 WKP327731:WKP327734 WUL327731:WUL327734 HZ393267:HZ393270 RV393267:RV393270 ABR393267:ABR393270 ALN393267:ALN393270 AVJ393267:AVJ393270 BFF393267:BFF393270 BPB393267:BPB393270 BYX393267:BYX393270 CIT393267:CIT393270 CSP393267:CSP393270 DCL393267:DCL393270 DMH393267:DMH393270 DWD393267:DWD393270 EFZ393267:EFZ393270 EPV393267:EPV393270 EZR393267:EZR393270 FJN393267:FJN393270 FTJ393267:FTJ393270 GDF393267:GDF393270 GNB393267:GNB393270 GWX393267:GWX393270 HGT393267:HGT393270 HQP393267:HQP393270 IAL393267:IAL393270 IKH393267:IKH393270 IUD393267:IUD393270 JDZ393267:JDZ393270 JNV393267:JNV393270 JXR393267:JXR393270 KHN393267:KHN393270 KRJ393267:KRJ393270 LBF393267:LBF393270 LLB393267:LLB393270 LUX393267:LUX393270 MET393267:MET393270 MOP393267:MOP393270 MYL393267:MYL393270 NIH393267:NIH393270 NSD393267:NSD393270 OBZ393267:OBZ393270 OLV393267:OLV393270 OVR393267:OVR393270 PFN393267:PFN393270 PPJ393267:PPJ393270 PZF393267:PZF393270 QJB393267:QJB393270 QSX393267:QSX393270 RCT393267:RCT393270 RMP393267:RMP393270 RWL393267:RWL393270 SGH393267:SGH393270 SQD393267:SQD393270 SZZ393267:SZZ393270 TJV393267:TJV393270 TTR393267:TTR393270 UDN393267:UDN393270 UNJ393267:UNJ393270 UXF393267:UXF393270 VHB393267:VHB393270 VQX393267:VQX393270 WAT393267:WAT393270 WKP393267:WKP393270 WUL393267:WUL393270 HZ458803:HZ458806 RV458803:RV458806 ABR458803:ABR458806 ALN458803:ALN458806 AVJ458803:AVJ458806 BFF458803:BFF458806 BPB458803:BPB458806 BYX458803:BYX458806 CIT458803:CIT458806 CSP458803:CSP458806 DCL458803:DCL458806 DMH458803:DMH458806 DWD458803:DWD458806 EFZ458803:EFZ458806 EPV458803:EPV458806 EZR458803:EZR458806 FJN458803:FJN458806 FTJ458803:FTJ458806 GDF458803:GDF458806 GNB458803:GNB458806 GWX458803:GWX458806 HGT458803:HGT458806 HQP458803:HQP458806 IAL458803:IAL458806 IKH458803:IKH458806 IUD458803:IUD458806 JDZ458803:JDZ458806 JNV458803:JNV458806 JXR458803:JXR458806 KHN458803:KHN458806 KRJ458803:KRJ458806 LBF458803:LBF458806 LLB458803:LLB458806 LUX458803:LUX458806 MET458803:MET458806 MOP458803:MOP458806 MYL458803:MYL458806 NIH458803:NIH458806 NSD458803:NSD458806 OBZ458803:OBZ458806 OLV458803:OLV458806 OVR458803:OVR458806 PFN458803:PFN458806 PPJ458803:PPJ458806 PZF458803:PZF458806 QJB458803:QJB458806 QSX458803:QSX458806 RCT458803:RCT458806 RMP458803:RMP458806 RWL458803:RWL458806 SGH458803:SGH458806 SQD458803:SQD458806 SZZ458803:SZZ458806 TJV458803:TJV458806 TTR458803:TTR458806 UDN458803:UDN458806 UNJ458803:UNJ458806 UXF458803:UXF458806 VHB458803:VHB458806 VQX458803:VQX458806 WAT458803:WAT458806 WKP458803:WKP458806 WUL458803:WUL458806 HZ524339:HZ524342 RV524339:RV524342 ABR524339:ABR524342 ALN524339:ALN524342 AVJ524339:AVJ524342 BFF524339:BFF524342 BPB524339:BPB524342 BYX524339:BYX524342 CIT524339:CIT524342 CSP524339:CSP524342 DCL524339:DCL524342 DMH524339:DMH524342 DWD524339:DWD524342 EFZ524339:EFZ524342 EPV524339:EPV524342 EZR524339:EZR524342 FJN524339:FJN524342 FTJ524339:FTJ524342 GDF524339:GDF524342 GNB524339:GNB524342 GWX524339:GWX524342 HGT524339:HGT524342 HQP524339:HQP524342 IAL524339:IAL524342 IKH524339:IKH524342 IUD524339:IUD524342 JDZ524339:JDZ524342 JNV524339:JNV524342 JXR524339:JXR524342 KHN524339:KHN524342 KRJ524339:KRJ524342 LBF524339:LBF524342 LLB524339:LLB524342 LUX524339:LUX524342 MET524339:MET524342 MOP524339:MOP524342 MYL524339:MYL524342 NIH524339:NIH524342 NSD524339:NSD524342 OBZ524339:OBZ524342 OLV524339:OLV524342 OVR524339:OVR524342 PFN524339:PFN524342 PPJ524339:PPJ524342 PZF524339:PZF524342 QJB524339:QJB524342 QSX524339:QSX524342 RCT524339:RCT524342 RMP524339:RMP524342 RWL524339:RWL524342 SGH524339:SGH524342 SQD524339:SQD524342 SZZ524339:SZZ524342 TJV524339:TJV524342 TTR524339:TTR524342 UDN524339:UDN524342 UNJ524339:UNJ524342 UXF524339:UXF524342 VHB524339:VHB524342 VQX524339:VQX524342 WAT524339:WAT524342 WKP524339:WKP524342 WUL524339:WUL524342 HZ589875:HZ589878 RV589875:RV589878 ABR589875:ABR589878 ALN589875:ALN589878 AVJ589875:AVJ589878 BFF589875:BFF589878 BPB589875:BPB589878 BYX589875:BYX589878 CIT589875:CIT589878 CSP589875:CSP589878 DCL589875:DCL589878 DMH589875:DMH589878 DWD589875:DWD589878 EFZ589875:EFZ589878 EPV589875:EPV589878 EZR589875:EZR589878 FJN589875:FJN589878 FTJ589875:FTJ589878 GDF589875:GDF589878 GNB589875:GNB589878 GWX589875:GWX589878 HGT589875:HGT589878 HQP589875:HQP589878 IAL589875:IAL589878 IKH589875:IKH589878 IUD589875:IUD589878 JDZ589875:JDZ589878 JNV589875:JNV589878 JXR589875:JXR589878 KHN589875:KHN589878 KRJ589875:KRJ589878 LBF589875:LBF589878 LLB589875:LLB589878 LUX589875:LUX589878 MET589875:MET589878 MOP589875:MOP589878 MYL589875:MYL589878 NIH589875:NIH589878 NSD589875:NSD589878 OBZ589875:OBZ589878 OLV589875:OLV589878 OVR589875:OVR589878 PFN589875:PFN589878 PPJ589875:PPJ589878 PZF589875:PZF589878 QJB589875:QJB589878 QSX589875:QSX589878 RCT589875:RCT589878 RMP589875:RMP589878 RWL589875:RWL589878 SGH589875:SGH589878 SQD589875:SQD589878 SZZ589875:SZZ589878 TJV589875:TJV589878 TTR589875:TTR589878 UDN589875:UDN589878 UNJ589875:UNJ589878 UXF589875:UXF589878 VHB589875:VHB589878 VQX589875:VQX589878 WAT589875:WAT589878 WKP589875:WKP589878 WUL589875:WUL589878 HZ655411:HZ655414 RV655411:RV655414 ABR655411:ABR655414 ALN655411:ALN655414 AVJ655411:AVJ655414 BFF655411:BFF655414 BPB655411:BPB655414 BYX655411:BYX655414 CIT655411:CIT655414 CSP655411:CSP655414 DCL655411:DCL655414 DMH655411:DMH655414 DWD655411:DWD655414 EFZ655411:EFZ655414 EPV655411:EPV655414 EZR655411:EZR655414 FJN655411:FJN655414 FTJ655411:FTJ655414 GDF655411:GDF655414 GNB655411:GNB655414 GWX655411:GWX655414 HGT655411:HGT655414 HQP655411:HQP655414 IAL655411:IAL655414 IKH655411:IKH655414 IUD655411:IUD655414 JDZ655411:JDZ655414 JNV655411:JNV655414 JXR655411:JXR655414 KHN655411:KHN655414 KRJ655411:KRJ655414 LBF655411:LBF655414 LLB655411:LLB655414 LUX655411:LUX655414 MET655411:MET655414 MOP655411:MOP655414 MYL655411:MYL655414 NIH655411:NIH655414 NSD655411:NSD655414 OBZ655411:OBZ655414 OLV655411:OLV655414 OVR655411:OVR655414 PFN655411:PFN655414 PPJ655411:PPJ655414 PZF655411:PZF655414 QJB655411:QJB655414 QSX655411:QSX655414 RCT655411:RCT655414 RMP655411:RMP655414 RWL655411:RWL655414 SGH655411:SGH655414 SQD655411:SQD655414 SZZ655411:SZZ655414 TJV655411:TJV655414 TTR655411:TTR655414 UDN655411:UDN655414 UNJ655411:UNJ655414 UXF655411:UXF655414 VHB655411:VHB655414 VQX655411:VQX655414 WAT655411:WAT655414 WKP655411:WKP655414 WUL655411:WUL655414 HZ720947:HZ720950 RV720947:RV720950 ABR720947:ABR720950 ALN720947:ALN720950 AVJ720947:AVJ720950 BFF720947:BFF720950 BPB720947:BPB720950 BYX720947:BYX720950 CIT720947:CIT720950 CSP720947:CSP720950 DCL720947:DCL720950 DMH720947:DMH720950 DWD720947:DWD720950 EFZ720947:EFZ720950 EPV720947:EPV720950 EZR720947:EZR720950 FJN720947:FJN720950 FTJ720947:FTJ720950 GDF720947:GDF720950 GNB720947:GNB720950 GWX720947:GWX720950 HGT720947:HGT720950 HQP720947:HQP720950 IAL720947:IAL720950 IKH720947:IKH720950 IUD720947:IUD720950 JDZ720947:JDZ720950 JNV720947:JNV720950 JXR720947:JXR720950 KHN720947:KHN720950 KRJ720947:KRJ720950 LBF720947:LBF720950 LLB720947:LLB720950 LUX720947:LUX720950 MET720947:MET720950 MOP720947:MOP720950 MYL720947:MYL720950 NIH720947:NIH720950 NSD720947:NSD720950 OBZ720947:OBZ720950 OLV720947:OLV720950 OVR720947:OVR720950 PFN720947:PFN720950 PPJ720947:PPJ720950 PZF720947:PZF720950 QJB720947:QJB720950 QSX720947:QSX720950 RCT720947:RCT720950 RMP720947:RMP720950 RWL720947:RWL720950 SGH720947:SGH720950 SQD720947:SQD720950 SZZ720947:SZZ720950 TJV720947:TJV720950 TTR720947:TTR720950 UDN720947:UDN720950 UNJ720947:UNJ720950 UXF720947:UXF720950 VHB720947:VHB720950 VQX720947:VQX720950 WAT720947:WAT720950 WKP720947:WKP720950 WUL720947:WUL720950 HZ786483:HZ786486 RV786483:RV786486 ABR786483:ABR786486 ALN786483:ALN786486 AVJ786483:AVJ786486 BFF786483:BFF786486 BPB786483:BPB786486 BYX786483:BYX786486 CIT786483:CIT786486 CSP786483:CSP786486 DCL786483:DCL786486 DMH786483:DMH786486 DWD786483:DWD786486 EFZ786483:EFZ786486 EPV786483:EPV786486 EZR786483:EZR786486 FJN786483:FJN786486 FTJ786483:FTJ786486 GDF786483:GDF786486 GNB786483:GNB786486 GWX786483:GWX786486 HGT786483:HGT786486 HQP786483:HQP786486 IAL786483:IAL786486 IKH786483:IKH786486 IUD786483:IUD786486 JDZ786483:JDZ786486 JNV786483:JNV786486 JXR786483:JXR786486 KHN786483:KHN786486 KRJ786483:KRJ786486 LBF786483:LBF786486 LLB786483:LLB786486 LUX786483:LUX786486 MET786483:MET786486 MOP786483:MOP786486 MYL786483:MYL786486 NIH786483:NIH786486 NSD786483:NSD786486 OBZ786483:OBZ786486 OLV786483:OLV786486 OVR786483:OVR786486 PFN786483:PFN786486 PPJ786483:PPJ786486 PZF786483:PZF786486 QJB786483:QJB786486 QSX786483:QSX786486 RCT786483:RCT786486 RMP786483:RMP786486 RWL786483:RWL786486 SGH786483:SGH786486 SQD786483:SQD786486 SZZ786483:SZZ786486 TJV786483:TJV786486 TTR786483:TTR786486 UDN786483:UDN786486 UNJ786483:UNJ786486 UXF786483:UXF786486 VHB786483:VHB786486 VQX786483:VQX786486 WAT786483:WAT786486 WKP786483:WKP786486 WUL786483:WUL786486 HZ852019:HZ852022 RV852019:RV852022 ABR852019:ABR852022 ALN852019:ALN852022 AVJ852019:AVJ852022 BFF852019:BFF852022 BPB852019:BPB852022 BYX852019:BYX852022 CIT852019:CIT852022 CSP852019:CSP852022 DCL852019:DCL852022 DMH852019:DMH852022 DWD852019:DWD852022 EFZ852019:EFZ852022 EPV852019:EPV852022 EZR852019:EZR852022 FJN852019:FJN852022 FTJ852019:FTJ852022 GDF852019:GDF852022 GNB852019:GNB852022 GWX852019:GWX852022 HGT852019:HGT852022 HQP852019:HQP852022 IAL852019:IAL852022 IKH852019:IKH852022 IUD852019:IUD852022 JDZ852019:JDZ852022 JNV852019:JNV852022 JXR852019:JXR852022 KHN852019:KHN852022 KRJ852019:KRJ852022 LBF852019:LBF852022 LLB852019:LLB852022 LUX852019:LUX852022 MET852019:MET852022 MOP852019:MOP852022 MYL852019:MYL852022 NIH852019:NIH852022 NSD852019:NSD852022 OBZ852019:OBZ852022 OLV852019:OLV852022 OVR852019:OVR852022 PFN852019:PFN852022 PPJ852019:PPJ852022 PZF852019:PZF852022 QJB852019:QJB852022 QSX852019:QSX852022 RCT852019:RCT852022 RMP852019:RMP852022 RWL852019:RWL852022 SGH852019:SGH852022 SQD852019:SQD852022 SZZ852019:SZZ852022 TJV852019:TJV852022 TTR852019:TTR852022 UDN852019:UDN852022 UNJ852019:UNJ852022 UXF852019:UXF852022 VHB852019:VHB852022 VQX852019:VQX852022 WAT852019:WAT852022 WKP852019:WKP852022 WUL852019:WUL852022 HZ917555:HZ917558 RV917555:RV917558 ABR917555:ABR917558 ALN917555:ALN917558 AVJ917555:AVJ917558 BFF917555:BFF917558 BPB917555:BPB917558 BYX917555:BYX917558 CIT917555:CIT917558 CSP917555:CSP917558 DCL917555:DCL917558 DMH917555:DMH917558 DWD917555:DWD917558 EFZ917555:EFZ917558 EPV917555:EPV917558 EZR917555:EZR917558 FJN917555:FJN917558 FTJ917555:FTJ917558 GDF917555:GDF917558 GNB917555:GNB917558 GWX917555:GWX917558 HGT917555:HGT917558 HQP917555:HQP917558 IAL917555:IAL917558 IKH917555:IKH917558 IUD917555:IUD917558 JDZ917555:JDZ917558 JNV917555:JNV917558 JXR917555:JXR917558 KHN917555:KHN917558 KRJ917555:KRJ917558 LBF917555:LBF917558 LLB917555:LLB917558 LUX917555:LUX917558 MET917555:MET917558 MOP917555:MOP917558 MYL917555:MYL917558 NIH917555:NIH917558 NSD917555:NSD917558 OBZ917555:OBZ917558 OLV917555:OLV917558 OVR917555:OVR917558 PFN917555:PFN917558 PPJ917555:PPJ917558 PZF917555:PZF917558 QJB917555:QJB917558 QSX917555:QSX917558 RCT917555:RCT917558 RMP917555:RMP917558 RWL917555:RWL917558 SGH917555:SGH917558 SQD917555:SQD917558 SZZ917555:SZZ917558 TJV917555:TJV917558 TTR917555:TTR917558 UDN917555:UDN917558 UNJ917555:UNJ917558 UXF917555:UXF917558 VHB917555:VHB917558 VQX917555:VQX917558 WAT917555:WAT917558 WKP917555:WKP917558 WUL917555:WUL917558 HZ983091:HZ983094 RV983091:RV983094 ABR983091:ABR983094 ALN983091:ALN983094 AVJ983091:AVJ983094 BFF983091:BFF983094 BPB983091:BPB983094 BYX983091:BYX983094 CIT983091:CIT983094 CSP983091:CSP983094 DCL983091:DCL983094 DMH983091:DMH983094 DWD983091:DWD983094 EFZ983091:EFZ983094 EPV983091:EPV983094 EZR983091:EZR983094 FJN983091:FJN983094 FTJ983091:FTJ983094 GDF983091:GDF983094 GNB983091:GNB983094 GWX983091:GWX983094 HGT983091:HGT983094 HQP983091:HQP983094 IAL983091:IAL983094 IKH983091:IKH983094 IUD983091:IUD983094 JDZ983091:JDZ983094 JNV983091:JNV983094 JXR983091:JXR983094 KHN983091:KHN983094 KRJ983091:KRJ983094 LBF983091:LBF983094 LLB983091:LLB983094 LUX983091:LUX983094 MET983091:MET983094 MOP983091:MOP983094 MYL983091:MYL983094 NIH983091:NIH983094 NSD983091:NSD983094 OBZ983091:OBZ983094 OLV983091:OLV983094 OVR983091:OVR983094 PFN983091:PFN983094 PPJ983091:PPJ983094 PZF983091:PZF983094 QJB983091:QJB983094 QSX983091:QSX983094 RCT983091:RCT983094 RMP983091:RMP983094 RWL983091:RWL983094 SGH983091:SGH983094 SQD983091:SQD983094 SZZ983091:SZZ983094 TJV983091:TJV983094 TTR983091:TTR983094 UDN983091:UDN983094 UNJ983091:UNJ983094 UXF983091:UXF983094 VHB983091:VHB983094 VQX983091:VQX983094 WAT983091:WAT983094 WKP983091:WKP983094 WUL983091:WUL983094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HZ65585 RV65585 ABR65585 ALN65585 AVJ65585 BFF65585 BPB65585 BYX65585 CIT65585 CSP65585 DCL65585 DMH65585 DWD65585 EFZ65585 EPV65585 EZR65585 FJN65585 FTJ65585 GDF65585 GNB65585 GWX65585 HGT65585 HQP65585 IAL65585 IKH65585 IUD65585 JDZ65585 JNV65585 JXR65585 KHN65585 KRJ65585 LBF65585 LLB65585 LUX65585 MET65585 MOP65585 MYL65585 NIH65585 NSD65585 OBZ65585 OLV65585 OVR65585 PFN65585 PPJ65585 PZF65585 QJB65585 QSX65585 RCT65585 RMP65585 RWL65585 SGH65585 SQD65585 SZZ65585 TJV65585 TTR65585 UDN65585 UNJ65585 UXF65585 VHB65585 VQX65585 WAT65585 WKP65585 WUL65585 HZ131121 RV131121 ABR131121 ALN131121 AVJ131121 BFF131121 BPB131121 BYX131121 CIT131121 CSP131121 DCL131121 DMH131121 DWD131121 EFZ131121 EPV131121 EZR131121 FJN131121 FTJ131121 GDF131121 GNB131121 GWX131121 HGT131121 HQP131121 IAL131121 IKH131121 IUD131121 JDZ131121 JNV131121 JXR131121 KHN131121 KRJ131121 LBF131121 LLB131121 LUX131121 MET131121 MOP131121 MYL131121 NIH131121 NSD131121 OBZ131121 OLV131121 OVR131121 PFN131121 PPJ131121 PZF131121 QJB131121 QSX131121 RCT131121 RMP131121 RWL131121 SGH131121 SQD131121 SZZ131121 TJV131121 TTR131121 UDN131121 UNJ131121 UXF131121 VHB131121 VQX131121 WAT131121 WKP131121 WUL131121 HZ196657 RV196657 ABR196657 ALN196657 AVJ196657 BFF196657 BPB196657 BYX196657 CIT196657 CSP196657 DCL196657 DMH196657 DWD196657 EFZ196657 EPV196657 EZR196657 FJN196657 FTJ196657 GDF196657 GNB196657 GWX196657 HGT196657 HQP196657 IAL196657 IKH196657 IUD196657 JDZ196657 JNV196657 JXR196657 KHN196657 KRJ196657 LBF196657 LLB196657 LUX196657 MET196657 MOP196657 MYL196657 NIH196657 NSD196657 OBZ196657 OLV196657 OVR196657 PFN196657 PPJ196657 PZF196657 QJB196657 QSX196657 RCT196657 RMP196657 RWL196657 SGH196657 SQD196657 SZZ196657 TJV196657 TTR196657 UDN196657 UNJ196657 UXF196657 VHB196657 VQX196657 WAT196657 WKP196657 WUL196657 HZ262193 RV262193 ABR262193 ALN262193 AVJ262193 BFF262193 BPB262193 BYX262193 CIT262193 CSP262193 DCL262193 DMH262193 DWD262193 EFZ262193 EPV262193 EZR262193 FJN262193 FTJ262193 GDF262193 GNB262193 GWX262193 HGT262193 HQP262193 IAL262193 IKH262193 IUD262193 JDZ262193 JNV262193 JXR262193 KHN262193 KRJ262193 LBF262193 LLB262193 LUX262193 MET262193 MOP262193 MYL262193 NIH262193 NSD262193 OBZ262193 OLV262193 OVR262193 PFN262193 PPJ262193 PZF262193 QJB262193 QSX262193 RCT262193 RMP262193 RWL262193 SGH262193 SQD262193 SZZ262193 TJV262193 TTR262193 UDN262193 UNJ262193 UXF262193 VHB262193 VQX262193 WAT262193 WKP262193 WUL262193 HZ327729 RV327729 ABR327729 ALN327729 AVJ327729 BFF327729 BPB327729 BYX327729 CIT327729 CSP327729 DCL327729 DMH327729 DWD327729 EFZ327729 EPV327729 EZR327729 FJN327729 FTJ327729 GDF327729 GNB327729 GWX327729 HGT327729 HQP327729 IAL327729 IKH327729 IUD327729 JDZ327729 JNV327729 JXR327729 KHN327729 KRJ327729 LBF327729 LLB327729 LUX327729 MET327729 MOP327729 MYL327729 NIH327729 NSD327729 OBZ327729 OLV327729 OVR327729 PFN327729 PPJ327729 PZF327729 QJB327729 QSX327729 RCT327729 RMP327729 RWL327729 SGH327729 SQD327729 SZZ327729 TJV327729 TTR327729 UDN327729 UNJ327729 UXF327729 VHB327729 VQX327729 WAT327729 WKP327729 WUL327729 HZ393265 RV393265 ABR393265 ALN393265 AVJ393265 BFF393265 BPB393265 BYX393265 CIT393265 CSP393265 DCL393265 DMH393265 DWD393265 EFZ393265 EPV393265 EZR393265 FJN393265 FTJ393265 GDF393265 GNB393265 GWX393265 HGT393265 HQP393265 IAL393265 IKH393265 IUD393265 JDZ393265 JNV393265 JXR393265 KHN393265 KRJ393265 LBF393265 LLB393265 LUX393265 MET393265 MOP393265 MYL393265 NIH393265 NSD393265 OBZ393265 OLV393265 OVR393265 PFN393265 PPJ393265 PZF393265 QJB393265 QSX393265 RCT393265 RMP393265 RWL393265 SGH393265 SQD393265 SZZ393265 TJV393265 TTR393265 UDN393265 UNJ393265 UXF393265 VHB393265 VQX393265 WAT393265 WKP393265 WUL393265 HZ458801 RV458801 ABR458801 ALN458801 AVJ458801 BFF458801 BPB458801 BYX458801 CIT458801 CSP458801 DCL458801 DMH458801 DWD458801 EFZ458801 EPV458801 EZR458801 FJN458801 FTJ458801 GDF458801 GNB458801 GWX458801 HGT458801 HQP458801 IAL458801 IKH458801 IUD458801 JDZ458801 JNV458801 JXR458801 KHN458801 KRJ458801 LBF458801 LLB458801 LUX458801 MET458801 MOP458801 MYL458801 NIH458801 NSD458801 OBZ458801 OLV458801 OVR458801 PFN458801 PPJ458801 PZF458801 QJB458801 QSX458801 RCT458801 RMP458801 RWL458801 SGH458801 SQD458801 SZZ458801 TJV458801 TTR458801 UDN458801 UNJ458801 UXF458801 VHB458801 VQX458801 WAT458801 WKP458801 WUL458801 HZ524337 RV524337 ABR524337 ALN524337 AVJ524337 BFF524337 BPB524337 BYX524337 CIT524337 CSP524337 DCL524337 DMH524337 DWD524337 EFZ524337 EPV524337 EZR524337 FJN524337 FTJ524337 GDF524337 GNB524337 GWX524337 HGT524337 HQP524337 IAL524337 IKH524337 IUD524337 JDZ524337 JNV524337 JXR524337 KHN524337 KRJ524337 LBF524337 LLB524337 LUX524337 MET524337 MOP524337 MYL524337 NIH524337 NSD524337 OBZ524337 OLV524337 OVR524337 PFN524337 PPJ524337 PZF524337 QJB524337 QSX524337 RCT524337 RMP524337 RWL524337 SGH524337 SQD524337 SZZ524337 TJV524337 TTR524337 UDN524337 UNJ524337 UXF524337 VHB524337 VQX524337 WAT524337 WKP524337 WUL524337 HZ589873 RV589873 ABR589873 ALN589873 AVJ589873 BFF589873 BPB589873 BYX589873 CIT589873 CSP589873 DCL589873 DMH589873 DWD589873 EFZ589873 EPV589873 EZR589873 FJN589873 FTJ589873 GDF589873 GNB589873 GWX589873 HGT589873 HQP589873 IAL589873 IKH589873 IUD589873 JDZ589873 JNV589873 JXR589873 KHN589873 KRJ589873 LBF589873 LLB589873 LUX589873 MET589873 MOP589873 MYL589873 NIH589873 NSD589873 OBZ589873 OLV589873 OVR589873 PFN589873 PPJ589873 PZF589873 QJB589873 QSX589873 RCT589873 RMP589873 RWL589873 SGH589873 SQD589873 SZZ589873 TJV589873 TTR589873 UDN589873 UNJ589873 UXF589873 VHB589873 VQX589873 WAT589873 WKP589873 WUL589873 HZ655409 RV655409 ABR655409 ALN655409 AVJ655409 BFF655409 BPB655409 BYX655409 CIT655409 CSP655409 DCL655409 DMH655409 DWD655409 EFZ655409 EPV655409 EZR655409 FJN655409 FTJ655409 GDF655409 GNB655409 GWX655409 HGT655409 HQP655409 IAL655409 IKH655409 IUD655409 JDZ655409 JNV655409 JXR655409 KHN655409 KRJ655409 LBF655409 LLB655409 LUX655409 MET655409 MOP655409 MYL655409 NIH655409 NSD655409 OBZ655409 OLV655409 OVR655409 PFN655409 PPJ655409 PZF655409 QJB655409 QSX655409 RCT655409 RMP655409 RWL655409 SGH655409 SQD655409 SZZ655409 TJV655409 TTR655409 UDN655409 UNJ655409 UXF655409 VHB655409 VQX655409 WAT655409 WKP655409 WUL655409 HZ720945 RV720945 ABR720945 ALN720945 AVJ720945 BFF720945 BPB720945 BYX720945 CIT720945 CSP720945 DCL720945 DMH720945 DWD720945 EFZ720945 EPV720945 EZR720945 FJN720945 FTJ720945 GDF720945 GNB720945 GWX720945 HGT720945 HQP720945 IAL720945 IKH720945 IUD720945 JDZ720945 JNV720945 JXR720945 KHN720945 KRJ720945 LBF720945 LLB720945 LUX720945 MET720945 MOP720945 MYL720945 NIH720945 NSD720945 OBZ720945 OLV720945 OVR720945 PFN720945 PPJ720945 PZF720945 QJB720945 QSX720945 RCT720945 RMP720945 RWL720945 SGH720945 SQD720945 SZZ720945 TJV720945 TTR720945 UDN720945 UNJ720945 UXF720945 VHB720945 VQX720945 WAT720945 WKP720945 WUL720945 HZ786481 RV786481 ABR786481 ALN786481 AVJ786481 BFF786481 BPB786481 BYX786481 CIT786481 CSP786481 DCL786481 DMH786481 DWD786481 EFZ786481 EPV786481 EZR786481 FJN786481 FTJ786481 GDF786481 GNB786481 GWX786481 HGT786481 HQP786481 IAL786481 IKH786481 IUD786481 JDZ786481 JNV786481 JXR786481 KHN786481 KRJ786481 LBF786481 LLB786481 LUX786481 MET786481 MOP786481 MYL786481 NIH786481 NSD786481 OBZ786481 OLV786481 OVR786481 PFN786481 PPJ786481 PZF786481 QJB786481 QSX786481 RCT786481 RMP786481 RWL786481 SGH786481 SQD786481 SZZ786481 TJV786481 TTR786481 UDN786481 UNJ786481 UXF786481 VHB786481 VQX786481 WAT786481 WKP786481 WUL786481 HZ852017 RV852017 ABR852017 ALN852017 AVJ852017 BFF852017 BPB852017 BYX852017 CIT852017 CSP852017 DCL852017 DMH852017 DWD852017 EFZ852017 EPV852017 EZR852017 FJN852017 FTJ852017 GDF852017 GNB852017 GWX852017 HGT852017 HQP852017 IAL852017 IKH852017 IUD852017 JDZ852017 JNV852017 JXR852017 KHN852017 KRJ852017 LBF852017 LLB852017 LUX852017 MET852017 MOP852017 MYL852017 NIH852017 NSD852017 OBZ852017 OLV852017 OVR852017 PFN852017 PPJ852017 PZF852017 QJB852017 QSX852017 RCT852017 RMP852017 RWL852017 SGH852017 SQD852017 SZZ852017 TJV852017 TTR852017 UDN852017 UNJ852017 UXF852017 VHB852017 VQX852017 WAT852017 WKP852017 WUL852017 HZ917553 RV917553 ABR917553 ALN917553 AVJ917553 BFF917553 BPB917553 BYX917553 CIT917553 CSP917553 DCL917553 DMH917553 DWD917553 EFZ917553 EPV917553 EZR917553 FJN917553 FTJ917553 GDF917553 GNB917553 GWX917553 HGT917553 HQP917553 IAL917553 IKH917553 IUD917553 JDZ917553 JNV917553 JXR917553 KHN917553 KRJ917553 LBF917553 LLB917553 LUX917553 MET917553 MOP917553 MYL917553 NIH917553 NSD917553 OBZ917553 OLV917553 OVR917553 PFN917553 PPJ917553 PZF917553 QJB917553 QSX917553 RCT917553 RMP917553 RWL917553 SGH917553 SQD917553 SZZ917553 TJV917553 TTR917553 UDN917553 UNJ917553 UXF917553 VHB917553 VQX917553 WAT917553 WKP917553 WUL917553 HZ983089 RV983089 ABR983089 ALN983089 AVJ983089 BFF983089 BPB983089 BYX983089 CIT983089 CSP983089 DCL983089 DMH983089 DWD983089 EFZ983089 EPV983089 EZR983089 FJN983089 FTJ983089 GDF983089 GNB983089 GWX983089 HGT983089 HQP983089 IAL983089 IKH983089 IUD983089 JDZ983089 JNV983089 JXR983089 KHN983089 KRJ983089 LBF983089 LLB983089 LUX983089 MET983089 MOP983089 MYL983089 NIH983089 NSD983089 OBZ983089 OLV983089 OVR983089 PFN983089 PPJ983089 PZF983089 QJB983089 QSX983089 RCT983089 RMP983089 RWL983089 SGH983089 SQD983089 SZZ983089 TJV983089 TTR983089 UDN983089 UNJ983089 UXF983089 VHB983089 VQX983089 WAT983089 WKP983089 WUL983089 HZ65583 RV65583 ABR65583 ALN65583 AVJ65583 BFF65583 BPB65583 BYX65583 CIT65583 CSP65583 DCL65583 DMH65583 DWD65583 EFZ65583 EPV65583 EZR65583 FJN65583 FTJ65583 GDF65583 GNB65583 GWX65583 HGT65583 HQP65583 IAL65583 IKH65583 IUD65583 JDZ65583 JNV65583 JXR65583 KHN65583 KRJ65583 LBF65583 LLB65583 LUX65583 MET65583 MOP65583 MYL65583 NIH65583 NSD65583 OBZ65583 OLV65583 OVR65583 PFN65583 PPJ65583 PZF65583 QJB65583 QSX65583 RCT65583 RMP65583 RWL65583 SGH65583 SQD65583 SZZ65583 TJV65583 TTR65583 UDN65583 UNJ65583 UXF65583 VHB65583 VQX65583 WAT65583 WKP65583 WUL65583 HZ131119 RV131119 ABR131119 ALN131119 AVJ131119 BFF131119 BPB131119 BYX131119 CIT131119 CSP131119 DCL131119 DMH131119 DWD131119 EFZ131119 EPV131119 EZR131119 FJN131119 FTJ131119 GDF131119 GNB131119 GWX131119 HGT131119 HQP131119 IAL131119 IKH131119 IUD131119 JDZ131119 JNV131119 JXR131119 KHN131119 KRJ131119 LBF131119 LLB131119 LUX131119 MET131119 MOP131119 MYL131119 NIH131119 NSD131119 OBZ131119 OLV131119 OVR131119 PFN131119 PPJ131119 PZF131119 QJB131119 QSX131119 RCT131119 RMP131119 RWL131119 SGH131119 SQD131119 SZZ131119 TJV131119 TTR131119 UDN131119 UNJ131119 UXF131119 VHB131119 VQX131119 WAT131119 WKP131119 WUL131119 HZ196655 RV196655 ABR196655 ALN196655 AVJ196655 BFF196655 BPB196655 BYX196655 CIT196655 CSP196655 DCL196655 DMH196655 DWD196655 EFZ196655 EPV196655 EZR196655 FJN196655 FTJ196655 GDF196655 GNB196655 GWX196655 HGT196655 HQP196655 IAL196655 IKH196655 IUD196655 JDZ196655 JNV196655 JXR196655 KHN196655 KRJ196655 LBF196655 LLB196655 LUX196655 MET196655 MOP196655 MYL196655 NIH196655 NSD196655 OBZ196655 OLV196655 OVR196655 PFN196655 PPJ196655 PZF196655 QJB196655 QSX196655 RCT196655 RMP196655 RWL196655 SGH196655 SQD196655 SZZ196655 TJV196655 TTR196655 UDN196655 UNJ196655 UXF196655 VHB196655 VQX196655 WAT196655 WKP196655 WUL196655 HZ262191 RV262191 ABR262191 ALN262191 AVJ262191 BFF262191 BPB262191 BYX262191 CIT262191 CSP262191 DCL262191 DMH262191 DWD262191 EFZ262191 EPV262191 EZR262191 FJN262191 FTJ262191 GDF262191 GNB262191 GWX262191 HGT262191 HQP262191 IAL262191 IKH262191 IUD262191 JDZ262191 JNV262191 JXR262191 KHN262191 KRJ262191 LBF262191 LLB262191 LUX262191 MET262191 MOP262191 MYL262191 NIH262191 NSD262191 OBZ262191 OLV262191 OVR262191 PFN262191 PPJ262191 PZF262191 QJB262191 QSX262191 RCT262191 RMP262191 RWL262191 SGH262191 SQD262191 SZZ262191 TJV262191 TTR262191 UDN262191 UNJ262191 UXF262191 VHB262191 VQX262191 WAT262191 WKP262191 WUL262191 HZ327727 RV327727 ABR327727 ALN327727 AVJ327727 BFF327727 BPB327727 BYX327727 CIT327727 CSP327727 DCL327727 DMH327727 DWD327727 EFZ327727 EPV327727 EZR327727 FJN327727 FTJ327727 GDF327727 GNB327727 GWX327727 HGT327727 HQP327727 IAL327727 IKH327727 IUD327727 JDZ327727 JNV327727 JXR327727 KHN327727 KRJ327727 LBF327727 LLB327727 LUX327727 MET327727 MOP327727 MYL327727 NIH327727 NSD327727 OBZ327727 OLV327727 OVR327727 PFN327727 PPJ327727 PZF327727 QJB327727 QSX327727 RCT327727 RMP327727 RWL327727 SGH327727 SQD327727 SZZ327727 TJV327727 TTR327727 UDN327727 UNJ327727 UXF327727 VHB327727 VQX327727 WAT327727 WKP327727 WUL327727 HZ393263 RV393263 ABR393263 ALN393263 AVJ393263 BFF393263 BPB393263 BYX393263 CIT393263 CSP393263 DCL393263 DMH393263 DWD393263 EFZ393263 EPV393263 EZR393263 FJN393263 FTJ393263 GDF393263 GNB393263 GWX393263 HGT393263 HQP393263 IAL393263 IKH393263 IUD393263 JDZ393263 JNV393263 JXR393263 KHN393263 KRJ393263 LBF393263 LLB393263 LUX393263 MET393263 MOP393263 MYL393263 NIH393263 NSD393263 OBZ393263 OLV393263 OVR393263 PFN393263 PPJ393263 PZF393263 QJB393263 QSX393263 RCT393263 RMP393263 RWL393263 SGH393263 SQD393263 SZZ393263 TJV393263 TTR393263 UDN393263 UNJ393263 UXF393263 VHB393263 VQX393263 WAT393263 WKP393263 WUL393263 HZ458799 RV458799 ABR458799 ALN458799 AVJ458799 BFF458799 BPB458799 BYX458799 CIT458799 CSP458799 DCL458799 DMH458799 DWD458799 EFZ458799 EPV458799 EZR458799 FJN458799 FTJ458799 GDF458799 GNB458799 GWX458799 HGT458799 HQP458799 IAL458799 IKH458799 IUD458799 JDZ458799 JNV458799 JXR458799 KHN458799 KRJ458799 LBF458799 LLB458799 LUX458799 MET458799 MOP458799 MYL458799 NIH458799 NSD458799 OBZ458799 OLV458799 OVR458799 PFN458799 PPJ458799 PZF458799 QJB458799 QSX458799 RCT458799 RMP458799 RWL458799 SGH458799 SQD458799 SZZ458799 TJV458799 TTR458799 UDN458799 UNJ458799 UXF458799 VHB458799 VQX458799 WAT458799 WKP458799 WUL458799 HZ524335 RV524335 ABR524335 ALN524335 AVJ524335 BFF524335 BPB524335 BYX524335 CIT524335 CSP524335 DCL524335 DMH524335 DWD524335 EFZ524335 EPV524335 EZR524335 FJN524335 FTJ524335 GDF524335 GNB524335 GWX524335 HGT524335 HQP524335 IAL524335 IKH524335 IUD524335 JDZ524335 JNV524335 JXR524335 KHN524335 KRJ524335 LBF524335 LLB524335 LUX524335 MET524335 MOP524335 MYL524335 NIH524335 NSD524335 OBZ524335 OLV524335 OVR524335 PFN524335 PPJ524335 PZF524335 QJB524335 QSX524335 RCT524335 RMP524335 RWL524335 SGH524335 SQD524335 SZZ524335 TJV524335 TTR524335 UDN524335 UNJ524335 UXF524335 VHB524335 VQX524335 WAT524335 WKP524335 WUL524335 HZ589871 RV589871 ABR589871 ALN589871 AVJ589871 BFF589871 BPB589871 BYX589871 CIT589871 CSP589871 DCL589871 DMH589871 DWD589871 EFZ589871 EPV589871 EZR589871 FJN589871 FTJ589871 GDF589871 GNB589871 GWX589871 HGT589871 HQP589871 IAL589871 IKH589871 IUD589871 JDZ589871 JNV589871 JXR589871 KHN589871 KRJ589871 LBF589871 LLB589871 LUX589871 MET589871 MOP589871 MYL589871 NIH589871 NSD589871 OBZ589871 OLV589871 OVR589871 PFN589871 PPJ589871 PZF589871 QJB589871 QSX589871 RCT589871 RMP589871 RWL589871 SGH589871 SQD589871 SZZ589871 TJV589871 TTR589871 UDN589871 UNJ589871 UXF589871 VHB589871 VQX589871 WAT589871 WKP589871 WUL589871 HZ655407 RV655407 ABR655407 ALN655407 AVJ655407 BFF655407 BPB655407 BYX655407 CIT655407 CSP655407 DCL655407 DMH655407 DWD655407 EFZ655407 EPV655407 EZR655407 FJN655407 FTJ655407 GDF655407 GNB655407 GWX655407 HGT655407 HQP655407 IAL655407 IKH655407 IUD655407 JDZ655407 JNV655407 JXR655407 KHN655407 KRJ655407 LBF655407 LLB655407 LUX655407 MET655407 MOP655407 MYL655407 NIH655407 NSD655407 OBZ655407 OLV655407 OVR655407 PFN655407 PPJ655407 PZF655407 QJB655407 QSX655407 RCT655407 RMP655407 RWL655407 SGH655407 SQD655407 SZZ655407 TJV655407 TTR655407 UDN655407 UNJ655407 UXF655407 VHB655407 VQX655407 WAT655407 WKP655407 WUL655407 HZ720943 RV720943 ABR720943 ALN720943 AVJ720943 BFF720943 BPB720943 BYX720943 CIT720943 CSP720943 DCL720943 DMH720943 DWD720943 EFZ720943 EPV720943 EZR720943 FJN720943 FTJ720943 GDF720943 GNB720943 GWX720943 HGT720943 HQP720943 IAL720943 IKH720943 IUD720943 JDZ720943 JNV720943 JXR720943 KHN720943 KRJ720943 LBF720943 LLB720943 LUX720943 MET720943 MOP720943 MYL720943 NIH720943 NSD720943 OBZ720943 OLV720943 OVR720943 PFN720943 PPJ720943 PZF720943 QJB720943 QSX720943 RCT720943 RMP720943 RWL720943 SGH720943 SQD720943 SZZ720943 TJV720943 TTR720943 UDN720943 UNJ720943 UXF720943 VHB720943 VQX720943 WAT720943 WKP720943 WUL720943 HZ786479 RV786479 ABR786479 ALN786479 AVJ786479 BFF786479 BPB786479 BYX786479 CIT786479 CSP786479 DCL786479 DMH786479 DWD786479 EFZ786479 EPV786479 EZR786479 FJN786479 FTJ786479 GDF786479 GNB786479 GWX786479 HGT786479 HQP786479 IAL786479 IKH786479 IUD786479 JDZ786479 JNV786479 JXR786479 KHN786479 KRJ786479 LBF786479 LLB786479 LUX786479 MET786479 MOP786479 MYL786479 NIH786479 NSD786479 OBZ786479 OLV786479 OVR786479 PFN786479 PPJ786479 PZF786479 QJB786479 QSX786479 RCT786479 RMP786479 RWL786479 SGH786479 SQD786479 SZZ786479 TJV786479 TTR786479 UDN786479 UNJ786479 UXF786479 VHB786479 VQX786479 WAT786479 WKP786479 WUL786479 HZ852015 RV852015 ABR852015 ALN852015 AVJ852015 BFF852015 BPB852015 BYX852015 CIT852015 CSP852015 DCL852015 DMH852015 DWD852015 EFZ852015 EPV852015 EZR852015 FJN852015 FTJ852015 GDF852015 GNB852015 GWX852015 HGT852015 HQP852015 IAL852015 IKH852015 IUD852015 JDZ852015 JNV852015 JXR852015 KHN852015 KRJ852015 LBF852015 LLB852015 LUX852015 MET852015 MOP852015 MYL852015 NIH852015 NSD852015 OBZ852015 OLV852015 OVR852015 PFN852015 PPJ852015 PZF852015 QJB852015 QSX852015 RCT852015 RMP852015 RWL852015 SGH852015 SQD852015 SZZ852015 TJV852015 TTR852015 UDN852015 UNJ852015 UXF852015 VHB852015 VQX852015 WAT852015 WKP852015 WUL852015 HZ917551 RV917551 ABR917551 ALN917551 AVJ917551 BFF917551 BPB917551 BYX917551 CIT917551 CSP917551 DCL917551 DMH917551 DWD917551 EFZ917551 EPV917551 EZR917551 FJN917551 FTJ917551 GDF917551 GNB917551 GWX917551 HGT917551 HQP917551 IAL917551 IKH917551 IUD917551 JDZ917551 JNV917551 JXR917551 KHN917551 KRJ917551 LBF917551 LLB917551 LUX917551 MET917551 MOP917551 MYL917551 NIH917551 NSD917551 OBZ917551 OLV917551 OVR917551 PFN917551 PPJ917551 PZF917551 QJB917551 QSX917551 RCT917551 RMP917551 RWL917551 SGH917551 SQD917551 SZZ917551 TJV917551 TTR917551 UDN917551 UNJ917551 UXF917551 VHB917551 VQX917551 WAT917551 WKP917551 WUL917551 HZ983087 RV983087 ABR983087 ALN983087 AVJ983087 BFF983087 BPB983087 BYX983087 CIT983087 CSP983087 DCL983087 DMH983087 DWD983087 EFZ983087 EPV983087 EZR983087 FJN983087 FTJ983087 GDF983087 GNB983087 GWX983087 HGT983087 HQP983087 IAL983087 IKH983087 IUD983087 JDZ983087 JNV983087 JXR983087 KHN983087 KRJ983087 LBF983087 LLB983087 LUX983087 MET983087 MOP983087 MYL983087 NIH983087 NSD983087 OBZ983087 OLV983087 OVR983087 PFN983087 PPJ983087 PZF983087 QJB983087 QSX983087 RCT983087 RMP983087 RWL983087 SGH983087 SQD983087 SZZ983087 TJV983087 TTR983087 UDN983087 UNJ983087 UXF983087 VHB983087 VQX983087 WAT983087 WKP983087 WUL983087 HZ65581 RV65581 ABR65581 ALN65581 AVJ65581 BFF65581 BPB65581 BYX65581 CIT65581 CSP65581 DCL65581 DMH65581 DWD65581 EFZ65581 EPV65581 EZR65581 FJN65581 FTJ65581 GDF65581 GNB65581 GWX65581 HGT65581 HQP65581 IAL65581 IKH65581 IUD65581 JDZ65581 JNV65581 JXR65581 KHN65581 KRJ65581 LBF65581 LLB65581 LUX65581 MET65581 MOP65581 MYL65581 NIH65581 NSD65581 OBZ65581 OLV65581 OVR65581 PFN65581 PPJ65581 PZF65581 QJB65581 QSX65581 RCT65581 RMP65581 RWL65581 SGH65581 SQD65581 SZZ65581 TJV65581 TTR65581 UDN65581 UNJ65581 UXF65581 VHB65581 VQX65581 WAT65581 WKP65581 WUL65581 HZ131117 RV131117 ABR131117 ALN131117 AVJ131117 BFF131117 BPB131117 BYX131117 CIT131117 CSP131117 DCL131117 DMH131117 DWD131117 EFZ131117 EPV131117 EZR131117 FJN131117 FTJ131117 GDF131117 GNB131117 GWX131117 HGT131117 HQP131117 IAL131117 IKH131117 IUD131117 JDZ131117 JNV131117 JXR131117 KHN131117 KRJ131117 LBF131117 LLB131117 LUX131117 MET131117 MOP131117 MYL131117 NIH131117 NSD131117 OBZ131117 OLV131117 OVR131117 PFN131117 PPJ131117 PZF131117 QJB131117 QSX131117 RCT131117 RMP131117 RWL131117 SGH131117 SQD131117 SZZ131117 TJV131117 TTR131117 UDN131117 UNJ131117 UXF131117 VHB131117 VQX131117 WAT131117 WKP131117 WUL131117 HZ196653 RV196653 ABR196653 ALN196653 AVJ196653 BFF196653 BPB196653 BYX196653 CIT196653 CSP196653 DCL196653 DMH196653 DWD196653 EFZ196653 EPV196653 EZR196653 FJN196653 FTJ196653 GDF196653 GNB196653 GWX196653 HGT196653 HQP196653 IAL196653 IKH196653 IUD196653 JDZ196653 JNV196653 JXR196653 KHN196653 KRJ196653 LBF196653 LLB196653 LUX196653 MET196653 MOP196653 MYL196653 NIH196653 NSD196653 OBZ196653 OLV196653 OVR196653 PFN196653 PPJ196653 PZF196653 QJB196653 QSX196653 RCT196653 RMP196653 RWL196653 SGH196653 SQD196653 SZZ196653 TJV196653 TTR196653 UDN196653 UNJ196653 UXF196653 VHB196653 VQX196653 WAT196653 WKP196653 WUL196653 HZ262189 RV262189 ABR262189 ALN262189 AVJ262189 BFF262189 BPB262189 BYX262189 CIT262189 CSP262189 DCL262189 DMH262189 DWD262189 EFZ262189 EPV262189 EZR262189 FJN262189 FTJ262189 GDF262189 GNB262189 GWX262189 HGT262189 HQP262189 IAL262189 IKH262189 IUD262189 JDZ262189 JNV262189 JXR262189 KHN262189 KRJ262189 LBF262189 LLB262189 LUX262189 MET262189 MOP262189 MYL262189 NIH262189 NSD262189 OBZ262189 OLV262189 OVR262189 PFN262189 PPJ262189 PZF262189 QJB262189 QSX262189 RCT262189 RMP262189 RWL262189 SGH262189 SQD262189 SZZ262189 TJV262189 TTR262189 UDN262189 UNJ262189 UXF262189 VHB262189 VQX262189 WAT262189 WKP262189 WUL262189 HZ327725 RV327725 ABR327725 ALN327725 AVJ327725 BFF327725 BPB327725 BYX327725 CIT327725 CSP327725 DCL327725 DMH327725 DWD327725 EFZ327725 EPV327725 EZR327725 FJN327725 FTJ327725 GDF327725 GNB327725 GWX327725 HGT327725 HQP327725 IAL327725 IKH327725 IUD327725 JDZ327725 JNV327725 JXR327725 KHN327725 KRJ327725 LBF327725 LLB327725 LUX327725 MET327725 MOP327725 MYL327725 NIH327725 NSD327725 OBZ327725 OLV327725 OVR327725 PFN327725 PPJ327725 PZF327725 QJB327725 QSX327725 RCT327725 RMP327725 RWL327725 SGH327725 SQD327725 SZZ327725 TJV327725 TTR327725 UDN327725 UNJ327725 UXF327725 VHB327725 VQX327725 WAT327725 WKP327725 WUL327725 HZ393261 RV393261 ABR393261 ALN393261 AVJ393261 BFF393261 BPB393261 BYX393261 CIT393261 CSP393261 DCL393261 DMH393261 DWD393261 EFZ393261 EPV393261 EZR393261 FJN393261 FTJ393261 GDF393261 GNB393261 GWX393261 HGT393261 HQP393261 IAL393261 IKH393261 IUD393261 JDZ393261 JNV393261 JXR393261 KHN393261 KRJ393261 LBF393261 LLB393261 LUX393261 MET393261 MOP393261 MYL393261 NIH393261 NSD393261 OBZ393261 OLV393261 OVR393261 PFN393261 PPJ393261 PZF393261 QJB393261 QSX393261 RCT393261 RMP393261 RWL393261 SGH393261 SQD393261 SZZ393261 TJV393261 TTR393261 UDN393261 UNJ393261 UXF393261 VHB393261 VQX393261 WAT393261 WKP393261 WUL393261 HZ458797 RV458797 ABR458797 ALN458797 AVJ458797 BFF458797 BPB458797 BYX458797 CIT458797 CSP458797 DCL458797 DMH458797 DWD458797 EFZ458797 EPV458797 EZR458797 FJN458797 FTJ458797 GDF458797 GNB458797 GWX458797 HGT458797 HQP458797 IAL458797 IKH458797 IUD458797 JDZ458797 JNV458797 JXR458797 KHN458797 KRJ458797 LBF458797 LLB458797 LUX458797 MET458797 MOP458797 MYL458797 NIH458797 NSD458797 OBZ458797 OLV458797 OVR458797 PFN458797 PPJ458797 PZF458797 QJB458797 QSX458797 RCT458797 RMP458797 RWL458797 SGH458797 SQD458797 SZZ458797 TJV458797 TTR458797 UDN458797 UNJ458797 UXF458797 VHB458797 VQX458797 WAT458797 WKP458797 WUL458797 HZ524333 RV524333 ABR524333 ALN524333 AVJ524333 BFF524333 BPB524333 BYX524333 CIT524333 CSP524333 DCL524333 DMH524333 DWD524333 EFZ524333 EPV524333 EZR524333 FJN524333 FTJ524333 GDF524333 GNB524333 GWX524333 HGT524333 HQP524333 IAL524333 IKH524333 IUD524333 JDZ524333 JNV524333 JXR524333 KHN524333 KRJ524333 LBF524333 LLB524333 LUX524333 MET524333 MOP524333 MYL524333 NIH524333 NSD524333 OBZ524333 OLV524333 OVR524333 PFN524333 PPJ524333 PZF524333 QJB524333 QSX524333 RCT524333 RMP524333 RWL524333 SGH524333 SQD524333 SZZ524333 TJV524333 TTR524333 UDN524333 UNJ524333 UXF524333 VHB524333 VQX524333 WAT524333 WKP524333 WUL524333 HZ589869 RV589869 ABR589869 ALN589869 AVJ589869 BFF589869 BPB589869 BYX589869 CIT589869 CSP589869 DCL589869 DMH589869 DWD589869 EFZ589869 EPV589869 EZR589869 FJN589869 FTJ589869 GDF589869 GNB589869 GWX589869 HGT589869 HQP589869 IAL589869 IKH589869 IUD589869 JDZ589869 JNV589869 JXR589869 KHN589869 KRJ589869 LBF589869 LLB589869 LUX589869 MET589869 MOP589869 MYL589869 NIH589869 NSD589869 OBZ589869 OLV589869 OVR589869 PFN589869 PPJ589869 PZF589869 QJB589869 QSX589869 RCT589869 RMP589869 RWL589869 SGH589869 SQD589869 SZZ589869 TJV589869 TTR589869 UDN589869 UNJ589869 UXF589869 VHB589869 VQX589869 WAT589869 WKP589869 WUL589869 HZ655405 RV655405 ABR655405 ALN655405 AVJ655405 BFF655405 BPB655405 BYX655405 CIT655405 CSP655405 DCL655405 DMH655405 DWD655405 EFZ655405 EPV655405 EZR655405 FJN655405 FTJ655405 GDF655405 GNB655405 GWX655405 HGT655405 HQP655405 IAL655405 IKH655405 IUD655405 JDZ655405 JNV655405 JXR655405 KHN655405 KRJ655405 LBF655405 LLB655405 LUX655405 MET655405 MOP655405 MYL655405 NIH655405 NSD655405 OBZ655405 OLV655405 OVR655405 PFN655405 PPJ655405 PZF655405 QJB655405 QSX655405 RCT655405 RMP655405 RWL655405 SGH655405 SQD655405 SZZ655405 TJV655405 TTR655405 UDN655405 UNJ655405 UXF655405 VHB655405 VQX655405 WAT655405 WKP655405 WUL655405 HZ720941 RV720941 ABR720941 ALN720941 AVJ720941 BFF720941 BPB720941 BYX720941 CIT720941 CSP720941 DCL720941 DMH720941 DWD720941 EFZ720941 EPV720941 EZR720941 FJN720941 FTJ720941 GDF720941 GNB720941 GWX720941 HGT720941 HQP720941 IAL720941 IKH720941 IUD720941 JDZ720941 JNV720941 JXR720941 KHN720941 KRJ720941 LBF720941 LLB720941 LUX720941 MET720941 MOP720941 MYL720941 NIH720941 NSD720941 OBZ720941 OLV720941 OVR720941 PFN720941 PPJ720941 PZF720941 QJB720941 QSX720941 RCT720941 RMP720941 RWL720941 SGH720941 SQD720941 SZZ720941 TJV720941 TTR720941 UDN720941 UNJ720941 UXF720941 VHB720941 VQX720941 WAT720941 WKP720941 WUL720941 HZ786477 RV786477 ABR786477 ALN786477 AVJ786477 BFF786477 BPB786477 BYX786477 CIT786477 CSP786477 DCL786477 DMH786477 DWD786477 EFZ786477 EPV786477 EZR786477 FJN786477 FTJ786477 GDF786477 GNB786477 GWX786477 HGT786477 HQP786477 IAL786477 IKH786477 IUD786477 JDZ786477 JNV786477 JXR786477 KHN786477 KRJ786477 LBF786477 LLB786477 LUX786477 MET786477 MOP786477 MYL786477 NIH786477 NSD786477 OBZ786477 OLV786477 OVR786477 PFN786477 PPJ786477 PZF786477 QJB786477 QSX786477 RCT786477 RMP786477 RWL786477 SGH786477 SQD786477 SZZ786477 TJV786477 TTR786477 UDN786477 UNJ786477 UXF786477 VHB786477 VQX786477 WAT786477 WKP786477 WUL786477 HZ852013 RV852013 ABR852013 ALN852013 AVJ852013 BFF852013 BPB852013 BYX852013 CIT852013 CSP852013 DCL852013 DMH852013 DWD852013 EFZ852013 EPV852013 EZR852013 FJN852013 FTJ852013 GDF852013 GNB852013 GWX852013 HGT852013 HQP852013 IAL852013 IKH852013 IUD852013 JDZ852013 JNV852013 JXR852013 KHN852013 KRJ852013 LBF852013 LLB852013 LUX852013 MET852013 MOP852013 MYL852013 NIH852013 NSD852013 OBZ852013 OLV852013 OVR852013 PFN852013 PPJ852013 PZF852013 QJB852013 QSX852013 RCT852013 RMP852013 RWL852013 SGH852013 SQD852013 SZZ852013 TJV852013 TTR852013 UDN852013 UNJ852013 UXF852013 VHB852013 VQX852013 WAT852013 WKP852013 WUL852013 HZ917549 RV917549 ABR917549 ALN917549 AVJ917549 BFF917549 BPB917549 BYX917549 CIT917549 CSP917549 DCL917549 DMH917549 DWD917549 EFZ917549 EPV917549 EZR917549 FJN917549 FTJ917549 GDF917549 GNB917549 GWX917549 HGT917549 HQP917549 IAL917549 IKH917549 IUD917549 JDZ917549 JNV917549 JXR917549 KHN917549 KRJ917549 LBF917549 LLB917549 LUX917549 MET917549 MOP917549 MYL917549 NIH917549 NSD917549 OBZ917549 OLV917549 OVR917549 PFN917549 PPJ917549 PZF917549 QJB917549 QSX917549 RCT917549 RMP917549 RWL917549 SGH917549 SQD917549 SZZ917549 TJV917549 TTR917549 UDN917549 UNJ917549 UXF917549 VHB917549 VQX917549 WAT917549 WKP917549 WUL917549 HZ983085 RV983085 ABR983085 ALN983085 AVJ983085 BFF983085 BPB983085 BYX983085 CIT983085 CSP983085 DCL983085 DMH983085 DWD983085 EFZ983085 EPV983085 EZR983085 FJN983085 FTJ983085 GDF983085 GNB983085 GWX983085 HGT983085 HQP983085 IAL983085 IKH983085 IUD983085 JDZ983085 JNV983085 JXR983085 KHN983085 KRJ983085 LBF983085 LLB983085 LUX983085 MET983085 MOP983085 MYL983085 NIH983085 NSD983085 OBZ983085 OLV983085 OVR983085 PFN983085 PPJ983085 PZF983085 QJB983085 QSX983085 RCT983085 RMP983085 RWL983085 SGH983085 SQD983085 SZZ983085 TJV983085 TTR983085 UDN983085 UNJ983085 UXF983085 VHB983085 VQX983085 WAT983085 WKP983085 WUL983085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HZ65579 RV65579 ABR65579 ALN65579 AVJ65579 BFF65579 BPB65579 BYX65579 CIT65579 CSP65579 DCL65579 DMH65579 DWD65579 EFZ65579 EPV65579 EZR65579 FJN65579 FTJ65579 GDF65579 GNB65579 GWX65579 HGT65579 HQP65579 IAL65579 IKH65579 IUD65579 JDZ65579 JNV65579 JXR65579 KHN65579 KRJ65579 LBF65579 LLB65579 LUX65579 MET65579 MOP65579 MYL65579 NIH65579 NSD65579 OBZ65579 OLV65579 OVR65579 PFN65579 PPJ65579 PZF65579 QJB65579 QSX65579 RCT65579 RMP65579 RWL65579 SGH65579 SQD65579 SZZ65579 TJV65579 TTR65579 UDN65579 UNJ65579 UXF65579 VHB65579 VQX65579 WAT65579 WKP65579 WUL65579 HZ131115 RV131115 ABR131115 ALN131115 AVJ131115 BFF131115 BPB131115 BYX131115 CIT131115 CSP131115 DCL131115 DMH131115 DWD131115 EFZ131115 EPV131115 EZR131115 FJN131115 FTJ131115 GDF131115 GNB131115 GWX131115 HGT131115 HQP131115 IAL131115 IKH131115 IUD131115 JDZ131115 JNV131115 JXR131115 KHN131115 KRJ131115 LBF131115 LLB131115 LUX131115 MET131115 MOP131115 MYL131115 NIH131115 NSD131115 OBZ131115 OLV131115 OVR131115 PFN131115 PPJ131115 PZF131115 QJB131115 QSX131115 RCT131115 RMP131115 RWL131115 SGH131115 SQD131115 SZZ131115 TJV131115 TTR131115 UDN131115 UNJ131115 UXF131115 VHB131115 VQX131115 WAT131115 WKP131115 WUL131115 HZ196651 RV196651 ABR196651 ALN196651 AVJ196651 BFF196651 BPB196651 BYX196651 CIT196651 CSP196651 DCL196651 DMH196651 DWD196651 EFZ196651 EPV196651 EZR196651 FJN196651 FTJ196651 GDF196651 GNB196651 GWX196651 HGT196651 HQP196651 IAL196651 IKH196651 IUD196651 JDZ196651 JNV196651 JXR196651 KHN196651 KRJ196651 LBF196651 LLB196651 LUX196651 MET196651 MOP196651 MYL196651 NIH196651 NSD196651 OBZ196651 OLV196651 OVR196651 PFN196651 PPJ196651 PZF196651 QJB196651 QSX196651 RCT196651 RMP196651 RWL196651 SGH196651 SQD196651 SZZ196651 TJV196651 TTR196651 UDN196651 UNJ196651 UXF196651 VHB196651 VQX196651 WAT196651 WKP196651 WUL196651 HZ262187 RV262187 ABR262187 ALN262187 AVJ262187 BFF262187 BPB262187 BYX262187 CIT262187 CSP262187 DCL262187 DMH262187 DWD262187 EFZ262187 EPV262187 EZR262187 FJN262187 FTJ262187 GDF262187 GNB262187 GWX262187 HGT262187 HQP262187 IAL262187 IKH262187 IUD262187 JDZ262187 JNV262187 JXR262187 KHN262187 KRJ262187 LBF262187 LLB262187 LUX262187 MET262187 MOP262187 MYL262187 NIH262187 NSD262187 OBZ262187 OLV262187 OVR262187 PFN262187 PPJ262187 PZF262187 QJB262187 QSX262187 RCT262187 RMP262187 RWL262187 SGH262187 SQD262187 SZZ262187 TJV262187 TTR262187 UDN262187 UNJ262187 UXF262187 VHB262187 VQX262187 WAT262187 WKP262187 WUL262187 HZ327723 RV327723 ABR327723 ALN327723 AVJ327723 BFF327723 BPB327723 BYX327723 CIT327723 CSP327723 DCL327723 DMH327723 DWD327723 EFZ327723 EPV327723 EZR327723 FJN327723 FTJ327723 GDF327723 GNB327723 GWX327723 HGT327723 HQP327723 IAL327723 IKH327723 IUD327723 JDZ327723 JNV327723 JXR327723 KHN327723 KRJ327723 LBF327723 LLB327723 LUX327723 MET327723 MOP327723 MYL327723 NIH327723 NSD327723 OBZ327723 OLV327723 OVR327723 PFN327723 PPJ327723 PZF327723 QJB327723 QSX327723 RCT327723 RMP327723 RWL327723 SGH327723 SQD327723 SZZ327723 TJV327723 TTR327723 UDN327723 UNJ327723 UXF327723 VHB327723 VQX327723 WAT327723 WKP327723 WUL327723 HZ393259 RV393259 ABR393259 ALN393259 AVJ393259 BFF393259 BPB393259 BYX393259 CIT393259 CSP393259 DCL393259 DMH393259 DWD393259 EFZ393259 EPV393259 EZR393259 FJN393259 FTJ393259 GDF393259 GNB393259 GWX393259 HGT393259 HQP393259 IAL393259 IKH393259 IUD393259 JDZ393259 JNV393259 JXR393259 KHN393259 KRJ393259 LBF393259 LLB393259 LUX393259 MET393259 MOP393259 MYL393259 NIH393259 NSD393259 OBZ393259 OLV393259 OVR393259 PFN393259 PPJ393259 PZF393259 QJB393259 QSX393259 RCT393259 RMP393259 RWL393259 SGH393259 SQD393259 SZZ393259 TJV393259 TTR393259 UDN393259 UNJ393259 UXF393259 VHB393259 VQX393259 WAT393259 WKP393259 WUL393259 HZ458795 RV458795 ABR458795 ALN458795 AVJ458795 BFF458795 BPB458795 BYX458795 CIT458795 CSP458795 DCL458795 DMH458795 DWD458795 EFZ458795 EPV458795 EZR458795 FJN458795 FTJ458795 GDF458795 GNB458795 GWX458795 HGT458795 HQP458795 IAL458795 IKH458795 IUD458795 JDZ458795 JNV458795 JXR458795 KHN458795 KRJ458795 LBF458795 LLB458795 LUX458795 MET458795 MOP458795 MYL458795 NIH458795 NSD458795 OBZ458795 OLV458795 OVR458795 PFN458795 PPJ458795 PZF458795 QJB458795 QSX458795 RCT458795 RMP458795 RWL458795 SGH458795 SQD458795 SZZ458795 TJV458795 TTR458795 UDN458795 UNJ458795 UXF458795 VHB458795 VQX458795 WAT458795 WKP458795 WUL458795 HZ524331 RV524331 ABR524331 ALN524331 AVJ524331 BFF524331 BPB524331 BYX524331 CIT524331 CSP524331 DCL524331 DMH524331 DWD524331 EFZ524331 EPV524331 EZR524331 FJN524331 FTJ524331 GDF524331 GNB524331 GWX524331 HGT524331 HQP524331 IAL524331 IKH524331 IUD524331 JDZ524331 JNV524331 JXR524331 KHN524331 KRJ524331 LBF524331 LLB524331 LUX524331 MET524331 MOP524331 MYL524331 NIH524331 NSD524331 OBZ524331 OLV524331 OVR524331 PFN524331 PPJ524331 PZF524331 QJB524331 QSX524331 RCT524331 RMP524331 RWL524331 SGH524331 SQD524331 SZZ524331 TJV524331 TTR524331 UDN524331 UNJ524331 UXF524331 VHB524331 VQX524331 WAT524331 WKP524331 WUL524331 HZ589867 RV589867 ABR589867 ALN589867 AVJ589867 BFF589867 BPB589867 BYX589867 CIT589867 CSP589867 DCL589867 DMH589867 DWD589867 EFZ589867 EPV589867 EZR589867 FJN589867 FTJ589867 GDF589867 GNB589867 GWX589867 HGT589867 HQP589867 IAL589867 IKH589867 IUD589867 JDZ589867 JNV589867 JXR589867 KHN589867 KRJ589867 LBF589867 LLB589867 LUX589867 MET589867 MOP589867 MYL589867 NIH589867 NSD589867 OBZ589867 OLV589867 OVR589867 PFN589867 PPJ589867 PZF589867 QJB589867 QSX589867 RCT589867 RMP589867 RWL589867 SGH589867 SQD589867 SZZ589867 TJV589867 TTR589867 UDN589867 UNJ589867 UXF589867 VHB589867 VQX589867 WAT589867 WKP589867 WUL589867 HZ655403 RV655403 ABR655403 ALN655403 AVJ655403 BFF655403 BPB655403 BYX655403 CIT655403 CSP655403 DCL655403 DMH655403 DWD655403 EFZ655403 EPV655403 EZR655403 FJN655403 FTJ655403 GDF655403 GNB655403 GWX655403 HGT655403 HQP655403 IAL655403 IKH655403 IUD655403 JDZ655403 JNV655403 JXR655403 KHN655403 KRJ655403 LBF655403 LLB655403 LUX655403 MET655403 MOP655403 MYL655403 NIH655403 NSD655403 OBZ655403 OLV655403 OVR655403 PFN655403 PPJ655403 PZF655403 QJB655403 QSX655403 RCT655403 RMP655403 RWL655403 SGH655403 SQD655403 SZZ655403 TJV655403 TTR655403 UDN655403 UNJ655403 UXF655403 VHB655403 VQX655403 WAT655403 WKP655403 WUL655403 HZ720939 RV720939 ABR720939 ALN720939 AVJ720939 BFF720939 BPB720939 BYX720939 CIT720939 CSP720939 DCL720939 DMH720939 DWD720939 EFZ720939 EPV720939 EZR720939 FJN720939 FTJ720939 GDF720939 GNB720939 GWX720939 HGT720939 HQP720939 IAL720939 IKH720939 IUD720939 JDZ720939 JNV720939 JXR720939 KHN720939 KRJ720939 LBF720939 LLB720939 LUX720939 MET720939 MOP720939 MYL720939 NIH720939 NSD720939 OBZ720939 OLV720939 OVR720939 PFN720939 PPJ720939 PZF720939 QJB720939 QSX720939 RCT720939 RMP720939 RWL720939 SGH720939 SQD720939 SZZ720939 TJV720939 TTR720939 UDN720939 UNJ720939 UXF720939 VHB720939 VQX720939 WAT720939 WKP720939 WUL720939 HZ786475 RV786475 ABR786475 ALN786475 AVJ786475 BFF786475 BPB786475 BYX786475 CIT786475 CSP786475 DCL786475 DMH786475 DWD786475 EFZ786475 EPV786475 EZR786475 FJN786475 FTJ786475 GDF786475 GNB786475 GWX786475 HGT786475 HQP786475 IAL786475 IKH786475 IUD786475 JDZ786475 JNV786475 JXR786475 KHN786475 KRJ786475 LBF786475 LLB786475 LUX786475 MET786475 MOP786475 MYL786475 NIH786475 NSD786475 OBZ786475 OLV786475 OVR786475 PFN786475 PPJ786475 PZF786475 QJB786475 QSX786475 RCT786475 RMP786475 RWL786475 SGH786475 SQD786475 SZZ786475 TJV786475 TTR786475 UDN786475 UNJ786475 UXF786475 VHB786475 VQX786475 WAT786475 WKP786475 WUL786475 HZ852011 RV852011 ABR852011 ALN852011 AVJ852011 BFF852011 BPB852011 BYX852011 CIT852011 CSP852011 DCL852011 DMH852011 DWD852011 EFZ852011 EPV852011 EZR852011 FJN852011 FTJ852011 GDF852011 GNB852011 GWX852011 HGT852011 HQP852011 IAL852011 IKH852011 IUD852011 JDZ852011 JNV852011 JXR852011 KHN852011 KRJ852011 LBF852011 LLB852011 LUX852011 MET852011 MOP852011 MYL852011 NIH852011 NSD852011 OBZ852011 OLV852011 OVR852011 PFN852011 PPJ852011 PZF852011 QJB852011 QSX852011 RCT852011 RMP852011 RWL852011 SGH852011 SQD852011 SZZ852011 TJV852011 TTR852011 UDN852011 UNJ852011 UXF852011 VHB852011 VQX852011 WAT852011 WKP852011 WUL852011 HZ917547 RV917547 ABR917547 ALN917547 AVJ917547 BFF917547 BPB917547 BYX917547 CIT917547 CSP917547 DCL917547 DMH917547 DWD917547 EFZ917547 EPV917547 EZR917547 FJN917547 FTJ917547 GDF917547 GNB917547 GWX917547 HGT917547 HQP917547 IAL917547 IKH917547 IUD917547 JDZ917547 JNV917547 JXR917547 KHN917547 KRJ917547 LBF917547 LLB917547 LUX917547 MET917547 MOP917547 MYL917547 NIH917547 NSD917547 OBZ917547 OLV917547 OVR917547 PFN917547 PPJ917547 PZF917547 QJB917547 QSX917547 RCT917547 RMP917547 RWL917547 SGH917547 SQD917547 SZZ917547 TJV917547 TTR917547 UDN917547 UNJ917547 UXF917547 VHB917547 VQX917547 WAT917547 WKP917547 WUL917547 HZ983083 RV983083 ABR983083 ALN983083 AVJ983083 BFF983083 BPB983083 BYX983083 CIT983083 CSP983083 DCL983083 DMH983083 DWD983083 EFZ983083 EPV983083 EZR983083 FJN983083 FTJ983083 GDF983083 GNB983083 GWX983083 HGT983083 HQP983083 IAL983083 IKH983083 IUD983083 JDZ983083 JNV983083 JXR983083 KHN983083 KRJ983083 LBF983083 LLB983083 LUX983083 MET983083 MOP983083 MYL983083 NIH983083 NSD983083 OBZ983083 OLV983083 OVR983083 PFN983083 PPJ983083 PZF983083 QJB983083 QSX983083 RCT983083 RMP983083 RWL983083 SGH983083 SQD983083 SZZ983083 TJV983083 TTR983083 UDN983083 UNJ983083 UXF983083 VHB983083 VQX983083 WAT983083 WKP983083 WUL983083 HV65587:HV65590 RR65587:RR65590 ABN65587:ABN65590 ALJ65587:ALJ65590 AVF65587:AVF65590 BFB65587:BFB65590 BOX65587:BOX65590 BYT65587:BYT65590 CIP65587:CIP65590 CSL65587:CSL65590 DCH65587:DCH65590 DMD65587:DMD65590 DVZ65587:DVZ65590 EFV65587:EFV65590 EPR65587:EPR65590 EZN65587:EZN65590 FJJ65587:FJJ65590 FTF65587:FTF65590 GDB65587:GDB65590 GMX65587:GMX65590 GWT65587:GWT65590 HGP65587:HGP65590 HQL65587:HQL65590 IAH65587:IAH65590 IKD65587:IKD65590 ITZ65587:ITZ65590 JDV65587:JDV65590 JNR65587:JNR65590 JXN65587:JXN65590 KHJ65587:KHJ65590 KRF65587:KRF65590 LBB65587:LBB65590 LKX65587:LKX65590 LUT65587:LUT65590 MEP65587:MEP65590 MOL65587:MOL65590 MYH65587:MYH65590 NID65587:NID65590 NRZ65587:NRZ65590 OBV65587:OBV65590 OLR65587:OLR65590 OVN65587:OVN65590 PFJ65587:PFJ65590 PPF65587:PPF65590 PZB65587:PZB65590 QIX65587:QIX65590 QST65587:QST65590 RCP65587:RCP65590 RML65587:RML65590 RWH65587:RWH65590 SGD65587:SGD65590 SPZ65587:SPZ65590 SZV65587:SZV65590 TJR65587:TJR65590 TTN65587:TTN65590 UDJ65587:UDJ65590 UNF65587:UNF65590 UXB65587:UXB65590 VGX65587:VGX65590 VQT65587:VQT65590 WAP65587:WAP65590 WKL65587:WKL65590 WUH65587:WUH65590 HV131123:HV131126 RR131123:RR131126 ABN131123:ABN131126 ALJ131123:ALJ131126 AVF131123:AVF131126 BFB131123:BFB131126 BOX131123:BOX131126 BYT131123:BYT131126 CIP131123:CIP131126 CSL131123:CSL131126 DCH131123:DCH131126 DMD131123:DMD131126 DVZ131123:DVZ131126 EFV131123:EFV131126 EPR131123:EPR131126 EZN131123:EZN131126 FJJ131123:FJJ131126 FTF131123:FTF131126 GDB131123:GDB131126 GMX131123:GMX131126 GWT131123:GWT131126 HGP131123:HGP131126 HQL131123:HQL131126 IAH131123:IAH131126 IKD131123:IKD131126 ITZ131123:ITZ131126 JDV131123:JDV131126 JNR131123:JNR131126 JXN131123:JXN131126 KHJ131123:KHJ131126 KRF131123:KRF131126 LBB131123:LBB131126 LKX131123:LKX131126 LUT131123:LUT131126 MEP131123:MEP131126 MOL131123:MOL131126 MYH131123:MYH131126 NID131123:NID131126 NRZ131123:NRZ131126 OBV131123:OBV131126 OLR131123:OLR131126 OVN131123:OVN131126 PFJ131123:PFJ131126 PPF131123:PPF131126 PZB131123:PZB131126 QIX131123:QIX131126 QST131123:QST131126 RCP131123:RCP131126 RML131123:RML131126 RWH131123:RWH131126 SGD131123:SGD131126 SPZ131123:SPZ131126 SZV131123:SZV131126 TJR131123:TJR131126 TTN131123:TTN131126 UDJ131123:UDJ131126 UNF131123:UNF131126 UXB131123:UXB131126 VGX131123:VGX131126 VQT131123:VQT131126 WAP131123:WAP131126 WKL131123:WKL131126 WUH131123:WUH131126 HV196659:HV196662 RR196659:RR196662 ABN196659:ABN196662 ALJ196659:ALJ196662 AVF196659:AVF196662 BFB196659:BFB196662 BOX196659:BOX196662 BYT196659:BYT196662 CIP196659:CIP196662 CSL196659:CSL196662 DCH196659:DCH196662 DMD196659:DMD196662 DVZ196659:DVZ196662 EFV196659:EFV196662 EPR196659:EPR196662 EZN196659:EZN196662 FJJ196659:FJJ196662 FTF196659:FTF196662 GDB196659:GDB196662 GMX196659:GMX196662 GWT196659:GWT196662 HGP196659:HGP196662 HQL196659:HQL196662 IAH196659:IAH196662 IKD196659:IKD196662 ITZ196659:ITZ196662 JDV196659:JDV196662 JNR196659:JNR196662 JXN196659:JXN196662 KHJ196659:KHJ196662 KRF196659:KRF196662 LBB196659:LBB196662 LKX196659:LKX196662 LUT196659:LUT196662 MEP196659:MEP196662 MOL196659:MOL196662 MYH196659:MYH196662 NID196659:NID196662 NRZ196659:NRZ196662 OBV196659:OBV196662 OLR196659:OLR196662 OVN196659:OVN196662 PFJ196659:PFJ196662 PPF196659:PPF196662 PZB196659:PZB196662 QIX196659:QIX196662 QST196659:QST196662 RCP196659:RCP196662 RML196659:RML196662 RWH196659:RWH196662 SGD196659:SGD196662 SPZ196659:SPZ196662 SZV196659:SZV196662 TJR196659:TJR196662 TTN196659:TTN196662 UDJ196659:UDJ196662 UNF196659:UNF196662 UXB196659:UXB196662 VGX196659:VGX196662 VQT196659:VQT196662 WAP196659:WAP196662 WKL196659:WKL196662 WUH196659:WUH196662 HV262195:HV262198 RR262195:RR262198 ABN262195:ABN262198 ALJ262195:ALJ262198 AVF262195:AVF262198 BFB262195:BFB262198 BOX262195:BOX262198 BYT262195:BYT262198 CIP262195:CIP262198 CSL262195:CSL262198 DCH262195:DCH262198 DMD262195:DMD262198 DVZ262195:DVZ262198 EFV262195:EFV262198 EPR262195:EPR262198 EZN262195:EZN262198 FJJ262195:FJJ262198 FTF262195:FTF262198 GDB262195:GDB262198 GMX262195:GMX262198 GWT262195:GWT262198 HGP262195:HGP262198 HQL262195:HQL262198 IAH262195:IAH262198 IKD262195:IKD262198 ITZ262195:ITZ262198 JDV262195:JDV262198 JNR262195:JNR262198 JXN262195:JXN262198 KHJ262195:KHJ262198 KRF262195:KRF262198 LBB262195:LBB262198 LKX262195:LKX262198 LUT262195:LUT262198 MEP262195:MEP262198 MOL262195:MOL262198 MYH262195:MYH262198 NID262195:NID262198 NRZ262195:NRZ262198 OBV262195:OBV262198 OLR262195:OLR262198 OVN262195:OVN262198 PFJ262195:PFJ262198 PPF262195:PPF262198 PZB262195:PZB262198 QIX262195:QIX262198 QST262195:QST262198 RCP262195:RCP262198 RML262195:RML262198 RWH262195:RWH262198 SGD262195:SGD262198 SPZ262195:SPZ262198 SZV262195:SZV262198 TJR262195:TJR262198 TTN262195:TTN262198 UDJ262195:UDJ262198 UNF262195:UNF262198 UXB262195:UXB262198 VGX262195:VGX262198 VQT262195:VQT262198 WAP262195:WAP262198 WKL262195:WKL262198 WUH262195:WUH262198 HV327731:HV327734 RR327731:RR327734 ABN327731:ABN327734 ALJ327731:ALJ327734 AVF327731:AVF327734 BFB327731:BFB327734 BOX327731:BOX327734 BYT327731:BYT327734 CIP327731:CIP327734 CSL327731:CSL327734 DCH327731:DCH327734 DMD327731:DMD327734 DVZ327731:DVZ327734 EFV327731:EFV327734 EPR327731:EPR327734 EZN327731:EZN327734 FJJ327731:FJJ327734 FTF327731:FTF327734 GDB327731:GDB327734 GMX327731:GMX327734 GWT327731:GWT327734 HGP327731:HGP327734 HQL327731:HQL327734 IAH327731:IAH327734 IKD327731:IKD327734 ITZ327731:ITZ327734 JDV327731:JDV327734 JNR327731:JNR327734 JXN327731:JXN327734 KHJ327731:KHJ327734 KRF327731:KRF327734 LBB327731:LBB327734 LKX327731:LKX327734 LUT327731:LUT327734 MEP327731:MEP327734 MOL327731:MOL327734 MYH327731:MYH327734 NID327731:NID327734 NRZ327731:NRZ327734 OBV327731:OBV327734 OLR327731:OLR327734 OVN327731:OVN327734 PFJ327731:PFJ327734 PPF327731:PPF327734 PZB327731:PZB327734 QIX327731:QIX327734 QST327731:QST327734 RCP327731:RCP327734 RML327731:RML327734 RWH327731:RWH327734 SGD327731:SGD327734 SPZ327731:SPZ327734 SZV327731:SZV327734 TJR327731:TJR327734 TTN327731:TTN327734 UDJ327731:UDJ327734 UNF327731:UNF327734 UXB327731:UXB327734 VGX327731:VGX327734 VQT327731:VQT327734 WAP327731:WAP327734 WKL327731:WKL327734 WUH327731:WUH327734 HV393267:HV393270 RR393267:RR393270 ABN393267:ABN393270 ALJ393267:ALJ393270 AVF393267:AVF393270 BFB393267:BFB393270 BOX393267:BOX393270 BYT393267:BYT393270 CIP393267:CIP393270 CSL393267:CSL393270 DCH393267:DCH393270 DMD393267:DMD393270 DVZ393267:DVZ393270 EFV393267:EFV393270 EPR393267:EPR393270 EZN393267:EZN393270 FJJ393267:FJJ393270 FTF393267:FTF393270 GDB393267:GDB393270 GMX393267:GMX393270 GWT393267:GWT393270 HGP393267:HGP393270 HQL393267:HQL393270 IAH393267:IAH393270 IKD393267:IKD393270 ITZ393267:ITZ393270 JDV393267:JDV393270 JNR393267:JNR393270 JXN393267:JXN393270 KHJ393267:KHJ393270 KRF393267:KRF393270 LBB393267:LBB393270 LKX393267:LKX393270 LUT393267:LUT393270 MEP393267:MEP393270 MOL393267:MOL393270 MYH393267:MYH393270 NID393267:NID393270 NRZ393267:NRZ393270 OBV393267:OBV393270 OLR393267:OLR393270 OVN393267:OVN393270 PFJ393267:PFJ393270 PPF393267:PPF393270 PZB393267:PZB393270 QIX393267:QIX393270 QST393267:QST393270 RCP393267:RCP393270 RML393267:RML393270 RWH393267:RWH393270 SGD393267:SGD393270 SPZ393267:SPZ393270 SZV393267:SZV393270 TJR393267:TJR393270 TTN393267:TTN393270 UDJ393267:UDJ393270 UNF393267:UNF393270 UXB393267:UXB393270 VGX393267:VGX393270 VQT393267:VQT393270 WAP393267:WAP393270 WKL393267:WKL393270 WUH393267:WUH393270 HV458803:HV458806 RR458803:RR458806 ABN458803:ABN458806 ALJ458803:ALJ458806 AVF458803:AVF458806 BFB458803:BFB458806 BOX458803:BOX458806 BYT458803:BYT458806 CIP458803:CIP458806 CSL458803:CSL458806 DCH458803:DCH458806 DMD458803:DMD458806 DVZ458803:DVZ458806 EFV458803:EFV458806 EPR458803:EPR458806 EZN458803:EZN458806 FJJ458803:FJJ458806 FTF458803:FTF458806 GDB458803:GDB458806 GMX458803:GMX458806 GWT458803:GWT458806 HGP458803:HGP458806 HQL458803:HQL458806 IAH458803:IAH458806 IKD458803:IKD458806 ITZ458803:ITZ458806 JDV458803:JDV458806 JNR458803:JNR458806 JXN458803:JXN458806 KHJ458803:KHJ458806 KRF458803:KRF458806 LBB458803:LBB458806 LKX458803:LKX458806 LUT458803:LUT458806 MEP458803:MEP458806 MOL458803:MOL458806 MYH458803:MYH458806 NID458803:NID458806 NRZ458803:NRZ458806 OBV458803:OBV458806 OLR458803:OLR458806 OVN458803:OVN458806 PFJ458803:PFJ458806 PPF458803:PPF458806 PZB458803:PZB458806 QIX458803:QIX458806 QST458803:QST458806 RCP458803:RCP458806 RML458803:RML458806 RWH458803:RWH458806 SGD458803:SGD458806 SPZ458803:SPZ458806 SZV458803:SZV458806 TJR458803:TJR458806 TTN458803:TTN458806 UDJ458803:UDJ458806 UNF458803:UNF458806 UXB458803:UXB458806 VGX458803:VGX458806 VQT458803:VQT458806 WAP458803:WAP458806 WKL458803:WKL458806 WUH458803:WUH458806 HV524339:HV524342 RR524339:RR524342 ABN524339:ABN524342 ALJ524339:ALJ524342 AVF524339:AVF524342 BFB524339:BFB524342 BOX524339:BOX524342 BYT524339:BYT524342 CIP524339:CIP524342 CSL524339:CSL524342 DCH524339:DCH524342 DMD524339:DMD524342 DVZ524339:DVZ524342 EFV524339:EFV524342 EPR524339:EPR524342 EZN524339:EZN524342 FJJ524339:FJJ524342 FTF524339:FTF524342 GDB524339:GDB524342 GMX524339:GMX524342 GWT524339:GWT524342 HGP524339:HGP524342 HQL524339:HQL524342 IAH524339:IAH524342 IKD524339:IKD524342 ITZ524339:ITZ524342 JDV524339:JDV524342 JNR524339:JNR524342 JXN524339:JXN524342 KHJ524339:KHJ524342 KRF524339:KRF524342 LBB524339:LBB524342 LKX524339:LKX524342 LUT524339:LUT524342 MEP524339:MEP524342 MOL524339:MOL524342 MYH524339:MYH524342 NID524339:NID524342 NRZ524339:NRZ524342 OBV524339:OBV524342 OLR524339:OLR524342 OVN524339:OVN524342 PFJ524339:PFJ524342 PPF524339:PPF524342 PZB524339:PZB524342 QIX524339:QIX524342 QST524339:QST524342 RCP524339:RCP524342 RML524339:RML524342 RWH524339:RWH524342 SGD524339:SGD524342 SPZ524339:SPZ524342 SZV524339:SZV524342 TJR524339:TJR524342 TTN524339:TTN524342 UDJ524339:UDJ524342 UNF524339:UNF524342 UXB524339:UXB524342 VGX524339:VGX524342 VQT524339:VQT524342 WAP524339:WAP524342 WKL524339:WKL524342 WUH524339:WUH524342 HV589875:HV589878 RR589875:RR589878 ABN589875:ABN589878 ALJ589875:ALJ589878 AVF589875:AVF589878 BFB589875:BFB589878 BOX589875:BOX589878 BYT589875:BYT589878 CIP589875:CIP589878 CSL589875:CSL589878 DCH589875:DCH589878 DMD589875:DMD589878 DVZ589875:DVZ589878 EFV589875:EFV589878 EPR589875:EPR589878 EZN589875:EZN589878 FJJ589875:FJJ589878 FTF589875:FTF589878 GDB589875:GDB589878 GMX589875:GMX589878 GWT589875:GWT589878 HGP589875:HGP589878 HQL589875:HQL589878 IAH589875:IAH589878 IKD589875:IKD589878 ITZ589875:ITZ589878 JDV589875:JDV589878 JNR589875:JNR589878 JXN589875:JXN589878 KHJ589875:KHJ589878 KRF589875:KRF589878 LBB589875:LBB589878 LKX589875:LKX589878 LUT589875:LUT589878 MEP589875:MEP589878 MOL589875:MOL589878 MYH589875:MYH589878 NID589875:NID589878 NRZ589875:NRZ589878 OBV589875:OBV589878 OLR589875:OLR589878 OVN589875:OVN589878 PFJ589875:PFJ589878 PPF589875:PPF589878 PZB589875:PZB589878 QIX589875:QIX589878 QST589875:QST589878 RCP589875:RCP589878 RML589875:RML589878 RWH589875:RWH589878 SGD589875:SGD589878 SPZ589875:SPZ589878 SZV589875:SZV589878 TJR589875:TJR589878 TTN589875:TTN589878 UDJ589875:UDJ589878 UNF589875:UNF589878 UXB589875:UXB589878 VGX589875:VGX589878 VQT589875:VQT589878 WAP589875:WAP589878 WKL589875:WKL589878 WUH589875:WUH589878 HV655411:HV655414 RR655411:RR655414 ABN655411:ABN655414 ALJ655411:ALJ655414 AVF655411:AVF655414 BFB655411:BFB655414 BOX655411:BOX655414 BYT655411:BYT655414 CIP655411:CIP655414 CSL655411:CSL655414 DCH655411:DCH655414 DMD655411:DMD655414 DVZ655411:DVZ655414 EFV655411:EFV655414 EPR655411:EPR655414 EZN655411:EZN655414 FJJ655411:FJJ655414 FTF655411:FTF655414 GDB655411:GDB655414 GMX655411:GMX655414 GWT655411:GWT655414 HGP655411:HGP655414 HQL655411:HQL655414 IAH655411:IAH655414 IKD655411:IKD655414 ITZ655411:ITZ655414 JDV655411:JDV655414 JNR655411:JNR655414 JXN655411:JXN655414 KHJ655411:KHJ655414 KRF655411:KRF655414 LBB655411:LBB655414 LKX655411:LKX655414 LUT655411:LUT655414 MEP655411:MEP655414 MOL655411:MOL655414 MYH655411:MYH655414 NID655411:NID655414 NRZ655411:NRZ655414 OBV655411:OBV655414 OLR655411:OLR655414 OVN655411:OVN655414 PFJ655411:PFJ655414 PPF655411:PPF655414 PZB655411:PZB655414 QIX655411:QIX655414 QST655411:QST655414 RCP655411:RCP655414 RML655411:RML655414 RWH655411:RWH655414 SGD655411:SGD655414 SPZ655411:SPZ655414 SZV655411:SZV655414 TJR655411:TJR655414 TTN655411:TTN655414 UDJ655411:UDJ655414 UNF655411:UNF655414 UXB655411:UXB655414 VGX655411:VGX655414 VQT655411:VQT655414 WAP655411:WAP655414 WKL655411:WKL655414 WUH655411:WUH655414 HV720947:HV720950 RR720947:RR720950 ABN720947:ABN720950 ALJ720947:ALJ720950 AVF720947:AVF720950 BFB720947:BFB720950 BOX720947:BOX720950 BYT720947:BYT720950 CIP720947:CIP720950 CSL720947:CSL720950 DCH720947:DCH720950 DMD720947:DMD720950 DVZ720947:DVZ720950 EFV720947:EFV720950 EPR720947:EPR720950 EZN720947:EZN720950 FJJ720947:FJJ720950 FTF720947:FTF720950 GDB720947:GDB720950 GMX720947:GMX720950 GWT720947:GWT720950 HGP720947:HGP720950 HQL720947:HQL720950 IAH720947:IAH720950 IKD720947:IKD720950 ITZ720947:ITZ720950 JDV720947:JDV720950 JNR720947:JNR720950 JXN720947:JXN720950 KHJ720947:KHJ720950 KRF720947:KRF720950 LBB720947:LBB720950 LKX720947:LKX720950 LUT720947:LUT720950 MEP720947:MEP720950 MOL720947:MOL720950 MYH720947:MYH720950 NID720947:NID720950 NRZ720947:NRZ720950 OBV720947:OBV720950 OLR720947:OLR720950 OVN720947:OVN720950 PFJ720947:PFJ720950 PPF720947:PPF720950 PZB720947:PZB720950 QIX720947:QIX720950 QST720947:QST720950 RCP720947:RCP720950 RML720947:RML720950 RWH720947:RWH720950 SGD720947:SGD720950 SPZ720947:SPZ720950 SZV720947:SZV720950 TJR720947:TJR720950 TTN720947:TTN720950 UDJ720947:UDJ720950 UNF720947:UNF720950 UXB720947:UXB720950 VGX720947:VGX720950 VQT720947:VQT720950 WAP720947:WAP720950 WKL720947:WKL720950 WUH720947:WUH720950 HV786483:HV786486 RR786483:RR786486 ABN786483:ABN786486 ALJ786483:ALJ786486 AVF786483:AVF786486 BFB786483:BFB786486 BOX786483:BOX786486 BYT786483:BYT786486 CIP786483:CIP786486 CSL786483:CSL786486 DCH786483:DCH786486 DMD786483:DMD786486 DVZ786483:DVZ786486 EFV786483:EFV786486 EPR786483:EPR786486 EZN786483:EZN786486 FJJ786483:FJJ786486 FTF786483:FTF786486 GDB786483:GDB786486 GMX786483:GMX786486 GWT786483:GWT786486 HGP786483:HGP786486 HQL786483:HQL786486 IAH786483:IAH786486 IKD786483:IKD786486 ITZ786483:ITZ786486 JDV786483:JDV786486 JNR786483:JNR786486 JXN786483:JXN786486 KHJ786483:KHJ786486 KRF786483:KRF786486 LBB786483:LBB786486 LKX786483:LKX786486 LUT786483:LUT786486 MEP786483:MEP786486 MOL786483:MOL786486 MYH786483:MYH786486 NID786483:NID786486 NRZ786483:NRZ786486 OBV786483:OBV786486 OLR786483:OLR786486 OVN786483:OVN786486 PFJ786483:PFJ786486 PPF786483:PPF786486 PZB786483:PZB786486 QIX786483:QIX786486 QST786483:QST786486 RCP786483:RCP786486 RML786483:RML786486 RWH786483:RWH786486 SGD786483:SGD786486 SPZ786483:SPZ786486 SZV786483:SZV786486 TJR786483:TJR786486 TTN786483:TTN786486 UDJ786483:UDJ786486 UNF786483:UNF786486 UXB786483:UXB786486 VGX786483:VGX786486 VQT786483:VQT786486 WAP786483:WAP786486 WKL786483:WKL786486 WUH786483:WUH786486 HV852019:HV852022 RR852019:RR852022 ABN852019:ABN852022 ALJ852019:ALJ852022 AVF852019:AVF852022 BFB852019:BFB852022 BOX852019:BOX852022 BYT852019:BYT852022 CIP852019:CIP852022 CSL852019:CSL852022 DCH852019:DCH852022 DMD852019:DMD852022 DVZ852019:DVZ852022 EFV852019:EFV852022 EPR852019:EPR852022 EZN852019:EZN852022 FJJ852019:FJJ852022 FTF852019:FTF852022 GDB852019:GDB852022 GMX852019:GMX852022 GWT852019:GWT852022 HGP852019:HGP852022 HQL852019:HQL852022 IAH852019:IAH852022 IKD852019:IKD852022 ITZ852019:ITZ852022 JDV852019:JDV852022 JNR852019:JNR852022 JXN852019:JXN852022 KHJ852019:KHJ852022 KRF852019:KRF852022 LBB852019:LBB852022 LKX852019:LKX852022 LUT852019:LUT852022 MEP852019:MEP852022 MOL852019:MOL852022 MYH852019:MYH852022 NID852019:NID852022 NRZ852019:NRZ852022 OBV852019:OBV852022 OLR852019:OLR852022 OVN852019:OVN852022 PFJ852019:PFJ852022 PPF852019:PPF852022 PZB852019:PZB852022 QIX852019:QIX852022 QST852019:QST852022 RCP852019:RCP852022 RML852019:RML852022 RWH852019:RWH852022 SGD852019:SGD852022 SPZ852019:SPZ852022 SZV852019:SZV852022 TJR852019:TJR852022 TTN852019:TTN852022 UDJ852019:UDJ852022 UNF852019:UNF852022 UXB852019:UXB852022 VGX852019:VGX852022 VQT852019:VQT852022 WAP852019:WAP852022 WKL852019:WKL852022 WUH852019:WUH852022 HV917555:HV917558 RR917555:RR917558 ABN917555:ABN917558 ALJ917555:ALJ917558 AVF917555:AVF917558 BFB917555:BFB917558 BOX917555:BOX917558 BYT917555:BYT917558 CIP917555:CIP917558 CSL917555:CSL917558 DCH917555:DCH917558 DMD917555:DMD917558 DVZ917555:DVZ917558 EFV917555:EFV917558 EPR917555:EPR917558 EZN917555:EZN917558 FJJ917555:FJJ917558 FTF917555:FTF917558 GDB917555:GDB917558 GMX917555:GMX917558 GWT917555:GWT917558 HGP917555:HGP917558 HQL917555:HQL917558 IAH917555:IAH917558 IKD917555:IKD917558 ITZ917555:ITZ917558 JDV917555:JDV917558 JNR917555:JNR917558 JXN917555:JXN917558 KHJ917555:KHJ917558 KRF917555:KRF917558 LBB917555:LBB917558 LKX917555:LKX917558 LUT917555:LUT917558 MEP917555:MEP917558 MOL917555:MOL917558 MYH917555:MYH917558 NID917555:NID917558 NRZ917555:NRZ917558 OBV917555:OBV917558 OLR917555:OLR917558 OVN917555:OVN917558 PFJ917555:PFJ917558 PPF917555:PPF917558 PZB917555:PZB917558 QIX917555:QIX917558 QST917555:QST917558 RCP917555:RCP917558 RML917555:RML917558 RWH917555:RWH917558 SGD917555:SGD917558 SPZ917555:SPZ917558 SZV917555:SZV917558 TJR917555:TJR917558 TTN917555:TTN917558 UDJ917555:UDJ917558 UNF917555:UNF917558 UXB917555:UXB917558 VGX917555:VGX917558 VQT917555:VQT917558 WAP917555:WAP917558 WKL917555:WKL917558 WUH917555:WUH917558 HV983091:HV983094 RR983091:RR983094 ABN983091:ABN983094 ALJ983091:ALJ983094 AVF983091:AVF983094 BFB983091:BFB983094 BOX983091:BOX983094 BYT983091:BYT983094 CIP983091:CIP983094 CSL983091:CSL983094 DCH983091:DCH983094 DMD983091:DMD983094 DVZ983091:DVZ983094 EFV983091:EFV983094 EPR983091:EPR983094 EZN983091:EZN983094 FJJ983091:FJJ983094 FTF983091:FTF983094 GDB983091:GDB983094 GMX983091:GMX983094 GWT983091:GWT983094 HGP983091:HGP983094 HQL983091:HQL983094 IAH983091:IAH983094 IKD983091:IKD983094 ITZ983091:ITZ983094 JDV983091:JDV983094 JNR983091:JNR983094 JXN983091:JXN983094 KHJ983091:KHJ983094 KRF983091:KRF983094 LBB983091:LBB983094 LKX983091:LKX983094 LUT983091:LUT983094 MEP983091:MEP983094 MOL983091:MOL983094 MYH983091:MYH983094 NID983091:NID983094 NRZ983091:NRZ983094 OBV983091:OBV983094 OLR983091:OLR983094 OVN983091:OVN983094 PFJ983091:PFJ983094 PPF983091:PPF983094 PZB983091:PZB983094 QIX983091:QIX983094 QST983091:QST983094 RCP983091:RCP983094 RML983091:RML983094 RWH983091:RWH983094 SGD983091:SGD983094 SPZ983091:SPZ983094 SZV983091:SZV983094 TJR983091:TJR983094 TTN983091:TTN983094 UDJ983091:UDJ983094 UNF983091:UNF983094 UXB983091:UXB983094 VGX983091:VGX983094 VQT983091:VQT983094 WAP983091:WAP983094 WKL983091:WKL983094 WUH983091:WUH983094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HV65585 RR65585 ABN65585 ALJ65585 AVF65585 BFB65585 BOX65585 BYT65585 CIP65585 CSL65585 DCH65585 DMD65585 DVZ65585 EFV65585 EPR65585 EZN65585 FJJ65585 FTF65585 GDB65585 GMX65585 GWT65585 HGP65585 HQL65585 IAH65585 IKD65585 ITZ65585 JDV65585 JNR65585 JXN65585 KHJ65585 KRF65585 LBB65585 LKX65585 LUT65585 MEP65585 MOL65585 MYH65585 NID65585 NRZ65585 OBV65585 OLR65585 OVN65585 PFJ65585 PPF65585 PZB65585 QIX65585 QST65585 RCP65585 RML65585 RWH65585 SGD65585 SPZ65585 SZV65585 TJR65585 TTN65585 UDJ65585 UNF65585 UXB65585 VGX65585 VQT65585 WAP65585 WKL65585 WUH65585 HV131121 RR131121 ABN131121 ALJ131121 AVF131121 BFB131121 BOX131121 BYT131121 CIP131121 CSL131121 DCH131121 DMD131121 DVZ131121 EFV131121 EPR131121 EZN131121 FJJ131121 FTF131121 GDB131121 GMX131121 GWT131121 HGP131121 HQL131121 IAH131121 IKD131121 ITZ131121 JDV131121 JNR131121 JXN131121 KHJ131121 KRF131121 LBB131121 LKX131121 LUT131121 MEP131121 MOL131121 MYH131121 NID131121 NRZ131121 OBV131121 OLR131121 OVN131121 PFJ131121 PPF131121 PZB131121 QIX131121 QST131121 RCP131121 RML131121 RWH131121 SGD131121 SPZ131121 SZV131121 TJR131121 TTN131121 UDJ131121 UNF131121 UXB131121 VGX131121 VQT131121 WAP131121 WKL131121 WUH131121 HV196657 RR196657 ABN196657 ALJ196657 AVF196657 BFB196657 BOX196657 BYT196657 CIP196657 CSL196657 DCH196657 DMD196657 DVZ196657 EFV196657 EPR196657 EZN196657 FJJ196657 FTF196657 GDB196657 GMX196657 GWT196657 HGP196657 HQL196657 IAH196657 IKD196657 ITZ196657 JDV196657 JNR196657 JXN196657 KHJ196657 KRF196657 LBB196657 LKX196657 LUT196657 MEP196657 MOL196657 MYH196657 NID196657 NRZ196657 OBV196657 OLR196657 OVN196657 PFJ196657 PPF196657 PZB196657 QIX196657 QST196657 RCP196657 RML196657 RWH196657 SGD196657 SPZ196657 SZV196657 TJR196657 TTN196657 UDJ196657 UNF196657 UXB196657 VGX196657 VQT196657 WAP196657 WKL196657 WUH196657 HV262193 RR262193 ABN262193 ALJ262193 AVF262193 BFB262193 BOX262193 BYT262193 CIP262193 CSL262193 DCH262193 DMD262193 DVZ262193 EFV262193 EPR262193 EZN262193 FJJ262193 FTF262193 GDB262193 GMX262193 GWT262193 HGP262193 HQL262193 IAH262193 IKD262193 ITZ262193 JDV262193 JNR262193 JXN262193 KHJ262193 KRF262193 LBB262193 LKX262193 LUT262193 MEP262193 MOL262193 MYH262193 NID262193 NRZ262193 OBV262193 OLR262193 OVN262193 PFJ262193 PPF262193 PZB262193 QIX262193 QST262193 RCP262193 RML262193 RWH262193 SGD262193 SPZ262193 SZV262193 TJR262193 TTN262193 UDJ262193 UNF262193 UXB262193 VGX262193 VQT262193 WAP262193 WKL262193 WUH262193 HV327729 RR327729 ABN327729 ALJ327729 AVF327729 BFB327729 BOX327729 BYT327729 CIP327729 CSL327729 DCH327729 DMD327729 DVZ327729 EFV327729 EPR327729 EZN327729 FJJ327729 FTF327729 GDB327729 GMX327729 GWT327729 HGP327729 HQL327729 IAH327729 IKD327729 ITZ327729 JDV327729 JNR327729 JXN327729 KHJ327729 KRF327729 LBB327729 LKX327729 LUT327729 MEP327729 MOL327729 MYH327729 NID327729 NRZ327729 OBV327729 OLR327729 OVN327729 PFJ327729 PPF327729 PZB327729 QIX327729 QST327729 RCP327729 RML327729 RWH327729 SGD327729 SPZ327729 SZV327729 TJR327729 TTN327729 UDJ327729 UNF327729 UXB327729 VGX327729 VQT327729 WAP327729 WKL327729 WUH327729 HV393265 RR393265 ABN393265 ALJ393265 AVF393265 BFB393265 BOX393265 BYT393265 CIP393265 CSL393265 DCH393265 DMD393265 DVZ393265 EFV393265 EPR393265 EZN393265 FJJ393265 FTF393265 GDB393265 GMX393265 GWT393265 HGP393265 HQL393265 IAH393265 IKD393265 ITZ393265 JDV393265 JNR393265 JXN393265 KHJ393265 KRF393265 LBB393265 LKX393265 LUT393265 MEP393265 MOL393265 MYH393265 NID393265 NRZ393265 OBV393265 OLR393265 OVN393265 PFJ393265 PPF393265 PZB393265 QIX393265 QST393265 RCP393265 RML393265 RWH393265 SGD393265 SPZ393265 SZV393265 TJR393265 TTN393265 UDJ393265 UNF393265 UXB393265 VGX393265 VQT393265 WAP393265 WKL393265 WUH393265 HV458801 RR458801 ABN458801 ALJ458801 AVF458801 BFB458801 BOX458801 BYT458801 CIP458801 CSL458801 DCH458801 DMD458801 DVZ458801 EFV458801 EPR458801 EZN458801 FJJ458801 FTF458801 GDB458801 GMX458801 GWT458801 HGP458801 HQL458801 IAH458801 IKD458801 ITZ458801 JDV458801 JNR458801 JXN458801 KHJ458801 KRF458801 LBB458801 LKX458801 LUT458801 MEP458801 MOL458801 MYH458801 NID458801 NRZ458801 OBV458801 OLR458801 OVN458801 PFJ458801 PPF458801 PZB458801 QIX458801 QST458801 RCP458801 RML458801 RWH458801 SGD458801 SPZ458801 SZV458801 TJR458801 TTN458801 UDJ458801 UNF458801 UXB458801 VGX458801 VQT458801 WAP458801 WKL458801 WUH458801 HV524337 RR524337 ABN524337 ALJ524337 AVF524337 BFB524337 BOX524337 BYT524337 CIP524337 CSL524337 DCH524337 DMD524337 DVZ524337 EFV524337 EPR524337 EZN524337 FJJ524337 FTF524337 GDB524337 GMX524337 GWT524337 HGP524337 HQL524337 IAH524337 IKD524337 ITZ524337 JDV524337 JNR524337 JXN524337 KHJ524337 KRF524337 LBB524337 LKX524337 LUT524337 MEP524337 MOL524337 MYH524337 NID524337 NRZ524337 OBV524337 OLR524337 OVN524337 PFJ524337 PPF524337 PZB524337 QIX524337 QST524337 RCP524337 RML524337 RWH524337 SGD524337 SPZ524337 SZV524337 TJR524337 TTN524337 UDJ524337 UNF524337 UXB524337 VGX524337 VQT524337 WAP524337 WKL524337 WUH524337 HV589873 RR589873 ABN589873 ALJ589873 AVF589873 BFB589873 BOX589873 BYT589873 CIP589873 CSL589873 DCH589873 DMD589873 DVZ589873 EFV589873 EPR589873 EZN589873 FJJ589873 FTF589873 GDB589873 GMX589873 GWT589873 HGP589873 HQL589873 IAH589873 IKD589873 ITZ589873 JDV589873 JNR589873 JXN589873 KHJ589873 KRF589873 LBB589873 LKX589873 LUT589873 MEP589873 MOL589873 MYH589873 NID589873 NRZ589873 OBV589873 OLR589873 OVN589873 PFJ589873 PPF589873 PZB589873 QIX589873 QST589873 RCP589873 RML589873 RWH589873 SGD589873 SPZ589873 SZV589873 TJR589873 TTN589873 UDJ589873 UNF589873 UXB589873 VGX589873 VQT589873 WAP589873 WKL589873 WUH589873 HV655409 RR655409 ABN655409 ALJ655409 AVF655409 BFB655409 BOX655409 BYT655409 CIP655409 CSL655409 DCH655409 DMD655409 DVZ655409 EFV655409 EPR655409 EZN655409 FJJ655409 FTF655409 GDB655409 GMX655409 GWT655409 HGP655409 HQL655409 IAH655409 IKD655409 ITZ655409 JDV655409 JNR655409 JXN655409 KHJ655409 KRF655409 LBB655409 LKX655409 LUT655409 MEP655409 MOL655409 MYH655409 NID655409 NRZ655409 OBV655409 OLR655409 OVN655409 PFJ655409 PPF655409 PZB655409 QIX655409 QST655409 RCP655409 RML655409 RWH655409 SGD655409 SPZ655409 SZV655409 TJR655409 TTN655409 UDJ655409 UNF655409 UXB655409 VGX655409 VQT655409 WAP655409 WKL655409 WUH655409 HV720945 RR720945 ABN720945 ALJ720945 AVF720945 BFB720945 BOX720945 BYT720945 CIP720945 CSL720945 DCH720945 DMD720945 DVZ720945 EFV720945 EPR720945 EZN720945 FJJ720945 FTF720945 GDB720945 GMX720945 GWT720945 HGP720945 HQL720945 IAH720945 IKD720945 ITZ720945 JDV720945 JNR720945 JXN720945 KHJ720945 KRF720945 LBB720945 LKX720945 LUT720945 MEP720945 MOL720945 MYH720945 NID720945 NRZ720945 OBV720945 OLR720945 OVN720945 PFJ720945 PPF720945 PZB720945 QIX720945 QST720945 RCP720945 RML720945 RWH720945 SGD720945 SPZ720945 SZV720945 TJR720945 TTN720945 UDJ720945 UNF720945 UXB720945 VGX720945 VQT720945 WAP720945 WKL720945 WUH720945 HV786481 RR786481 ABN786481 ALJ786481 AVF786481 BFB786481 BOX786481 BYT786481 CIP786481 CSL786481 DCH786481 DMD786481 DVZ786481 EFV786481 EPR786481 EZN786481 FJJ786481 FTF786481 GDB786481 GMX786481 GWT786481 HGP786481 HQL786481 IAH786481 IKD786481 ITZ786481 JDV786481 JNR786481 JXN786481 KHJ786481 KRF786481 LBB786481 LKX786481 LUT786481 MEP786481 MOL786481 MYH786481 NID786481 NRZ786481 OBV786481 OLR786481 OVN786481 PFJ786481 PPF786481 PZB786481 QIX786481 QST786481 RCP786481 RML786481 RWH786481 SGD786481 SPZ786481 SZV786481 TJR786481 TTN786481 UDJ786481 UNF786481 UXB786481 VGX786481 VQT786481 WAP786481 WKL786481 WUH786481 HV852017 RR852017 ABN852017 ALJ852017 AVF852017 BFB852017 BOX852017 BYT852017 CIP852017 CSL852017 DCH852017 DMD852017 DVZ852017 EFV852017 EPR852017 EZN852017 FJJ852017 FTF852017 GDB852017 GMX852017 GWT852017 HGP852017 HQL852017 IAH852017 IKD852017 ITZ852017 JDV852017 JNR852017 JXN852017 KHJ852017 KRF852017 LBB852017 LKX852017 LUT852017 MEP852017 MOL852017 MYH852017 NID852017 NRZ852017 OBV852017 OLR852017 OVN852017 PFJ852017 PPF852017 PZB852017 QIX852017 QST852017 RCP852017 RML852017 RWH852017 SGD852017 SPZ852017 SZV852017 TJR852017 TTN852017 UDJ852017 UNF852017 UXB852017 VGX852017 VQT852017 WAP852017 WKL852017 WUH852017 HV917553 RR917553 ABN917553 ALJ917553 AVF917553 BFB917553 BOX917553 BYT917553 CIP917553 CSL917553 DCH917553 DMD917553 DVZ917553 EFV917553 EPR917553 EZN917553 FJJ917553 FTF917553 GDB917553 GMX917553 GWT917553 HGP917553 HQL917553 IAH917553 IKD917553 ITZ917553 JDV917553 JNR917553 JXN917553 KHJ917553 KRF917553 LBB917553 LKX917553 LUT917553 MEP917553 MOL917553 MYH917553 NID917553 NRZ917553 OBV917553 OLR917553 OVN917553 PFJ917553 PPF917553 PZB917553 QIX917553 QST917553 RCP917553 RML917553 RWH917553 SGD917553 SPZ917553 SZV917553 TJR917553 TTN917553 UDJ917553 UNF917553 UXB917553 VGX917553 VQT917553 WAP917553 WKL917553 WUH917553 HV983089 RR983089 ABN983089 ALJ983089 AVF983089 BFB983089 BOX983089 BYT983089 CIP983089 CSL983089 DCH983089 DMD983089 DVZ983089 EFV983089 EPR983089 EZN983089 FJJ983089 FTF983089 GDB983089 GMX983089 GWT983089 HGP983089 HQL983089 IAH983089 IKD983089 ITZ983089 JDV983089 JNR983089 JXN983089 KHJ983089 KRF983089 LBB983089 LKX983089 LUT983089 MEP983089 MOL983089 MYH983089 NID983089 NRZ983089 OBV983089 OLR983089 OVN983089 PFJ983089 PPF983089 PZB983089 QIX983089 QST983089 RCP983089 RML983089 RWH983089 SGD983089 SPZ983089 SZV983089 TJR983089 TTN983089 UDJ983089 UNF983089 UXB983089 VGX983089 VQT983089 WAP983089 WKL983089 WUH983089 HV65583 RR65583 ABN65583 ALJ65583 AVF65583 BFB65583 BOX65583 BYT65583 CIP65583 CSL65583 DCH65583 DMD65583 DVZ65583 EFV65583 EPR65583 EZN65583 FJJ65583 FTF65583 GDB65583 GMX65583 GWT65583 HGP65583 HQL65583 IAH65583 IKD65583 ITZ65583 JDV65583 JNR65583 JXN65583 KHJ65583 KRF65583 LBB65583 LKX65583 LUT65583 MEP65583 MOL65583 MYH65583 NID65583 NRZ65583 OBV65583 OLR65583 OVN65583 PFJ65583 PPF65583 PZB65583 QIX65583 QST65583 RCP65583 RML65583 RWH65583 SGD65583 SPZ65583 SZV65583 TJR65583 TTN65583 UDJ65583 UNF65583 UXB65583 VGX65583 VQT65583 WAP65583 WKL65583 WUH65583 HV131119 RR131119 ABN131119 ALJ131119 AVF131119 BFB131119 BOX131119 BYT131119 CIP131119 CSL131119 DCH131119 DMD131119 DVZ131119 EFV131119 EPR131119 EZN131119 FJJ131119 FTF131119 GDB131119 GMX131119 GWT131119 HGP131119 HQL131119 IAH131119 IKD131119 ITZ131119 JDV131119 JNR131119 JXN131119 KHJ131119 KRF131119 LBB131119 LKX131119 LUT131119 MEP131119 MOL131119 MYH131119 NID131119 NRZ131119 OBV131119 OLR131119 OVN131119 PFJ131119 PPF131119 PZB131119 QIX131119 QST131119 RCP131119 RML131119 RWH131119 SGD131119 SPZ131119 SZV131119 TJR131119 TTN131119 UDJ131119 UNF131119 UXB131119 VGX131119 VQT131119 WAP131119 WKL131119 WUH131119 HV196655 RR196655 ABN196655 ALJ196655 AVF196655 BFB196655 BOX196655 BYT196655 CIP196655 CSL196655 DCH196655 DMD196655 DVZ196655 EFV196655 EPR196655 EZN196655 FJJ196655 FTF196655 GDB196655 GMX196655 GWT196655 HGP196655 HQL196655 IAH196655 IKD196655 ITZ196655 JDV196655 JNR196655 JXN196655 KHJ196655 KRF196655 LBB196655 LKX196655 LUT196655 MEP196655 MOL196655 MYH196655 NID196655 NRZ196655 OBV196655 OLR196655 OVN196655 PFJ196655 PPF196655 PZB196655 QIX196655 QST196655 RCP196655 RML196655 RWH196655 SGD196655 SPZ196655 SZV196655 TJR196655 TTN196655 UDJ196655 UNF196655 UXB196655 VGX196655 VQT196655 WAP196655 WKL196655 WUH196655 HV262191 RR262191 ABN262191 ALJ262191 AVF262191 BFB262191 BOX262191 BYT262191 CIP262191 CSL262191 DCH262191 DMD262191 DVZ262191 EFV262191 EPR262191 EZN262191 FJJ262191 FTF262191 GDB262191 GMX262191 GWT262191 HGP262191 HQL262191 IAH262191 IKD262191 ITZ262191 JDV262191 JNR262191 JXN262191 KHJ262191 KRF262191 LBB262191 LKX262191 LUT262191 MEP262191 MOL262191 MYH262191 NID262191 NRZ262191 OBV262191 OLR262191 OVN262191 PFJ262191 PPF262191 PZB262191 QIX262191 QST262191 RCP262191 RML262191 RWH262191 SGD262191 SPZ262191 SZV262191 TJR262191 TTN262191 UDJ262191 UNF262191 UXB262191 VGX262191 VQT262191 WAP262191 WKL262191 WUH262191 HV327727 RR327727 ABN327727 ALJ327727 AVF327727 BFB327727 BOX327727 BYT327727 CIP327727 CSL327727 DCH327727 DMD327727 DVZ327727 EFV327727 EPR327727 EZN327727 FJJ327727 FTF327727 GDB327727 GMX327727 GWT327727 HGP327727 HQL327727 IAH327727 IKD327727 ITZ327727 JDV327727 JNR327727 JXN327727 KHJ327727 KRF327727 LBB327727 LKX327727 LUT327727 MEP327727 MOL327727 MYH327727 NID327727 NRZ327727 OBV327727 OLR327727 OVN327727 PFJ327727 PPF327727 PZB327727 QIX327727 QST327727 RCP327727 RML327727 RWH327727 SGD327727 SPZ327727 SZV327727 TJR327727 TTN327727 UDJ327727 UNF327727 UXB327727 VGX327727 VQT327727 WAP327727 WKL327727 WUH327727 HV393263 RR393263 ABN393263 ALJ393263 AVF393263 BFB393263 BOX393263 BYT393263 CIP393263 CSL393263 DCH393263 DMD393263 DVZ393263 EFV393263 EPR393263 EZN393263 FJJ393263 FTF393263 GDB393263 GMX393263 GWT393263 HGP393263 HQL393263 IAH393263 IKD393263 ITZ393263 JDV393263 JNR393263 JXN393263 KHJ393263 KRF393263 LBB393263 LKX393263 LUT393263 MEP393263 MOL393263 MYH393263 NID393263 NRZ393263 OBV393263 OLR393263 OVN393263 PFJ393263 PPF393263 PZB393263 QIX393263 QST393263 RCP393263 RML393263 RWH393263 SGD393263 SPZ393263 SZV393263 TJR393263 TTN393263 UDJ393263 UNF393263 UXB393263 VGX393263 VQT393263 WAP393263 WKL393263 WUH393263 HV458799 RR458799 ABN458799 ALJ458799 AVF458799 BFB458799 BOX458799 BYT458799 CIP458799 CSL458799 DCH458799 DMD458799 DVZ458799 EFV458799 EPR458799 EZN458799 FJJ458799 FTF458799 GDB458799 GMX458799 GWT458799 HGP458799 HQL458799 IAH458799 IKD458799 ITZ458799 JDV458799 JNR458799 JXN458799 KHJ458799 KRF458799 LBB458799 LKX458799 LUT458799 MEP458799 MOL458799 MYH458799 NID458799 NRZ458799 OBV458799 OLR458799 OVN458799 PFJ458799 PPF458799 PZB458799 QIX458799 QST458799 RCP458799 RML458799 RWH458799 SGD458799 SPZ458799 SZV458799 TJR458799 TTN458799 UDJ458799 UNF458799 UXB458799 VGX458799 VQT458799 WAP458799 WKL458799 WUH458799 HV524335 RR524335 ABN524335 ALJ524335 AVF524335 BFB524335 BOX524335 BYT524335 CIP524335 CSL524335 DCH524335 DMD524335 DVZ524335 EFV524335 EPR524335 EZN524335 FJJ524335 FTF524335 GDB524335 GMX524335 GWT524335 HGP524335 HQL524335 IAH524335 IKD524335 ITZ524335 JDV524335 JNR524335 JXN524335 KHJ524335 KRF524335 LBB524335 LKX524335 LUT524335 MEP524335 MOL524335 MYH524335 NID524335 NRZ524335 OBV524335 OLR524335 OVN524335 PFJ524335 PPF524335 PZB524335 QIX524335 QST524335 RCP524335 RML524335 RWH524335 SGD524335 SPZ524335 SZV524335 TJR524335 TTN524335 UDJ524335 UNF524335 UXB524335 VGX524335 VQT524335 WAP524335 WKL524335 WUH524335 HV589871 RR589871 ABN589871 ALJ589871 AVF589871 BFB589871 BOX589871 BYT589871 CIP589871 CSL589871 DCH589871 DMD589871 DVZ589871 EFV589871 EPR589871 EZN589871 FJJ589871 FTF589871 GDB589871 GMX589871 GWT589871 HGP589871 HQL589871 IAH589871 IKD589871 ITZ589871 JDV589871 JNR589871 JXN589871 KHJ589871 KRF589871 LBB589871 LKX589871 LUT589871 MEP589871 MOL589871 MYH589871 NID589871 NRZ589871 OBV589871 OLR589871 OVN589871 PFJ589871 PPF589871 PZB589871 QIX589871 QST589871 RCP589871 RML589871 RWH589871 SGD589871 SPZ589871 SZV589871 TJR589871 TTN589871 UDJ589871 UNF589871 UXB589871 VGX589871 VQT589871 WAP589871 WKL589871 WUH589871 HV655407 RR655407 ABN655407 ALJ655407 AVF655407 BFB655407 BOX655407 BYT655407 CIP655407 CSL655407 DCH655407 DMD655407 DVZ655407 EFV655407 EPR655407 EZN655407 FJJ655407 FTF655407 GDB655407 GMX655407 GWT655407 HGP655407 HQL655407 IAH655407 IKD655407 ITZ655407 JDV655407 JNR655407 JXN655407 KHJ655407 KRF655407 LBB655407 LKX655407 LUT655407 MEP655407 MOL655407 MYH655407 NID655407 NRZ655407 OBV655407 OLR655407 OVN655407 PFJ655407 PPF655407 PZB655407 QIX655407 QST655407 RCP655407 RML655407 RWH655407 SGD655407 SPZ655407 SZV655407 TJR655407 TTN655407 UDJ655407 UNF655407 UXB655407 VGX655407 VQT655407 WAP655407 WKL655407 WUH655407 HV720943 RR720943 ABN720943 ALJ720943 AVF720943 BFB720943 BOX720943 BYT720943 CIP720943 CSL720943 DCH720943 DMD720943 DVZ720943 EFV720943 EPR720943 EZN720943 FJJ720943 FTF720943 GDB720943 GMX720943 GWT720943 HGP720943 HQL720943 IAH720943 IKD720943 ITZ720943 JDV720943 JNR720943 JXN720943 KHJ720943 KRF720943 LBB720943 LKX720943 LUT720943 MEP720943 MOL720943 MYH720943 NID720943 NRZ720943 OBV720943 OLR720943 OVN720943 PFJ720943 PPF720943 PZB720943 QIX720943 QST720943 RCP720943 RML720943 RWH720943 SGD720943 SPZ720943 SZV720943 TJR720943 TTN720943 UDJ720943 UNF720943 UXB720943 VGX720943 VQT720943 WAP720943 WKL720943 WUH720943 HV786479 RR786479 ABN786479 ALJ786479 AVF786479 BFB786479 BOX786479 BYT786479 CIP786479 CSL786479 DCH786479 DMD786479 DVZ786479 EFV786479 EPR786479 EZN786479 FJJ786479 FTF786479 GDB786479 GMX786479 GWT786479 HGP786479 HQL786479 IAH786479 IKD786479 ITZ786479 JDV786479 JNR786479 JXN786479 KHJ786479 KRF786479 LBB786479 LKX786479 LUT786479 MEP786479 MOL786479 MYH786479 NID786479 NRZ786479 OBV786479 OLR786479 OVN786479 PFJ786479 PPF786479 PZB786479 QIX786479 QST786479 RCP786479 RML786479 RWH786479 SGD786479 SPZ786479 SZV786479 TJR786479 TTN786479 UDJ786479 UNF786479 UXB786479 VGX786479 VQT786479 WAP786479 WKL786479 WUH786479 HV852015 RR852015 ABN852015 ALJ852015 AVF852015 BFB852015 BOX852015 BYT852015 CIP852015 CSL852015 DCH852015 DMD852015 DVZ852015 EFV852015 EPR852015 EZN852015 FJJ852015 FTF852015 GDB852015 GMX852015 GWT852015 HGP852015 HQL852015 IAH852015 IKD852015 ITZ852015 JDV852015 JNR852015 JXN852015 KHJ852015 KRF852015 LBB852015 LKX852015 LUT852015 MEP852015 MOL852015 MYH852015 NID852015 NRZ852015 OBV852015 OLR852015 OVN852015 PFJ852015 PPF852015 PZB852015 QIX852015 QST852015 RCP852015 RML852015 RWH852015 SGD852015 SPZ852015 SZV852015 TJR852015 TTN852015 UDJ852015 UNF852015 UXB852015 VGX852015 VQT852015 WAP852015 WKL852015 WUH852015 HV917551 RR917551 ABN917551 ALJ917551 AVF917551 BFB917551 BOX917551 BYT917551 CIP917551 CSL917551 DCH917551 DMD917551 DVZ917551 EFV917551 EPR917551 EZN917551 FJJ917551 FTF917551 GDB917551 GMX917551 GWT917551 HGP917551 HQL917551 IAH917551 IKD917551 ITZ917551 JDV917551 JNR917551 JXN917551 KHJ917551 KRF917551 LBB917551 LKX917551 LUT917551 MEP917551 MOL917551 MYH917551 NID917551 NRZ917551 OBV917551 OLR917551 OVN917551 PFJ917551 PPF917551 PZB917551 QIX917551 QST917551 RCP917551 RML917551 RWH917551 SGD917551 SPZ917551 SZV917551 TJR917551 TTN917551 UDJ917551 UNF917551 UXB917551 VGX917551 VQT917551 WAP917551 WKL917551 WUH917551 HV983087 RR983087 ABN983087 ALJ983087 AVF983087 BFB983087 BOX983087 BYT983087 CIP983087 CSL983087 DCH983087 DMD983087 DVZ983087 EFV983087 EPR983087 EZN983087 FJJ983087 FTF983087 GDB983087 GMX983087 GWT983087 HGP983087 HQL983087 IAH983087 IKD983087 ITZ983087 JDV983087 JNR983087 JXN983087 KHJ983087 KRF983087 LBB983087 LKX983087 LUT983087 MEP983087 MOL983087 MYH983087 NID983087 NRZ983087 OBV983087 OLR983087 OVN983087 PFJ983087 PPF983087 PZB983087 QIX983087 QST983087 RCP983087 RML983087 RWH983087 SGD983087 SPZ983087 SZV983087 TJR983087 TTN983087 UDJ983087 UNF983087 UXB983087 VGX983087 VQT983087 WAP983087 WKL983087 WUH983087 HV65581 RR65581 ABN65581 ALJ65581 AVF65581 BFB65581 BOX65581 BYT65581 CIP65581 CSL65581 DCH65581 DMD65581 DVZ65581 EFV65581 EPR65581 EZN65581 FJJ65581 FTF65581 GDB65581 GMX65581 GWT65581 HGP65581 HQL65581 IAH65581 IKD65581 ITZ65581 JDV65581 JNR65581 JXN65581 KHJ65581 KRF65581 LBB65581 LKX65581 LUT65581 MEP65581 MOL65581 MYH65581 NID65581 NRZ65581 OBV65581 OLR65581 OVN65581 PFJ65581 PPF65581 PZB65581 QIX65581 QST65581 RCP65581 RML65581 RWH65581 SGD65581 SPZ65581 SZV65581 TJR65581 TTN65581 UDJ65581 UNF65581 UXB65581 VGX65581 VQT65581 WAP65581 WKL65581 WUH65581 HV131117 RR131117 ABN131117 ALJ131117 AVF131117 BFB131117 BOX131117 BYT131117 CIP131117 CSL131117 DCH131117 DMD131117 DVZ131117 EFV131117 EPR131117 EZN131117 FJJ131117 FTF131117 GDB131117 GMX131117 GWT131117 HGP131117 HQL131117 IAH131117 IKD131117 ITZ131117 JDV131117 JNR131117 JXN131117 KHJ131117 KRF131117 LBB131117 LKX131117 LUT131117 MEP131117 MOL131117 MYH131117 NID131117 NRZ131117 OBV131117 OLR131117 OVN131117 PFJ131117 PPF131117 PZB131117 QIX131117 QST131117 RCP131117 RML131117 RWH131117 SGD131117 SPZ131117 SZV131117 TJR131117 TTN131117 UDJ131117 UNF131117 UXB131117 VGX131117 VQT131117 WAP131117 WKL131117 WUH131117 HV196653 RR196653 ABN196653 ALJ196653 AVF196653 BFB196653 BOX196653 BYT196653 CIP196653 CSL196653 DCH196653 DMD196653 DVZ196653 EFV196653 EPR196653 EZN196653 FJJ196653 FTF196653 GDB196653 GMX196653 GWT196653 HGP196653 HQL196653 IAH196653 IKD196653 ITZ196653 JDV196653 JNR196653 JXN196653 KHJ196653 KRF196653 LBB196653 LKX196653 LUT196653 MEP196653 MOL196653 MYH196653 NID196653 NRZ196653 OBV196653 OLR196653 OVN196653 PFJ196653 PPF196653 PZB196653 QIX196653 QST196653 RCP196653 RML196653 RWH196653 SGD196653 SPZ196653 SZV196653 TJR196653 TTN196653 UDJ196653 UNF196653 UXB196653 VGX196653 VQT196653 WAP196653 WKL196653 WUH196653 HV262189 RR262189 ABN262189 ALJ262189 AVF262189 BFB262189 BOX262189 BYT262189 CIP262189 CSL262189 DCH262189 DMD262189 DVZ262189 EFV262189 EPR262189 EZN262189 FJJ262189 FTF262189 GDB262189 GMX262189 GWT262189 HGP262189 HQL262189 IAH262189 IKD262189 ITZ262189 JDV262189 JNR262189 JXN262189 KHJ262189 KRF262189 LBB262189 LKX262189 LUT262189 MEP262189 MOL262189 MYH262189 NID262189 NRZ262189 OBV262189 OLR262189 OVN262189 PFJ262189 PPF262189 PZB262189 QIX262189 QST262189 RCP262189 RML262189 RWH262189 SGD262189 SPZ262189 SZV262189 TJR262189 TTN262189 UDJ262189 UNF262189 UXB262189 VGX262189 VQT262189 WAP262189 WKL262189 WUH262189 HV327725 RR327725 ABN327725 ALJ327725 AVF327725 BFB327725 BOX327725 BYT327725 CIP327725 CSL327725 DCH327725 DMD327725 DVZ327725 EFV327725 EPR327725 EZN327725 FJJ327725 FTF327725 GDB327725 GMX327725 GWT327725 HGP327725 HQL327725 IAH327725 IKD327725 ITZ327725 JDV327725 JNR327725 JXN327725 KHJ327725 KRF327725 LBB327725 LKX327725 LUT327725 MEP327725 MOL327725 MYH327725 NID327725 NRZ327725 OBV327725 OLR327725 OVN327725 PFJ327725 PPF327725 PZB327725 QIX327725 QST327725 RCP327725 RML327725 RWH327725 SGD327725 SPZ327725 SZV327725 TJR327725 TTN327725 UDJ327725 UNF327725 UXB327725 VGX327725 VQT327725 WAP327725 WKL327725 WUH327725 HV393261 RR393261 ABN393261 ALJ393261 AVF393261 BFB393261 BOX393261 BYT393261 CIP393261 CSL393261 DCH393261 DMD393261 DVZ393261 EFV393261 EPR393261 EZN393261 FJJ393261 FTF393261 GDB393261 GMX393261 GWT393261 HGP393261 HQL393261 IAH393261 IKD393261 ITZ393261 JDV393261 JNR393261 JXN393261 KHJ393261 KRF393261 LBB393261 LKX393261 LUT393261 MEP393261 MOL393261 MYH393261 NID393261 NRZ393261 OBV393261 OLR393261 OVN393261 PFJ393261 PPF393261 PZB393261 QIX393261 QST393261 RCP393261 RML393261 RWH393261 SGD393261 SPZ393261 SZV393261 TJR393261 TTN393261 UDJ393261 UNF393261 UXB393261 VGX393261 VQT393261 WAP393261 WKL393261 WUH393261 HV458797 RR458797 ABN458797 ALJ458797 AVF458797 BFB458797 BOX458797 BYT458797 CIP458797 CSL458797 DCH458797 DMD458797 DVZ458797 EFV458797 EPR458797 EZN458797 FJJ458797 FTF458797 GDB458797 GMX458797 GWT458797 HGP458797 HQL458797 IAH458797 IKD458797 ITZ458797 JDV458797 JNR458797 JXN458797 KHJ458797 KRF458797 LBB458797 LKX458797 LUT458797 MEP458797 MOL458797 MYH458797 NID458797 NRZ458797 OBV458797 OLR458797 OVN458797 PFJ458797 PPF458797 PZB458797 QIX458797 QST458797 RCP458797 RML458797 RWH458797 SGD458797 SPZ458797 SZV458797 TJR458797 TTN458797 UDJ458797 UNF458797 UXB458797 VGX458797 VQT458797 WAP458797 WKL458797 WUH458797 HV524333 RR524333 ABN524333 ALJ524333 AVF524333 BFB524333 BOX524333 BYT524333 CIP524333 CSL524333 DCH524333 DMD524333 DVZ524333 EFV524333 EPR524333 EZN524333 FJJ524333 FTF524333 GDB524333 GMX524333 GWT524333 HGP524333 HQL524333 IAH524333 IKD524333 ITZ524333 JDV524333 JNR524333 JXN524333 KHJ524333 KRF524333 LBB524333 LKX524333 LUT524333 MEP524333 MOL524333 MYH524333 NID524333 NRZ524333 OBV524333 OLR524333 OVN524333 PFJ524333 PPF524333 PZB524333 QIX524333 QST524333 RCP524333 RML524333 RWH524333 SGD524333 SPZ524333 SZV524333 TJR524333 TTN524333 UDJ524333 UNF524333 UXB524333 VGX524333 VQT524333 WAP524333 WKL524333 WUH524333 HV589869 RR589869 ABN589869 ALJ589869 AVF589869 BFB589869 BOX589869 BYT589869 CIP589869 CSL589869 DCH589869 DMD589869 DVZ589869 EFV589869 EPR589869 EZN589869 FJJ589869 FTF589869 GDB589869 GMX589869 GWT589869 HGP589869 HQL589869 IAH589869 IKD589869 ITZ589869 JDV589869 JNR589869 JXN589869 KHJ589869 KRF589869 LBB589869 LKX589869 LUT589869 MEP589869 MOL589869 MYH589869 NID589869 NRZ589869 OBV589869 OLR589869 OVN589869 PFJ589869 PPF589869 PZB589869 QIX589869 QST589869 RCP589869 RML589869 RWH589869 SGD589869 SPZ589869 SZV589869 TJR589869 TTN589869 UDJ589869 UNF589869 UXB589869 VGX589869 VQT589869 WAP589869 WKL589869 WUH589869 HV655405 RR655405 ABN655405 ALJ655405 AVF655405 BFB655405 BOX655405 BYT655405 CIP655405 CSL655405 DCH655405 DMD655405 DVZ655405 EFV655405 EPR655405 EZN655405 FJJ655405 FTF655405 GDB655405 GMX655405 GWT655405 HGP655405 HQL655405 IAH655405 IKD655405 ITZ655405 JDV655405 JNR655405 JXN655405 KHJ655405 KRF655405 LBB655405 LKX655405 LUT655405 MEP655405 MOL655405 MYH655405 NID655405 NRZ655405 OBV655405 OLR655405 OVN655405 PFJ655405 PPF655405 PZB655405 QIX655405 QST655405 RCP655405 RML655405 RWH655405 SGD655405 SPZ655405 SZV655405 TJR655405 TTN655405 UDJ655405 UNF655405 UXB655405 VGX655405 VQT655405 WAP655405 WKL655405 WUH655405 HV720941 RR720941 ABN720941 ALJ720941 AVF720941 BFB720941 BOX720941 BYT720941 CIP720941 CSL720941 DCH720941 DMD720941 DVZ720941 EFV720941 EPR720941 EZN720941 FJJ720941 FTF720941 GDB720941 GMX720941 GWT720941 HGP720941 HQL720941 IAH720941 IKD720941 ITZ720941 JDV720941 JNR720941 JXN720941 KHJ720941 KRF720941 LBB720941 LKX720941 LUT720941 MEP720941 MOL720941 MYH720941 NID720941 NRZ720941 OBV720941 OLR720941 OVN720941 PFJ720941 PPF720941 PZB720941 QIX720941 QST720941 RCP720941 RML720941 RWH720941 SGD720941 SPZ720941 SZV720941 TJR720941 TTN720941 UDJ720941 UNF720941 UXB720941 VGX720941 VQT720941 WAP720941 WKL720941 WUH720941 HV786477 RR786477 ABN786477 ALJ786477 AVF786477 BFB786477 BOX786477 BYT786477 CIP786477 CSL786477 DCH786477 DMD786477 DVZ786477 EFV786477 EPR786477 EZN786477 FJJ786477 FTF786477 GDB786477 GMX786477 GWT786477 HGP786477 HQL786477 IAH786477 IKD786477 ITZ786477 JDV786477 JNR786477 JXN786477 KHJ786477 KRF786477 LBB786477 LKX786477 LUT786477 MEP786477 MOL786477 MYH786477 NID786477 NRZ786477 OBV786477 OLR786477 OVN786477 PFJ786477 PPF786477 PZB786477 QIX786477 QST786477 RCP786477 RML786477 RWH786477 SGD786477 SPZ786477 SZV786477 TJR786477 TTN786477 UDJ786477 UNF786477 UXB786477 VGX786477 VQT786477 WAP786477 WKL786477 WUH786477 HV852013 RR852013 ABN852013 ALJ852013 AVF852013 BFB852013 BOX852013 BYT852013 CIP852013 CSL852013 DCH852013 DMD852013 DVZ852013 EFV852013 EPR852013 EZN852013 FJJ852013 FTF852013 GDB852013 GMX852013 GWT852013 HGP852013 HQL852013 IAH852013 IKD852013 ITZ852013 JDV852013 JNR852013 JXN852013 KHJ852013 KRF852013 LBB852013 LKX852013 LUT852013 MEP852013 MOL852013 MYH852013 NID852013 NRZ852013 OBV852013 OLR852013 OVN852013 PFJ852013 PPF852013 PZB852013 QIX852013 QST852013 RCP852013 RML852013 RWH852013 SGD852013 SPZ852013 SZV852013 TJR852013 TTN852013 UDJ852013 UNF852013 UXB852013 VGX852013 VQT852013 WAP852013 WKL852013 WUH852013 HV917549 RR917549 ABN917549 ALJ917549 AVF917549 BFB917549 BOX917549 BYT917549 CIP917549 CSL917549 DCH917549 DMD917549 DVZ917549 EFV917549 EPR917549 EZN917549 FJJ917549 FTF917549 GDB917549 GMX917549 GWT917549 HGP917549 HQL917549 IAH917549 IKD917549 ITZ917549 JDV917549 JNR917549 JXN917549 KHJ917549 KRF917549 LBB917549 LKX917549 LUT917549 MEP917549 MOL917549 MYH917549 NID917549 NRZ917549 OBV917549 OLR917549 OVN917549 PFJ917549 PPF917549 PZB917549 QIX917549 QST917549 RCP917549 RML917549 RWH917549 SGD917549 SPZ917549 SZV917549 TJR917549 TTN917549 UDJ917549 UNF917549 UXB917549 VGX917549 VQT917549 WAP917549 WKL917549 WUH917549 HV983085 RR983085 ABN983085 ALJ983085 AVF983085 BFB983085 BOX983085 BYT983085 CIP983085 CSL983085 DCH983085 DMD983085 DVZ983085 EFV983085 EPR983085 EZN983085 FJJ983085 FTF983085 GDB983085 GMX983085 GWT983085 HGP983085 HQL983085 IAH983085 IKD983085 ITZ983085 JDV983085 JNR983085 JXN983085 KHJ983085 KRF983085 LBB983085 LKX983085 LUT983085 MEP983085 MOL983085 MYH983085 NID983085 NRZ983085 OBV983085 OLR983085 OVN983085 PFJ983085 PPF983085 PZB983085 QIX983085 QST983085 RCP983085 RML983085 RWH983085 SGD983085 SPZ983085 SZV983085 TJR983085 TTN983085 UDJ983085 UNF983085 UXB983085 VGX983085 VQT983085 WAP983085 WKL983085 WUH983085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HV65579 RR65579 ABN65579 ALJ65579 AVF65579 BFB65579 BOX65579 BYT65579 CIP65579 CSL65579 DCH65579 DMD65579 DVZ65579 EFV65579 EPR65579 EZN65579 FJJ65579 FTF65579 GDB65579 GMX65579 GWT65579 HGP65579 HQL65579 IAH65579 IKD65579 ITZ65579 JDV65579 JNR65579 JXN65579 KHJ65579 KRF65579 LBB65579 LKX65579 LUT65579 MEP65579 MOL65579 MYH65579 NID65579 NRZ65579 OBV65579 OLR65579 OVN65579 PFJ65579 PPF65579 PZB65579 QIX65579 QST65579 RCP65579 RML65579 RWH65579 SGD65579 SPZ65579 SZV65579 TJR65579 TTN65579 UDJ65579 UNF65579 UXB65579 VGX65579 VQT65579 WAP65579 WKL65579 WUH65579 HV131115 RR131115 ABN131115 ALJ131115 AVF131115 BFB131115 BOX131115 BYT131115 CIP131115 CSL131115 DCH131115 DMD131115 DVZ131115 EFV131115 EPR131115 EZN131115 FJJ131115 FTF131115 GDB131115 GMX131115 GWT131115 HGP131115 HQL131115 IAH131115 IKD131115 ITZ131115 JDV131115 JNR131115 JXN131115 KHJ131115 KRF131115 LBB131115 LKX131115 LUT131115 MEP131115 MOL131115 MYH131115 NID131115 NRZ131115 OBV131115 OLR131115 OVN131115 PFJ131115 PPF131115 PZB131115 QIX131115 QST131115 RCP131115 RML131115 RWH131115 SGD131115 SPZ131115 SZV131115 TJR131115 TTN131115 UDJ131115 UNF131115 UXB131115 VGX131115 VQT131115 WAP131115 WKL131115 WUH131115 HV196651 RR196651 ABN196651 ALJ196651 AVF196651 BFB196651 BOX196651 BYT196651 CIP196651 CSL196651 DCH196651 DMD196651 DVZ196651 EFV196651 EPR196651 EZN196651 FJJ196651 FTF196651 GDB196651 GMX196651 GWT196651 HGP196651 HQL196651 IAH196651 IKD196651 ITZ196651 JDV196651 JNR196651 JXN196651 KHJ196651 KRF196651 LBB196651 LKX196651 LUT196651 MEP196651 MOL196651 MYH196651 NID196651 NRZ196651 OBV196651 OLR196651 OVN196651 PFJ196651 PPF196651 PZB196651 QIX196651 QST196651 RCP196651 RML196651 RWH196651 SGD196651 SPZ196651 SZV196651 TJR196651 TTN196651 UDJ196651 UNF196651 UXB196651 VGX196651 VQT196651 WAP196651 WKL196651 WUH196651 HV262187 RR262187 ABN262187 ALJ262187 AVF262187 BFB262187 BOX262187 BYT262187 CIP262187 CSL262187 DCH262187 DMD262187 DVZ262187 EFV262187 EPR262187 EZN262187 FJJ262187 FTF262187 GDB262187 GMX262187 GWT262187 HGP262187 HQL262187 IAH262187 IKD262187 ITZ262187 JDV262187 JNR262187 JXN262187 KHJ262187 KRF262187 LBB262187 LKX262187 LUT262187 MEP262187 MOL262187 MYH262187 NID262187 NRZ262187 OBV262187 OLR262187 OVN262187 PFJ262187 PPF262187 PZB262187 QIX262187 QST262187 RCP262187 RML262187 RWH262187 SGD262187 SPZ262187 SZV262187 TJR262187 TTN262187 UDJ262187 UNF262187 UXB262187 VGX262187 VQT262187 WAP262187 WKL262187 WUH262187 HV327723 RR327723 ABN327723 ALJ327723 AVF327723 BFB327723 BOX327723 BYT327723 CIP327723 CSL327723 DCH327723 DMD327723 DVZ327723 EFV327723 EPR327723 EZN327723 FJJ327723 FTF327723 GDB327723 GMX327723 GWT327723 HGP327723 HQL327723 IAH327723 IKD327723 ITZ327723 JDV327723 JNR327723 JXN327723 KHJ327723 KRF327723 LBB327723 LKX327723 LUT327723 MEP327723 MOL327723 MYH327723 NID327723 NRZ327723 OBV327723 OLR327723 OVN327723 PFJ327723 PPF327723 PZB327723 QIX327723 QST327723 RCP327723 RML327723 RWH327723 SGD327723 SPZ327723 SZV327723 TJR327723 TTN327723 UDJ327723 UNF327723 UXB327723 VGX327723 VQT327723 WAP327723 WKL327723 WUH327723 HV393259 RR393259 ABN393259 ALJ393259 AVF393259 BFB393259 BOX393259 BYT393259 CIP393259 CSL393259 DCH393259 DMD393259 DVZ393259 EFV393259 EPR393259 EZN393259 FJJ393259 FTF393259 GDB393259 GMX393259 GWT393259 HGP393259 HQL393259 IAH393259 IKD393259 ITZ393259 JDV393259 JNR393259 JXN393259 KHJ393259 KRF393259 LBB393259 LKX393259 LUT393259 MEP393259 MOL393259 MYH393259 NID393259 NRZ393259 OBV393259 OLR393259 OVN393259 PFJ393259 PPF393259 PZB393259 QIX393259 QST393259 RCP393259 RML393259 RWH393259 SGD393259 SPZ393259 SZV393259 TJR393259 TTN393259 UDJ393259 UNF393259 UXB393259 VGX393259 VQT393259 WAP393259 WKL393259 WUH393259 HV458795 RR458795 ABN458795 ALJ458795 AVF458795 BFB458795 BOX458795 BYT458795 CIP458795 CSL458795 DCH458795 DMD458795 DVZ458795 EFV458795 EPR458795 EZN458795 FJJ458795 FTF458795 GDB458795 GMX458795 GWT458795 HGP458795 HQL458795 IAH458795 IKD458795 ITZ458795 JDV458795 JNR458795 JXN458795 KHJ458795 KRF458795 LBB458795 LKX458795 LUT458795 MEP458795 MOL458795 MYH458795 NID458795 NRZ458795 OBV458795 OLR458795 OVN458795 PFJ458795 PPF458795 PZB458795 QIX458795 QST458795 RCP458795 RML458795 RWH458795 SGD458795 SPZ458795 SZV458795 TJR458795 TTN458795 UDJ458795 UNF458795 UXB458795 VGX458795 VQT458795 WAP458795 WKL458795 WUH458795 HV524331 RR524331 ABN524331 ALJ524331 AVF524331 BFB524331 BOX524331 BYT524331 CIP524331 CSL524331 DCH524331 DMD524331 DVZ524331 EFV524331 EPR524331 EZN524331 FJJ524331 FTF524331 GDB524331 GMX524331 GWT524331 HGP524331 HQL524331 IAH524331 IKD524331 ITZ524331 JDV524331 JNR524331 JXN524331 KHJ524331 KRF524331 LBB524331 LKX524331 LUT524331 MEP524331 MOL524331 MYH524331 NID524331 NRZ524331 OBV524331 OLR524331 OVN524331 PFJ524331 PPF524331 PZB524331 QIX524331 QST524331 RCP524331 RML524331 RWH524331 SGD524331 SPZ524331 SZV524331 TJR524331 TTN524331 UDJ524331 UNF524331 UXB524331 VGX524331 VQT524331 WAP524331 WKL524331 WUH524331 HV589867 RR589867 ABN589867 ALJ589867 AVF589867 BFB589867 BOX589867 BYT589867 CIP589867 CSL589867 DCH589867 DMD589867 DVZ589867 EFV589867 EPR589867 EZN589867 FJJ589867 FTF589867 GDB589867 GMX589867 GWT589867 HGP589867 HQL589867 IAH589867 IKD589867 ITZ589867 JDV589867 JNR589867 JXN589867 KHJ589867 KRF589867 LBB589867 LKX589867 LUT589867 MEP589867 MOL589867 MYH589867 NID589867 NRZ589867 OBV589867 OLR589867 OVN589867 PFJ589867 PPF589867 PZB589867 QIX589867 QST589867 RCP589867 RML589867 RWH589867 SGD589867 SPZ589867 SZV589867 TJR589867 TTN589867 UDJ589867 UNF589867 UXB589867 VGX589867 VQT589867 WAP589867 WKL589867 WUH589867 HV655403 RR655403 ABN655403 ALJ655403 AVF655403 BFB655403 BOX655403 BYT655403 CIP655403 CSL655403 DCH655403 DMD655403 DVZ655403 EFV655403 EPR655403 EZN655403 FJJ655403 FTF655403 GDB655403 GMX655403 GWT655403 HGP655403 HQL655403 IAH655403 IKD655403 ITZ655403 JDV655403 JNR655403 JXN655403 KHJ655403 KRF655403 LBB655403 LKX655403 LUT655403 MEP655403 MOL655403 MYH655403 NID655403 NRZ655403 OBV655403 OLR655403 OVN655403 PFJ655403 PPF655403 PZB655403 QIX655403 QST655403 RCP655403 RML655403 RWH655403 SGD655403 SPZ655403 SZV655403 TJR655403 TTN655403 UDJ655403 UNF655403 UXB655403 VGX655403 VQT655403 WAP655403 WKL655403 WUH655403 HV720939 RR720939 ABN720939 ALJ720939 AVF720939 BFB720939 BOX720939 BYT720939 CIP720939 CSL720939 DCH720939 DMD720939 DVZ720939 EFV720939 EPR720939 EZN720939 FJJ720939 FTF720939 GDB720939 GMX720939 GWT720939 HGP720939 HQL720939 IAH720939 IKD720939 ITZ720939 JDV720939 JNR720939 JXN720939 KHJ720939 KRF720939 LBB720939 LKX720939 LUT720939 MEP720939 MOL720939 MYH720939 NID720939 NRZ720939 OBV720939 OLR720939 OVN720939 PFJ720939 PPF720939 PZB720939 QIX720939 QST720939 RCP720939 RML720939 RWH720939 SGD720939 SPZ720939 SZV720939 TJR720939 TTN720939 UDJ720939 UNF720939 UXB720939 VGX720939 VQT720939 WAP720939 WKL720939 WUH720939 HV786475 RR786475 ABN786475 ALJ786475 AVF786475 BFB786475 BOX786475 BYT786475 CIP786475 CSL786475 DCH786475 DMD786475 DVZ786475 EFV786475 EPR786475 EZN786475 FJJ786475 FTF786475 GDB786475 GMX786475 GWT786475 HGP786475 HQL786475 IAH786475 IKD786475 ITZ786475 JDV786475 JNR786475 JXN786475 KHJ786475 KRF786475 LBB786475 LKX786475 LUT786475 MEP786475 MOL786475 MYH786475 NID786475 NRZ786475 OBV786475 OLR786475 OVN786475 PFJ786475 PPF786475 PZB786475 QIX786475 QST786475 RCP786475 RML786475 RWH786475 SGD786475 SPZ786475 SZV786475 TJR786475 TTN786475 UDJ786475 UNF786475 UXB786475 VGX786475 VQT786475 WAP786475 WKL786475 WUH786475 HV852011 RR852011 ABN852011 ALJ852011 AVF852011 BFB852011 BOX852011 BYT852011 CIP852011 CSL852011 DCH852011 DMD852011 DVZ852011 EFV852011 EPR852011 EZN852011 FJJ852011 FTF852011 GDB852011 GMX852011 GWT852011 HGP852011 HQL852011 IAH852011 IKD852011 ITZ852011 JDV852011 JNR852011 JXN852011 KHJ852011 KRF852011 LBB852011 LKX852011 LUT852011 MEP852011 MOL852011 MYH852011 NID852011 NRZ852011 OBV852011 OLR852011 OVN852011 PFJ852011 PPF852011 PZB852011 QIX852011 QST852011 RCP852011 RML852011 RWH852011 SGD852011 SPZ852011 SZV852011 TJR852011 TTN852011 UDJ852011 UNF852011 UXB852011 VGX852011 VQT852011 WAP852011 WKL852011 WUH852011 HV917547 RR917547 ABN917547 ALJ917547 AVF917547 BFB917547 BOX917547 BYT917547 CIP917547 CSL917547 DCH917547 DMD917547 DVZ917547 EFV917547 EPR917547 EZN917547 FJJ917547 FTF917547 GDB917547 GMX917547 GWT917547 HGP917547 HQL917547 IAH917547 IKD917547 ITZ917547 JDV917547 JNR917547 JXN917547 KHJ917547 KRF917547 LBB917547 LKX917547 LUT917547 MEP917547 MOL917547 MYH917547 NID917547 NRZ917547 OBV917547 OLR917547 OVN917547 PFJ917547 PPF917547 PZB917547 QIX917547 QST917547 RCP917547 RML917547 RWH917547 SGD917547 SPZ917547 SZV917547 TJR917547 TTN917547 UDJ917547 UNF917547 UXB917547 VGX917547 VQT917547 WAP917547 WKL917547 WUH917547 HV983083 RR983083 ABN983083 ALJ983083 AVF983083 BFB983083 BOX983083 BYT983083 CIP983083 CSL983083 DCH983083 DMD983083 DVZ983083 EFV983083 EPR983083 EZN983083 FJJ983083 FTF983083 GDB983083 GMX983083 GWT983083 HGP983083 HQL983083 IAH983083 IKD983083 ITZ983083 JDV983083 JNR983083 JXN983083 KHJ983083 KRF983083 LBB983083 LKX983083 LUT983083 MEP983083 MOL983083 MYH983083 NID983083 NRZ983083 OBV983083 OLR983083 OVN983083 PFJ983083 PPF983083 PZB983083 QIX983083 QST983083 RCP983083 RML983083 RWH983083 SGD983083 SPZ983083 SZV983083 TJR983083 TTN983083 UDJ983083 UNF983083 UXB983083 VGX983083 VQT983083 WAP983083 WKL983083 WUH983083 HR65587:HR65590 RN65587:RN65590 ABJ65587:ABJ65590 ALF65587:ALF65590 AVB65587:AVB65590 BEX65587:BEX65590 BOT65587:BOT65590 BYP65587:BYP65590 CIL65587:CIL65590 CSH65587:CSH65590 DCD65587:DCD65590 DLZ65587:DLZ65590 DVV65587:DVV65590 EFR65587:EFR65590 EPN65587:EPN65590 EZJ65587:EZJ65590 FJF65587:FJF65590 FTB65587:FTB65590 GCX65587:GCX65590 GMT65587:GMT65590 GWP65587:GWP65590 HGL65587:HGL65590 HQH65587:HQH65590 IAD65587:IAD65590 IJZ65587:IJZ65590 ITV65587:ITV65590 JDR65587:JDR65590 JNN65587:JNN65590 JXJ65587:JXJ65590 KHF65587:KHF65590 KRB65587:KRB65590 LAX65587:LAX65590 LKT65587:LKT65590 LUP65587:LUP65590 MEL65587:MEL65590 MOH65587:MOH65590 MYD65587:MYD65590 NHZ65587:NHZ65590 NRV65587:NRV65590 OBR65587:OBR65590 OLN65587:OLN65590 OVJ65587:OVJ65590 PFF65587:PFF65590 PPB65587:PPB65590 PYX65587:PYX65590 QIT65587:QIT65590 QSP65587:QSP65590 RCL65587:RCL65590 RMH65587:RMH65590 RWD65587:RWD65590 SFZ65587:SFZ65590 SPV65587:SPV65590 SZR65587:SZR65590 TJN65587:TJN65590 TTJ65587:TTJ65590 UDF65587:UDF65590 UNB65587:UNB65590 UWX65587:UWX65590 VGT65587:VGT65590 VQP65587:VQP65590 WAL65587:WAL65590 WKH65587:WKH65590 WUD65587:WUD65590 HR131123:HR131126 RN131123:RN131126 ABJ131123:ABJ131126 ALF131123:ALF131126 AVB131123:AVB131126 BEX131123:BEX131126 BOT131123:BOT131126 BYP131123:BYP131126 CIL131123:CIL131126 CSH131123:CSH131126 DCD131123:DCD131126 DLZ131123:DLZ131126 DVV131123:DVV131126 EFR131123:EFR131126 EPN131123:EPN131126 EZJ131123:EZJ131126 FJF131123:FJF131126 FTB131123:FTB131126 GCX131123:GCX131126 GMT131123:GMT131126 GWP131123:GWP131126 HGL131123:HGL131126 HQH131123:HQH131126 IAD131123:IAD131126 IJZ131123:IJZ131126 ITV131123:ITV131126 JDR131123:JDR131126 JNN131123:JNN131126 JXJ131123:JXJ131126 KHF131123:KHF131126 KRB131123:KRB131126 LAX131123:LAX131126 LKT131123:LKT131126 LUP131123:LUP131126 MEL131123:MEL131126 MOH131123:MOH131126 MYD131123:MYD131126 NHZ131123:NHZ131126 NRV131123:NRV131126 OBR131123:OBR131126 OLN131123:OLN131126 OVJ131123:OVJ131126 PFF131123:PFF131126 PPB131123:PPB131126 PYX131123:PYX131126 QIT131123:QIT131126 QSP131123:QSP131126 RCL131123:RCL131126 RMH131123:RMH131126 RWD131123:RWD131126 SFZ131123:SFZ131126 SPV131123:SPV131126 SZR131123:SZR131126 TJN131123:TJN131126 TTJ131123:TTJ131126 UDF131123:UDF131126 UNB131123:UNB131126 UWX131123:UWX131126 VGT131123:VGT131126 VQP131123:VQP131126 WAL131123:WAL131126 WKH131123:WKH131126 WUD131123:WUD131126 HR196659:HR196662 RN196659:RN196662 ABJ196659:ABJ196662 ALF196659:ALF196662 AVB196659:AVB196662 BEX196659:BEX196662 BOT196659:BOT196662 BYP196659:BYP196662 CIL196659:CIL196662 CSH196659:CSH196662 DCD196659:DCD196662 DLZ196659:DLZ196662 DVV196659:DVV196662 EFR196659:EFR196662 EPN196659:EPN196662 EZJ196659:EZJ196662 FJF196659:FJF196662 FTB196659:FTB196662 GCX196659:GCX196662 GMT196659:GMT196662 GWP196659:GWP196662 HGL196659:HGL196662 HQH196659:HQH196662 IAD196659:IAD196662 IJZ196659:IJZ196662 ITV196659:ITV196662 JDR196659:JDR196662 JNN196659:JNN196662 JXJ196659:JXJ196662 KHF196659:KHF196662 KRB196659:KRB196662 LAX196659:LAX196662 LKT196659:LKT196662 LUP196659:LUP196662 MEL196659:MEL196662 MOH196659:MOH196662 MYD196659:MYD196662 NHZ196659:NHZ196662 NRV196659:NRV196662 OBR196659:OBR196662 OLN196659:OLN196662 OVJ196659:OVJ196662 PFF196659:PFF196662 PPB196659:PPB196662 PYX196659:PYX196662 QIT196659:QIT196662 QSP196659:QSP196662 RCL196659:RCL196662 RMH196659:RMH196662 RWD196659:RWD196662 SFZ196659:SFZ196662 SPV196659:SPV196662 SZR196659:SZR196662 TJN196659:TJN196662 TTJ196659:TTJ196662 UDF196659:UDF196662 UNB196659:UNB196662 UWX196659:UWX196662 VGT196659:VGT196662 VQP196659:VQP196662 WAL196659:WAL196662 WKH196659:WKH196662 WUD196659:WUD196662 HR262195:HR262198 RN262195:RN262198 ABJ262195:ABJ262198 ALF262195:ALF262198 AVB262195:AVB262198 BEX262195:BEX262198 BOT262195:BOT262198 BYP262195:BYP262198 CIL262195:CIL262198 CSH262195:CSH262198 DCD262195:DCD262198 DLZ262195:DLZ262198 DVV262195:DVV262198 EFR262195:EFR262198 EPN262195:EPN262198 EZJ262195:EZJ262198 FJF262195:FJF262198 FTB262195:FTB262198 GCX262195:GCX262198 GMT262195:GMT262198 GWP262195:GWP262198 HGL262195:HGL262198 HQH262195:HQH262198 IAD262195:IAD262198 IJZ262195:IJZ262198 ITV262195:ITV262198 JDR262195:JDR262198 JNN262195:JNN262198 JXJ262195:JXJ262198 KHF262195:KHF262198 KRB262195:KRB262198 LAX262195:LAX262198 LKT262195:LKT262198 LUP262195:LUP262198 MEL262195:MEL262198 MOH262195:MOH262198 MYD262195:MYD262198 NHZ262195:NHZ262198 NRV262195:NRV262198 OBR262195:OBR262198 OLN262195:OLN262198 OVJ262195:OVJ262198 PFF262195:PFF262198 PPB262195:PPB262198 PYX262195:PYX262198 QIT262195:QIT262198 QSP262195:QSP262198 RCL262195:RCL262198 RMH262195:RMH262198 RWD262195:RWD262198 SFZ262195:SFZ262198 SPV262195:SPV262198 SZR262195:SZR262198 TJN262195:TJN262198 TTJ262195:TTJ262198 UDF262195:UDF262198 UNB262195:UNB262198 UWX262195:UWX262198 VGT262195:VGT262198 VQP262195:VQP262198 WAL262195:WAL262198 WKH262195:WKH262198 WUD262195:WUD262198 HR327731:HR327734 RN327731:RN327734 ABJ327731:ABJ327734 ALF327731:ALF327734 AVB327731:AVB327734 BEX327731:BEX327734 BOT327731:BOT327734 BYP327731:BYP327734 CIL327731:CIL327734 CSH327731:CSH327734 DCD327731:DCD327734 DLZ327731:DLZ327734 DVV327731:DVV327734 EFR327731:EFR327734 EPN327731:EPN327734 EZJ327731:EZJ327734 FJF327731:FJF327734 FTB327731:FTB327734 GCX327731:GCX327734 GMT327731:GMT327734 GWP327731:GWP327734 HGL327731:HGL327734 HQH327731:HQH327734 IAD327731:IAD327734 IJZ327731:IJZ327734 ITV327731:ITV327734 JDR327731:JDR327734 JNN327731:JNN327734 JXJ327731:JXJ327734 KHF327731:KHF327734 KRB327731:KRB327734 LAX327731:LAX327734 LKT327731:LKT327734 LUP327731:LUP327734 MEL327731:MEL327734 MOH327731:MOH327734 MYD327731:MYD327734 NHZ327731:NHZ327734 NRV327731:NRV327734 OBR327731:OBR327734 OLN327731:OLN327734 OVJ327731:OVJ327734 PFF327731:PFF327734 PPB327731:PPB327734 PYX327731:PYX327734 QIT327731:QIT327734 QSP327731:QSP327734 RCL327731:RCL327734 RMH327731:RMH327734 RWD327731:RWD327734 SFZ327731:SFZ327734 SPV327731:SPV327734 SZR327731:SZR327734 TJN327731:TJN327734 TTJ327731:TTJ327734 UDF327731:UDF327734 UNB327731:UNB327734 UWX327731:UWX327734 VGT327731:VGT327734 VQP327731:VQP327734 WAL327731:WAL327734 WKH327731:WKH327734 WUD327731:WUD327734 HR393267:HR393270 RN393267:RN393270 ABJ393267:ABJ393270 ALF393267:ALF393270 AVB393267:AVB393270 BEX393267:BEX393270 BOT393267:BOT393270 BYP393267:BYP393270 CIL393267:CIL393270 CSH393267:CSH393270 DCD393267:DCD393270 DLZ393267:DLZ393270 DVV393267:DVV393270 EFR393267:EFR393270 EPN393267:EPN393270 EZJ393267:EZJ393270 FJF393267:FJF393270 FTB393267:FTB393270 GCX393267:GCX393270 GMT393267:GMT393270 GWP393267:GWP393270 HGL393267:HGL393270 HQH393267:HQH393270 IAD393267:IAD393270 IJZ393267:IJZ393270 ITV393267:ITV393270 JDR393267:JDR393270 JNN393267:JNN393270 JXJ393267:JXJ393270 KHF393267:KHF393270 KRB393267:KRB393270 LAX393267:LAX393270 LKT393267:LKT393270 LUP393267:LUP393270 MEL393267:MEL393270 MOH393267:MOH393270 MYD393267:MYD393270 NHZ393267:NHZ393270 NRV393267:NRV393270 OBR393267:OBR393270 OLN393267:OLN393270 OVJ393267:OVJ393270 PFF393267:PFF393270 PPB393267:PPB393270 PYX393267:PYX393270 QIT393267:QIT393270 QSP393267:QSP393270 RCL393267:RCL393270 RMH393267:RMH393270 RWD393267:RWD393270 SFZ393267:SFZ393270 SPV393267:SPV393270 SZR393267:SZR393270 TJN393267:TJN393270 TTJ393267:TTJ393270 UDF393267:UDF393270 UNB393267:UNB393270 UWX393267:UWX393270 VGT393267:VGT393270 VQP393267:VQP393270 WAL393267:WAL393270 WKH393267:WKH393270 WUD393267:WUD393270 HR458803:HR458806 RN458803:RN458806 ABJ458803:ABJ458806 ALF458803:ALF458806 AVB458803:AVB458806 BEX458803:BEX458806 BOT458803:BOT458806 BYP458803:BYP458806 CIL458803:CIL458806 CSH458803:CSH458806 DCD458803:DCD458806 DLZ458803:DLZ458806 DVV458803:DVV458806 EFR458803:EFR458806 EPN458803:EPN458806 EZJ458803:EZJ458806 FJF458803:FJF458806 FTB458803:FTB458806 GCX458803:GCX458806 GMT458803:GMT458806 GWP458803:GWP458806 HGL458803:HGL458806 HQH458803:HQH458806 IAD458803:IAD458806 IJZ458803:IJZ458806 ITV458803:ITV458806 JDR458803:JDR458806 JNN458803:JNN458806 JXJ458803:JXJ458806 KHF458803:KHF458806 KRB458803:KRB458806 LAX458803:LAX458806 LKT458803:LKT458806 LUP458803:LUP458806 MEL458803:MEL458806 MOH458803:MOH458806 MYD458803:MYD458806 NHZ458803:NHZ458806 NRV458803:NRV458806 OBR458803:OBR458806 OLN458803:OLN458806 OVJ458803:OVJ458806 PFF458803:PFF458806 PPB458803:PPB458806 PYX458803:PYX458806 QIT458803:QIT458806 QSP458803:QSP458806 RCL458803:RCL458806 RMH458803:RMH458806 RWD458803:RWD458806 SFZ458803:SFZ458806 SPV458803:SPV458806 SZR458803:SZR458806 TJN458803:TJN458806 TTJ458803:TTJ458806 UDF458803:UDF458806 UNB458803:UNB458806 UWX458803:UWX458806 VGT458803:VGT458806 VQP458803:VQP458806 WAL458803:WAL458806 WKH458803:WKH458806 WUD458803:WUD458806 HR524339:HR524342 RN524339:RN524342 ABJ524339:ABJ524342 ALF524339:ALF524342 AVB524339:AVB524342 BEX524339:BEX524342 BOT524339:BOT524342 BYP524339:BYP524342 CIL524339:CIL524342 CSH524339:CSH524342 DCD524339:DCD524342 DLZ524339:DLZ524342 DVV524339:DVV524342 EFR524339:EFR524342 EPN524339:EPN524342 EZJ524339:EZJ524342 FJF524339:FJF524342 FTB524339:FTB524342 GCX524339:GCX524342 GMT524339:GMT524342 GWP524339:GWP524342 HGL524339:HGL524342 HQH524339:HQH524342 IAD524339:IAD524342 IJZ524339:IJZ524342 ITV524339:ITV524342 JDR524339:JDR524342 JNN524339:JNN524342 JXJ524339:JXJ524342 KHF524339:KHF524342 KRB524339:KRB524342 LAX524339:LAX524342 LKT524339:LKT524342 LUP524339:LUP524342 MEL524339:MEL524342 MOH524339:MOH524342 MYD524339:MYD524342 NHZ524339:NHZ524342 NRV524339:NRV524342 OBR524339:OBR524342 OLN524339:OLN524342 OVJ524339:OVJ524342 PFF524339:PFF524342 PPB524339:PPB524342 PYX524339:PYX524342 QIT524339:QIT524342 QSP524339:QSP524342 RCL524339:RCL524342 RMH524339:RMH524342 RWD524339:RWD524342 SFZ524339:SFZ524342 SPV524339:SPV524342 SZR524339:SZR524342 TJN524339:TJN524342 TTJ524339:TTJ524342 UDF524339:UDF524342 UNB524339:UNB524342 UWX524339:UWX524342 VGT524339:VGT524342 VQP524339:VQP524342 WAL524339:WAL524342 WKH524339:WKH524342 WUD524339:WUD524342 HR589875:HR589878 RN589875:RN589878 ABJ589875:ABJ589878 ALF589875:ALF589878 AVB589875:AVB589878 BEX589875:BEX589878 BOT589875:BOT589878 BYP589875:BYP589878 CIL589875:CIL589878 CSH589875:CSH589878 DCD589875:DCD589878 DLZ589875:DLZ589878 DVV589875:DVV589878 EFR589875:EFR589878 EPN589875:EPN589878 EZJ589875:EZJ589878 FJF589875:FJF589878 FTB589875:FTB589878 GCX589875:GCX589878 GMT589875:GMT589878 GWP589875:GWP589878 HGL589875:HGL589878 HQH589875:HQH589878 IAD589875:IAD589878 IJZ589875:IJZ589878 ITV589875:ITV589878 JDR589875:JDR589878 JNN589875:JNN589878 JXJ589875:JXJ589878 KHF589875:KHF589878 KRB589875:KRB589878 LAX589875:LAX589878 LKT589875:LKT589878 LUP589875:LUP589878 MEL589875:MEL589878 MOH589875:MOH589878 MYD589875:MYD589878 NHZ589875:NHZ589878 NRV589875:NRV589878 OBR589875:OBR589878 OLN589875:OLN589878 OVJ589875:OVJ589878 PFF589875:PFF589878 PPB589875:PPB589878 PYX589875:PYX589878 QIT589875:QIT589878 QSP589875:QSP589878 RCL589875:RCL589878 RMH589875:RMH589878 RWD589875:RWD589878 SFZ589875:SFZ589878 SPV589875:SPV589878 SZR589875:SZR589878 TJN589875:TJN589878 TTJ589875:TTJ589878 UDF589875:UDF589878 UNB589875:UNB589878 UWX589875:UWX589878 VGT589875:VGT589878 VQP589875:VQP589878 WAL589875:WAL589878 WKH589875:WKH589878 WUD589875:WUD589878 HR655411:HR655414 RN655411:RN655414 ABJ655411:ABJ655414 ALF655411:ALF655414 AVB655411:AVB655414 BEX655411:BEX655414 BOT655411:BOT655414 BYP655411:BYP655414 CIL655411:CIL655414 CSH655411:CSH655414 DCD655411:DCD655414 DLZ655411:DLZ655414 DVV655411:DVV655414 EFR655411:EFR655414 EPN655411:EPN655414 EZJ655411:EZJ655414 FJF655411:FJF655414 FTB655411:FTB655414 GCX655411:GCX655414 GMT655411:GMT655414 GWP655411:GWP655414 HGL655411:HGL655414 HQH655411:HQH655414 IAD655411:IAD655414 IJZ655411:IJZ655414 ITV655411:ITV655414 JDR655411:JDR655414 JNN655411:JNN655414 JXJ655411:JXJ655414 KHF655411:KHF655414 KRB655411:KRB655414 LAX655411:LAX655414 LKT655411:LKT655414 LUP655411:LUP655414 MEL655411:MEL655414 MOH655411:MOH655414 MYD655411:MYD655414 NHZ655411:NHZ655414 NRV655411:NRV655414 OBR655411:OBR655414 OLN655411:OLN655414 OVJ655411:OVJ655414 PFF655411:PFF655414 PPB655411:PPB655414 PYX655411:PYX655414 QIT655411:QIT655414 QSP655411:QSP655414 RCL655411:RCL655414 RMH655411:RMH655414 RWD655411:RWD655414 SFZ655411:SFZ655414 SPV655411:SPV655414 SZR655411:SZR655414 TJN655411:TJN655414 TTJ655411:TTJ655414 UDF655411:UDF655414 UNB655411:UNB655414 UWX655411:UWX655414 VGT655411:VGT655414 VQP655411:VQP655414 WAL655411:WAL655414 WKH655411:WKH655414 WUD655411:WUD655414 HR720947:HR720950 RN720947:RN720950 ABJ720947:ABJ720950 ALF720947:ALF720950 AVB720947:AVB720950 BEX720947:BEX720950 BOT720947:BOT720950 BYP720947:BYP720950 CIL720947:CIL720950 CSH720947:CSH720950 DCD720947:DCD720950 DLZ720947:DLZ720950 DVV720947:DVV720950 EFR720947:EFR720950 EPN720947:EPN720950 EZJ720947:EZJ720950 FJF720947:FJF720950 FTB720947:FTB720950 GCX720947:GCX720950 GMT720947:GMT720950 GWP720947:GWP720950 HGL720947:HGL720950 HQH720947:HQH720950 IAD720947:IAD720950 IJZ720947:IJZ720950 ITV720947:ITV720950 JDR720947:JDR720950 JNN720947:JNN720950 JXJ720947:JXJ720950 KHF720947:KHF720950 KRB720947:KRB720950 LAX720947:LAX720950 LKT720947:LKT720950 LUP720947:LUP720950 MEL720947:MEL720950 MOH720947:MOH720950 MYD720947:MYD720950 NHZ720947:NHZ720950 NRV720947:NRV720950 OBR720947:OBR720950 OLN720947:OLN720950 OVJ720947:OVJ720950 PFF720947:PFF720950 PPB720947:PPB720950 PYX720947:PYX720950 QIT720947:QIT720950 QSP720947:QSP720950 RCL720947:RCL720950 RMH720947:RMH720950 RWD720947:RWD720950 SFZ720947:SFZ720950 SPV720947:SPV720950 SZR720947:SZR720950 TJN720947:TJN720950 TTJ720947:TTJ720950 UDF720947:UDF720950 UNB720947:UNB720950 UWX720947:UWX720950 VGT720947:VGT720950 VQP720947:VQP720950 WAL720947:WAL720950 WKH720947:WKH720950 WUD720947:WUD720950 HR786483:HR786486 RN786483:RN786486 ABJ786483:ABJ786486 ALF786483:ALF786486 AVB786483:AVB786486 BEX786483:BEX786486 BOT786483:BOT786486 BYP786483:BYP786486 CIL786483:CIL786486 CSH786483:CSH786486 DCD786483:DCD786486 DLZ786483:DLZ786486 DVV786483:DVV786486 EFR786483:EFR786486 EPN786483:EPN786486 EZJ786483:EZJ786486 FJF786483:FJF786486 FTB786483:FTB786486 GCX786483:GCX786486 GMT786483:GMT786486 GWP786483:GWP786486 HGL786483:HGL786486 HQH786483:HQH786486 IAD786483:IAD786486 IJZ786483:IJZ786486 ITV786483:ITV786486 JDR786483:JDR786486 JNN786483:JNN786486 JXJ786483:JXJ786486 KHF786483:KHF786486 KRB786483:KRB786486 LAX786483:LAX786486 LKT786483:LKT786486 LUP786483:LUP786486 MEL786483:MEL786486 MOH786483:MOH786486 MYD786483:MYD786486 NHZ786483:NHZ786486 NRV786483:NRV786486 OBR786483:OBR786486 OLN786483:OLN786486 OVJ786483:OVJ786486 PFF786483:PFF786486 PPB786483:PPB786486 PYX786483:PYX786486 QIT786483:QIT786486 QSP786483:QSP786486 RCL786483:RCL786486 RMH786483:RMH786486 RWD786483:RWD786486 SFZ786483:SFZ786486 SPV786483:SPV786486 SZR786483:SZR786486 TJN786483:TJN786486 TTJ786483:TTJ786486 UDF786483:UDF786486 UNB786483:UNB786486 UWX786483:UWX786486 VGT786483:VGT786486 VQP786483:VQP786486 WAL786483:WAL786486 WKH786483:WKH786486 WUD786483:WUD786486 HR852019:HR852022 RN852019:RN852022 ABJ852019:ABJ852022 ALF852019:ALF852022 AVB852019:AVB852022 BEX852019:BEX852022 BOT852019:BOT852022 BYP852019:BYP852022 CIL852019:CIL852022 CSH852019:CSH852022 DCD852019:DCD852022 DLZ852019:DLZ852022 DVV852019:DVV852022 EFR852019:EFR852022 EPN852019:EPN852022 EZJ852019:EZJ852022 FJF852019:FJF852022 FTB852019:FTB852022 GCX852019:GCX852022 GMT852019:GMT852022 GWP852019:GWP852022 HGL852019:HGL852022 HQH852019:HQH852022 IAD852019:IAD852022 IJZ852019:IJZ852022 ITV852019:ITV852022 JDR852019:JDR852022 JNN852019:JNN852022 JXJ852019:JXJ852022 KHF852019:KHF852022 KRB852019:KRB852022 LAX852019:LAX852022 LKT852019:LKT852022 LUP852019:LUP852022 MEL852019:MEL852022 MOH852019:MOH852022 MYD852019:MYD852022 NHZ852019:NHZ852022 NRV852019:NRV852022 OBR852019:OBR852022 OLN852019:OLN852022 OVJ852019:OVJ852022 PFF852019:PFF852022 PPB852019:PPB852022 PYX852019:PYX852022 QIT852019:QIT852022 QSP852019:QSP852022 RCL852019:RCL852022 RMH852019:RMH852022 RWD852019:RWD852022 SFZ852019:SFZ852022 SPV852019:SPV852022 SZR852019:SZR852022 TJN852019:TJN852022 TTJ852019:TTJ852022 UDF852019:UDF852022 UNB852019:UNB852022 UWX852019:UWX852022 VGT852019:VGT852022 VQP852019:VQP852022 WAL852019:WAL852022 WKH852019:WKH852022 WUD852019:WUD852022 HR917555:HR917558 RN917555:RN917558 ABJ917555:ABJ917558 ALF917555:ALF917558 AVB917555:AVB917558 BEX917555:BEX917558 BOT917555:BOT917558 BYP917555:BYP917558 CIL917555:CIL917558 CSH917555:CSH917558 DCD917555:DCD917558 DLZ917555:DLZ917558 DVV917555:DVV917558 EFR917555:EFR917558 EPN917555:EPN917558 EZJ917555:EZJ917558 FJF917555:FJF917558 FTB917555:FTB917558 GCX917555:GCX917558 GMT917555:GMT917558 GWP917555:GWP917558 HGL917555:HGL917558 HQH917555:HQH917558 IAD917555:IAD917558 IJZ917555:IJZ917558 ITV917555:ITV917558 JDR917555:JDR917558 JNN917555:JNN917558 JXJ917555:JXJ917558 KHF917555:KHF917558 KRB917555:KRB917558 LAX917555:LAX917558 LKT917555:LKT917558 LUP917555:LUP917558 MEL917555:MEL917558 MOH917555:MOH917558 MYD917555:MYD917558 NHZ917555:NHZ917558 NRV917555:NRV917558 OBR917555:OBR917558 OLN917555:OLN917558 OVJ917555:OVJ917558 PFF917555:PFF917558 PPB917555:PPB917558 PYX917555:PYX917558 QIT917555:QIT917558 QSP917555:QSP917558 RCL917555:RCL917558 RMH917555:RMH917558 RWD917555:RWD917558 SFZ917555:SFZ917558 SPV917555:SPV917558 SZR917555:SZR917558 TJN917555:TJN917558 TTJ917555:TTJ917558 UDF917555:UDF917558 UNB917555:UNB917558 UWX917555:UWX917558 VGT917555:VGT917558 VQP917555:VQP917558 WAL917555:WAL917558 WKH917555:WKH917558 WUD917555:WUD917558 HR983091:HR983094 RN983091:RN983094 ABJ983091:ABJ983094 ALF983091:ALF983094 AVB983091:AVB983094 BEX983091:BEX983094 BOT983091:BOT983094 BYP983091:BYP983094 CIL983091:CIL983094 CSH983091:CSH983094 DCD983091:DCD983094 DLZ983091:DLZ983094 DVV983091:DVV983094 EFR983091:EFR983094 EPN983091:EPN983094 EZJ983091:EZJ983094 FJF983091:FJF983094 FTB983091:FTB983094 GCX983091:GCX983094 GMT983091:GMT983094 GWP983091:GWP983094 HGL983091:HGL983094 HQH983091:HQH983094 IAD983091:IAD983094 IJZ983091:IJZ983094 ITV983091:ITV983094 JDR983091:JDR983094 JNN983091:JNN983094 JXJ983091:JXJ983094 KHF983091:KHF983094 KRB983091:KRB983094 LAX983091:LAX983094 LKT983091:LKT983094 LUP983091:LUP983094 MEL983091:MEL983094 MOH983091:MOH983094 MYD983091:MYD983094 NHZ983091:NHZ983094 NRV983091:NRV983094 OBR983091:OBR983094 OLN983091:OLN983094 OVJ983091:OVJ983094 PFF983091:PFF983094 PPB983091:PPB983094 PYX983091:PYX983094 QIT983091:QIT983094 QSP983091:QSP983094 RCL983091:RCL983094 RMH983091:RMH983094 RWD983091:RWD983094 SFZ983091:SFZ983094 SPV983091:SPV983094 SZR983091:SZR983094 TJN983091:TJN983094 TTJ983091:TTJ983094 UDF983091:UDF983094 UNB983091:UNB983094 UWX983091:UWX983094 VGT983091:VGT983094 VQP983091:VQP983094 WAL983091:WAL983094 WKH983091:WKH983094 WUD983091:WUD983094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HR65585 RN65585 ABJ65585 ALF65585 AVB65585 BEX65585 BOT65585 BYP65585 CIL65585 CSH65585 DCD65585 DLZ65585 DVV65585 EFR65585 EPN65585 EZJ65585 FJF65585 FTB65585 GCX65585 GMT65585 GWP65585 HGL65585 HQH65585 IAD65585 IJZ65585 ITV65585 JDR65585 JNN65585 JXJ65585 KHF65585 KRB65585 LAX65585 LKT65585 LUP65585 MEL65585 MOH65585 MYD65585 NHZ65585 NRV65585 OBR65585 OLN65585 OVJ65585 PFF65585 PPB65585 PYX65585 QIT65585 QSP65585 RCL65585 RMH65585 RWD65585 SFZ65585 SPV65585 SZR65585 TJN65585 TTJ65585 UDF65585 UNB65585 UWX65585 VGT65585 VQP65585 WAL65585 WKH65585 WUD65585 HR131121 RN131121 ABJ131121 ALF131121 AVB131121 BEX131121 BOT131121 BYP131121 CIL131121 CSH131121 DCD131121 DLZ131121 DVV131121 EFR131121 EPN131121 EZJ131121 FJF131121 FTB131121 GCX131121 GMT131121 GWP131121 HGL131121 HQH131121 IAD131121 IJZ131121 ITV131121 JDR131121 JNN131121 JXJ131121 KHF131121 KRB131121 LAX131121 LKT131121 LUP131121 MEL131121 MOH131121 MYD131121 NHZ131121 NRV131121 OBR131121 OLN131121 OVJ131121 PFF131121 PPB131121 PYX131121 QIT131121 QSP131121 RCL131121 RMH131121 RWD131121 SFZ131121 SPV131121 SZR131121 TJN131121 TTJ131121 UDF131121 UNB131121 UWX131121 VGT131121 VQP131121 WAL131121 WKH131121 WUD131121 HR196657 RN196657 ABJ196657 ALF196657 AVB196657 BEX196657 BOT196657 BYP196657 CIL196657 CSH196657 DCD196657 DLZ196657 DVV196657 EFR196657 EPN196657 EZJ196657 FJF196657 FTB196657 GCX196657 GMT196657 GWP196657 HGL196657 HQH196657 IAD196657 IJZ196657 ITV196657 JDR196657 JNN196657 JXJ196657 KHF196657 KRB196657 LAX196657 LKT196657 LUP196657 MEL196657 MOH196657 MYD196657 NHZ196657 NRV196657 OBR196657 OLN196657 OVJ196657 PFF196657 PPB196657 PYX196657 QIT196657 QSP196657 RCL196657 RMH196657 RWD196657 SFZ196657 SPV196657 SZR196657 TJN196657 TTJ196657 UDF196657 UNB196657 UWX196657 VGT196657 VQP196657 WAL196657 WKH196657 WUD196657 HR262193 RN262193 ABJ262193 ALF262193 AVB262193 BEX262193 BOT262193 BYP262193 CIL262193 CSH262193 DCD262193 DLZ262193 DVV262193 EFR262193 EPN262193 EZJ262193 FJF262193 FTB262193 GCX262193 GMT262193 GWP262193 HGL262193 HQH262193 IAD262193 IJZ262193 ITV262193 JDR262193 JNN262193 JXJ262193 KHF262193 KRB262193 LAX262193 LKT262193 LUP262193 MEL262193 MOH262193 MYD262193 NHZ262193 NRV262193 OBR262193 OLN262193 OVJ262193 PFF262193 PPB262193 PYX262193 QIT262193 QSP262193 RCL262193 RMH262193 RWD262193 SFZ262193 SPV262193 SZR262193 TJN262193 TTJ262193 UDF262193 UNB262193 UWX262193 VGT262193 VQP262193 WAL262193 WKH262193 WUD262193 HR327729 RN327729 ABJ327729 ALF327729 AVB327729 BEX327729 BOT327729 BYP327729 CIL327729 CSH327729 DCD327729 DLZ327729 DVV327729 EFR327729 EPN327729 EZJ327729 FJF327729 FTB327729 GCX327729 GMT327729 GWP327729 HGL327729 HQH327729 IAD327729 IJZ327729 ITV327729 JDR327729 JNN327729 JXJ327729 KHF327729 KRB327729 LAX327729 LKT327729 LUP327729 MEL327729 MOH327729 MYD327729 NHZ327729 NRV327729 OBR327729 OLN327729 OVJ327729 PFF327729 PPB327729 PYX327729 QIT327729 QSP327729 RCL327729 RMH327729 RWD327729 SFZ327729 SPV327729 SZR327729 TJN327729 TTJ327729 UDF327729 UNB327729 UWX327729 VGT327729 VQP327729 WAL327729 WKH327729 WUD327729 HR393265 RN393265 ABJ393265 ALF393265 AVB393265 BEX393265 BOT393265 BYP393265 CIL393265 CSH393265 DCD393265 DLZ393265 DVV393265 EFR393265 EPN393265 EZJ393265 FJF393265 FTB393265 GCX393265 GMT393265 GWP393265 HGL393265 HQH393265 IAD393265 IJZ393265 ITV393265 JDR393265 JNN393265 JXJ393265 KHF393265 KRB393265 LAX393265 LKT393265 LUP393265 MEL393265 MOH393265 MYD393265 NHZ393265 NRV393265 OBR393265 OLN393265 OVJ393265 PFF393265 PPB393265 PYX393265 QIT393265 QSP393265 RCL393265 RMH393265 RWD393265 SFZ393265 SPV393265 SZR393265 TJN393265 TTJ393265 UDF393265 UNB393265 UWX393265 VGT393265 VQP393265 WAL393265 WKH393265 WUD393265 HR458801 RN458801 ABJ458801 ALF458801 AVB458801 BEX458801 BOT458801 BYP458801 CIL458801 CSH458801 DCD458801 DLZ458801 DVV458801 EFR458801 EPN458801 EZJ458801 FJF458801 FTB458801 GCX458801 GMT458801 GWP458801 HGL458801 HQH458801 IAD458801 IJZ458801 ITV458801 JDR458801 JNN458801 JXJ458801 KHF458801 KRB458801 LAX458801 LKT458801 LUP458801 MEL458801 MOH458801 MYD458801 NHZ458801 NRV458801 OBR458801 OLN458801 OVJ458801 PFF458801 PPB458801 PYX458801 QIT458801 QSP458801 RCL458801 RMH458801 RWD458801 SFZ458801 SPV458801 SZR458801 TJN458801 TTJ458801 UDF458801 UNB458801 UWX458801 VGT458801 VQP458801 WAL458801 WKH458801 WUD458801 HR524337 RN524337 ABJ524337 ALF524337 AVB524337 BEX524337 BOT524337 BYP524337 CIL524337 CSH524337 DCD524337 DLZ524337 DVV524337 EFR524337 EPN524337 EZJ524337 FJF524337 FTB524337 GCX524337 GMT524337 GWP524337 HGL524337 HQH524337 IAD524337 IJZ524337 ITV524337 JDR524337 JNN524337 JXJ524337 KHF524337 KRB524337 LAX524337 LKT524337 LUP524337 MEL524337 MOH524337 MYD524337 NHZ524337 NRV524337 OBR524337 OLN524337 OVJ524337 PFF524337 PPB524337 PYX524337 QIT524337 QSP524337 RCL524337 RMH524337 RWD524337 SFZ524337 SPV524337 SZR524337 TJN524337 TTJ524337 UDF524337 UNB524337 UWX524337 VGT524337 VQP524337 WAL524337 WKH524337 WUD524337 HR589873 RN589873 ABJ589873 ALF589873 AVB589873 BEX589873 BOT589873 BYP589873 CIL589873 CSH589873 DCD589873 DLZ589873 DVV589873 EFR589873 EPN589873 EZJ589873 FJF589873 FTB589873 GCX589873 GMT589873 GWP589873 HGL589873 HQH589873 IAD589873 IJZ589873 ITV589873 JDR589873 JNN589873 JXJ589873 KHF589873 KRB589873 LAX589873 LKT589873 LUP589873 MEL589873 MOH589873 MYD589873 NHZ589873 NRV589873 OBR589873 OLN589873 OVJ589873 PFF589873 PPB589873 PYX589873 QIT589873 QSP589873 RCL589873 RMH589873 RWD589873 SFZ589873 SPV589873 SZR589873 TJN589873 TTJ589873 UDF589873 UNB589873 UWX589873 VGT589873 VQP589873 WAL589873 WKH589873 WUD589873 HR655409 RN655409 ABJ655409 ALF655409 AVB655409 BEX655409 BOT655409 BYP655409 CIL655409 CSH655409 DCD655409 DLZ655409 DVV655409 EFR655409 EPN655409 EZJ655409 FJF655409 FTB655409 GCX655409 GMT655409 GWP655409 HGL655409 HQH655409 IAD655409 IJZ655409 ITV655409 JDR655409 JNN655409 JXJ655409 KHF655409 KRB655409 LAX655409 LKT655409 LUP655409 MEL655409 MOH655409 MYD655409 NHZ655409 NRV655409 OBR655409 OLN655409 OVJ655409 PFF655409 PPB655409 PYX655409 QIT655409 QSP655409 RCL655409 RMH655409 RWD655409 SFZ655409 SPV655409 SZR655409 TJN655409 TTJ655409 UDF655409 UNB655409 UWX655409 VGT655409 VQP655409 WAL655409 WKH655409 WUD655409 HR720945 RN720945 ABJ720945 ALF720945 AVB720945 BEX720945 BOT720945 BYP720945 CIL720945 CSH720945 DCD720945 DLZ720945 DVV720945 EFR720945 EPN720945 EZJ720945 FJF720945 FTB720945 GCX720945 GMT720945 GWP720945 HGL720945 HQH720945 IAD720945 IJZ720945 ITV720945 JDR720945 JNN720945 JXJ720945 KHF720945 KRB720945 LAX720945 LKT720945 LUP720945 MEL720945 MOH720945 MYD720945 NHZ720945 NRV720945 OBR720945 OLN720945 OVJ720945 PFF720945 PPB720945 PYX720945 QIT720945 QSP720945 RCL720945 RMH720945 RWD720945 SFZ720945 SPV720945 SZR720945 TJN720945 TTJ720945 UDF720945 UNB720945 UWX720945 VGT720945 VQP720945 WAL720945 WKH720945 WUD720945 HR786481 RN786481 ABJ786481 ALF786481 AVB786481 BEX786481 BOT786481 BYP786481 CIL786481 CSH786481 DCD786481 DLZ786481 DVV786481 EFR786481 EPN786481 EZJ786481 FJF786481 FTB786481 GCX786481 GMT786481 GWP786481 HGL786481 HQH786481 IAD786481 IJZ786481 ITV786481 JDR786481 JNN786481 JXJ786481 KHF786481 KRB786481 LAX786481 LKT786481 LUP786481 MEL786481 MOH786481 MYD786481 NHZ786481 NRV786481 OBR786481 OLN786481 OVJ786481 PFF786481 PPB786481 PYX786481 QIT786481 QSP786481 RCL786481 RMH786481 RWD786481 SFZ786481 SPV786481 SZR786481 TJN786481 TTJ786481 UDF786481 UNB786481 UWX786481 VGT786481 VQP786481 WAL786481 WKH786481 WUD786481 HR852017 RN852017 ABJ852017 ALF852017 AVB852017 BEX852017 BOT852017 BYP852017 CIL852017 CSH852017 DCD852017 DLZ852017 DVV852017 EFR852017 EPN852017 EZJ852017 FJF852017 FTB852017 GCX852017 GMT852017 GWP852017 HGL852017 HQH852017 IAD852017 IJZ852017 ITV852017 JDR852017 JNN852017 JXJ852017 KHF852017 KRB852017 LAX852017 LKT852017 LUP852017 MEL852017 MOH852017 MYD852017 NHZ852017 NRV852017 OBR852017 OLN852017 OVJ852017 PFF852017 PPB852017 PYX852017 QIT852017 QSP852017 RCL852017 RMH852017 RWD852017 SFZ852017 SPV852017 SZR852017 TJN852017 TTJ852017 UDF852017 UNB852017 UWX852017 VGT852017 VQP852017 WAL852017 WKH852017 WUD852017 HR917553 RN917553 ABJ917553 ALF917553 AVB917553 BEX917553 BOT917553 BYP917553 CIL917553 CSH917553 DCD917553 DLZ917553 DVV917553 EFR917553 EPN917553 EZJ917553 FJF917553 FTB917553 GCX917553 GMT917553 GWP917553 HGL917553 HQH917553 IAD917553 IJZ917553 ITV917553 JDR917553 JNN917553 JXJ917553 KHF917553 KRB917553 LAX917553 LKT917553 LUP917553 MEL917553 MOH917553 MYD917553 NHZ917553 NRV917553 OBR917553 OLN917553 OVJ917553 PFF917553 PPB917553 PYX917553 QIT917553 QSP917553 RCL917553 RMH917553 RWD917553 SFZ917553 SPV917553 SZR917553 TJN917553 TTJ917553 UDF917553 UNB917553 UWX917553 VGT917553 VQP917553 WAL917553 WKH917553 WUD917553 HR983089 RN983089 ABJ983089 ALF983089 AVB983089 BEX983089 BOT983089 BYP983089 CIL983089 CSH983089 DCD983089 DLZ983089 DVV983089 EFR983089 EPN983089 EZJ983089 FJF983089 FTB983089 GCX983089 GMT983089 GWP983089 HGL983089 HQH983089 IAD983089 IJZ983089 ITV983089 JDR983089 JNN983089 JXJ983089 KHF983089 KRB983089 LAX983089 LKT983089 LUP983089 MEL983089 MOH983089 MYD983089 NHZ983089 NRV983089 OBR983089 OLN983089 OVJ983089 PFF983089 PPB983089 PYX983089 QIT983089 QSP983089 RCL983089 RMH983089 RWD983089 SFZ983089 SPV983089 SZR983089 TJN983089 TTJ983089 UDF983089 UNB983089 UWX983089 VGT983089 VQP983089 WAL983089 WKH983089 WUD983089 HR65583 RN65583 ABJ65583 ALF65583 AVB65583 BEX65583 BOT65583 BYP65583 CIL65583 CSH65583 DCD65583 DLZ65583 DVV65583 EFR65583 EPN65583 EZJ65583 FJF65583 FTB65583 GCX65583 GMT65583 GWP65583 HGL65583 HQH65583 IAD65583 IJZ65583 ITV65583 JDR65583 JNN65583 JXJ65583 KHF65583 KRB65583 LAX65583 LKT65583 LUP65583 MEL65583 MOH65583 MYD65583 NHZ65583 NRV65583 OBR65583 OLN65583 OVJ65583 PFF65583 PPB65583 PYX65583 QIT65583 QSP65583 RCL65583 RMH65583 RWD65583 SFZ65583 SPV65583 SZR65583 TJN65583 TTJ65583 UDF65583 UNB65583 UWX65583 VGT65583 VQP65583 WAL65583 WKH65583 WUD65583 HR131119 RN131119 ABJ131119 ALF131119 AVB131119 BEX131119 BOT131119 BYP131119 CIL131119 CSH131119 DCD131119 DLZ131119 DVV131119 EFR131119 EPN131119 EZJ131119 FJF131119 FTB131119 GCX131119 GMT131119 GWP131119 HGL131119 HQH131119 IAD131119 IJZ131119 ITV131119 JDR131119 JNN131119 JXJ131119 KHF131119 KRB131119 LAX131119 LKT131119 LUP131119 MEL131119 MOH131119 MYD131119 NHZ131119 NRV131119 OBR131119 OLN131119 OVJ131119 PFF131119 PPB131119 PYX131119 QIT131119 QSP131119 RCL131119 RMH131119 RWD131119 SFZ131119 SPV131119 SZR131119 TJN131119 TTJ131119 UDF131119 UNB131119 UWX131119 VGT131119 VQP131119 WAL131119 WKH131119 WUD131119 HR196655 RN196655 ABJ196655 ALF196655 AVB196655 BEX196655 BOT196655 BYP196655 CIL196655 CSH196655 DCD196655 DLZ196655 DVV196655 EFR196655 EPN196655 EZJ196655 FJF196655 FTB196655 GCX196655 GMT196655 GWP196655 HGL196655 HQH196655 IAD196655 IJZ196655 ITV196655 JDR196655 JNN196655 JXJ196655 KHF196655 KRB196655 LAX196655 LKT196655 LUP196655 MEL196655 MOH196655 MYD196655 NHZ196655 NRV196655 OBR196655 OLN196655 OVJ196655 PFF196655 PPB196655 PYX196655 QIT196655 QSP196655 RCL196655 RMH196655 RWD196655 SFZ196655 SPV196655 SZR196655 TJN196655 TTJ196655 UDF196655 UNB196655 UWX196655 VGT196655 VQP196655 WAL196655 WKH196655 WUD196655 HR262191 RN262191 ABJ262191 ALF262191 AVB262191 BEX262191 BOT262191 BYP262191 CIL262191 CSH262191 DCD262191 DLZ262191 DVV262191 EFR262191 EPN262191 EZJ262191 FJF262191 FTB262191 GCX262191 GMT262191 GWP262191 HGL262191 HQH262191 IAD262191 IJZ262191 ITV262191 JDR262191 JNN262191 JXJ262191 KHF262191 KRB262191 LAX262191 LKT262191 LUP262191 MEL262191 MOH262191 MYD262191 NHZ262191 NRV262191 OBR262191 OLN262191 OVJ262191 PFF262191 PPB262191 PYX262191 QIT262191 QSP262191 RCL262191 RMH262191 RWD262191 SFZ262191 SPV262191 SZR262191 TJN262191 TTJ262191 UDF262191 UNB262191 UWX262191 VGT262191 VQP262191 WAL262191 WKH262191 WUD262191 HR327727 RN327727 ABJ327727 ALF327727 AVB327727 BEX327727 BOT327727 BYP327727 CIL327727 CSH327727 DCD327727 DLZ327727 DVV327727 EFR327727 EPN327727 EZJ327727 FJF327727 FTB327727 GCX327727 GMT327727 GWP327727 HGL327727 HQH327727 IAD327727 IJZ327727 ITV327727 JDR327727 JNN327727 JXJ327727 KHF327727 KRB327727 LAX327727 LKT327727 LUP327727 MEL327727 MOH327727 MYD327727 NHZ327727 NRV327727 OBR327727 OLN327727 OVJ327727 PFF327727 PPB327727 PYX327727 QIT327727 QSP327727 RCL327727 RMH327727 RWD327727 SFZ327727 SPV327727 SZR327727 TJN327727 TTJ327727 UDF327727 UNB327727 UWX327727 VGT327727 VQP327727 WAL327727 WKH327727 WUD327727 HR393263 RN393263 ABJ393263 ALF393263 AVB393263 BEX393263 BOT393263 BYP393263 CIL393263 CSH393263 DCD393263 DLZ393263 DVV393263 EFR393263 EPN393263 EZJ393263 FJF393263 FTB393263 GCX393263 GMT393263 GWP393263 HGL393263 HQH393263 IAD393263 IJZ393263 ITV393263 JDR393263 JNN393263 JXJ393263 KHF393263 KRB393263 LAX393263 LKT393263 LUP393263 MEL393263 MOH393263 MYD393263 NHZ393263 NRV393263 OBR393263 OLN393263 OVJ393263 PFF393263 PPB393263 PYX393263 QIT393263 QSP393263 RCL393263 RMH393263 RWD393263 SFZ393263 SPV393263 SZR393263 TJN393263 TTJ393263 UDF393263 UNB393263 UWX393263 VGT393263 VQP393263 WAL393263 WKH393263 WUD393263 HR458799 RN458799 ABJ458799 ALF458799 AVB458799 BEX458799 BOT458799 BYP458799 CIL458799 CSH458799 DCD458799 DLZ458799 DVV458799 EFR458799 EPN458799 EZJ458799 FJF458799 FTB458799 GCX458799 GMT458799 GWP458799 HGL458799 HQH458799 IAD458799 IJZ458799 ITV458799 JDR458799 JNN458799 JXJ458799 KHF458799 KRB458799 LAX458799 LKT458799 LUP458799 MEL458799 MOH458799 MYD458799 NHZ458799 NRV458799 OBR458799 OLN458799 OVJ458799 PFF458799 PPB458799 PYX458799 QIT458799 QSP458799 RCL458799 RMH458799 RWD458799 SFZ458799 SPV458799 SZR458799 TJN458799 TTJ458799 UDF458799 UNB458799 UWX458799 VGT458799 VQP458799 WAL458799 WKH458799 WUD458799 HR524335 RN524335 ABJ524335 ALF524335 AVB524335 BEX524335 BOT524335 BYP524335 CIL524335 CSH524335 DCD524335 DLZ524335 DVV524335 EFR524335 EPN524335 EZJ524335 FJF524335 FTB524335 GCX524335 GMT524335 GWP524335 HGL524335 HQH524335 IAD524335 IJZ524335 ITV524335 JDR524335 JNN524335 JXJ524335 KHF524335 KRB524335 LAX524335 LKT524335 LUP524335 MEL524335 MOH524335 MYD524335 NHZ524335 NRV524335 OBR524335 OLN524335 OVJ524335 PFF524335 PPB524335 PYX524335 QIT524335 QSP524335 RCL524335 RMH524335 RWD524335 SFZ524335 SPV524335 SZR524335 TJN524335 TTJ524335 UDF524335 UNB524335 UWX524335 VGT524335 VQP524335 WAL524335 WKH524335 WUD524335 HR589871 RN589871 ABJ589871 ALF589871 AVB589871 BEX589871 BOT589871 BYP589871 CIL589871 CSH589871 DCD589871 DLZ589871 DVV589871 EFR589871 EPN589871 EZJ589871 FJF589871 FTB589871 GCX589871 GMT589871 GWP589871 HGL589871 HQH589871 IAD589871 IJZ589871 ITV589871 JDR589871 JNN589871 JXJ589871 KHF589871 KRB589871 LAX589871 LKT589871 LUP589871 MEL589871 MOH589871 MYD589871 NHZ589871 NRV589871 OBR589871 OLN589871 OVJ589871 PFF589871 PPB589871 PYX589871 QIT589871 QSP589871 RCL589871 RMH589871 RWD589871 SFZ589871 SPV589871 SZR589871 TJN589871 TTJ589871 UDF589871 UNB589871 UWX589871 VGT589871 VQP589871 WAL589871 WKH589871 WUD589871 HR655407 RN655407 ABJ655407 ALF655407 AVB655407 BEX655407 BOT655407 BYP655407 CIL655407 CSH655407 DCD655407 DLZ655407 DVV655407 EFR655407 EPN655407 EZJ655407 FJF655407 FTB655407 GCX655407 GMT655407 GWP655407 HGL655407 HQH655407 IAD655407 IJZ655407 ITV655407 JDR655407 JNN655407 JXJ655407 KHF655407 KRB655407 LAX655407 LKT655407 LUP655407 MEL655407 MOH655407 MYD655407 NHZ655407 NRV655407 OBR655407 OLN655407 OVJ655407 PFF655407 PPB655407 PYX655407 QIT655407 QSP655407 RCL655407 RMH655407 RWD655407 SFZ655407 SPV655407 SZR655407 TJN655407 TTJ655407 UDF655407 UNB655407 UWX655407 VGT655407 VQP655407 WAL655407 WKH655407 WUD655407 HR720943 RN720943 ABJ720943 ALF720943 AVB720943 BEX720943 BOT720943 BYP720943 CIL720943 CSH720943 DCD720943 DLZ720943 DVV720943 EFR720943 EPN720943 EZJ720943 FJF720943 FTB720943 GCX720943 GMT720943 GWP720943 HGL720943 HQH720943 IAD720943 IJZ720943 ITV720943 JDR720943 JNN720943 JXJ720943 KHF720943 KRB720943 LAX720943 LKT720943 LUP720943 MEL720943 MOH720943 MYD720943 NHZ720943 NRV720943 OBR720943 OLN720943 OVJ720943 PFF720943 PPB720943 PYX720943 QIT720943 QSP720943 RCL720943 RMH720943 RWD720943 SFZ720943 SPV720943 SZR720943 TJN720943 TTJ720943 UDF720943 UNB720943 UWX720943 VGT720943 VQP720943 WAL720943 WKH720943 WUD720943 HR786479 RN786479 ABJ786479 ALF786479 AVB786479 BEX786479 BOT786479 BYP786479 CIL786479 CSH786479 DCD786479 DLZ786479 DVV786479 EFR786479 EPN786479 EZJ786479 FJF786479 FTB786479 GCX786479 GMT786479 GWP786479 HGL786479 HQH786479 IAD786479 IJZ786479 ITV786479 JDR786479 JNN786479 JXJ786479 KHF786479 KRB786479 LAX786479 LKT786479 LUP786479 MEL786479 MOH786479 MYD786479 NHZ786479 NRV786479 OBR786479 OLN786479 OVJ786479 PFF786479 PPB786479 PYX786479 QIT786479 QSP786479 RCL786479 RMH786479 RWD786479 SFZ786479 SPV786479 SZR786479 TJN786479 TTJ786479 UDF786479 UNB786479 UWX786479 VGT786479 VQP786479 WAL786479 WKH786479 WUD786479 HR852015 RN852015 ABJ852015 ALF852015 AVB852015 BEX852015 BOT852015 BYP852015 CIL852015 CSH852015 DCD852015 DLZ852015 DVV852015 EFR852015 EPN852015 EZJ852015 FJF852015 FTB852015 GCX852015 GMT852015 GWP852015 HGL852015 HQH852015 IAD852015 IJZ852015 ITV852015 JDR852015 JNN852015 JXJ852015 KHF852015 KRB852015 LAX852015 LKT852015 LUP852015 MEL852015 MOH852015 MYD852015 NHZ852015 NRV852015 OBR852015 OLN852015 OVJ852015 PFF852015 PPB852015 PYX852015 QIT852015 QSP852015 RCL852015 RMH852015 RWD852015 SFZ852015 SPV852015 SZR852015 TJN852015 TTJ852015 UDF852015 UNB852015 UWX852015 VGT852015 VQP852015 WAL852015 WKH852015 WUD852015 HR917551 RN917551 ABJ917551 ALF917551 AVB917551 BEX917551 BOT917551 BYP917551 CIL917551 CSH917551 DCD917551 DLZ917551 DVV917551 EFR917551 EPN917551 EZJ917551 FJF917551 FTB917551 GCX917551 GMT917551 GWP917551 HGL917551 HQH917551 IAD917551 IJZ917551 ITV917551 JDR917551 JNN917551 JXJ917551 KHF917551 KRB917551 LAX917551 LKT917551 LUP917551 MEL917551 MOH917551 MYD917551 NHZ917551 NRV917551 OBR917551 OLN917551 OVJ917551 PFF917551 PPB917551 PYX917551 QIT917551 QSP917551 RCL917551 RMH917551 RWD917551 SFZ917551 SPV917551 SZR917551 TJN917551 TTJ917551 UDF917551 UNB917551 UWX917551 VGT917551 VQP917551 WAL917551 WKH917551 WUD917551 HR983087 RN983087 ABJ983087 ALF983087 AVB983087 BEX983087 BOT983087 BYP983087 CIL983087 CSH983087 DCD983087 DLZ983087 DVV983087 EFR983087 EPN983087 EZJ983087 FJF983087 FTB983087 GCX983087 GMT983087 GWP983087 HGL983087 HQH983087 IAD983087 IJZ983087 ITV983087 JDR983087 JNN983087 JXJ983087 KHF983087 KRB983087 LAX983087 LKT983087 LUP983087 MEL983087 MOH983087 MYD983087 NHZ983087 NRV983087 OBR983087 OLN983087 OVJ983087 PFF983087 PPB983087 PYX983087 QIT983087 QSP983087 RCL983087 RMH983087 RWD983087 SFZ983087 SPV983087 SZR983087 TJN983087 TTJ983087 UDF983087 UNB983087 UWX983087 VGT983087 VQP983087 WAL983087 WKH983087 WUD983087 HR65581 RN65581 ABJ65581 ALF65581 AVB65581 BEX65581 BOT65581 BYP65581 CIL65581 CSH65581 DCD65581 DLZ65581 DVV65581 EFR65581 EPN65581 EZJ65581 FJF65581 FTB65581 GCX65581 GMT65581 GWP65581 HGL65581 HQH65581 IAD65581 IJZ65581 ITV65581 JDR65581 JNN65581 JXJ65581 KHF65581 KRB65581 LAX65581 LKT65581 LUP65581 MEL65581 MOH65581 MYD65581 NHZ65581 NRV65581 OBR65581 OLN65581 OVJ65581 PFF65581 PPB65581 PYX65581 QIT65581 QSP65581 RCL65581 RMH65581 RWD65581 SFZ65581 SPV65581 SZR65581 TJN65581 TTJ65581 UDF65581 UNB65581 UWX65581 VGT65581 VQP65581 WAL65581 WKH65581 WUD65581 HR131117 RN131117 ABJ131117 ALF131117 AVB131117 BEX131117 BOT131117 BYP131117 CIL131117 CSH131117 DCD131117 DLZ131117 DVV131117 EFR131117 EPN131117 EZJ131117 FJF131117 FTB131117 GCX131117 GMT131117 GWP131117 HGL131117 HQH131117 IAD131117 IJZ131117 ITV131117 JDR131117 JNN131117 JXJ131117 KHF131117 KRB131117 LAX131117 LKT131117 LUP131117 MEL131117 MOH131117 MYD131117 NHZ131117 NRV131117 OBR131117 OLN131117 OVJ131117 PFF131117 PPB131117 PYX131117 QIT131117 QSP131117 RCL131117 RMH131117 RWD131117 SFZ131117 SPV131117 SZR131117 TJN131117 TTJ131117 UDF131117 UNB131117 UWX131117 VGT131117 VQP131117 WAL131117 WKH131117 WUD131117 HR196653 RN196653 ABJ196653 ALF196653 AVB196653 BEX196653 BOT196653 BYP196653 CIL196653 CSH196653 DCD196653 DLZ196653 DVV196653 EFR196653 EPN196653 EZJ196653 FJF196653 FTB196653 GCX196653 GMT196653 GWP196653 HGL196653 HQH196653 IAD196653 IJZ196653 ITV196653 JDR196653 JNN196653 JXJ196653 KHF196653 KRB196653 LAX196653 LKT196653 LUP196653 MEL196653 MOH196653 MYD196653 NHZ196653 NRV196653 OBR196653 OLN196653 OVJ196653 PFF196653 PPB196653 PYX196653 QIT196653 QSP196653 RCL196653 RMH196653 RWD196653 SFZ196653 SPV196653 SZR196653 TJN196653 TTJ196653 UDF196653 UNB196653 UWX196653 VGT196653 VQP196653 WAL196653 WKH196653 WUD196653 HR262189 RN262189 ABJ262189 ALF262189 AVB262189 BEX262189 BOT262189 BYP262189 CIL262189 CSH262189 DCD262189 DLZ262189 DVV262189 EFR262189 EPN262189 EZJ262189 FJF262189 FTB262189 GCX262189 GMT262189 GWP262189 HGL262189 HQH262189 IAD262189 IJZ262189 ITV262189 JDR262189 JNN262189 JXJ262189 KHF262189 KRB262189 LAX262189 LKT262189 LUP262189 MEL262189 MOH262189 MYD262189 NHZ262189 NRV262189 OBR262189 OLN262189 OVJ262189 PFF262189 PPB262189 PYX262189 QIT262189 QSP262189 RCL262189 RMH262189 RWD262189 SFZ262189 SPV262189 SZR262189 TJN262189 TTJ262189 UDF262189 UNB262189 UWX262189 VGT262189 VQP262189 WAL262189 WKH262189 WUD262189 HR327725 RN327725 ABJ327725 ALF327725 AVB327725 BEX327725 BOT327725 BYP327725 CIL327725 CSH327725 DCD327725 DLZ327725 DVV327725 EFR327725 EPN327725 EZJ327725 FJF327725 FTB327725 GCX327725 GMT327725 GWP327725 HGL327725 HQH327725 IAD327725 IJZ327725 ITV327725 JDR327725 JNN327725 JXJ327725 KHF327725 KRB327725 LAX327725 LKT327725 LUP327725 MEL327725 MOH327725 MYD327725 NHZ327725 NRV327725 OBR327725 OLN327725 OVJ327725 PFF327725 PPB327725 PYX327725 QIT327725 QSP327725 RCL327725 RMH327725 RWD327725 SFZ327725 SPV327725 SZR327725 TJN327725 TTJ327725 UDF327725 UNB327725 UWX327725 VGT327725 VQP327725 WAL327725 WKH327725 WUD327725 HR393261 RN393261 ABJ393261 ALF393261 AVB393261 BEX393261 BOT393261 BYP393261 CIL393261 CSH393261 DCD393261 DLZ393261 DVV393261 EFR393261 EPN393261 EZJ393261 FJF393261 FTB393261 GCX393261 GMT393261 GWP393261 HGL393261 HQH393261 IAD393261 IJZ393261 ITV393261 JDR393261 JNN393261 JXJ393261 KHF393261 KRB393261 LAX393261 LKT393261 LUP393261 MEL393261 MOH393261 MYD393261 NHZ393261 NRV393261 OBR393261 OLN393261 OVJ393261 PFF393261 PPB393261 PYX393261 QIT393261 QSP393261 RCL393261 RMH393261 RWD393261 SFZ393261 SPV393261 SZR393261 TJN393261 TTJ393261 UDF393261 UNB393261 UWX393261 VGT393261 VQP393261 WAL393261 WKH393261 WUD393261 HR458797 RN458797 ABJ458797 ALF458797 AVB458797 BEX458797 BOT458797 BYP458797 CIL458797 CSH458797 DCD458797 DLZ458797 DVV458797 EFR458797 EPN458797 EZJ458797 FJF458797 FTB458797 GCX458797 GMT458797 GWP458797 HGL458797 HQH458797 IAD458797 IJZ458797 ITV458797 JDR458797 JNN458797 JXJ458797 KHF458797 KRB458797 LAX458797 LKT458797 LUP458797 MEL458797 MOH458797 MYD458797 NHZ458797 NRV458797 OBR458797 OLN458797 OVJ458797 PFF458797 PPB458797 PYX458797 QIT458797 QSP458797 RCL458797 RMH458797 RWD458797 SFZ458797 SPV458797 SZR458797 TJN458797 TTJ458797 UDF458797 UNB458797 UWX458797 VGT458797 VQP458797 WAL458797 WKH458797 WUD458797 HR524333 RN524333 ABJ524333 ALF524333 AVB524333 BEX524333 BOT524333 BYP524333 CIL524333 CSH524333 DCD524333 DLZ524333 DVV524333 EFR524333 EPN524333 EZJ524333 FJF524333 FTB524333 GCX524333 GMT524333 GWP524333 HGL524333 HQH524333 IAD524333 IJZ524333 ITV524333 JDR524333 JNN524333 JXJ524333 KHF524333 KRB524333 LAX524333 LKT524333 LUP524333 MEL524333 MOH524333 MYD524333 NHZ524333 NRV524333 OBR524333 OLN524333 OVJ524333 PFF524333 PPB524333 PYX524333 QIT524333 QSP524333 RCL524333 RMH524333 RWD524333 SFZ524333 SPV524333 SZR524333 TJN524333 TTJ524333 UDF524333 UNB524333 UWX524333 VGT524333 VQP524333 WAL524333 WKH524333 WUD524333 HR589869 RN589869 ABJ589869 ALF589869 AVB589869 BEX589869 BOT589869 BYP589869 CIL589869 CSH589869 DCD589869 DLZ589869 DVV589869 EFR589869 EPN589869 EZJ589869 FJF589869 FTB589869 GCX589869 GMT589869 GWP589869 HGL589869 HQH589869 IAD589869 IJZ589869 ITV589869 JDR589869 JNN589869 JXJ589869 KHF589869 KRB589869 LAX589869 LKT589869 LUP589869 MEL589869 MOH589869 MYD589869 NHZ589869 NRV589869 OBR589869 OLN589869 OVJ589869 PFF589869 PPB589869 PYX589869 QIT589869 QSP589869 RCL589869 RMH589869 RWD589869 SFZ589869 SPV589869 SZR589869 TJN589869 TTJ589869 UDF589869 UNB589869 UWX589869 VGT589869 VQP589869 WAL589869 WKH589869 WUD589869 HR655405 RN655405 ABJ655405 ALF655405 AVB655405 BEX655405 BOT655405 BYP655405 CIL655405 CSH655405 DCD655405 DLZ655405 DVV655405 EFR655405 EPN655405 EZJ655405 FJF655405 FTB655405 GCX655405 GMT655405 GWP655405 HGL655405 HQH655405 IAD655405 IJZ655405 ITV655405 JDR655405 JNN655405 JXJ655405 KHF655405 KRB655405 LAX655405 LKT655405 LUP655405 MEL655405 MOH655405 MYD655405 NHZ655405 NRV655405 OBR655405 OLN655405 OVJ655405 PFF655405 PPB655405 PYX655405 QIT655405 QSP655405 RCL655405 RMH655405 RWD655405 SFZ655405 SPV655405 SZR655405 TJN655405 TTJ655405 UDF655405 UNB655405 UWX655405 VGT655405 VQP655405 WAL655405 WKH655405 WUD655405 HR720941 RN720941 ABJ720941 ALF720941 AVB720941 BEX720941 BOT720941 BYP720941 CIL720941 CSH720941 DCD720941 DLZ720941 DVV720941 EFR720941 EPN720941 EZJ720941 FJF720941 FTB720941 GCX720941 GMT720941 GWP720941 HGL720941 HQH720941 IAD720941 IJZ720941 ITV720941 JDR720941 JNN720941 JXJ720941 KHF720941 KRB720941 LAX720941 LKT720941 LUP720941 MEL720941 MOH720941 MYD720941 NHZ720941 NRV720941 OBR720941 OLN720941 OVJ720941 PFF720941 PPB720941 PYX720941 QIT720941 QSP720941 RCL720941 RMH720941 RWD720941 SFZ720941 SPV720941 SZR720941 TJN720941 TTJ720941 UDF720941 UNB720941 UWX720941 VGT720941 VQP720941 WAL720941 WKH720941 WUD720941 HR786477 RN786477 ABJ786477 ALF786477 AVB786477 BEX786477 BOT786477 BYP786477 CIL786477 CSH786477 DCD786477 DLZ786477 DVV786477 EFR786477 EPN786477 EZJ786477 FJF786477 FTB786477 GCX786477 GMT786477 GWP786477 HGL786477 HQH786477 IAD786477 IJZ786477 ITV786477 JDR786477 JNN786477 JXJ786477 KHF786477 KRB786477 LAX786477 LKT786477 LUP786477 MEL786477 MOH786477 MYD786477 NHZ786477 NRV786477 OBR786477 OLN786477 OVJ786477 PFF786477 PPB786477 PYX786477 QIT786477 QSP786477 RCL786477 RMH786477 RWD786477 SFZ786477 SPV786477 SZR786477 TJN786477 TTJ786477 UDF786477 UNB786477 UWX786477 VGT786477 VQP786477 WAL786477 WKH786477 WUD786477 HR852013 RN852013 ABJ852013 ALF852013 AVB852013 BEX852013 BOT852013 BYP852013 CIL852013 CSH852013 DCD852013 DLZ852013 DVV852013 EFR852013 EPN852013 EZJ852013 FJF852013 FTB852013 GCX852013 GMT852013 GWP852013 HGL852013 HQH852013 IAD852013 IJZ852013 ITV852013 JDR852013 JNN852013 JXJ852013 KHF852013 KRB852013 LAX852013 LKT852013 LUP852013 MEL852013 MOH852013 MYD852013 NHZ852013 NRV852013 OBR852013 OLN852013 OVJ852013 PFF852013 PPB852013 PYX852013 QIT852013 QSP852013 RCL852013 RMH852013 RWD852013 SFZ852013 SPV852013 SZR852013 TJN852013 TTJ852013 UDF852013 UNB852013 UWX852013 VGT852013 VQP852013 WAL852013 WKH852013 WUD852013 HR917549 RN917549 ABJ917549 ALF917549 AVB917549 BEX917549 BOT917549 BYP917549 CIL917549 CSH917549 DCD917549 DLZ917549 DVV917549 EFR917549 EPN917549 EZJ917549 FJF917549 FTB917549 GCX917549 GMT917549 GWP917549 HGL917549 HQH917549 IAD917549 IJZ917549 ITV917549 JDR917549 JNN917549 JXJ917549 KHF917549 KRB917549 LAX917549 LKT917549 LUP917549 MEL917549 MOH917549 MYD917549 NHZ917549 NRV917549 OBR917549 OLN917549 OVJ917549 PFF917549 PPB917549 PYX917549 QIT917549 QSP917549 RCL917549 RMH917549 RWD917549 SFZ917549 SPV917549 SZR917549 TJN917549 TTJ917549 UDF917549 UNB917549 UWX917549 VGT917549 VQP917549 WAL917549 WKH917549 WUD917549 HR983085 RN983085 ABJ983085 ALF983085 AVB983085 BEX983085 BOT983085 BYP983085 CIL983085 CSH983085 DCD983085 DLZ983085 DVV983085 EFR983085 EPN983085 EZJ983085 FJF983085 FTB983085 GCX983085 GMT983085 GWP983085 HGL983085 HQH983085 IAD983085 IJZ983085 ITV983085 JDR983085 JNN983085 JXJ983085 KHF983085 KRB983085 LAX983085 LKT983085 LUP983085 MEL983085 MOH983085 MYD983085 NHZ983085 NRV983085 OBR983085 OLN983085 OVJ983085 PFF983085 PPB983085 PYX983085 QIT983085 QSP983085 RCL983085 RMH983085 RWD983085 SFZ983085 SPV983085 SZR983085 TJN983085 TTJ983085 UDF983085 UNB983085 UWX983085 VGT983085 VQP983085 WAL983085 WKH983085 WUD983085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HR65579 RN65579 ABJ65579 ALF65579 AVB65579 BEX65579 BOT65579 BYP65579 CIL65579 CSH65579 DCD65579 DLZ65579 DVV65579 EFR65579 EPN65579 EZJ65579 FJF65579 FTB65579 GCX65579 GMT65579 GWP65579 HGL65579 HQH65579 IAD65579 IJZ65579 ITV65579 JDR65579 JNN65579 JXJ65579 KHF65579 KRB65579 LAX65579 LKT65579 LUP65579 MEL65579 MOH65579 MYD65579 NHZ65579 NRV65579 OBR65579 OLN65579 OVJ65579 PFF65579 PPB65579 PYX65579 QIT65579 QSP65579 RCL65579 RMH65579 RWD65579 SFZ65579 SPV65579 SZR65579 TJN65579 TTJ65579 UDF65579 UNB65579 UWX65579 VGT65579 VQP65579 WAL65579 WKH65579 WUD65579 HR131115 RN131115 ABJ131115 ALF131115 AVB131115 BEX131115 BOT131115 BYP131115 CIL131115 CSH131115 DCD131115 DLZ131115 DVV131115 EFR131115 EPN131115 EZJ131115 FJF131115 FTB131115 GCX131115 GMT131115 GWP131115 HGL131115 HQH131115 IAD131115 IJZ131115 ITV131115 JDR131115 JNN131115 JXJ131115 KHF131115 KRB131115 LAX131115 LKT131115 LUP131115 MEL131115 MOH131115 MYD131115 NHZ131115 NRV131115 OBR131115 OLN131115 OVJ131115 PFF131115 PPB131115 PYX131115 QIT131115 QSP131115 RCL131115 RMH131115 RWD131115 SFZ131115 SPV131115 SZR131115 TJN131115 TTJ131115 UDF131115 UNB131115 UWX131115 VGT131115 VQP131115 WAL131115 WKH131115 WUD131115 HR196651 RN196651 ABJ196651 ALF196651 AVB196651 BEX196651 BOT196651 BYP196651 CIL196651 CSH196651 DCD196651 DLZ196651 DVV196651 EFR196651 EPN196651 EZJ196651 FJF196651 FTB196651 GCX196651 GMT196651 GWP196651 HGL196651 HQH196651 IAD196651 IJZ196651 ITV196651 JDR196651 JNN196651 JXJ196651 KHF196651 KRB196651 LAX196651 LKT196651 LUP196651 MEL196651 MOH196651 MYD196651 NHZ196651 NRV196651 OBR196651 OLN196651 OVJ196651 PFF196651 PPB196651 PYX196651 QIT196651 QSP196651 RCL196651 RMH196651 RWD196651 SFZ196651 SPV196651 SZR196651 TJN196651 TTJ196651 UDF196651 UNB196651 UWX196651 VGT196651 VQP196651 WAL196651 WKH196651 WUD196651 HR262187 RN262187 ABJ262187 ALF262187 AVB262187 BEX262187 BOT262187 BYP262187 CIL262187 CSH262187 DCD262187 DLZ262187 DVV262187 EFR262187 EPN262187 EZJ262187 FJF262187 FTB262187 GCX262187 GMT262187 GWP262187 HGL262187 HQH262187 IAD262187 IJZ262187 ITV262187 JDR262187 JNN262187 JXJ262187 KHF262187 KRB262187 LAX262187 LKT262187 LUP262187 MEL262187 MOH262187 MYD262187 NHZ262187 NRV262187 OBR262187 OLN262187 OVJ262187 PFF262187 PPB262187 PYX262187 QIT262187 QSP262187 RCL262187 RMH262187 RWD262187 SFZ262187 SPV262187 SZR262187 TJN262187 TTJ262187 UDF262187 UNB262187 UWX262187 VGT262187 VQP262187 WAL262187 WKH262187 WUD262187 HR327723 RN327723 ABJ327723 ALF327723 AVB327723 BEX327723 BOT327723 BYP327723 CIL327723 CSH327723 DCD327723 DLZ327723 DVV327723 EFR327723 EPN327723 EZJ327723 FJF327723 FTB327723 GCX327723 GMT327723 GWP327723 HGL327723 HQH327723 IAD327723 IJZ327723 ITV327723 JDR327723 JNN327723 JXJ327723 KHF327723 KRB327723 LAX327723 LKT327723 LUP327723 MEL327723 MOH327723 MYD327723 NHZ327723 NRV327723 OBR327723 OLN327723 OVJ327723 PFF327723 PPB327723 PYX327723 QIT327723 QSP327723 RCL327723 RMH327723 RWD327723 SFZ327723 SPV327723 SZR327723 TJN327723 TTJ327723 UDF327723 UNB327723 UWX327723 VGT327723 VQP327723 WAL327723 WKH327723 WUD327723 HR393259 RN393259 ABJ393259 ALF393259 AVB393259 BEX393259 BOT393259 BYP393259 CIL393259 CSH393259 DCD393259 DLZ393259 DVV393259 EFR393259 EPN393259 EZJ393259 FJF393259 FTB393259 GCX393259 GMT393259 GWP393259 HGL393259 HQH393259 IAD393259 IJZ393259 ITV393259 JDR393259 JNN393259 JXJ393259 KHF393259 KRB393259 LAX393259 LKT393259 LUP393259 MEL393259 MOH393259 MYD393259 NHZ393259 NRV393259 OBR393259 OLN393259 OVJ393259 PFF393259 PPB393259 PYX393259 QIT393259 QSP393259 RCL393259 RMH393259 RWD393259 SFZ393259 SPV393259 SZR393259 TJN393259 TTJ393259 UDF393259 UNB393259 UWX393259 VGT393259 VQP393259 WAL393259 WKH393259 WUD393259 HR458795 RN458795 ABJ458795 ALF458795 AVB458795 BEX458795 BOT458795 BYP458795 CIL458795 CSH458795 DCD458795 DLZ458795 DVV458795 EFR458795 EPN458795 EZJ458795 FJF458795 FTB458795 GCX458795 GMT458795 GWP458795 HGL458795 HQH458795 IAD458795 IJZ458795 ITV458795 JDR458795 JNN458795 JXJ458795 KHF458795 KRB458795 LAX458795 LKT458795 LUP458795 MEL458795 MOH458795 MYD458795 NHZ458795 NRV458795 OBR458795 OLN458795 OVJ458795 PFF458795 PPB458795 PYX458795 QIT458795 QSP458795 RCL458795 RMH458795 RWD458795 SFZ458795 SPV458795 SZR458795 TJN458795 TTJ458795 UDF458795 UNB458795 UWX458795 VGT458795 VQP458795 WAL458795 WKH458795 WUD458795 HR524331 RN524331 ABJ524331 ALF524331 AVB524331 BEX524331 BOT524331 BYP524331 CIL524331 CSH524331 DCD524331 DLZ524331 DVV524331 EFR524331 EPN524331 EZJ524331 FJF524331 FTB524331 GCX524331 GMT524331 GWP524331 HGL524331 HQH524331 IAD524331 IJZ524331 ITV524331 JDR524331 JNN524331 JXJ524331 KHF524331 KRB524331 LAX524331 LKT524331 LUP524331 MEL524331 MOH524331 MYD524331 NHZ524331 NRV524331 OBR524331 OLN524331 OVJ524331 PFF524331 PPB524331 PYX524331 QIT524331 QSP524331 RCL524331 RMH524331 RWD524331 SFZ524331 SPV524331 SZR524331 TJN524331 TTJ524331 UDF524331 UNB524331 UWX524331 VGT524331 VQP524331 WAL524331 WKH524331 WUD524331 HR589867 RN589867 ABJ589867 ALF589867 AVB589867 BEX589867 BOT589867 BYP589867 CIL589867 CSH589867 DCD589867 DLZ589867 DVV589867 EFR589867 EPN589867 EZJ589867 FJF589867 FTB589867 GCX589867 GMT589867 GWP589867 HGL589867 HQH589867 IAD589867 IJZ589867 ITV589867 JDR589867 JNN589867 JXJ589867 KHF589867 KRB589867 LAX589867 LKT589867 LUP589867 MEL589867 MOH589867 MYD589867 NHZ589867 NRV589867 OBR589867 OLN589867 OVJ589867 PFF589867 PPB589867 PYX589867 QIT589867 QSP589867 RCL589867 RMH589867 RWD589867 SFZ589867 SPV589867 SZR589867 TJN589867 TTJ589867 UDF589867 UNB589867 UWX589867 VGT589867 VQP589867 WAL589867 WKH589867 WUD589867 HR655403 RN655403 ABJ655403 ALF655403 AVB655403 BEX655403 BOT655403 BYP655403 CIL655403 CSH655403 DCD655403 DLZ655403 DVV655403 EFR655403 EPN655403 EZJ655403 FJF655403 FTB655403 GCX655403 GMT655403 GWP655403 HGL655403 HQH655403 IAD655403 IJZ655403 ITV655403 JDR655403 JNN655403 JXJ655403 KHF655403 KRB655403 LAX655403 LKT655403 LUP655403 MEL655403 MOH655403 MYD655403 NHZ655403 NRV655403 OBR655403 OLN655403 OVJ655403 PFF655403 PPB655403 PYX655403 QIT655403 QSP655403 RCL655403 RMH655403 RWD655403 SFZ655403 SPV655403 SZR655403 TJN655403 TTJ655403 UDF655403 UNB655403 UWX655403 VGT655403 VQP655403 WAL655403 WKH655403 WUD655403 HR720939 RN720939 ABJ720939 ALF720939 AVB720939 BEX720939 BOT720939 BYP720939 CIL720939 CSH720939 DCD720939 DLZ720939 DVV720939 EFR720939 EPN720939 EZJ720939 FJF720939 FTB720939 GCX720939 GMT720939 GWP720939 HGL720939 HQH720939 IAD720939 IJZ720939 ITV720939 JDR720939 JNN720939 JXJ720939 KHF720939 KRB720939 LAX720939 LKT720939 LUP720939 MEL720939 MOH720939 MYD720939 NHZ720939 NRV720939 OBR720939 OLN720939 OVJ720939 PFF720939 PPB720939 PYX720939 QIT720939 QSP720939 RCL720939 RMH720939 RWD720939 SFZ720939 SPV720939 SZR720939 TJN720939 TTJ720939 UDF720939 UNB720939 UWX720939 VGT720939 VQP720939 WAL720939 WKH720939 WUD720939 HR786475 RN786475 ABJ786475 ALF786475 AVB786475 BEX786475 BOT786475 BYP786475 CIL786475 CSH786475 DCD786475 DLZ786475 DVV786475 EFR786475 EPN786475 EZJ786475 FJF786475 FTB786475 GCX786475 GMT786475 GWP786475 HGL786475 HQH786475 IAD786475 IJZ786475 ITV786475 JDR786475 JNN786475 JXJ786475 KHF786475 KRB786475 LAX786475 LKT786475 LUP786475 MEL786475 MOH786475 MYD786475 NHZ786475 NRV786475 OBR786475 OLN786475 OVJ786475 PFF786475 PPB786475 PYX786475 QIT786475 QSP786475 RCL786475 RMH786475 RWD786475 SFZ786475 SPV786475 SZR786475 TJN786475 TTJ786475 UDF786475 UNB786475 UWX786475 VGT786475 VQP786475 WAL786475 WKH786475 WUD786475 HR852011 RN852011 ABJ852011 ALF852011 AVB852011 BEX852011 BOT852011 BYP852011 CIL852011 CSH852011 DCD852011 DLZ852011 DVV852011 EFR852011 EPN852011 EZJ852011 FJF852011 FTB852011 GCX852011 GMT852011 GWP852011 HGL852011 HQH852011 IAD852011 IJZ852011 ITV852011 JDR852011 JNN852011 JXJ852011 KHF852011 KRB852011 LAX852011 LKT852011 LUP852011 MEL852011 MOH852011 MYD852011 NHZ852011 NRV852011 OBR852011 OLN852011 OVJ852011 PFF852011 PPB852011 PYX852011 QIT852011 QSP852011 RCL852011 RMH852011 RWD852011 SFZ852011 SPV852011 SZR852011 TJN852011 TTJ852011 UDF852011 UNB852011 UWX852011 VGT852011 VQP852011 WAL852011 WKH852011 WUD852011 HR917547 RN917547 ABJ917547 ALF917547 AVB917547 BEX917547 BOT917547 BYP917547 CIL917547 CSH917547 DCD917547 DLZ917547 DVV917547 EFR917547 EPN917547 EZJ917547 FJF917547 FTB917547 GCX917547 GMT917547 GWP917547 HGL917547 HQH917547 IAD917547 IJZ917547 ITV917547 JDR917547 JNN917547 JXJ917547 KHF917547 KRB917547 LAX917547 LKT917547 LUP917547 MEL917547 MOH917547 MYD917547 NHZ917547 NRV917547 OBR917547 OLN917547 OVJ917547 PFF917547 PPB917547 PYX917547 QIT917547 QSP917547 RCL917547 RMH917547 RWD917547 SFZ917547 SPV917547 SZR917547 TJN917547 TTJ917547 UDF917547 UNB917547 UWX917547 VGT917547 VQP917547 WAL917547 WKH917547 WUD917547 HR983083 RN983083 ABJ983083 ALF983083 AVB983083 BEX983083 BOT983083 BYP983083 CIL983083 CSH983083 DCD983083 DLZ983083 DVV983083 EFR983083 EPN983083 EZJ983083 FJF983083 FTB983083 GCX983083 GMT983083 GWP983083 HGL983083 HQH983083 IAD983083 IJZ983083 ITV983083 JDR983083 JNN983083 JXJ983083 KHF983083 KRB983083 LAX983083 LKT983083 LUP983083 MEL983083 MOH983083 MYD983083 NHZ983083 NRV983083 OBR983083 OLN983083 OVJ983083 PFF983083 PPB983083 PYX983083 QIT983083 QSP983083 RCL983083 RMH983083 RWD983083 SFZ983083 SPV983083 SZR983083 TJN983083 TTJ983083 UDF983083 UNB983083 UWX983083 VGT983083 VQP983083 WAL983083 WKH983083 WUD983083 HN65587:HN65590 RJ65587:RJ65590 ABF65587:ABF65590 ALB65587:ALB65590 AUX65587:AUX65590 BET65587:BET65590 BOP65587:BOP65590 BYL65587:BYL65590 CIH65587:CIH65590 CSD65587:CSD65590 DBZ65587:DBZ65590 DLV65587:DLV65590 DVR65587:DVR65590 EFN65587:EFN65590 EPJ65587:EPJ65590 EZF65587:EZF65590 FJB65587:FJB65590 FSX65587:FSX65590 GCT65587:GCT65590 GMP65587:GMP65590 GWL65587:GWL65590 HGH65587:HGH65590 HQD65587:HQD65590 HZZ65587:HZZ65590 IJV65587:IJV65590 ITR65587:ITR65590 JDN65587:JDN65590 JNJ65587:JNJ65590 JXF65587:JXF65590 KHB65587:KHB65590 KQX65587:KQX65590 LAT65587:LAT65590 LKP65587:LKP65590 LUL65587:LUL65590 MEH65587:MEH65590 MOD65587:MOD65590 MXZ65587:MXZ65590 NHV65587:NHV65590 NRR65587:NRR65590 OBN65587:OBN65590 OLJ65587:OLJ65590 OVF65587:OVF65590 PFB65587:PFB65590 POX65587:POX65590 PYT65587:PYT65590 QIP65587:QIP65590 QSL65587:QSL65590 RCH65587:RCH65590 RMD65587:RMD65590 RVZ65587:RVZ65590 SFV65587:SFV65590 SPR65587:SPR65590 SZN65587:SZN65590 TJJ65587:TJJ65590 TTF65587:TTF65590 UDB65587:UDB65590 UMX65587:UMX65590 UWT65587:UWT65590 VGP65587:VGP65590 VQL65587:VQL65590 WAH65587:WAH65590 WKD65587:WKD65590 WTZ65587:WTZ65590 HN131123:HN131126 RJ131123:RJ131126 ABF131123:ABF131126 ALB131123:ALB131126 AUX131123:AUX131126 BET131123:BET131126 BOP131123:BOP131126 BYL131123:BYL131126 CIH131123:CIH131126 CSD131123:CSD131126 DBZ131123:DBZ131126 DLV131123:DLV131126 DVR131123:DVR131126 EFN131123:EFN131126 EPJ131123:EPJ131126 EZF131123:EZF131126 FJB131123:FJB131126 FSX131123:FSX131126 GCT131123:GCT131126 GMP131123:GMP131126 GWL131123:GWL131126 HGH131123:HGH131126 HQD131123:HQD131126 HZZ131123:HZZ131126 IJV131123:IJV131126 ITR131123:ITR131126 JDN131123:JDN131126 JNJ131123:JNJ131126 JXF131123:JXF131126 KHB131123:KHB131126 KQX131123:KQX131126 LAT131123:LAT131126 LKP131123:LKP131126 LUL131123:LUL131126 MEH131123:MEH131126 MOD131123:MOD131126 MXZ131123:MXZ131126 NHV131123:NHV131126 NRR131123:NRR131126 OBN131123:OBN131126 OLJ131123:OLJ131126 OVF131123:OVF131126 PFB131123:PFB131126 POX131123:POX131126 PYT131123:PYT131126 QIP131123:QIP131126 QSL131123:QSL131126 RCH131123:RCH131126 RMD131123:RMD131126 RVZ131123:RVZ131126 SFV131123:SFV131126 SPR131123:SPR131126 SZN131123:SZN131126 TJJ131123:TJJ131126 TTF131123:TTF131126 UDB131123:UDB131126 UMX131123:UMX131126 UWT131123:UWT131126 VGP131123:VGP131126 VQL131123:VQL131126 WAH131123:WAH131126 WKD131123:WKD131126 WTZ131123:WTZ131126 HN196659:HN196662 RJ196659:RJ196662 ABF196659:ABF196662 ALB196659:ALB196662 AUX196659:AUX196662 BET196659:BET196662 BOP196659:BOP196662 BYL196659:BYL196662 CIH196659:CIH196662 CSD196659:CSD196662 DBZ196659:DBZ196662 DLV196659:DLV196662 DVR196659:DVR196662 EFN196659:EFN196662 EPJ196659:EPJ196662 EZF196659:EZF196662 FJB196659:FJB196662 FSX196659:FSX196662 GCT196659:GCT196662 GMP196659:GMP196662 GWL196659:GWL196662 HGH196659:HGH196662 HQD196659:HQD196662 HZZ196659:HZZ196662 IJV196659:IJV196662 ITR196659:ITR196662 JDN196659:JDN196662 JNJ196659:JNJ196662 JXF196659:JXF196662 KHB196659:KHB196662 KQX196659:KQX196662 LAT196659:LAT196662 LKP196659:LKP196662 LUL196659:LUL196662 MEH196659:MEH196662 MOD196659:MOD196662 MXZ196659:MXZ196662 NHV196659:NHV196662 NRR196659:NRR196662 OBN196659:OBN196662 OLJ196659:OLJ196662 OVF196659:OVF196662 PFB196659:PFB196662 POX196659:POX196662 PYT196659:PYT196662 QIP196659:QIP196662 QSL196659:QSL196662 RCH196659:RCH196662 RMD196659:RMD196662 RVZ196659:RVZ196662 SFV196659:SFV196662 SPR196659:SPR196662 SZN196659:SZN196662 TJJ196659:TJJ196662 TTF196659:TTF196662 UDB196659:UDB196662 UMX196659:UMX196662 UWT196659:UWT196662 VGP196659:VGP196662 VQL196659:VQL196662 WAH196659:WAH196662 WKD196659:WKD196662 WTZ196659:WTZ196662 HN262195:HN262198 RJ262195:RJ262198 ABF262195:ABF262198 ALB262195:ALB262198 AUX262195:AUX262198 BET262195:BET262198 BOP262195:BOP262198 BYL262195:BYL262198 CIH262195:CIH262198 CSD262195:CSD262198 DBZ262195:DBZ262198 DLV262195:DLV262198 DVR262195:DVR262198 EFN262195:EFN262198 EPJ262195:EPJ262198 EZF262195:EZF262198 FJB262195:FJB262198 FSX262195:FSX262198 GCT262195:GCT262198 GMP262195:GMP262198 GWL262195:GWL262198 HGH262195:HGH262198 HQD262195:HQD262198 HZZ262195:HZZ262198 IJV262195:IJV262198 ITR262195:ITR262198 JDN262195:JDN262198 JNJ262195:JNJ262198 JXF262195:JXF262198 KHB262195:KHB262198 KQX262195:KQX262198 LAT262195:LAT262198 LKP262195:LKP262198 LUL262195:LUL262198 MEH262195:MEH262198 MOD262195:MOD262198 MXZ262195:MXZ262198 NHV262195:NHV262198 NRR262195:NRR262198 OBN262195:OBN262198 OLJ262195:OLJ262198 OVF262195:OVF262198 PFB262195:PFB262198 POX262195:POX262198 PYT262195:PYT262198 QIP262195:QIP262198 QSL262195:QSL262198 RCH262195:RCH262198 RMD262195:RMD262198 RVZ262195:RVZ262198 SFV262195:SFV262198 SPR262195:SPR262198 SZN262195:SZN262198 TJJ262195:TJJ262198 TTF262195:TTF262198 UDB262195:UDB262198 UMX262195:UMX262198 UWT262195:UWT262198 VGP262195:VGP262198 VQL262195:VQL262198 WAH262195:WAH262198 WKD262195:WKD262198 WTZ262195:WTZ262198 HN327731:HN327734 RJ327731:RJ327734 ABF327731:ABF327734 ALB327731:ALB327734 AUX327731:AUX327734 BET327731:BET327734 BOP327731:BOP327734 BYL327731:BYL327734 CIH327731:CIH327734 CSD327731:CSD327734 DBZ327731:DBZ327734 DLV327731:DLV327734 DVR327731:DVR327734 EFN327731:EFN327734 EPJ327731:EPJ327734 EZF327731:EZF327734 FJB327731:FJB327734 FSX327731:FSX327734 GCT327731:GCT327734 GMP327731:GMP327734 GWL327731:GWL327734 HGH327731:HGH327734 HQD327731:HQD327734 HZZ327731:HZZ327734 IJV327731:IJV327734 ITR327731:ITR327734 JDN327731:JDN327734 JNJ327731:JNJ327734 JXF327731:JXF327734 KHB327731:KHB327734 KQX327731:KQX327734 LAT327731:LAT327734 LKP327731:LKP327734 LUL327731:LUL327734 MEH327731:MEH327734 MOD327731:MOD327734 MXZ327731:MXZ327734 NHV327731:NHV327734 NRR327731:NRR327734 OBN327731:OBN327734 OLJ327731:OLJ327734 OVF327731:OVF327734 PFB327731:PFB327734 POX327731:POX327734 PYT327731:PYT327734 QIP327731:QIP327734 QSL327731:QSL327734 RCH327731:RCH327734 RMD327731:RMD327734 RVZ327731:RVZ327734 SFV327731:SFV327734 SPR327731:SPR327734 SZN327731:SZN327734 TJJ327731:TJJ327734 TTF327731:TTF327734 UDB327731:UDB327734 UMX327731:UMX327734 UWT327731:UWT327734 VGP327731:VGP327734 VQL327731:VQL327734 WAH327731:WAH327734 WKD327731:WKD327734 WTZ327731:WTZ327734 HN393267:HN393270 RJ393267:RJ393270 ABF393267:ABF393270 ALB393267:ALB393270 AUX393267:AUX393270 BET393267:BET393270 BOP393267:BOP393270 BYL393267:BYL393270 CIH393267:CIH393270 CSD393267:CSD393270 DBZ393267:DBZ393270 DLV393267:DLV393270 DVR393267:DVR393270 EFN393267:EFN393270 EPJ393267:EPJ393270 EZF393267:EZF393270 FJB393267:FJB393270 FSX393267:FSX393270 GCT393267:GCT393270 GMP393267:GMP393270 GWL393267:GWL393270 HGH393267:HGH393270 HQD393267:HQD393270 HZZ393267:HZZ393270 IJV393267:IJV393270 ITR393267:ITR393270 JDN393267:JDN393270 JNJ393267:JNJ393270 JXF393267:JXF393270 KHB393267:KHB393270 KQX393267:KQX393270 LAT393267:LAT393270 LKP393267:LKP393270 LUL393267:LUL393270 MEH393267:MEH393270 MOD393267:MOD393270 MXZ393267:MXZ393270 NHV393267:NHV393270 NRR393267:NRR393270 OBN393267:OBN393270 OLJ393267:OLJ393270 OVF393267:OVF393270 PFB393267:PFB393270 POX393267:POX393270 PYT393267:PYT393270 QIP393267:QIP393270 QSL393267:QSL393270 RCH393267:RCH393270 RMD393267:RMD393270 RVZ393267:RVZ393270 SFV393267:SFV393270 SPR393267:SPR393270 SZN393267:SZN393270 TJJ393267:TJJ393270 TTF393267:TTF393270 UDB393267:UDB393270 UMX393267:UMX393270 UWT393267:UWT393270 VGP393267:VGP393270 VQL393267:VQL393270 WAH393267:WAH393270 WKD393267:WKD393270 WTZ393267:WTZ393270 HN458803:HN458806 RJ458803:RJ458806 ABF458803:ABF458806 ALB458803:ALB458806 AUX458803:AUX458806 BET458803:BET458806 BOP458803:BOP458806 BYL458803:BYL458806 CIH458803:CIH458806 CSD458803:CSD458806 DBZ458803:DBZ458806 DLV458803:DLV458806 DVR458803:DVR458806 EFN458803:EFN458806 EPJ458803:EPJ458806 EZF458803:EZF458806 FJB458803:FJB458806 FSX458803:FSX458806 GCT458803:GCT458806 GMP458803:GMP458806 GWL458803:GWL458806 HGH458803:HGH458806 HQD458803:HQD458806 HZZ458803:HZZ458806 IJV458803:IJV458806 ITR458803:ITR458806 JDN458803:JDN458806 JNJ458803:JNJ458806 JXF458803:JXF458806 KHB458803:KHB458806 KQX458803:KQX458806 LAT458803:LAT458806 LKP458803:LKP458806 LUL458803:LUL458806 MEH458803:MEH458806 MOD458803:MOD458806 MXZ458803:MXZ458806 NHV458803:NHV458806 NRR458803:NRR458806 OBN458803:OBN458806 OLJ458803:OLJ458806 OVF458803:OVF458806 PFB458803:PFB458806 POX458803:POX458806 PYT458803:PYT458806 QIP458803:QIP458806 QSL458803:QSL458806 RCH458803:RCH458806 RMD458803:RMD458806 RVZ458803:RVZ458806 SFV458803:SFV458806 SPR458803:SPR458806 SZN458803:SZN458806 TJJ458803:TJJ458806 TTF458803:TTF458806 UDB458803:UDB458806 UMX458803:UMX458806 UWT458803:UWT458806 VGP458803:VGP458806 VQL458803:VQL458806 WAH458803:WAH458806 WKD458803:WKD458806 WTZ458803:WTZ458806 HN524339:HN524342 RJ524339:RJ524342 ABF524339:ABF524342 ALB524339:ALB524342 AUX524339:AUX524342 BET524339:BET524342 BOP524339:BOP524342 BYL524339:BYL524342 CIH524339:CIH524342 CSD524339:CSD524342 DBZ524339:DBZ524342 DLV524339:DLV524342 DVR524339:DVR524342 EFN524339:EFN524342 EPJ524339:EPJ524342 EZF524339:EZF524342 FJB524339:FJB524342 FSX524339:FSX524342 GCT524339:GCT524342 GMP524339:GMP524342 GWL524339:GWL524342 HGH524339:HGH524342 HQD524339:HQD524342 HZZ524339:HZZ524342 IJV524339:IJV524342 ITR524339:ITR524342 JDN524339:JDN524342 JNJ524339:JNJ524342 JXF524339:JXF524342 KHB524339:KHB524342 KQX524339:KQX524342 LAT524339:LAT524342 LKP524339:LKP524342 LUL524339:LUL524342 MEH524339:MEH524342 MOD524339:MOD524342 MXZ524339:MXZ524342 NHV524339:NHV524342 NRR524339:NRR524342 OBN524339:OBN524342 OLJ524339:OLJ524342 OVF524339:OVF524342 PFB524339:PFB524342 POX524339:POX524342 PYT524339:PYT524342 QIP524339:QIP524342 QSL524339:QSL524342 RCH524339:RCH524342 RMD524339:RMD524342 RVZ524339:RVZ524342 SFV524339:SFV524342 SPR524339:SPR524342 SZN524339:SZN524342 TJJ524339:TJJ524342 TTF524339:TTF524342 UDB524339:UDB524342 UMX524339:UMX524342 UWT524339:UWT524342 VGP524339:VGP524342 VQL524339:VQL524342 WAH524339:WAH524342 WKD524339:WKD524342 WTZ524339:WTZ524342 HN589875:HN589878 RJ589875:RJ589878 ABF589875:ABF589878 ALB589875:ALB589878 AUX589875:AUX589878 BET589875:BET589878 BOP589875:BOP589878 BYL589875:BYL589878 CIH589875:CIH589878 CSD589875:CSD589878 DBZ589875:DBZ589878 DLV589875:DLV589878 DVR589875:DVR589878 EFN589875:EFN589878 EPJ589875:EPJ589878 EZF589875:EZF589878 FJB589875:FJB589878 FSX589875:FSX589878 GCT589875:GCT589878 GMP589875:GMP589878 GWL589875:GWL589878 HGH589875:HGH589878 HQD589875:HQD589878 HZZ589875:HZZ589878 IJV589875:IJV589878 ITR589875:ITR589878 JDN589875:JDN589878 JNJ589875:JNJ589878 JXF589875:JXF589878 KHB589875:KHB589878 KQX589875:KQX589878 LAT589875:LAT589878 LKP589875:LKP589878 LUL589875:LUL589878 MEH589875:MEH589878 MOD589875:MOD589878 MXZ589875:MXZ589878 NHV589875:NHV589878 NRR589875:NRR589878 OBN589875:OBN589878 OLJ589875:OLJ589878 OVF589875:OVF589878 PFB589875:PFB589878 POX589875:POX589878 PYT589875:PYT589878 QIP589875:QIP589878 QSL589875:QSL589878 RCH589875:RCH589878 RMD589875:RMD589878 RVZ589875:RVZ589878 SFV589875:SFV589878 SPR589875:SPR589878 SZN589875:SZN589878 TJJ589875:TJJ589878 TTF589875:TTF589878 UDB589875:UDB589878 UMX589875:UMX589878 UWT589875:UWT589878 VGP589875:VGP589878 VQL589875:VQL589878 WAH589875:WAH589878 WKD589875:WKD589878 WTZ589875:WTZ589878 HN655411:HN655414 RJ655411:RJ655414 ABF655411:ABF655414 ALB655411:ALB655414 AUX655411:AUX655414 BET655411:BET655414 BOP655411:BOP655414 BYL655411:BYL655414 CIH655411:CIH655414 CSD655411:CSD655414 DBZ655411:DBZ655414 DLV655411:DLV655414 DVR655411:DVR655414 EFN655411:EFN655414 EPJ655411:EPJ655414 EZF655411:EZF655414 FJB655411:FJB655414 FSX655411:FSX655414 GCT655411:GCT655414 GMP655411:GMP655414 GWL655411:GWL655414 HGH655411:HGH655414 HQD655411:HQD655414 HZZ655411:HZZ655414 IJV655411:IJV655414 ITR655411:ITR655414 JDN655411:JDN655414 JNJ655411:JNJ655414 JXF655411:JXF655414 KHB655411:KHB655414 KQX655411:KQX655414 LAT655411:LAT655414 LKP655411:LKP655414 LUL655411:LUL655414 MEH655411:MEH655414 MOD655411:MOD655414 MXZ655411:MXZ655414 NHV655411:NHV655414 NRR655411:NRR655414 OBN655411:OBN655414 OLJ655411:OLJ655414 OVF655411:OVF655414 PFB655411:PFB655414 POX655411:POX655414 PYT655411:PYT655414 QIP655411:QIP655414 QSL655411:QSL655414 RCH655411:RCH655414 RMD655411:RMD655414 RVZ655411:RVZ655414 SFV655411:SFV655414 SPR655411:SPR655414 SZN655411:SZN655414 TJJ655411:TJJ655414 TTF655411:TTF655414 UDB655411:UDB655414 UMX655411:UMX655414 UWT655411:UWT655414 VGP655411:VGP655414 VQL655411:VQL655414 WAH655411:WAH655414 WKD655411:WKD655414 WTZ655411:WTZ655414 HN720947:HN720950 RJ720947:RJ720950 ABF720947:ABF720950 ALB720947:ALB720950 AUX720947:AUX720950 BET720947:BET720950 BOP720947:BOP720950 BYL720947:BYL720950 CIH720947:CIH720950 CSD720947:CSD720950 DBZ720947:DBZ720950 DLV720947:DLV720950 DVR720947:DVR720950 EFN720947:EFN720950 EPJ720947:EPJ720950 EZF720947:EZF720950 FJB720947:FJB720950 FSX720947:FSX720950 GCT720947:GCT720950 GMP720947:GMP720950 GWL720947:GWL720950 HGH720947:HGH720950 HQD720947:HQD720950 HZZ720947:HZZ720950 IJV720947:IJV720950 ITR720947:ITR720950 JDN720947:JDN720950 JNJ720947:JNJ720950 JXF720947:JXF720950 KHB720947:KHB720950 KQX720947:KQX720950 LAT720947:LAT720950 LKP720947:LKP720950 LUL720947:LUL720950 MEH720947:MEH720950 MOD720947:MOD720950 MXZ720947:MXZ720950 NHV720947:NHV720950 NRR720947:NRR720950 OBN720947:OBN720950 OLJ720947:OLJ720950 OVF720947:OVF720950 PFB720947:PFB720950 POX720947:POX720950 PYT720947:PYT720950 QIP720947:QIP720950 QSL720947:QSL720950 RCH720947:RCH720950 RMD720947:RMD720950 RVZ720947:RVZ720950 SFV720947:SFV720950 SPR720947:SPR720950 SZN720947:SZN720950 TJJ720947:TJJ720950 TTF720947:TTF720950 UDB720947:UDB720950 UMX720947:UMX720950 UWT720947:UWT720950 VGP720947:VGP720950 VQL720947:VQL720950 WAH720947:WAH720950 WKD720947:WKD720950 WTZ720947:WTZ720950 HN786483:HN786486 RJ786483:RJ786486 ABF786483:ABF786486 ALB786483:ALB786486 AUX786483:AUX786486 BET786483:BET786486 BOP786483:BOP786486 BYL786483:BYL786486 CIH786483:CIH786486 CSD786483:CSD786486 DBZ786483:DBZ786486 DLV786483:DLV786486 DVR786483:DVR786486 EFN786483:EFN786486 EPJ786483:EPJ786486 EZF786483:EZF786486 FJB786483:FJB786486 FSX786483:FSX786486 GCT786483:GCT786486 GMP786483:GMP786486 GWL786483:GWL786486 HGH786483:HGH786486 HQD786483:HQD786486 HZZ786483:HZZ786486 IJV786483:IJV786486 ITR786483:ITR786486 JDN786483:JDN786486 JNJ786483:JNJ786486 JXF786483:JXF786486 KHB786483:KHB786486 KQX786483:KQX786486 LAT786483:LAT786486 LKP786483:LKP786486 LUL786483:LUL786486 MEH786483:MEH786486 MOD786483:MOD786486 MXZ786483:MXZ786486 NHV786483:NHV786486 NRR786483:NRR786486 OBN786483:OBN786486 OLJ786483:OLJ786486 OVF786483:OVF786486 PFB786483:PFB786486 POX786483:POX786486 PYT786483:PYT786486 QIP786483:QIP786486 QSL786483:QSL786486 RCH786483:RCH786486 RMD786483:RMD786486 RVZ786483:RVZ786486 SFV786483:SFV786486 SPR786483:SPR786486 SZN786483:SZN786486 TJJ786483:TJJ786486 TTF786483:TTF786486 UDB786483:UDB786486 UMX786483:UMX786486 UWT786483:UWT786486 VGP786483:VGP786486 VQL786483:VQL786486 WAH786483:WAH786486 WKD786483:WKD786486 WTZ786483:WTZ786486 HN852019:HN852022 RJ852019:RJ852022 ABF852019:ABF852022 ALB852019:ALB852022 AUX852019:AUX852022 BET852019:BET852022 BOP852019:BOP852022 BYL852019:BYL852022 CIH852019:CIH852022 CSD852019:CSD852022 DBZ852019:DBZ852022 DLV852019:DLV852022 DVR852019:DVR852022 EFN852019:EFN852022 EPJ852019:EPJ852022 EZF852019:EZF852022 FJB852019:FJB852022 FSX852019:FSX852022 GCT852019:GCT852022 GMP852019:GMP852022 GWL852019:GWL852022 HGH852019:HGH852022 HQD852019:HQD852022 HZZ852019:HZZ852022 IJV852019:IJV852022 ITR852019:ITR852022 JDN852019:JDN852022 JNJ852019:JNJ852022 JXF852019:JXF852022 KHB852019:KHB852022 KQX852019:KQX852022 LAT852019:LAT852022 LKP852019:LKP852022 LUL852019:LUL852022 MEH852019:MEH852022 MOD852019:MOD852022 MXZ852019:MXZ852022 NHV852019:NHV852022 NRR852019:NRR852022 OBN852019:OBN852022 OLJ852019:OLJ852022 OVF852019:OVF852022 PFB852019:PFB852022 POX852019:POX852022 PYT852019:PYT852022 QIP852019:QIP852022 QSL852019:QSL852022 RCH852019:RCH852022 RMD852019:RMD852022 RVZ852019:RVZ852022 SFV852019:SFV852022 SPR852019:SPR852022 SZN852019:SZN852022 TJJ852019:TJJ852022 TTF852019:TTF852022 UDB852019:UDB852022 UMX852019:UMX852022 UWT852019:UWT852022 VGP852019:VGP852022 VQL852019:VQL852022 WAH852019:WAH852022 WKD852019:WKD852022 WTZ852019:WTZ852022 HN917555:HN917558 RJ917555:RJ917558 ABF917555:ABF917558 ALB917555:ALB917558 AUX917555:AUX917558 BET917555:BET917558 BOP917555:BOP917558 BYL917555:BYL917558 CIH917555:CIH917558 CSD917555:CSD917558 DBZ917555:DBZ917558 DLV917555:DLV917558 DVR917555:DVR917558 EFN917555:EFN917558 EPJ917555:EPJ917558 EZF917555:EZF917558 FJB917555:FJB917558 FSX917555:FSX917558 GCT917555:GCT917558 GMP917555:GMP917558 GWL917555:GWL917558 HGH917555:HGH917558 HQD917555:HQD917558 HZZ917555:HZZ917558 IJV917555:IJV917558 ITR917555:ITR917558 JDN917555:JDN917558 JNJ917555:JNJ917558 JXF917555:JXF917558 KHB917555:KHB917558 KQX917555:KQX917558 LAT917555:LAT917558 LKP917555:LKP917558 LUL917555:LUL917558 MEH917555:MEH917558 MOD917555:MOD917558 MXZ917555:MXZ917558 NHV917555:NHV917558 NRR917555:NRR917558 OBN917555:OBN917558 OLJ917555:OLJ917558 OVF917555:OVF917558 PFB917555:PFB917558 POX917555:POX917558 PYT917555:PYT917558 QIP917555:QIP917558 QSL917555:QSL917558 RCH917555:RCH917558 RMD917555:RMD917558 RVZ917555:RVZ917558 SFV917555:SFV917558 SPR917555:SPR917558 SZN917555:SZN917558 TJJ917555:TJJ917558 TTF917555:TTF917558 UDB917555:UDB917558 UMX917555:UMX917558 UWT917555:UWT917558 VGP917555:VGP917558 VQL917555:VQL917558 WAH917555:WAH917558 WKD917555:WKD917558 WTZ917555:WTZ917558 HN983091:HN983094 RJ983091:RJ983094 ABF983091:ABF983094 ALB983091:ALB983094 AUX983091:AUX983094 BET983091:BET983094 BOP983091:BOP983094 BYL983091:BYL983094 CIH983091:CIH983094 CSD983091:CSD983094 DBZ983091:DBZ983094 DLV983091:DLV983094 DVR983091:DVR983094 EFN983091:EFN983094 EPJ983091:EPJ983094 EZF983091:EZF983094 FJB983091:FJB983094 FSX983091:FSX983094 GCT983091:GCT983094 GMP983091:GMP983094 GWL983091:GWL983094 HGH983091:HGH983094 HQD983091:HQD983094 HZZ983091:HZZ983094 IJV983091:IJV983094 ITR983091:ITR983094 JDN983091:JDN983094 JNJ983091:JNJ983094 JXF983091:JXF983094 KHB983091:KHB983094 KQX983091:KQX983094 LAT983091:LAT983094 LKP983091:LKP983094 LUL983091:LUL983094 MEH983091:MEH983094 MOD983091:MOD983094 MXZ983091:MXZ983094 NHV983091:NHV983094 NRR983091:NRR983094 OBN983091:OBN983094 OLJ983091:OLJ983094 OVF983091:OVF983094 PFB983091:PFB983094 POX983091:POX983094 PYT983091:PYT983094 QIP983091:QIP983094 QSL983091:QSL983094 RCH983091:RCH983094 RMD983091:RMD983094 RVZ983091:RVZ983094 SFV983091:SFV983094 SPR983091:SPR983094 SZN983091:SZN983094 TJJ983091:TJJ983094 TTF983091:TTF983094 UDB983091:UDB983094 UMX983091:UMX983094 UWT983091:UWT983094 VGP983091:VGP983094 VQL983091:VQL983094 WAH983091:WAH983094 WKD983091:WKD983094 WTZ983091:WTZ983094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HN65585 RJ65585 ABF65585 ALB65585 AUX65585 BET65585 BOP65585 BYL65585 CIH65585 CSD65585 DBZ65585 DLV65585 DVR65585 EFN65585 EPJ65585 EZF65585 FJB65585 FSX65585 GCT65585 GMP65585 GWL65585 HGH65585 HQD65585 HZZ65585 IJV65585 ITR65585 JDN65585 JNJ65585 JXF65585 KHB65585 KQX65585 LAT65585 LKP65585 LUL65585 MEH65585 MOD65585 MXZ65585 NHV65585 NRR65585 OBN65585 OLJ65585 OVF65585 PFB65585 POX65585 PYT65585 QIP65585 QSL65585 RCH65585 RMD65585 RVZ65585 SFV65585 SPR65585 SZN65585 TJJ65585 TTF65585 UDB65585 UMX65585 UWT65585 VGP65585 VQL65585 WAH65585 WKD65585 WTZ65585 HN131121 RJ131121 ABF131121 ALB131121 AUX131121 BET131121 BOP131121 BYL131121 CIH131121 CSD131121 DBZ131121 DLV131121 DVR131121 EFN131121 EPJ131121 EZF131121 FJB131121 FSX131121 GCT131121 GMP131121 GWL131121 HGH131121 HQD131121 HZZ131121 IJV131121 ITR131121 JDN131121 JNJ131121 JXF131121 KHB131121 KQX131121 LAT131121 LKP131121 LUL131121 MEH131121 MOD131121 MXZ131121 NHV131121 NRR131121 OBN131121 OLJ131121 OVF131121 PFB131121 POX131121 PYT131121 QIP131121 QSL131121 RCH131121 RMD131121 RVZ131121 SFV131121 SPR131121 SZN131121 TJJ131121 TTF131121 UDB131121 UMX131121 UWT131121 VGP131121 VQL131121 WAH131121 WKD131121 WTZ131121 HN196657 RJ196657 ABF196657 ALB196657 AUX196657 BET196657 BOP196657 BYL196657 CIH196657 CSD196657 DBZ196657 DLV196657 DVR196657 EFN196657 EPJ196657 EZF196657 FJB196657 FSX196657 GCT196657 GMP196657 GWL196657 HGH196657 HQD196657 HZZ196657 IJV196657 ITR196657 JDN196657 JNJ196657 JXF196657 KHB196657 KQX196657 LAT196657 LKP196657 LUL196657 MEH196657 MOD196657 MXZ196657 NHV196657 NRR196657 OBN196657 OLJ196657 OVF196657 PFB196657 POX196657 PYT196657 QIP196657 QSL196657 RCH196657 RMD196657 RVZ196657 SFV196657 SPR196657 SZN196657 TJJ196657 TTF196657 UDB196657 UMX196657 UWT196657 VGP196657 VQL196657 WAH196657 WKD196657 WTZ196657 HN262193 RJ262193 ABF262193 ALB262193 AUX262193 BET262193 BOP262193 BYL262193 CIH262193 CSD262193 DBZ262193 DLV262193 DVR262193 EFN262193 EPJ262193 EZF262193 FJB262193 FSX262193 GCT262193 GMP262193 GWL262193 HGH262193 HQD262193 HZZ262193 IJV262193 ITR262193 JDN262193 JNJ262193 JXF262193 KHB262193 KQX262193 LAT262193 LKP262193 LUL262193 MEH262193 MOD262193 MXZ262193 NHV262193 NRR262193 OBN262193 OLJ262193 OVF262193 PFB262193 POX262193 PYT262193 QIP262193 QSL262193 RCH262193 RMD262193 RVZ262193 SFV262193 SPR262193 SZN262193 TJJ262193 TTF262193 UDB262193 UMX262193 UWT262193 VGP262193 VQL262193 WAH262193 WKD262193 WTZ262193 HN327729 RJ327729 ABF327729 ALB327729 AUX327729 BET327729 BOP327729 BYL327729 CIH327729 CSD327729 DBZ327729 DLV327729 DVR327729 EFN327729 EPJ327729 EZF327729 FJB327729 FSX327729 GCT327729 GMP327729 GWL327729 HGH327729 HQD327729 HZZ327729 IJV327729 ITR327729 JDN327729 JNJ327729 JXF327729 KHB327729 KQX327729 LAT327729 LKP327729 LUL327729 MEH327729 MOD327729 MXZ327729 NHV327729 NRR327729 OBN327729 OLJ327729 OVF327729 PFB327729 POX327729 PYT327729 QIP327729 QSL327729 RCH327729 RMD327729 RVZ327729 SFV327729 SPR327729 SZN327729 TJJ327729 TTF327729 UDB327729 UMX327729 UWT327729 VGP327729 VQL327729 WAH327729 WKD327729 WTZ327729 HN393265 RJ393265 ABF393265 ALB393265 AUX393265 BET393265 BOP393265 BYL393265 CIH393265 CSD393265 DBZ393265 DLV393265 DVR393265 EFN393265 EPJ393265 EZF393265 FJB393265 FSX393265 GCT393265 GMP393265 GWL393265 HGH393265 HQD393265 HZZ393265 IJV393265 ITR393265 JDN393265 JNJ393265 JXF393265 KHB393265 KQX393265 LAT393265 LKP393265 LUL393265 MEH393265 MOD393265 MXZ393265 NHV393265 NRR393265 OBN393265 OLJ393265 OVF393265 PFB393265 POX393265 PYT393265 QIP393265 QSL393265 RCH393265 RMD393265 RVZ393265 SFV393265 SPR393265 SZN393265 TJJ393265 TTF393265 UDB393265 UMX393265 UWT393265 VGP393265 VQL393265 WAH393265 WKD393265 WTZ393265 HN458801 RJ458801 ABF458801 ALB458801 AUX458801 BET458801 BOP458801 BYL458801 CIH458801 CSD458801 DBZ458801 DLV458801 DVR458801 EFN458801 EPJ458801 EZF458801 FJB458801 FSX458801 GCT458801 GMP458801 GWL458801 HGH458801 HQD458801 HZZ458801 IJV458801 ITR458801 JDN458801 JNJ458801 JXF458801 KHB458801 KQX458801 LAT458801 LKP458801 LUL458801 MEH458801 MOD458801 MXZ458801 NHV458801 NRR458801 OBN458801 OLJ458801 OVF458801 PFB458801 POX458801 PYT458801 QIP458801 QSL458801 RCH458801 RMD458801 RVZ458801 SFV458801 SPR458801 SZN458801 TJJ458801 TTF458801 UDB458801 UMX458801 UWT458801 VGP458801 VQL458801 WAH458801 WKD458801 WTZ458801 HN524337 RJ524337 ABF524337 ALB524337 AUX524337 BET524337 BOP524337 BYL524337 CIH524337 CSD524337 DBZ524337 DLV524337 DVR524337 EFN524337 EPJ524337 EZF524337 FJB524337 FSX524337 GCT524337 GMP524337 GWL524337 HGH524337 HQD524337 HZZ524337 IJV524337 ITR524337 JDN524337 JNJ524337 JXF524337 KHB524337 KQX524337 LAT524337 LKP524337 LUL524337 MEH524337 MOD524337 MXZ524337 NHV524337 NRR524337 OBN524337 OLJ524337 OVF524337 PFB524337 POX524337 PYT524337 QIP524337 QSL524337 RCH524337 RMD524337 RVZ524337 SFV524337 SPR524337 SZN524337 TJJ524337 TTF524337 UDB524337 UMX524337 UWT524337 VGP524337 VQL524337 WAH524337 WKD524337 WTZ524337 HN589873 RJ589873 ABF589873 ALB589873 AUX589873 BET589873 BOP589873 BYL589873 CIH589873 CSD589873 DBZ589873 DLV589873 DVR589873 EFN589873 EPJ589873 EZF589873 FJB589873 FSX589873 GCT589873 GMP589873 GWL589873 HGH589873 HQD589873 HZZ589873 IJV589873 ITR589873 JDN589873 JNJ589873 JXF589873 KHB589873 KQX589873 LAT589873 LKP589873 LUL589873 MEH589873 MOD589873 MXZ589873 NHV589873 NRR589873 OBN589873 OLJ589873 OVF589873 PFB589873 POX589873 PYT589873 QIP589873 QSL589873 RCH589873 RMD589873 RVZ589873 SFV589873 SPR589873 SZN589873 TJJ589873 TTF589873 UDB589873 UMX589873 UWT589873 VGP589873 VQL589873 WAH589873 WKD589873 WTZ589873 HN655409 RJ655409 ABF655409 ALB655409 AUX655409 BET655409 BOP655409 BYL655409 CIH655409 CSD655409 DBZ655409 DLV655409 DVR655409 EFN655409 EPJ655409 EZF655409 FJB655409 FSX655409 GCT655409 GMP655409 GWL655409 HGH655409 HQD655409 HZZ655409 IJV655409 ITR655409 JDN655409 JNJ655409 JXF655409 KHB655409 KQX655409 LAT655409 LKP655409 LUL655409 MEH655409 MOD655409 MXZ655409 NHV655409 NRR655409 OBN655409 OLJ655409 OVF655409 PFB655409 POX655409 PYT655409 QIP655409 QSL655409 RCH655409 RMD655409 RVZ655409 SFV655409 SPR655409 SZN655409 TJJ655409 TTF655409 UDB655409 UMX655409 UWT655409 VGP655409 VQL655409 WAH655409 WKD655409 WTZ655409 HN720945 RJ720945 ABF720945 ALB720945 AUX720945 BET720945 BOP720945 BYL720945 CIH720945 CSD720945 DBZ720945 DLV720945 DVR720945 EFN720945 EPJ720945 EZF720945 FJB720945 FSX720945 GCT720945 GMP720945 GWL720945 HGH720945 HQD720945 HZZ720945 IJV720945 ITR720945 JDN720945 JNJ720945 JXF720945 KHB720945 KQX720945 LAT720945 LKP720945 LUL720945 MEH720945 MOD720945 MXZ720945 NHV720945 NRR720945 OBN720945 OLJ720945 OVF720945 PFB720945 POX720945 PYT720945 QIP720945 QSL720945 RCH720945 RMD720945 RVZ720945 SFV720945 SPR720945 SZN720945 TJJ720945 TTF720945 UDB720945 UMX720945 UWT720945 VGP720945 VQL720945 WAH720945 WKD720945 WTZ720945 HN786481 RJ786481 ABF786481 ALB786481 AUX786481 BET786481 BOP786481 BYL786481 CIH786481 CSD786481 DBZ786481 DLV786481 DVR786481 EFN786481 EPJ786481 EZF786481 FJB786481 FSX786481 GCT786481 GMP786481 GWL786481 HGH786481 HQD786481 HZZ786481 IJV786481 ITR786481 JDN786481 JNJ786481 JXF786481 KHB786481 KQX786481 LAT786481 LKP786481 LUL786481 MEH786481 MOD786481 MXZ786481 NHV786481 NRR786481 OBN786481 OLJ786481 OVF786481 PFB786481 POX786481 PYT786481 QIP786481 QSL786481 RCH786481 RMD786481 RVZ786481 SFV786481 SPR786481 SZN786481 TJJ786481 TTF786481 UDB786481 UMX786481 UWT786481 VGP786481 VQL786481 WAH786481 WKD786481 WTZ786481 HN852017 RJ852017 ABF852017 ALB852017 AUX852017 BET852017 BOP852017 BYL852017 CIH852017 CSD852017 DBZ852017 DLV852017 DVR852017 EFN852017 EPJ852017 EZF852017 FJB852017 FSX852017 GCT852017 GMP852017 GWL852017 HGH852017 HQD852017 HZZ852017 IJV852017 ITR852017 JDN852017 JNJ852017 JXF852017 KHB852017 KQX852017 LAT852017 LKP852017 LUL852017 MEH852017 MOD852017 MXZ852017 NHV852017 NRR852017 OBN852017 OLJ852017 OVF852017 PFB852017 POX852017 PYT852017 QIP852017 QSL852017 RCH852017 RMD852017 RVZ852017 SFV852017 SPR852017 SZN852017 TJJ852017 TTF852017 UDB852017 UMX852017 UWT852017 VGP852017 VQL852017 WAH852017 WKD852017 WTZ852017 HN917553 RJ917553 ABF917553 ALB917553 AUX917553 BET917553 BOP917553 BYL917553 CIH917553 CSD917553 DBZ917553 DLV917553 DVR917553 EFN917553 EPJ917553 EZF917553 FJB917553 FSX917553 GCT917553 GMP917553 GWL917553 HGH917553 HQD917553 HZZ917553 IJV917553 ITR917553 JDN917553 JNJ917553 JXF917553 KHB917553 KQX917553 LAT917553 LKP917553 LUL917553 MEH917553 MOD917553 MXZ917553 NHV917553 NRR917553 OBN917553 OLJ917553 OVF917553 PFB917553 POX917553 PYT917553 QIP917553 QSL917553 RCH917553 RMD917553 RVZ917553 SFV917553 SPR917553 SZN917553 TJJ917553 TTF917553 UDB917553 UMX917553 UWT917553 VGP917553 VQL917553 WAH917553 WKD917553 WTZ917553 HN983089 RJ983089 ABF983089 ALB983089 AUX983089 BET983089 BOP983089 BYL983089 CIH983089 CSD983089 DBZ983089 DLV983089 DVR983089 EFN983089 EPJ983089 EZF983089 FJB983089 FSX983089 GCT983089 GMP983089 GWL983089 HGH983089 HQD983089 HZZ983089 IJV983089 ITR983089 JDN983089 JNJ983089 JXF983089 KHB983089 KQX983089 LAT983089 LKP983089 LUL983089 MEH983089 MOD983089 MXZ983089 NHV983089 NRR983089 OBN983089 OLJ983089 OVF983089 PFB983089 POX983089 PYT983089 QIP983089 QSL983089 RCH983089 RMD983089 RVZ983089 SFV983089 SPR983089 SZN983089 TJJ983089 TTF983089 UDB983089 UMX983089 UWT983089 VGP983089 VQL983089 WAH983089 WKD983089 WTZ983089 HN65583 RJ65583 ABF65583 ALB65583 AUX65583 BET65583 BOP65583 BYL65583 CIH65583 CSD65583 DBZ65583 DLV65583 DVR65583 EFN65583 EPJ65583 EZF65583 FJB65583 FSX65583 GCT65583 GMP65583 GWL65583 HGH65583 HQD65583 HZZ65583 IJV65583 ITR65583 JDN65583 JNJ65583 JXF65583 KHB65583 KQX65583 LAT65583 LKP65583 LUL65583 MEH65583 MOD65583 MXZ65583 NHV65583 NRR65583 OBN65583 OLJ65583 OVF65583 PFB65583 POX65583 PYT65583 QIP65583 QSL65583 RCH65583 RMD65583 RVZ65583 SFV65583 SPR65583 SZN65583 TJJ65583 TTF65583 UDB65583 UMX65583 UWT65583 VGP65583 VQL65583 WAH65583 WKD65583 WTZ65583 HN131119 RJ131119 ABF131119 ALB131119 AUX131119 BET131119 BOP131119 BYL131119 CIH131119 CSD131119 DBZ131119 DLV131119 DVR131119 EFN131119 EPJ131119 EZF131119 FJB131119 FSX131119 GCT131119 GMP131119 GWL131119 HGH131119 HQD131119 HZZ131119 IJV131119 ITR131119 JDN131119 JNJ131119 JXF131119 KHB131119 KQX131119 LAT131119 LKP131119 LUL131119 MEH131119 MOD131119 MXZ131119 NHV131119 NRR131119 OBN131119 OLJ131119 OVF131119 PFB131119 POX131119 PYT131119 QIP131119 QSL131119 RCH131119 RMD131119 RVZ131119 SFV131119 SPR131119 SZN131119 TJJ131119 TTF131119 UDB131119 UMX131119 UWT131119 VGP131119 VQL131119 WAH131119 WKD131119 WTZ131119 HN196655 RJ196655 ABF196655 ALB196655 AUX196655 BET196655 BOP196655 BYL196655 CIH196655 CSD196655 DBZ196655 DLV196655 DVR196655 EFN196655 EPJ196655 EZF196655 FJB196655 FSX196655 GCT196655 GMP196655 GWL196655 HGH196655 HQD196655 HZZ196655 IJV196655 ITR196655 JDN196655 JNJ196655 JXF196655 KHB196655 KQX196655 LAT196655 LKP196655 LUL196655 MEH196655 MOD196655 MXZ196655 NHV196655 NRR196655 OBN196655 OLJ196655 OVF196655 PFB196655 POX196655 PYT196655 QIP196655 QSL196655 RCH196655 RMD196655 RVZ196655 SFV196655 SPR196655 SZN196655 TJJ196655 TTF196655 UDB196655 UMX196655 UWT196655 VGP196655 VQL196655 WAH196655 WKD196655 WTZ196655 HN262191 RJ262191 ABF262191 ALB262191 AUX262191 BET262191 BOP262191 BYL262191 CIH262191 CSD262191 DBZ262191 DLV262191 DVR262191 EFN262191 EPJ262191 EZF262191 FJB262191 FSX262191 GCT262191 GMP262191 GWL262191 HGH262191 HQD262191 HZZ262191 IJV262191 ITR262191 JDN262191 JNJ262191 JXF262191 KHB262191 KQX262191 LAT262191 LKP262191 LUL262191 MEH262191 MOD262191 MXZ262191 NHV262191 NRR262191 OBN262191 OLJ262191 OVF262191 PFB262191 POX262191 PYT262191 QIP262191 QSL262191 RCH262191 RMD262191 RVZ262191 SFV262191 SPR262191 SZN262191 TJJ262191 TTF262191 UDB262191 UMX262191 UWT262191 VGP262191 VQL262191 WAH262191 WKD262191 WTZ262191 HN327727 RJ327727 ABF327727 ALB327727 AUX327727 BET327727 BOP327727 BYL327727 CIH327727 CSD327727 DBZ327727 DLV327727 DVR327727 EFN327727 EPJ327727 EZF327727 FJB327727 FSX327727 GCT327727 GMP327727 GWL327727 HGH327727 HQD327727 HZZ327727 IJV327727 ITR327727 JDN327727 JNJ327727 JXF327727 KHB327727 KQX327727 LAT327727 LKP327727 LUL327727 MEH327727 MOD327727 MXZ327727 NHV327727 NRR327727 OBN327727 OLJ327727 OVF327727 PFB327727 POX327727 PYT327727 QIP327727 QSL327727 RCH327727 RMD327727 RVZ327727 SFV327727 SPR327727 SZN327727 TJJ327727 TTF327727 UDB327727 UMX327727 UWT327727 VGP327727 VQL327727 WAH327727 WKD327727 WTZ327727 HN393263 RJ393263 ABF393263 ALB393263 AUX393263 BET393263 BOP393263 BYL393263 CIH393263 CSD393263 DBZ393263 DLV393263 DVR393263 EFN393263 EPJ393263 EZF393263 FJB393263 FSX393263 GCT393263 GMP393263 GWL393263 HGH393263 HQD393263 HZZ393263 IJV393263 ITR393263 JDN393263 JNJ393263 JXF393263 KHB393263 KQX393263 LAT393263 LKP393263 LUL393263 MEH393263 MOD393263 MXZ393263 NHV393263 NRR393263 OBN393263 OLJ393263 OVF393263 PFB393263 POX393263 PYT393263 QIP393263 QSL393263 RCH393263 RMD393263 RVZ393263 SFV393263 SPR393263 SZN393263 TJJ393263 TTF393263 UDB393263 UMX393263 UWT393263 VGP393263 VQL393263 WAH393263 WKD393263 WTZ393263 HN458799 RJ458799 ABF458799 ALB458799 AUX458799 BET458799 BOP458799 BYL458799 CIH458799 CSD458799 DBZ458799 DLV458799 DVR458799 EFN458799 EPJ458799 EZF458799 FJB458799 FSX458799 GCT458799 GMP458799 GWL458799 HGH458799 HQD458799 HZZ458799 IJV458799 ITR458799 JDN458799 JNJ458799 JXF458799 KHB458799 KQX458799 LAT458799 LKP458799 LUL458799 MEH458799 MOD458799 MXZ458799 NHV458799 NRR458799 OBN458799 OLJ458799 OVF458799 PFB458799 POX458799 PYT458799 QIP458799 QSL458799 RCH458799 RMD458799 RVZ458799 SFV458799 SPR458799 SZN458799 TJJ458799 TTF458799 UDB458799 UMX458799 UWT458799 VGP458799 VQL458799 WAH458799 WKD458799 WTZ458799 HN524335 RJ524335 ABF524335 ALB524335 AUX524335 BET524335 BOP524335 BYL524335 CIH524335 CSD524335 DBZ524335 DLV524335 DVR524335 EFN524335 EPJ524335 EZF524335 FJB524335 FSX524335 GCT524335 GMP524335 GWL524335 HGH524335 HQD524335 HZZ524335 IJV524335 ITR524335 JDN524335 JNJ524335 JXF524335 KHB524335 KQX524335 LAT524335 LKP524335 LUL524335 MEH524335 MOD524335 MXZ524335 NHV524335 NRR524335 OBN524335 OLJ524335 OVF524335 PFB524335 POX524335 PYT524335 QIP524335 QSL524335 RCH524335 RMD524335 RVZ524335 SFV524335 SPR524335 SZN524335 TJJ524335 TTF524335 UDB524335 UMX524335 UWT524335 VGP524335 VQL524335 WAH524335 WKD524335 WTZ524335 HN589871 RJ589871 ABF589871 ALB589871 AUX589871 BET589871 BOP589871 BYL589871 CIH589871 CSD589871 DBZ589871 DLV589871 DVR589871 EFN589871 EPJ589871 EZF589871 FJB589871 FSX589871 GCT589871 GMP589871 GWL589871 HGH589871 HQD589871 HZZ589871 IJV589871 ITR589871 JDN589871 JNJ589871 JXF589871 KHB589871 KQX589871 LAT589871 LKP589871 LUL589871 MEH589871 MOD589871 MXZ589871 NHV589871 NRR589871 OBN589871 OLJ589871 OVF589871 PFB589871 POX589871 PYT589871 QIP589871 QSL589871 RCH589871 RMD589871 RVZ589871 SFV589871 SPR589871 SZN589871 TJJ589871 TTF589871 UDB589871 UMX589871 UWT589871 VGP589871 VQL589871 WAH589871 WKD589871 WTZ589871 HN655407 RJ655407 ABF655407 ALB655407 AUX655407 BET655407 BOP655407 BYL655407 CIH655407 CSD655407 DBZ655407 DLV655407 DVR655407 EFN655407 EPJ655407 EZF655407 FJB655407 FSX655407 GCT655407 GMP655407 GWL655407 HGH655407 HQD655407 HZZ655407 IJV655407 ITR655407 JDN655407 JNJ655407 JXF655407 KHB655407 KQX655407 LAT655407 LKP655407 LUL655407 MEH655407 MOD655407 MXZ655407 NHV655407 NRR655407 OBN655407 OLJ655407 OVF655407 PFB655407 POX655407 PYT655407 QIP655407 QSL655407 RCH655407 RMD655407 RVZ655407 SFV655407 SPR655407 SZN655407 TJJ655407 TTF655407 UDB655407 UMX655407 UWT655407 VGP655407 VQL655407 WAH655407 WKD655407 WTZ655407 HN720943 RJ720943 ABF720943 ALB720943 AUX720943 BET720943 BOP720943 BYL720943 CIH720943 CSD720943 DBZ720943 DLV720943 DVR720943 EFN720943 EPJ720943 EZF720943 FJB720943 FSX720943 GCT720943 GMP720943 GWL720943 HGH720943 HQD720943 HZZ720943 IJV720943 ITR720943 JDN720943 JNJ720943 JXF720943 KHB720943 KQX720943 LAT720943 LKP720943 LUL720943 MEH720943 MOD720943 MXZ720943 NHV720943 NRR720943 OBN720943 OLJ720943 OVF720943 PFB720943 POX720943 PYT720943 QIP720943 QSL720943 RCH720943 RMD720943 RVZ720943 SFV720943 SPR720943 SZN720943 TJJ720943 TTF720943 UDB720943 UMX720943 UWT720943 VGP720943 VQL720943 WAH720943 WKD720943 WTZ720943 HN786479 RJ786479 ABF786479 ALB786479 AUX786479 BET786479 BOP786479 BYL786479 CIH786479 CSD786479 DBZ786479 DLV786479 DVR786479 EFN786479 EPJ786479 EZF786479 FJB786479 FSX786479 GCT786479 GMP786479 GWL786479 HGH786479 HQD786479 HZZ786479 IJV786479 ITR786479 JDN786479 JNJ786479 JXF786479 KHB786479 KQX786479 LAT786479 LKP786479 LUL786479 MEH786479 MOD786479 MXZ786479 NHV786479 NRR786479 OBN786479 OLJ786479 OVF786479 PFB786479 POX786479 PYT786479 QIP786479 QSL786479 RCH786479 RMD786479 RVZ786479 SFV786479 SPR786479 SZN786479 TJJ786479 TTF786479 UDB786479 UMX786479 UWT786479 VGP786479 VQL786479 WAH786479 WKD786479 WTZ786479 HN852015 RJ852015 ABF852015 ALB852015 AUX852015 BET852015 BOP852015 BYL852015 CIH852015 CSD852015 DBZ852015 DLV852015 DVR852015 EFN852015 EPJ852015 EZF852015 FJB852015 FSX852015 GCT852015 GMP852015 GWL852015 HGH852015 HQD852015 HZZ852015 IJV852015 ITR852015 JDN852015 JNJ852015 JXF852015 KHB852015 KQX852015 LAT852015 LKP852015 LUL852015 MEH852015 MOD852015 MXZ852015 NHV852015 NRR852015 OBN852015 OLJ852015 OVF852015 PFB852015 POX852015 PYT852015 QIP852015 QSL852015 RCH852015 RMD852015 RVZ852015 SFV852015 SPR852015 SZN852015 TJJ852015 TTF852015 UDB852015 UMX852015 UWT852015 VGP852015 VQL852015 WAH852015 WKD852015 WTZ852015 HN917551 RJ917551 ABF917551 ALB917551 AUX917551 BET917551 BOP917551 BYL917551 CIH917551 CSD917551 DBZ917551 DLV917551 DVR917551 EFN917551 EPJ917551 EZF917551 FJB917551 FSX917551 GCT917551 GMP917551 GWL917551 HGH917551 HQD917551 HZZ917551 IJV917551 ITR917551 JDN917551 JNJ917551 JXF917551 KHB917551 KQX917551 LAT917551 LKP917551 LUL917551 MEH917551 MOD917551 MXZ917551 NHV917551 NRR917551 OBN917551 OLJ917551 OVF917551 PFB917551 POX917551 PYT917551 QIP917551 QSL917551 RCH917551 RMD917551 RVZ917551 SFV917551 SPR917551 SZN917551 TJJ917551 TTF917551 UDB917551 UMX917551 UWT917551 VGP917551 VQL917551 WAH917551 WKD917551 WTZ917551 HN983087 RJ983087 ABF983087 ALB983087 AUX983087 BET983087 BOP983087 BYL983087 CIH983087 CSD983087 DBZ983087 DLV983087 DVR983087 EFN983087 EPJ983087 EZF983087 FJB983087 FSX983087 GCT983087 GMP983087 GWL983087 HGH983087 HQD983087 HZZ983087 IJV983087 ITR983087 JDN983087 JNJ983087 JXF983087 KHB983087 KQX983087 LAT983087 LKP983087 LUL983087 MEH983087 MOD983087 MXZ983087 NHV983087 NRR983087 OBN983087 OLJ983087 OVF983087 PFB983087 POX983087 PYT983087 QIP983087 QSL983087 RCH983087 RMD983087 RVZ983087 SFV983087 SPR983087 SZN983087 TJJ983087 TTF983087 UDB983087 UMX983087 UWT983087 VGP983087 VQL983087 WAH983087 WKD983087 WTZ983087 HN65581 RJ65581 ABF65581 ALB65581 AUX65581 BET65581 BOP65581 BYL65581 CIH65581 CSD65581 DBZ65581 DLV65581 DVR65581 EFN65581 EPJ65581 EZF65581 FJB65581 FSX65581 GCT65581 GMP65581 GWL65581 HGH65581 HQD65581 HZZ65581 IJV65581 ITR65581 JDN65581 JNJ65581 JXF65581 KHB65581 KQX65581 LAT65581 LKP65581 LUL65581 MEH65581 MOD65581 MXZ65581 NHV65581 NRR65581 OBN65581 OLJ65581 OVF65581 PFB65581 POX65581 PYT65581 QIP65581 QSL65581 RCH65581 RMD65581 RVZ65581 SFV65581 SPR65581 SZN65581 TJJ65581 TTF65581 UDB65581 UMX65581 UWT65581 VGP65581 VQL65581 WAH65581 WKD65581 WTZ65581 HN131117 RJ131117 ABF131117 ALB131117 AUX131117 BET131117 BOP131117 BYL131117 CIH131117 CSD131117 DBZ131117 DLV131117 DVR131117 EFN131117 EPJ131117 EZF131117 FJB131117 FSX131117 GCT131117 GMP131117 GWL131117 HGH131117 HQD131117 HZZ131117 IJV131117 ITR131117 JDN131117 JNJ131117 JXF131117 KHB131117 KQX131117 LAT131117 LKP131117 LUL131117 MEH131117 MOD131117 MXZ131117 NHV131117 NRR131117 OBN131117 OLJ131117 OVF131117 PFB131117 POX131117 PYT131117 QIP131117 QSL131117 RCH131117 RMD131117 RVZ131117 SFV131117 SPR131117 SZN131117 TJJ131117 TTF131117 UDB131117 UMX131117 UWT131117 VGP131117 VQL131117 WAH131117 WKD131117 WTZ131117 HN196653 RJ196653 ABF196653 ALB196653 AUX196653 BET196653 BOP196653 BYL196653 CIH196653 CSD196653 DBZ196653 DLV196653 DVR196653 EFN196653 EPJ196653 EZF196653 FJB196653 FSX196653 GCT196653 GMP196653 GWL196653 HGH196653 HQD196653 HZZ196653 IJV196653 ITR196653 JDN196653 JNJ196653 JXF196653 KHB196653 KQX196653 LAT196653 LKP196653 LUL196653 MEH196653 MOD196653 MXZ196653 NHV196653 NRR196653 OBN196653 OLJ196653 OVF196653 PFB196653 POX196653 PYT196653 QIP196653 QSL196653 RCH196653 RMD196653 RVZ196653 SFV196653 SPR196653 SZN196653 TJJ196653 TTF196653 UDB196653 UMX196653 UWT196653 VGP196653 VQL196653 WAH196653 WKD196653 WTZ196653 HN262189 RJ262189 ABF262189 ALB262189 AUX262189 BET262189 BOP262189 BYL262189 CIH262189 CSD262189 DBZ262189 DLV262189 DVR262189 EFN262189 EPJ262189 EZF262189 FJB262189 FSX262189 GCT262189 GMP262189 GWL262189 HGH262189 HQD262189 HZZ262189 IJV262189 ITR262189 JDN262189 JNJ262189 JXF262189 KHB262189 KQX262189 LAT262189 LKP262189 LUL262189 MEH262189 MOD262189 MXZ262189 NHV262189 NRR262189 OBN262189 OLJ262189 OVF262189 PFB262189 POX262189 PYT262189 QIP262189 QSL262189 RCH262189 RMD262189 RVZ262189 SFV262189 SPR262189 SZN262189 TJJ262189 TTF262189 UDB262189 UMX262189 UWT262189 VGP262189 VQL262189 WAH262189 WKD262189 WTZ262189 HN327725 RJ327725 ABF327725 ALB327725 AUX327725 BET327725 BOP327725 BYL327725 CIH327725 CSD327725 DBZ327725 DLV327725 DVR327725 EFN327725 EPJ327725 EZF327725 FJB327725 FSX327725 GCT327725 GMP327725 GWL327725 HGH327725 HQD327725 HZZ327725 IJV327725 ITR327725 JDN327725 JNJ327725 JXF327725 KHB327725 KQX327725 LAT327725 LKP327725 LUL327725 MEH327725 MOD327725 MXZ327725 NHV327725 NRR327725 OBN327725 OLJ327725 OVF327725 PFB327725 POX327725 PYT327725 QIP327725 QSL327725 RCH327725 RMD327725 RVZ327725 SFV327725 SPR327725 SZN327725 TJJ327725 TTF327725 UDB327725 UMX327725 UWT327725 VGP327725 VQL327725 WAH327725 WKD327725 WTZ327725 HN393261 RJ393261 ABF393261 ALB393261 AUX393261 BET393261 BOP393261 BYL393261 CIH393261 CSD393261 DBZ393261 DLV393261 DVR393261 EFN393261 EPJ393261 EZF393261 FJB393261 FSX393261 GCT393261 GMP393261 GWL393261 HGH393261 HQD393261 HZZ393261 IJV393261 ITR393261 JDN393261 JNJ393261 JXF393261 KHB393261 KQX393261 LAT393261 LKP393261 LUL393261 MEH393261 MOD393261 MXZ393261 NHV393261 NRR393261 OBN393261 OLJ393261 OVF393261 PFB393261 POX393261 PYT393261 QIP393261 QSL393261 RCH393261 RMD393261 RVZ393261 SFV393261 SPR393261 SZN393261 TJJ393261 TTF393261 UDB393261 UMX393261 UWT393261 VGP393261 VQL393261 WAH393261 WKD393261 WTZ393261 HN458797 RJ458797 ABF458797 ALB458797 AUX458797 BET458797 BOP458797 BYL458797 CIH458797 CSD458797 DBZ458797 DLV458797 DVR458797 EFN458797 EPJ458797 EZF458797 FJB458797 FSX458797 GCT458797 GMP458797 GWL458797 HGH458797 HQD458797 HZZ458797 IJV458797 ITR458797 JDN458797 JNJ458797 JXF458797 KHB458797 KQX458797 LAT458797 LKP458797 LUL458797 MEH458797 MOD458797 MXZ458797 NHV458797 NRR458797 OBN458797 OLJ458797 OVF458797 PFB458797 POX458797 PYT458797 QIP458797 QSL458797 RCH458797 RMD458797 RVZ458797 SFV458797 SPR458797 SZN458797 TJJ458797 TTF458797 UDB458797 UMX458797 UWT458797 VGP458797 VQL458797 WAH458797 WKD458797 WTZ458797 HN524333 RJ524333 ABF524333 ALB524333 AUX524333 BET524333 BOP524333 BYL524333 CIH524333 CSD524333 DBZ524333 DLV524333 DVR524333 EFN524333 EPJ524333 EZF524333 FJB524333 FSX524333 GCT524333 GMP524333 GWL524333 HGH524333 HQD524333 HZZ524333 IJV524333 ITR524333 JDN524333 JNJ524333 JXF524333 KHB524333 KQX524333 LAT524333 LKP524333 LUL524333 MEH524333 MOD524333 MXZ524333 NHV524333 NRR524333 OBN524333 OLJ524333 OVF524333 PFB524333 POX524333 PYT524333 QIP524333 QSL524333 RCH524333 RMD524333 RVZ524333 SFV524333 SPR524333 SZN524333 TJJ524333 TTF524333 UDB524333 UMX524333 UWT524333 VGP524333 VQL524333 WAH524333 WKD524333 WTZ524333 HN589869 RJ589869 ABF589869 ALB589869 AUX589869 BET589869 BOP589869 BYL589869 CIH589869 CSD589869 DBZ589869 DLV589869 DVR589869 EFN589869 EPJ589869 EZF589869 FJB589869 FSX589869 GCT589869 GMP589869 GWL589869 HGH589869 HQD589869 HZZ589869 IJV589869 ITR589869 JDN589869 JNJ589869 JXF589869 KHB589869 KQX589869 LAT589869 LKP589869 LUL589869 MEH589869 MOD589869 MXZ589869 NHV589869 NRR589869 OBN589869 OLJ589869 OVF589869 PFB589869 POX589869 PYT589869 QIP589869 QSL589869 RCH589869 RMD589869 RVZ589869 SFV589869 SPR589869 SZN589869 TJJ589869 TTF589869 UDB589869 UMX589869 UWT589869 VGP589869 VQL589869 WAH589869 WKD589869 WTZ589869 HN655405 RJ655405 ABF655405 ALB655405 AUX655405 BET655405 BOP655405 BYL655405 CIH655405 CSD655405 DBZ655405 DLV655405 DVR655405 EFN655405 EPJ655405 EZF655405 FJB655405 FSX655405 GCT655405 GMP655405 GWL655405 HGH655405 HQD655405 HZZ655405 IJV655405 ITR655405 JDN655405 JNJ655405 JXF655405 KHB655405 KQX655405 LAT655405 LKP655405 LUL655405 MEH655405 MOD655405 MXZ655405 NHV655405 NRR655405 OBN655405 OLJ655405 OVF655405 PFB655405 POX655405 PYT655405 QIP655405 QSL655405 RCH655405 RMD655405 RVZ655405 SFV655405 SPR655405 SZN655405 TJJ655405 TTF655405 UDB655405 UMX655405 UWT655405 VGP655405 VQL655405 WAH655405 WKD655405 WTZ655405 HN720941 RJ720941 ABF720941 ALB720941 AUX720941 BET720941 BOP720941 BYL720941 CIH720941 CSD720941 DBZ720941 DLV720941 DVR720941 EFN720941 EPJ720941 EZF720941 FJB720941 FSX720941 GCT720941 GMP720941 GWL720941 HGH720941 HQD720941 HZZ720941 IJV720941 ITR720941 JDN720941 JNJ720941 JXF720941 KHB720941 KQX720941 LAT720941 LKP720941 LUL720941 MEH720941 MOD720941 MXZ720941 NHV720941 NRR720941 OBN720941 OLJ720941 OVF720941 PFB720941 POX720941 PYT720941 QIP720941 QSL720941 RCH720941 RMD720941 RVZ720941 SFV720941 SPR720941 SZN720941 TJJ720941 TTF720941 UDB720941 UMX720941 UWT720941 VGP720941 VQL720941 WAH720941 WKD720941 WTZ720941 HN786477 RJ786477 ABF786477 ALB786477 AUX786477 BET786477 BOP786477 BYL786477 CIH786477 CSD786477 DBZ786477 DLV786477 DVR786477 EFN786477 EPJ786477 EZF786477 FJB786477 FSX786477 GCT786477 GMP786477 GWL786477 HGH786477 HQD786477 HZZ786477 IJV786477 ITR786477 JDN786477 JNJ786477 JXF786477 KHB786477 KQX786477 LAT786477 LKP786477 LUL786477 MEH786477 MOD786477 MXZ786477 NHV786477 NRR786477 OBN786477 OLJ786477 OVF786477 PFB786477 POX786477 PYT786477 QIP786477 QSL786477 RCH786477 RMD786477 RVZ786477 SFV786477 SPR786477 SZN786477 TJJ786477 TTF786477 UDB786477 UMX786477 UWT786477 VGP786477 VQL786477 WAH786477 WKD786477 WTZ786477 HN852013 RJ852013 ABF852013 ALB852013 AUX852013 BET852013 BOP852013 BYL852013 CIH852013 CSD852013 DBZ852013 DLV852013 DVR852013 EFN852013 EPJ852013 EZF852013 FJB852013 FSX852013 GCT852013 GMP852013 GWL852013 HGH852013 HQD852013 HZZ852013 IJV852013 ITR852013 JDN852013 JNJ852013 JXF852013 KHB852013 KQX852013 LAT852013 LKP852013 LUL852013 MEH852013 MOD852013 MXZ852013 NHV852013 NRR852013 OBN852013 OLJ852013 OVF852013 PFB852013 POX852013 PYT852013 QIP852013 QSL852013 RCH852013 RMD852013 RVZ852013 SFV852013 SPR852013 SZN852013 TJJ852013 TTF852013 UDB852013 UMX852013 UWT852013 VGP852013 VQL852013 WAH852013 WKD852013 WTZ852013 HN917549 RJ917549 ABF917549 ALB917549 AUX917549 BET917549 BOP917549 BYL917549 CIH917549 CSD917549 DBZ917549 DLV917549 DVR917549 EFN917549 EPJ917549 EZF917549 FJB917549 FSX917549 GCT917549 GMP917549 GWL917549 HGH917549 HQD917549 HZZ917549 IJV917549 ITR917549 JDN917549 JNJ917549 JXF917549 KHB917549 KQX917549 LAT917549 LKP917549 LUL917549 MEH917549 MOD917549 MXZ917549 NHV917549 NRR917549 OBN917549 OLJ917549 OVF917549 PFB917549 POX917549 PYT917549 QIP917549 QSL917549 RCH917549 RMD917549 RVZ917549 SFV917549 SPR917549 SZN917549 TJJ917549 TTF917549 UDB917549 UMX917549 UWT917549 VGP917549 VQL917549 WAH917549 WKD917549 WTZ917549 HN983085 RJ983085 ABF983085 ALB983085 AUX983085 BET983085 BOP983085 BYL983085 CIH983085 CSD983085 DBZ983085 DLV983085 DVR983085 EFN983085 EPJ983085 EZF983085 FJB983085 FSX983085 GCT983085 GMP983085 GWL983085 HGH983085 HQD983085 HZZ983085 IJV983085 ITR983085 JDN983085 JNJ983085 JXF983085 KHB983085 KQX983085 LAT983085 LKP983085 LUL983085 MEH983085 MOD983085 MXZ983085 NHV983085 NRR983085 OBN983085 OLJ983085 OVF983085 PFB983085 POX983085 PYT983085 QIP983085 QSL983085 RCH983085 RMD983085 RVZ983085 SFV983085 SPR983085 SZN983085 TJJ983085 TTF983085 UDB983085 UMX983085 UWT983085 VGP983085 VQL983085 WAH983085 WKD983085 WTZ983085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HN65579 RJ65579 ABF65579 ALB65579 AUX65579 BET65579 BOP65579 BYL65579 CIH65579 CSD65579 DBZ65579 DLV65579 DVR65579 EFN65579 EPJ65579 EZF65579 FJB65579 FSX65579 GCT65579 GMP65579 GWL65579 HGH65579 HQD65579 HZZ65579 IJV65579 ITR65579 JDN65579 JNJ65579 JXF65579 KHB65579 KQX65579 LAT65579 LKP65579 LUL65579 MEH65579 MOD65579 MXZ65579 NHV65579 NRR65579 OBN65579 OLJ65579 OVF65579 PFB65579 POX65579 PYT65579 QIP65579 QSL65579 RCH65579 RMD65579 RVZ65579 SFV65579 SPR65579 SZN65579 TJJ65579 TTF65579 UDB65579 UMX65579 UWT65579 VGP65579 VQL65579 WAH65579 WKD65579 WTZ65579 HN131115 RJ131115 ABF131115 ALB131115 AUX131115 BET131115 BOP131115 BYL131115 CIH131115 CSD131115 DBZ131115 DLV131115 DVR131115 EFN131115 EPJ131115 EZF131115 FJB131115 FSX131115 GCT131115 GMP131115 GWL131115 HGH131115 HQD131115 HZZ131115 IJV131115 ITR131115 JDN131115 JNJ131115 JXF131115 KHB131115 KQX131115 LAT131115 LKP131115 LUL131115 MEH131115 MOD131115 MXZ131115 NHV131115 NRR131115 OBN131115 OLJ131115 OVF131115 PFB131115 POX131115 PYT131115 QIP131115 QSL131115 RCH131115 RMD131115 RVZ131115 SFV131115 SPR131115 SZN131115 TJJ131115 TTF131115 UDB131115 UMX131115 UWT131115 VGP131115 VQL131115 WAH131115 WKD131115 WTZ131115 HN196651 RJ196651 ABF196651 ALB196651 AUX196651 BET196651 BOP196651 BYL196651 CIH196651 CSD196651 DBZ196651 DLV196651 DVR196651 EFN196651 EPJ196651 EZF196651 FJB196651 FSX196651 GCT196651 GMP196651 GWL196651 HGH196651 HQD196651 HZZ196651 IJV196651 ITR196651 JDN196651 JNJ196651 JXF196651 KHB196651 KQX196651 LAT196651 LKP196651 LUL196651 MEH196651 MOD196651 MXZ196651 NHV196651 NRR196651 OBN196651 OLJ196651 OVF196651 PFB196651 POX196651 PYT196651 QIP196651 QSL196651 RCH196651 RMD196651 RVZ196651 SFV196651 SPR196651 SZN196651 TJJ196651 TTF196651 UDB196651 UMX196651 UWT196651 VGP196651 VQL196651 WAH196651 WKD196651 WTZ196651 HN262187 RJ262187 ABF262187 ALB262187 AUX262187 BET262187 BOP262187 BYL262187 CIH262187 CSD262187 DBZ262187 DLV262187 DVR262187 EFN262187 EPJ262187 EZF262187 FJB262187 FSX262187 GCT262187 GMP262187 GWL262187 HGH262187 HQD262187 HZZ262187 IJV262187 ITR262187 JDN262187 JNJ262187 JXF262187 KHB262187 KQX262187 LAT262187 LKP262187 LUL262187 MEH262187 MOD262187 MXZ262187 NHV262187 NRR262187 OBN262187 OLJ262187 OVF262187 PFB262187 POX262187 PYT262187 QIP262187 QSL262187 RCH262187 RMD262187 RVZ262187 SFV262187 SPR262187 SZN262187 TJJ262187 TTF262187 UDB262187 UMX262187 UWT262187 VGP262187 VQL262187 WAH262187 WKD262187 WTZ262187 HN327723 RJ327723 ABF327723 ALB327723 AUX327723 BET327723 BOP327723 BYL327723 CIH327723 CSD327723 DBZ327723 DLV327723 DVR327723 EFN327723 EPJ327723 EZF327723 FJB327723 FSX327723 GCT327723 GMP327723 GWL327723 HGH327723 HQD327723 HZZ327723 IJV327723 ITR327723 JDN327723 JNJ327723 JXF327723 KHB327723 KQX327723 LAT327723 LKP327723 LUL327723 MEH327723 MOD327723 MXZ327723 NHV327723 NRR327723 OBN327723 OLJ327723 OVF327723 PFB327723 POX327723 PYT327723 QIP327723 QSL327723 RCH327723 RMD327723 RVZ327723 SFV327723 SPR327723 SZN327723 TJJ327723 TTF327723 UDB327723 UMX327723 UWT327723 VGP327723 VQL327723 WAH327723 WKD327723 WTZ327723 HN393259 RJ393259 ABF393259 ALB393259 AUX393259 BET393259 BOP393259 BYL393259 CIH393259 CSD393259 DBZ393259 DLV393259 DVR393259 EFN393259 EPJ393259 EZF393259 FJB393259 FSX393259 GCT393259 GMP393259 GWL393259 HGH393259 HQD393259 HZZ393259 IJV393259 ITR393259 JDN393259 JNJ393259 JXF393259 KHB393259 KQX393259 LAT393259 LKP393259 LUL393259 MEH393259 MOD393259 MXZ393259 NHV393259 NRR393259 OBN393259 OLJ393259 OVF393259 PFB393259 POX393259 PYT393259 QIP393259 QSL393259 RCH393259 RMD393259 RVZ393259 SFV393259 SPR393259 SZN393259 TJJ393259 TTF393259 UDB393259 UMX393259 UWT393259 VGP393259 VQL393259 WAH393259 WKD393259 WTZ393259 HN458795 RJ458795 ABF458795 ALB458795 AUX458795 BET458795 BOP458795 BYL458795 CIH458795 CSD458795 DBZ458795 DLV458795 DVR458795 EFN458795 EPJ458795 EZF458795 FJB458795 FSX458795 GCT458795 GMP458795 GWL458795 HGH458795 HQD458795 HZZ458795 IJV458795 ITR458795 JDN458795 JNJ458795 JXF458795 KHB458795 KQX458795 LAT458795 LKP458795 LUL458795 MEH458795 MOD458795 MXZ458795 NHV458795 NRR458795 OBN458795 OLJ458795 OVF458795 PFB458795 POX458795 PYT458795 QIP458795 QSL458795 RCH458795 RMD458795 RVZ458795 SFV458795 SPR458795 SZN458795 TJJ458795 TTF458795 UDB458795 UMX458795 UWT458795 VGP458795 VQL458795 WAH458795 WKD458795 WTZ458795 HN524331 RJ524331 ABF524331 ALB524331 AUX524331 BET524331 BOP524331 BYL524331 CIH524331 CSD524331 DBZ524331 DLV524331 DVR524331 EFN524331 EPJ524331 EZF524331 FJB524331 FSX524331 GCT524331 GMP524331 GWL524331 HGH524331 HQD524331 HZZ524331 IJV524331 ITR524331 JDN524331 JNJ524331 JXF524331 KHB524331 KQX524331 LAT524331 LKP524331 LUL524331 MEH524331 MOD524331 MXZ524331 NHV524331 NRR524331 OBN524331 OLJ524331 OVF524331 PFB524331 POX524331 PYT524331 QIP524331 QSL524331 RCH524331 RMD524331 RVZ524331 SFV524331 SPR524331 SZN524331 TJJ524331 TTF524331 UDB524331 UMX524331 UWT524331 VGP524331 VQL524331 WAH524331 WKD524331 WTZ524331 HN589867 RJ589867 ABF589867 ALB589867 AUX589867 BET589867 BOP589867 BYL589867 CIH589867 CSD589867 DBZ589867 DLV589867 DVR589867 EFN589867 EPJ589867 EZF589867 FJB589867 FSX589867 GCT589867 GMP589867 GWL589867 HGH589867 HQD589867 HZZ589867 IJV589867 ITR589867 JDN589867 JNJ589867 JXF589867 KHB589867 KQX589867 LAT589867 LKP589867 LUL589867 MEH589867 MOD589867 MXZ589867 NHV589867 NRR589867 OBN589867 OLJ589867 OVF589867 PFB589867 POX589867 PYT589867 QIP589867 QSL589867 RCH589867 RMD589867 RVZ589867 SFV589867 SPR589867 SZN589867 TJJ589867 TTF589867 UDB589867 UMX589867 UWT589867 VGP589867 VQL589867 WAH589867 WKD589867 WTZ589867 HN655403 RJ655403 ABF655403 ALB655403 AUX655403 BET655403 BOP655403 BYL655403 CIH655403 CSD655403 DBZ655403 DLV655403 DVR655403 EFN655403 EPJ655403 EZF655403 FJB655403 FSX655403 GCT655403 GMP655403 GWL655403 HGH655403 HQD655403 HZZ655403 IJV655403 ITR655403 JDN655403 JNJ655403 JXF655403 KHB655403 KQX655403 LAT655403 LKP655403 LUL655403 MEH655403 MOD655403 MXZ655403 NHV655403 NRR655403 OBN655403 OLJ655403 OVF655403 PFB655403 POX655403 PYT655403 QIP655403 QSL655403 RCH655403 RMD655403 RVZ655403 SFV655403 SPR655403 SZN655403 TJJ655403 TTF655403 UDB655403 UMX655403 UWT655403 VGP655403 VQL655403 WAH655403 WKD655403 WTZ655403 HN720939 RJ720939 ABF720939 ALB720939 AUX720939 BET720939 BOP720939 BYL720939 CIH720939 CSD720939 DBZ720939 DLV720939 DVR720939 EFN720939 EPJ720939 EZF720939 FJB720939 FSX720939 GCT720939 GMP720939 GWL720939 HGH720939 HQD720939 HZZ720939 IJV720939 ITR720939 JDN720939 JNJ720939 JXF720939 KHB720939 KQX720939 LAT720939 LKP720939 LUL720939 MEH720939 MOD720939 MXZ720939 NHV720939 NRR720939 OBN720939 OLJ720939 OVF720939 PFB720939 POX720939 PYT720939 QIP720939 QSL720939 RCH720939 RMD720939 RVZ720939 SFV720939 SPR720939 SZN720939 TJJ720939 TTF720939 UDB720939 UMX720939 UWT720939 VGP720939 VQL720939 WAH720939 WKD720939 WTZ720939 HN786475 RJ786475 ABF786475 ALB786475 AUX786475 BET786475 BOP786475 BYL786475 CIH786475 CSD786475 DBZ786475 DLV786475 DVR786475 EFN786475 EPJ786475 EZF786475 FJB786475 FSX786475 GCT786475 GMP786475 GWL786475 HGH786475 HQD786475 HZZ786475 IJV786475 ITR786475 JDN786475 JNJ786475 JXF786475 KHB786475 KQX786475 LAT786475 LKP786475 LUL786475 MEH786475 MOD786475 MXZ786475 NHV786475 NRR786475 OBN786475 OLJ786475 OVF786475 PFB786475 POX786475 PYT786475 QIP786475 QSL786475 RCH786475 RMD786475 RVZ786475 SFV786475 SPR786475 SZN786475 TJJ786475 TTF786475 UDB786475 UMX786475 UWT786475 VGP786475 VQL786475 WAH786475 WKD786475 WTZ786475 HN852011 RJ852011 ABF852011 ALB852011 AUX852011 BET852011 BOP852011 BYL852011 CIH852011 CSD852011 DBZ852011 DLV852011 DVR852011 EFN852011 EPJ852011 EZF852011 FJB852011 FSX852011 GCT852011 GMP852011 GWL852011 HGH852011 HQD852011 HZZ852011 IJV852011 ITR852011 JDN852011 JNJ852011 JXF852011 KHB852011 KQX852011 LAT852011 LKP852011 LUL852011 MEH852011 MOD852011 MXZ852011 NHV852011 NRR852011 OBN852011 OLJ852011 OVF852011 PFB852011 POX852011 PYT852011 QIP852011 QSL852011 RCH852011 RMD852011 RVZ852011 SFV852011 SPR852011 SZN852011 TJJ852011 TTF852011 UDB852011 UMX852011 UWT852011 VGP852011 VQL852011 WAH852011 WKD852011 WTZ852011 HN917547 RJ917547 ABF917547 ALB917547 AUX917547 BET917547 BOP917547 BYL917547 CIH917547 CSD917547 DBZ917547 DLV917547 DVR917547 EFN917547 EPJ917547 EZF917547 FJB917547 FSX917547 GCT917547 GMP917547 GWL917547 HGH917547 HQD917547 HZZ917547 IJV917547 ITR917547 JDN917547 JNJ917547 JXF917547 KHB917547 KQX917547 LAT917547 LKP917547 LUL917547 MEH917547 MOD917547 MXZ917547 NHV917547 NRR917547 OBN917547 OLJ917547 OVF917547 PFB917547 POX917547 PYT917547 QIP917547 QSL917547 RCH917547 RMD917547 RVZ917547 SFV917547 SPR917547 SZN917547 TJJ917547 TTF917547 UDB917547 UMX917547 UWT917547 VGP917547 VQL917547 WAH917547 WKD917547 WTZ917547 HN983083 RJ983083 ABF983083 ALB983083 AUX983083 BET983083 BOP983083 BYL983083 CIH983083 CSD983083 DBZ983083 DLV983083 DVR983083 EFN983083 EPJ983083 EZF983083 FJB983083 FSX983083 GCT983083 GMP983083 GWL983083 HGH983083 HQD983083 HZZ983083 IJV983083 ITR983083 JDN983083 JNJ983083 JXF983083 KHB983083 KQX983083 LAT983083 LKP983083 LUL983083 MEH983083 MOD983083 MXZ983083 NHV983083 NRR983083 OBN983083 OLJ983083 OVF983083 PFB983083 POX983083 PYT983083 QIP983083 QSL983083 RCH983083 RMD983083 RVZ983083 SFV983083 SPR983083 SZN983083 TJJ983083 TTF983083 UDB983083 UMX983083 UWT983083 VGP983083 VQL983083 WAH983083 WKD983083 WTZ983083 HJ65587:HJ65590 RF65587:RF65590 ABB65587:ABB65590 AKX65587:AKX65590 AUT65587:AUT65590 BEP65587:BEP65590 BOL65587:BOL65590 BYH65587:BYH65590 CID65587:CID65590 CRZ65587:CRZ65590 DBV65587:DBV65590 DLR65587:DLR65590 DVN65587:DVN65590 EFJ65587:EFJ65590 EPF65587:EPF65590 EZB65587:EZB65590 FIX65587:FIX65590 FST65587:FST65590 GCP65587:GCP65590 GML65587:GML65590 GWH65587:GWH65590 HGD65587:HGD65590 HPZ65587:HPZ65590 HZV65587:HZV65590 IJR65587:IJR65590 ITN65587:ITN65590 JDJ65587:JDJ65590 JNF65587:JNF65590 JXB65587:JXB65590 KGX65587:KGX65590 KQT65587:KQT65590 LAP65587:LAP65590 LKL65587:LKL65590 LUH65587:LUH65590 MED65587:MED65590 MNZ65587:MNZ65590 MXV65587:MXV65590 NHR65587:NHR65590 NRN65587:NRN65590 OBJ65587:OBJ65590 OLF65587:OLF65590 OVB65587:OVB65590 PEX65587:PEX65590 POT65587:POT65590 PYP65587:PYP65590 QIL65587:QIL65590 QSH65587:QSH65590 RCD65587:RCD65590 RLZ65587:RLZ65590 RVV65587:RVV65590 SFR65587:SFR65590 SPN65587:SPN65590 SZJ65587:SZJ65590 TJF65587:TJF65590 TTB65587:TTB65590 UCX65587:UCX65590 UMT65587:UMT65590 UWP65587:UWP65590 VGL65587:VGL65590 VQH65587:VQH65590 WAD65587:WAD65590 WJZ65587:WJZ65590 WTV65587:WTV65590 HJ131123:HJ131126 RF131123:RF131126 ABB131123:ABB131126 AKX131123:AKX131126 AUT131123:AUT131126 BEP131123:BEP131126 BOL131123:BOL131126 BYH131123:BYH131126 CID131123:CID131126 CRZ131123:CRZ131126 DBV131123:DBV131126 DLR131123:DLR131126 DVN131123:DVN131126 EFJ131123:EFJ131126 EPF131123:EPF131126 EZB131123:EZB131126 FIX131123:FIX131126 FST131123:FST131126 GCP131123:GCP131126 GML131123:GML131126 GWH131123:GWH131126 HGD131123:HGD131126 HPZ131123:HPZ131126 HZV131123:HZV131126 IJR131123:IJR131126 ITN131123:ITN131126 JDJ131123:JDJ131126 JNF131123:JNF131126 JXB131123:JXB131126 KGX131123:KGX131126 KQT131123:KQT131126 LAP131123:LAP131126 LKL131123:LKL131126 LUH131123:LUH131126 MED131123:MED131126 MNZ131123:MNZ131126 MXV131123:MXV131126 NHR131123:NHR131126 NRN131123:NRN131126 OBJ131123:OBJ131126 OLF131123:OLF131126 OVB131123:OVB131126 PEX131123:PEX131126 POT131123:POT131126 PYP131123:PYP131126 QIL131123:QIL131126 QSH131123:QSH131126 RCD131123:RCD131126 RLZ131123:RLZ131126 RVV131123:RVV131126 SFR131123:SFR131126 SPN131123:SPN131126 SZJ131123:SZJ131126 TJF131123:TJF131126 TTB131123:TTB131126 UCX131123:UCX131126 UMT131123:UMT131126 UWP131123:UWP131126 VGL131123:VGL131126 VQH131123:VQH131126 WAD131123:WAD131126 WJZ131123:WJZ131126 WTV131123:WTV131126 HJ196659:HJ196662 RF196659:RF196662 ABB196659:ABB196662 AKX196659:AKX196662 AUT196659:AUT196662 BEP196659:BEP196662 BOL196659:BOL196662 BYH196659:BYH196662 CID196659:CID196662 CRZ196659:CRZ196662 DBV196659:DBV196662 DLR196659:DLR196662 DVN196659:DVN196662 EFJ196659:EFJ196662 EPF196659:EPF196662 EZB196659:EZB196662 FIX196659:FIX196662 FST196659:FST196662 GCP196659:GCP196662 GML196659:GML196662 GWH196659:GWH196662 HGD196659:HGD196662 HPZ196659:HPZ196662 HZV196659:HZV196662 IJR196659:IJR196662 ITN196659:ITN196662 JDJ196659:JDJ196662 JNF196659:JNF196662 JXB196659:JXB196662 KGX196659:KGX196662 KQT196659:KQT196662 LAP196659:LAP196662 LKL196659:LKL196662 LUH196659:LUH196662 MED196659:MED196662 MNZ196659:MNZ196662 MXV196659:MXV196662 NHR196659:NHR196662 NRN196659:NRN196662 OBJ196659:OBJ196662 OLF196659:OLF196662 OVB196659:OVB196662 PEX196659:PEX196662 POT196659:POT196662 PYP196659:PYP196662 QIL196659:QIL196662 QSH196659:QSH196662 RCD196659:RCD196662 RLZ196659:RLZ196662 RVV196659:RVV196662 SFR196659:SFR196662 SPN196659:SPN196662 SZJ196659:SZJ196662 TJF196659:TJF196662 TTB196659:TTB196662 UCX196659:UCX196662 UMT196659:UMT196662 UWP196659:UWP196662 VGL196659:VGL196662 VQH196659:VQH196662 WAD196659:WAD196662 WJZ196659:WJZ196662 WTV196659:WTV196662 HJ262195:HJ262198 RF262195:RF262198 ABB262195:ABB262198 AKX262195:AKX262198 AUT262195:AUT262198 BEP262195:BEP262198 BOL262195:BOL262198 BYH262195:BYH262198 CID262195:CID262198 CRZ262195:CRZ262198 DBV262195:DBV262198 DLR262195:DLR262198 DVN262195:DVN262198 EFJ262195:EFJ262198 EPF262195:EPF262198 EZB262195:EZB262198 FIX262195:FIX262198 FST262195:FST262198 GCP262195:GCP262198 GML262195:GML262198 GWH262195:GWH262198 HGD262195:HGD262198 HPZ262195:HPZ262198 HZV262195:HZV262198 IJR262195:IJR262198 ITN262195:ITN262198 JDJ262195:JDJ262198 JNF262195:JNF262198 JXB262195:JXB262198 KGX262195:KGX262198 KQT262195:KQT262198 LAP262195:LAP262198 LKL262195:LKL262198 LUH262195:LUH262198 MED262195:MED262198 MNZ262195:MNZ262198 MXV262195:MXV262198 NHR262195:NHR262198 NRN262195:NRN262198 OBJ262195:OBJ262198 OLF262195:OLF262198 OVB262195:OVB262198 PEX262195:PEX262198 POT262195:POT262198 PYP262195:PYP262198 QIL262195:QIL262198 QSH262195:QSH262198 RCD262195:RCD262198 RLZ262195:RLZ262198 RVV262195:RVV262198 SFR262195:SFR262198 SPN262195:SPN262198 SZJ262195:SZJ262198 TJF262195:TJF262198 TTB262195:TTB262198 UCX262195:UCX262198 UMT262195:UMT262198 UWP262195:UWP262198 VGL262195:VGL262198 VQH262195:VQH262198 WAD262195:WAD262198 WJZ262195:WJZ262198 WTV262195:WTV262198 HJ327731:HJ327734 RF327731:RF327734 ABB327731:ABB327734 AKX327731:AKX327734 AUT327731:AUT327734 BEP327731:BEP327734 BOL327731:BOL327734 BYH327731:BYH327734 CID327731:CID327734 CRZ327731:CRZ327734 DBV327731:DBV327734 DLR327731:DLR327734 DVN327731:DVN327734 EFJ327731:EFJ327734 EPF327731:EPF327734 EZB327731:EZB327734 FIX327731:FIX327734 FST327731:FST327734 GCP327731:GCP327734 GML327731:GML327734 GWH327731:GWH327734 HGD327731:HGD327734 HPZ327731:HPZ327734 HZV327731:HZV327734 IJR327731:IJR327734 ITN327731:ITN327734 JDJ327731:JDJ327734 JNF327731:JNF327734 JXB327731:JXB327734 KGX327731:KGX327734 KQT327731:KQT327734 LAP327731:LAP327734 LKL327731:LKL327734 LUH327731:LUH327734 MED327731:MED327734 MNZ327731:MNZ327734 MXV327731:MXV327734 NHR327731:NHR327734 NRN327731:NRN327734 OBJ327731:OBJ327734 OLF327731:OLF327734 OVB327731:OVB327734 PEX327731:PEX327734 POT327731:POT327734 PYP327731:PYP327734 QIL327731:QIL327734 QSH327731:QSH327734 RCD327731:RCD327734 RLZ327731:RLZ327734 RVV327731:RVV327734 SFR327731:SFR327734 SPN327731:SPN327734 SZJ327731:SZJ327734 TJF327731:TJF327734 TTB327731:TTB327734 UCX327731:UCX327734 UMT327731:UMT327734 UWP327731:UWP327734 VGL327731:VGL327734 VQH327731:VQH327734 WAD327731:WAD327734 WJZ327731:WJZ327734 WTV327731:WTV327734 HJ393267:HJ393270 RF393267:RF393270 ABB393267:ABB393270 AKX393267:AKX393270 AUT393267:AUT393270 BEP393267:BEP393270 BOL393267:BOL393270 BYH393267:BYH393270 CID393267:CID393270 CRZ393267:CRZ393270 DBV393267:DBV393270 DLR393267:DLR393270 DVN393267:DVN393270 EFJ393267:EFJ393270 EPF393267:EPF393270 EZB393267:EZB393270 FIX393267:FIX393270 FST393267:FST393270 GCP393267:GCP393270 GML393267:GML393270 GWH393267:GWH393270 HGD393267:HGD393270 HPZ393267:HPZ393270 HZV393267:HZV393270 IJR393267:IJR393270 ITN393267:ITN393270 JDJ393267:JDJ393270 JNF393267:JNF393270 JXB393267:JXB393270 KGX393267:KGX393270 KQT393267:KQT393270 LAP393267:LAP393270 LKL393267:LKL393270 LUH393267:LUH393270 MED393267:MED393270 MNZ393267:MNZ393270 MXV393267:MXV393270 NHR393267:NHR393270 NRN393267:NRN393270 OBJ393267:OBJ393270 OLF393267:OLF393270 OVB393267:OVB393270 PEX393267:PEX393270 POT393267:POT393270 PYP393267:PYP393270 QIL393267:QIL393270 QSH393267:QSH393270 RCD393267:RCD393270 RLZ393267:RLZ393270 RVV393267:RVV393270 SFR393267:SFR393270 SPN393267:SPN393270 SZJ393267:SZJ393270 TJF393267:TJF393270 TTB393267:TTB393270 UCX393267:UCX393270 UMT393267:UMT393270 UWP393267:UWP393270 VGL393267:VGL393270 VQH393267:VQH393270 WAD393267:WAD393270 WJZ393267:WJZ393270 WTV393267:WTV393270 HJ458803:HJ458806 RF458803:RF458806 ABB458803:ABB458806 AKX458803:AKX458806 AUT458803:AUT458806 BEP458803:BEP458806 BOL458803:BOL458806 BYH458803:BYH458806 CID458803:CID458806 CRZ458803:CRZ458806 DBV458803:DBV458806 DLR458803:DLR458806 DVN458803:DVN458806 EFJ458803:EFJ458806 EPF458803:EPF458806 EZB458803:EZB458806 FIX458803:FIX458806 FST458803:FST458806 GCP458803:GCP458806 GML458803:GML458806 GWH458803:GWH458806 HGD458803:HGD458806 HPZ458803:HPZ458806 HZV458803:HZV458806 IJR458803:IJR458806 ITN458803:ITN458806 JDJ458803:JDJ458806 JNF458803:JNF458806 JXB458803:JXB458806 KGX458803:KGX458806 KQT458803:KQT458806 LAP458803:LAP458806 LKL458803:LKL458806 LUH458803:LUH458806 MED458803:MED458806 MNZ458803:MNZ458806 MXV458803:MXV458806 NHR458803:NHR458806 NRN458803:NRN458806 OBJ458803:OBJ458806 OLF458803:OLF458806 OVB458803:OVB458806 PEX458803:PEX458806 POT458803:POT458806 PYP458803:PYP458806 QIL458803:QIL458806 QSH458803:QSH458806 RCD458803:RCD458806 RLZ458803:RLZ458806 RVV458803:RVV458806 SFR458803:SFR458806 SPN458803:SPN458806 SZJ458803:SZJ458806 TJF458803:TJF458806 TTB458803:TTB458806 UCX458803:UCX458806 UMT458803:UMT458806 UWP458803:UWP458806 VGL458803:VGL458806 VQH458803:VQH458806 WAD458803:WAD458806 WJZ458803:WJZ458806 WTV458803:WTV458806 HJ524339:HJ524342 RF524339:RF524342 ABB524339:ABB524342 AKX524339:AKX524342 AUT524339:AUT524342 BEP524339:BEP524342 BOL524339:BOL524342 BYH524339:BYH524342 CID524339:CID524342 CRZ524339:CRZ524342 DBV524339:DBV524342 DLR524339:DLR524342 DVN524339:DVN524342 EFJ524339:EFJ524342 EPF524339:EPF524342 EZB524339:EZB524342 FIX524339:FIX524342 FST524339:FST524342 GCP524339:GCP524342 GML524339:GML524342 GWH524339:GWH524342 HGD524339:HGD524342 HPZ524339:HPZ524342 HZV524339:HZV524342 IJR524339:IJR524342 ITN524339:ITN524342 JDJ524339:JDJ524342 JNF524339:JNF524342 JXB524339:JXB524342 KGX524339:KGX524342 KQT524339:KQT524342 LAP524339:LAP524342 LKL524339:LKL524342 LUH524339:LUH524342 MED524339:MED524342 MNZ524339:MNZ524342 MXV524339:MXV524342 NHR524339:NHR524342 NRN524339:NRN524342 OBJ524339:OBJ524342 OLF524339:OLF524342 OVB524339:OVB524342 PEX524339:PEX524342 POT524339:POT524342 PYP524339:PYP524342 QIL524339:QIL524342 QSH524339:QSH524342 RCD524339:RCD524342 RLZ524339:RLZ524342 RVV524339:RVV524342 SFR524339:SFR524342 SPN524339:SPN524342 SZJ524339:SZJ524342 TJF524339:TJF524342 TTB524339:TTB524342 UCX524339:UCX524342 UMT524339:UMT524342 UWP524339:UWP524342 VGL524339:VGL524342 VQH524339:VQH524342 WAD524339:WAD524342 WJZ524339:WJZ524342 WTV524339:WTV524342 HJ589875:HJ589878 RF589875:RF589878 ABB589875:ABB589878 AKX589875:AKX589878 AUT589875:AUT589878 BEP589875:BEP589878 BOL589875:BOL589878 BYH589875:BYH589878 CID589875:CID589878 CRZ589875:CRZ589878 DBV589875:DBV589878 DLR589875:DLR589878 DVN589875:DVN589878 EFJ589875:EFJ589878 EPF589875:EPF589878 EZB589875:EZB589878 FIX589875:FIX589878 FST589875:FST589878 GCP589875:GCP589878 GML589875:GML589878 GWH589875:GWH589878 HGD589875:HGD589878 HPZ589875:HPZ589878 HZV589875:HZV589878 IJR589875:IJR589878 ITN589875:ITN589878 JDJ589875:JDJ589878 JNF589875:JNF589878 JXB589875:JXB589878 KGX589875:KGX589878 KQT589875:KQT589878 LAP589875:LAP589878 LKL589875:LKL589878 LUH589875:LUH589878 MED589875:MED589878 MNZ589875:MNZ589878 MXV589875:MXV589878 NHR589875:NHR589878 NRN589875:NRN589878 OBJ589875:OBJ589878 OLF589875:OLF589878 OVB589875:OVB589878 PEX589875:PEX589878 POT589875:POT589878 PYP589875:PYP589878 QIL589875:QIL589878 QSH589875:QSH589878 RCD589875:RCD589878 RLZ589875:RLZ589878 RVV589875:RVV589878 SFR589875:SFR589878 SPN589875:SPN589878 SZJ589875:SZJ589878 TJF589875:TJF589878 TTB589875:TTB589878 UCX589875:UCX589878 UMT589875:UMT589878 UWP589875:UWP589878 VGL589875:VGL589878 VQH589875:VQH589878 WAD589875:WAD589878 WJZ589875:WJZ589878 WTV589875:WTV589878 HJ655411:HJ655414 RF655411:RF655414 ABB655411:ABB655414 AKX655411:AKX655414 AUT655411:AUT655414 BEP655411:BEP655414 BOL655411:BOL655414 BYH655411:BYH655414 CID655411:CID655414 CRZ655411:CRZ655414 DBV655411:DBV655414 DLR655411:DLR655414 DVN655411:DVN655414 EFJ655411:EFJ655414 EPF655411:EPF655414 EZB655411:EZB655414 FIX655411:FIX655414 FST655411:FST655414 GCP655411:GCP655414 GML655411:GML655414 GWH655411:GWH655414 HGD655411:HGD655414 HPZ655411:HPZ655414 HZV655411:HZV655414 IJR655411:IJR655414 ITN655411:ITN655414 JDJ655411:JDJ655414 JNF655411:JNF655414 JXB655411:JXB655414 KGX655411:KGX655414 KQT655411:KQT655414 LAP655411:LAP655414 LKL655411:LKL655414 LUH655411:LUH655414 MED655411:MED655414 MNZ655411:MNZ655414 MXV655411:MXV655414 NHR655411:NHR655414 NRN655411:NRN655414 OBJ655411:OBJ655414 OLF655411:OLF655414 OVB655411:OVB655414 PEX655411:PEX655414 POT655411:POT655414 PYP655411:PYP655414 QIL655411:QIL655414 QSH655411:QSH655414 RCD655411:RCD655414 RLZ655411:RLZ655414 RVV655411:RVV655414 SFR655411:SFR655414 SPN655411:SPN655414 SZJ655411:SZJ655414 TJF655411:TJF655414 TTB655411:TTB655414 UCX655411:UCX655414 UMT655411:UMT655414 UWP655411:UWP655414 VGL655411:VGL655414 VQH655411:VQH655414 WAD655411:WAD655414 WJZ655411:WJZ655414 WTV655411:WTV655414 HJ720947:HJ720950 RF720947:RF720950 ABB720947:ABB720950 AKX720947:AKX720950 AUT720947:AUT720950 BEP720947:BEP720950 BOL720947:BOL720950 BYH720947:BYH720950 CID720947:CID720950 CRZ720947:CRZ720950 DBV720947:DBV720950 DLR720947:DLR720950 DVN720947:DVN720950 EFJ720947:EFJ720950 EPF720947:EPF720950 EZB720947:EZB720950 FIX720947:FIX720950 FST720947:FST720950 GCP720947:GCP720950 GML720947:GML720950 GWH720947:GWH720950 HGD720947:HGD720950 HPZ720947:HPZ720950 HZV720947:HZV720950 IJR720947:IJR720950 ITN720947:ITN720950 JDJ720947:JDJ720950 JNF720947:JNF720950 JXB720947:JXB720950 KGX720947:KGX720950 KQT720947:KQT720950 LAP720947:LAP720950 LKL720947:LKL720950 LUH720947:LUH720950 MED720947:MED720950 MNZ720947:MNZ720950 MXV720947:MXV720950 NHR720947:NHR720950 NRN720947:NRN720950 OBJ720947:OBJ720950 OLF720947:OLF720950 OVB720947:OVB720950 PEX720947:PEX720950 POT720947:POT720950 PYP720947:PYP720950 QIL720947:QIL720950 QSH720947:QSH720950 RCD720947:RCD720950 RLZ720947:RLZ720950 RVV720947:RVV720950 SFR720947:SFR720950 SPN720947:SPN720950 SZJ720947:SZJ720950 TJF720947:TJF720950 TTB720947:TTB720950 UCX720947:UCX720950 UMT720947:UMT720950 UWP720947:UWP720950 VGL720947:VGL720950 VQH720947:VQH720950 WAD720947:WAD720950 WJZ720947:WJZ720950 WTV720947:WTV720950 HJ786483:HJ786486 RF786483:RF786486 ABB786483:ABB786486 AKX786483:AKX786486 AUT786483:AUT786486 BEP786483:BEP786486 BOL786483:BOL786486 BYH786483:BYH786486 CID786483:CID786486 CRZ786483:CRZ786486 DBV786483:DBV786486 DLR786483:DLR786486 DVN786483:DVN786486 EFJ786483:EFJ786486 EPF786483:EPF786486 EZB786483:EZB786486 FIX786483:FIX786486 FST786483:FST786486 GCP786483:GCP786486 GML786483:GML786486 GWH786483:GWH786486 HGD786483:HGD786486 HPZ786483:HPZ786486 HZV786483:HZV786486 IJR786483:IJR786486 ITN786483:ITN786486 JDJ786483:JDJ786486 JNF786483:JNF786486 JXB786483:JXB786486 KGX786483:KGX786486 KQT786483:KQT786486 LAP786483:LAP786486 LKL786483:LKL786486 LUH786483:LUH786486 MED786483:MED786486 MNZ786483:MNZ786486 MXV786483:MXV786486 NHR786483:NHR786486 NRN786483:NRN786486 OBJ786483:OBJ786486 OLF786483:OLF786486 OVB786483:OVB786486 PEX786483:PEX786486 POT786483:POT786486 PYP786483:PYP786486 QIL786483:QIL786486 QSH786483:QSH786486 RCD786483:RCD786486 RLZ786483:RLZ786486 RVV786483:RVV786486 SFR786483:SFR786486 SPN786483:SPN786486 SZJ786483:SZJ786486 TJF786483:TJF786486 TTB786483:TTB786486 UCX786483:UCX786486 UMT786483:UMT786486 UWP786483:UWP786486 VGL786483:VGL786486 VQH786483:VQH786486 WAD786483:WAD786486 WJZ786483:WJZ786486 WTV786483:WTV786486 HJ852019:HJ852022 RF852019:RF852022 ABB852019:ABB852022 AKX852019:AKX852022 AUT852019:AUT852022 BEP852019:BEP852022 BOL852019:BOL852022 BYH852019:BYH852022 CID852019:CID852022 CRZ852019:CRZ852022 DBV852019:DBV852022 DLR852019:DLR852022 DVN852019:DVN852022 EFJ852019:EFJ852022 EPF852019:EPF852022 EZB852019:EZB852022 FIX852019:FIX852022 FST852019:FST852022 GCP852019:GCP852022 GML852019:GML852022 GWH852019:GWH852022 HGD852019:HGD852022 HPZ852019:HPZ852022 HZV852019:HZV852022 IJR852019:IJR852022 ITN852019:ITN852022 JDJ852019:JDJ852022 JNF852019:JNF852022 JXB852019:JXB852022 KGX852019:KGX852022 KQT852019:KQT852022 LAP852019:LAP852022 LKL852019:LKL852022 LUH852019:LUH852022 MED852019:MED852022 MNZ852019:MNZ852022 MXV852019:MXV852022 NHR852019:NHR852022 NRN852019:NRN852022 OBJ852019:OBJ852022 OLF852019:OLF852022 OVB852019:OVB852022 PEX852019:PEX852022 POT852019:POT852022 PYP852019:PYP852022 QIL852019:QIL852022 QSH852019:QSH852022 RCD852019:RCD852022 RLZ852019:RLZ852022 RVV852019:RVV852022 SFR852019:SFR852022 SPN852019:SPN852022 SZJ852019:SZJ852022 TJF852019:TJF852022 TTB852019:TTB852022 UCX852019:UCX852022 UMT852019:UMT852022 UWP852019:UWP852022 VGL852019:VGL852022 VQH852019:VQH852022 WAD852019:WAD852022 WJZ852019:WJZ852022 WTV852019:WTV852022 HJ917555:HJ917558 RF917555:RF917558 ABB917555:ABB917558 AKX917555:AKX917558 AUT917555:AUT917558 BEP917555:BEP917558 BOL917555:BOL917558 BYH917555:BYH917558 CID917555:CID917558 CRZ917555:CRZ917558 DBV917555:DBV917558 DLR917555:DLR917558 DVN917555:DVN917558 EFJ917555:EFJ917558 EPF917555:EPF917558 EZB917555:EZB917558 FIX917555:FIX917558 FST917555:FST917558 GCP917555:GCP917558 GML917555:GML917558 GWH917555:GWH917558 HGD917555:HGD917558 HPZ917555:HPZ917558 HZV917555:HZV917558 IJR917555:IJR917558 ITN917555:ITN917558 JDJ917555:JDJ917558 JNF917555:JNF917558 JXB917555:JXB917558 KGX917555:KGX917558 KQT917555:KQT917558 LAP917555:LAP917558 LKL917555:LKL917558 LUH917555:LUH917558 MED917555:MED917558 MNZ917555:MNZ917558 MXV917555:MXV917558 NHR917555:NHR917558 NRN917555:NRN917558 OBJ917555:OBJ917558 OLF917555:OLF917558 OVB917555:OVB917558 PEX917555:PEX917558 POT917555:POT917558 PYP917555:PYP917558 QIL917555:QIL917558 QSH917555:QSH917558 RCD917555:RCD917558 RLZ917555:RLZ917558 RVV917555:RVV917558 SFR917555:SFR917558 SPN917555:SPN917558 SZJ917555:SZJ917558 TJF917555:TJF917558 TTB917555:TTB917558 UCX917555:UCX917558 UMT917555:UMT917558 UWP917555:UWP917558 VGL917555:VGL917558 VQH917555:VQH917558 WAD917555:WAD917558 WJZ917555:WJZ917558 WTV917555:WTV917558 HJ983091:HJ983094 RF983091:RF983094 ABB983091:ABB983094 AKX983091:AKX983094 AUT983091:AUT983094 BEP983091:BEP983094 BOL983091:BOL983094 BYH983091:BYH983094 CID983091:CID983094 CRZ983091:CRZ983094 DBV983091:DBV983094 DLR983091:DLR983094 DVN983091:DVN983094 EFJ983091:EFJ983094 EPF983091:EPF983094 EZB983091:EZB983094 FIX983091:FIX983094 FST983091:FST983094 GCP983091:GCP983094 GML983091:GML983094 GWH983091:GWH983094 HGD983091:HGD983094 HPZ983091:HPZ983094 HZV983091:HZV983094 IJR983091:IJR983094 ITN983091:ITN983094 JDJ983091:JDJ983094 JNF983091:JNF983094 JXB983091:JXB983094 KGX983091:KGX983094 KQT983091:KQT983094 LAP983091:LAP983094 LKL983091:LKL983094 LUH983091:LUH983094 MED983091:MED983094 MNZ983091:MNZ983094 MXV983091:MXV983094 NHR983091:NHR983094 NRN983091:NRN983094 OBJ983091:OBJ983094 OLF983091:OLF983094 OVB983091:OVB983094 PEX983091:PEX983094 POT983091:POT983094 PYP983091:PYP983094 QIL983091:QIL983094 QSH983091:QSH983094 RCD983091:RCD983094 RLZ983091:RLZ983094 RVV983091:RVV983094 SFR983091:SFR983094 SPN983091:SPN983094 SZJ983091:SZJ983094 TJF983091:TJF983094 TTB983091:TTB983094 UCX983091:UCX983094 UMT983091:UMT983094 UWP983091:UWP983094 VGL983091:VGL983094 VQH983091:VQH983094 WAD983091:WAD983094 WJZ983091:WJZ983094 WTV983091:WTV983094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HJ65585 RF65585 ABB65585 AKX65585 AUT65585 BEP65585 BOL65585 BYH65585 CID65585 CRZ65585 DBV65585 DLR65585 DVN65585 EFJ65585 EPF65585 EZB65585 FIX65585 FST65585 GCP65585 GML65585 GWH65585 HGD65585 HPZ65585 HZV65585 IJR65585 ITN65585 JDJ65585 JNF65585 JXB65585 KGX65585 KQT65585 LAP65585 LKL65585 LUH65585 MED65585 MNZ65585 MXV65585 NHR65585 NRN65585 OBJ65585 OLF65585 OVB65585 PEX65585 POT65585 PYP65585 QIL65585 QSH65585 RCD65585 RLZ65585 RVV65585 SFR65585 SPN65585 SZJ65585 TJF65585 TTB65585 UCX65585 UMT65585 UWP65585 VGL65585 VQH65585 WAD65585 WJZ65585 WTV65585 HJ131121 RF131121 ABB131121 AKX131121 AUT131121 BEP131121 BOL131121 BYH131121 CID131121 CRZ131121 DBV131121 DLR131121 DVN131121 EFJ131121 EPF131121 EZB131121 FIX131121 FST131121 GCP131121 GML131121 GWH131121 HGD131121 HPZ131121 HZV131121 IJR131121 ITN131121 JDJ131121 JNF131121 JXB131121 KGX131121 KQT131121 LAP131121 LKL131121 LUH131121 MED131121 MNZ131121 MXV131121 NHR131121 NRN131121 OBJ131121 OLF131121 OVB131121 PEX131121 POT131121 PYP131121 QIL131121 QSH131121 RCD131121 RLZ131121 RVV131121 SFR131121 SPN131121 SZJ131121 TJF131121 TTB131121 UCX131121 UMT131121 UWP131121 VGL131121 VQH131121 WAD131121 WJZ131121 WTV131121 HJ196657 RF196657 ABB196657 AKX196657 AUT196657 BEP196657 BOL196657 BYH196657 CID196657 CRZ196657 DBV196657 DLR196657 DVN196657 EFJ196657 EPF196657 EZB196657 FIX196657 FST196657 GCP196657 GML196657 GWH196657 HGD196657 HPZ196657 HZV196657 IJR196657 ITN196657 JDJ196657 JNF196657 JXB196657 KGX196657 KQT196657 LAP196657 LKL196657 LUH196657 MED196657 MNZ196657 MXV196657 NHR196657 NRN196657 OBJ196657 OLF196657 OVB196657 PEX196657 POT196657 PYP196657 QIL196657 QSH196657 RCD196657 RLZ196657 RVV196657 SFR196657 SPN196657 SZJ196657 TJF196657 TTB196657 UCX196657 UMT196657 UWP196657 VGL196657 VQH196657 WAD196657 WJZ196657 WTV196657 HJ262193 RF262193 ABB262193 AKX262193 AUT262193 BEP262193 BOL262193 BYH262193 CID262193 CRZ262193 DBV262193 DLR262193 DVN262193 EFJ262193 EPF262193 EZB262193 FIX262193 FST262193 GCP262193 GML262193 GWH262193 HGD262193 HPZ262193 HZV262193 IJR262193 ITN262193 JDJ262193 JNF262193 JXB262193 KGX262193 KQT262193 LAP262193 LKL262193 LUH262193 MED262193 MNZ262193 MXV262193 NHR262193 NRN262193 OBJ262193 OLF262193 OVB262193 PEX262193 POT262193 PYP262193 QIL262193 QSH262193 RCD262193 RLZ262193 RVV262193 SFR262193 SPN262193 SZJ262193 TJF262193 TTB262193 UCX262193 UMT262193 UWP262193 VGL262193 VQH262193 WAD262193 WJZ262193 WTV262193 HJ327729 RF327729 ABB327729 AKX327729 AUT327729 BEP327729 BOL327729 BYH327729 CID327729 CRZ327729 DBV327729 DLR327729 DVN327729 EFJ327729 EPF327729 EZB327729 FIX327729 FST327729 GCP327729 GML327729 GWH327729 HGD327729 HPZ327729 HZV327729 IJR327729 ITN327729 JDJ327729 JNF327729 JXB327729 KGX327729 KQT327729 LAP327729 LKL327729 LUH327729 MED327729 MNZ327729 MXV327729 NHR327729 NRN327729 OBJ327729 OLF327729 OVB327729 PEX327729 POT327729 PYP327729 QIL327729 QSH327729 RCD327729 RLZ327729 RVV327729 SFR327729 SPN327729 SZJ327729 TJF327729 TTB327729 UCX327729 UMT327729 UWP327729 VGL327729 VQH327729 WAD327729 WJZ327729 WTV327729 HJ393265 RF393265 ABB393265 AKX393265 AUT393265 BEP393265 BOL393265 BYH393265 CID393265 CRZ393265 DBV393265 DLR393265 DVN393265 EFJ393265 EPF393265 EZB393265 FIX393265 FST393265 GCP393265 GML393265 GWH393265 HGD393265 HPZ393265 HZV393265 IJR393265 ITN393265 JDJ393265 JNF393265 JXB393265 KGX393265 KQT393265 LAP393265 LKL393265 LUH393265 MED393265 MNZ393265 MXV393265 NHR393265 NRN393265 OBJ393265 OLF393265 OVB393265 PEX393265 POT393265 PYP393265 QIL393265 QSH393265 RCD393265 RLZ393265 RVV393265 SFR393265 SPN393265 SZJ393265 TJF393265 TTB393265 UCX393265 UMT393265 UWP393265 VGL393265 VQH393265 WAD393265 WJZ393265 WTV393265 HJ458801 RF458801 ABB458801 AKX458801 AUT458801 BEP458801 BOL458801 BYH458801 CID458801 CRZ458801 DBV458801 DLR458801 DVN458801 EFJ458801 EPF458801 EZB458801 FIX458801 FST458801 GCP458801 GML458801 GWH458801 HGD458801 HPZ458801 HZV458801 IJR458801 ITN458801 JDJ458801 JNF458801 JXB458801 KGX458801 KQT458801 LAP458801 LKL458801 LUH458801 MED458801 MNZ458801 MXV458801 NHR458801 NRN458801 OBJ458801 OLF458801 OVB458801 PEX458801 POT458801 PYP458801 QIL458801 QSH458801 RCD458801 RLZ458801 RVV458801 SFR458801 SPN458801 SZJ458801 TJF458801 TTB458801 UCX458801 UMT458801 UWP458801 VGL458801 VQH458801 WAD458801 WJZ458801 WTV458801 HJ524337 RF524337 ABB524337 AKX524337 AUT524337 BEP524337 BOL524337 BYH524337 CID524337 CRZ524337 DBV524337 DLR524337 DVN524337 EFJ524337 EPF524337 EZB524337 FIX524337 FST524337 GCP524337 GML524337 GWH524337 HGD524337 HPZ524337 HZV524337 IJR524337 ITN524337 JDJ524337 JNF524337 JXB524337 KGX524337 KQT524337 LAP524337 LKL524337 LUH524337 MED524337 MNZ524337 MXV524337 NHR524337 NRN524337 OBJ524337 OLF524337 OVB524337 PEX524337 POT524337 PYP524337 QIL524337 QSH524337 RCD524337 RLZ524337 RVV524337 SFR524337 SPN524337 SZJ524337 TJF524337 TTB524337 UCX524337 UMT524337 UWP524337 VGL524337 VQH524337 WAD524337 WJZ524337 WTV524337 HJ589873 RF589873 ABB589873 AKX589873 AUT589873 BEP589873 BOL589873 BYH589873 CID589873 CRZ589873 DBV589873 DLR589873 DVN589873 EFJ589873 EPF589873 EZB589873 FIX589873 FST589873 GCP589873 GML589873 GWH589873 HGD589873 HPZ589873 HZV589873 IJR589873 ITN589873 JDJ589873 JNF589873 JXB589873 KGX589873 KQT589873 LAP589873 LKL589873 LUH589873 MED589873 MNZ589873 MXV589873 NHR589873 NRN589873 OBJ589873 OLF589873 OVB589873 PEX589873 POT589873 PYP589873 QIL589873 QSH589873 RCD589873 RLZ589873 RVV589873 SFR589873 SPN589873 SZJ589873 TJF589873 TTB589873 UCX589873 UMT589873 UWP589873 VGL589873 VQH589873 WAD589873 WJZ589873 WTV589873 HJ655409 RF655409 ABB655409 AKX655409 AUT655409 BEP655409 BOL655409 BYH655409 CID655409 CRZ655409 DBV655409 DLR655409 DVN655409 EFJ655409 EPF655409 EZB655409 FIX655409 FST655409 GCP655409 GML655409 GWH655409 HGD655409 HPZ655409 HZV655409 IJR655409 ITN655409 JDJ655409 JNF655409 JXB655409 KGX655409 KQT655409 LAP655409 LKL655409 LUH655409 MED655409 MNZ655409 MXV655409 NHR655409 NRN655409 OBJ655409 OLF655409 OVB655409 PEX655409 POT655409 PYP655409 QIL655409 QSH655409 RCD655409 RLZ655409 RVV655409 SFR655409 SPN655409 SZJ655409 TJF655409 TTB655409 UCX655409 UMT655409 UWP655409 VGL655409 VQH655409 WAD655409 WJZ655409 WTV655409 HJ720945 RF720945 ABB720945 AKX720945 AUT720945 BEP720945 BOL720945 BYH720945 CID720945 CRZ720945 DBV720945 DLR720945 DVN720945 EFJ720945 EPF720945 EZB720945 FIX720945 FST720945 GCP720945 GML720945 GWH720945 HGD720945 HPZ720945 HZV720945 IJR720945 ITN720945 JDJ720945 JNF720945 JXB720945 KGX720945 KQT720945 LAP720945 LKL720945 LUH720945 MED720945 MNZ720945 MXV720945 NHR720945 NRN720945 OBJ720945 OLF720945 OVB720945 PEX720945 POT720945 PYP720945 QIL720945 QSH720945 RCD720945 RLZ720945 RVV720945 SFR720945 SPN720945 SZJ720945 TJF720945 TTB720945 UCX720945 UMT720945 UWP720945 VGL720945 VQH720945 WAD720945 WJZ720945 WTV720945 HJ786481 RF786481 ABB786481 AKX786481 AUT786481 BEP786481 BOL786481 BYH786481 CID786481 CRZ786481 DBV786481 DLR786481 DVN786481 EFJ786481 EPF786481 EZB786481 FIX786481 FST786481 GCP786481 GML786481 GWH786481 HGD786481 HPZ786481 HZV786481 IJR786481 ITN786481 JDJ786481 JNF786481 JXB786481 KGX786481 KQT786481 LAP786481 LKL786481 LUH786481 MED786481 MNZ786481 MXV786481 NHR786481 NRN786481 OBJ786481 OLF786481 OVB786481 PEX786481 POT786481 PYP786481 QIL786481 QSH786481 RCD786481 RLZ786481 RVV786481 SFR786481 SPN786481 SZJ786481 TJF786481 TTB786481 UCX786481 UMT786481 UWP786481 VGL786481 VQH786481 WAD786481 WJZ786481 WTV786481 HJ852017 RF852017 ABB852017 AKX852017 AUT852017 BEP852017 BOL852017 BYH852017 CID852017 CRZ852017 DBV852017 DLR852017 DVN852017 EFJ852017 EPF852017 EZB852017 FIX852017 FST852017 GCP852017 GML852017 GWH852017 HGD852017 HPZ852017 HZV852017 IJR852017 ITN852017 JDJ852017 JNF852017 JXB852017 KGX852017 KQT852017 LAP852017 LKL852017 LUH852017 MED852017 MNZ852017 MXV852017 NHR852017 NRN852017 OBJ852017 OLF852017 OVB852017 PEX852017 POT852017 PYP852017 QIL852017 QSH852017 RCD852017 RLZ852017 RVV852017 SFR852017 SPN852017 SZJ852017 TJF852017 TTB852017 UCX852017 UMT852017 UWP852017 VGL852017 VQH852017 WAD852017 WJZ852017 WTV852017 HJ917553 RF917553 ABB917553 AKX917553 AUT917553 BEP917553 BOL917553 BYH917553 CID917553 CRZ917553 DBV917553 DLR917553 DVN917553 EFJ917553 EPF917553 EZB917553 FIX917553 FST917553 GCP917553 GML917553 GWH917553 HGD917553 HPZ917553 HZV917553 IJR917553 ITN917553 JDJ917553 JNF917553 JXB917553 KGX917553 KQT917553 LAP917553 LKL917553 LUH917553 MED917553 MNZ917553 MXV917553 NHR917553 NRN917553 OBJ917553 OLF917553 OVB917553 PEX917553 POT917553 PYP917553 QIL917553 QSH917553 RCD917553 RLZ917553 RVV917553 SFR917553 SPN917553 SZJ917553 TJF917553 TTB917553 UCX917553 UMT917553 UWP917553 VGL917553 VQH917553 WAD917553 WJZ917553 WTV917553 HJ983089 RF983089 ABB983089 AKX983089 AUT983089 BEP983089 BOL983089 BYH983089 CID983089 CRZ983089 DBV983089 DLR983089 DVN983089 EFJ983089 EPF983089 EZB983089 FIX983089 FST983089 GCP983089 GML983089 GWH983089 HGD983089 HPZ983089 HZV983089 IJR983089 ITN983089 JDJ983089 JNF983089 JXB983089 KGX983089 KQT983089 LAP983089 LKL983089 LUH983089 MED983089 MNZ983089 MXV983089 NHR983089 NRN983089 OBJ983089 OLF983089 OVB983089 PEX983089 POT983089 PYP983089 QIL983089 QSH983089 RCD983089 RLZ983089 RVV983089 SFR983089 SPN983089 SZJ983089 TJF983089 TTB983089 UCX983089 UMT983089 UWP983089 VGL983089 VQH983089 WAD983089 WJZ983089 WTV983089 HJ65583 RF65583 ABB65583 AKX65583 AUT65583 BEP65583 BOL65583 BYH65583 CID65583 CRZ65583 DBV65583 DLR65583 DVN65583 EFJ65583 EPF65583 EZB65583 FIX65583 FST65583 GCP65583 GML65583 GWH65583 HGD65583 HPZ65583 HZV65583 IJR65583 ITN65583 JDJ65583 JNF65583 JXB65583 KGX65583 KQT65583 LAP65583 LKL65583 LUH65583 MED65583 MNZ65583 MXV65583 NHR65583 NRN65583 OBJ65583 OLF65583 OVB65583 PEX65583 POT65583 PYP65583 QIL65583 QSH65583 RCD65583 RLZ65583 RVV65583 SFR65583 SPN65583 SZJ65583 TJF65583 TTB65583 UCX65583 UMT65583 UWP65583 VGL65583 VQH65583 WAD65583 WJZ65583 WTV65583 HJ131119 RF131119 ABB131119 AKX131119 AUT131119 BEP131119 BOL131119 BYH131119 CID131119 CRZ131119 DBV131119 DLR131119 DVN131119 EFJ131119 EPF131119 EZB131119 FIX131119 FST131119 GCP131119 GML131119 GWH131119 HGD131119 HPZ131119 HZV131119 IJR131119 ITN131119 JDJ131119 JNF131119 JXB131119 KGX131119 KQT131119 LAP131119 LKL131119 LUH131119 MED131119 MNZ131119 MXV131119 NHR131119 NRN131119 OBJ131119 OLF131119 OVB131119 PEX131119 POT131119 PYP131119 QIL131119 QSH131119 RCD131119 RLZ131119 RVV131119 SFR131119 SPN131119 SZJ131119 TJF131119 TTB131119 UCX131119 UMT131119 UWP131119 VGL131119 VQH131119 WAD131119 WJZ131119 WTV131119 HJ196655 RF196655 ABB196655 AKX196655 AUT196655 BEP196655 BOL196655 BYH196655 CID196655 CRZ196655 DBV196655 DLR196655 DVN196655 EFJ196655 EPF196655 EZB196655 FIX196655 FST196655 GCP196655 GML196655 GWH196655 HGD196655 HPZ196655 HZV196655 IJR196655 ITN196655 JDJ196655 JNF196655 JXB196655 KGX196655 KQT196655 LAP196655 LKL196655 LUH196655 MED196655 MNZ196655 MXV196655 NHR196655 NRN196655 OBJ196655 OLF196655 OVB196655 PEX196655 POT196655 PYP196655 QIL196655 QSH196655 RCD196655 RLZ196655 RVV196655 SFR196655 SPN196655 SZJ196655 TJF196655 TTB196655 UCX196655 UMT196655 UWP196655 VGL196655 VQH196655 WAD196655 WJZ196655 WTV196655 HJ262191 RF262191 ABB262191 AKX262191 AUT262191 BEP262191 BOL262191 BYH262191 CID262191 CRZ262191 DBV262191 DLR262191 DVN262191 EFJ262191 EPF262191 EZB262191 FIX262191 FST262191 GCP262191 GML262191 GWH262191 HGD262191 HPZ262191 HZV262191 IJR262191 ITN262191 JDJ262191 JNF262191 JXB262191 KGX262191 KQT262191 LAP262191 LKL262191 LUH262191 MED262191 MNZ262191 MXV262191 NHR262191 NRN262191 OBJ262191 OLF262191 OVB262191 PEX262191 POT262191 PYP262191 QIL262191 QSH262191 RCD262191 RLZ262191 RVV262191 SFR262191 SPN262191 SZJ262191 TJF262191 TTB262191 UCX262191 UMT262191 UWP262191 VGL262191 VQH262191 WAD262191 WJZ262191 WTV262191 HJ327727 RF327727 ABB327727 AKX327727 AUT327727 BEP327727 BOL327727 BYH327727 CID327727 CRZ327727 DBV327727 DLR327727 DVN327727 EFJ327727 EPF327727 EZB327727 FIX327727 FST327727 GCP327727 GML327727 GWH327727 HGD327727 HPZ327727 HZV327727 IJR327727 ITN327727 JDJ327727 JNF327727 JXB327727 KGX327727 KQT327727 LAP327727 LKL327727 LUH327727 MED327727 MNZ327727 MXV327727 NHR327727 NRN327727 OBJ327727 OLF327727 OVB327727 PEX327727 POT327727 PYP327727 QIL327727 QSH327727 RCD327727 RLZ327727 RVV327727 SFR327727 SPN327727 SZJ327727 TJF327727 TTB327727 UCX327727 UMT327727 UWP327727 VGL327727 VQH327727 WAD327727 WJZ327727 WTV327727 HJ393263 RF393263 ABB393263 AKX393263 AUT393263 BEP393263 BOL393263 BYH393263 CID393263 CRZ393263 DBV393263 DLR393263 DVN393263 EFJ393263 EPF393263 EZB393263 FIX393263 FST393263 GCP393263 GML393263 GWH393263 HGD393263 HPZ393263 HZV393263 IJR393263 ITN393263 JDJ393263 JNF393263 JXB393263 KGX393263 KQT393263 LAP393263 LKL393263 LUH393263 MED393263 MNZ393263 MXV393263 NHR393263 NRN393263 OBJ393263 OLF393263 OVB393263 PEX393263 POT393263 PYP393263 QIL393263 QSH393263 RCD393263 RLZ393263 RVV393263 SFR393263 SPN393263 SZJ393263 TJF393263 TTB393263 UCX393263 UMT393263 UWP393263 VGL393263 VQH393263 WAD393263 WJZ393263 WTV393263 HJ458799 RF458799 ABB458799 AKX458799 AUT458799 BEP458799 BOL458799 BYH458799 CID458799 CRZ458799 DBV458799 DLR458799 DVN458799 EFJ458799 EPF458799 EZB458799 FIX458799 FST458799 GCP458799 GML458799 GWH458799 HGD458799 HPZ458799 HZV458799 IJR458799 ITN458799 JDJ458799 JNF458799 JXB458799 KGX458799 KQT458799 LAP458799 LKL458799 LUH458799 MED458799 MNZ458799 MXV458799 NHR458799 NRN458799 OBJ458799 OLF458799 OVB458799 PEX458799 POT458799 PYP458799 QIL458799 QSH458799 RCD458799 RLZ458799 RVV458799 SFR458799 SPN458799 SZJ458799 TJF458799 TTB458799 UCX458799 UMT458799 UWP458799 VGL458799 VQH458799 WAD458799 WJZ458799 WTV458799 HJ524335 RF524335 ABB524335 AKX524335 AUT524335 BEP524335 BOL524335 BYH524335 CID524335 CRZ524335 DBV524335 DLR524335 DVN524335 EFJ524335 EPF524335 EZB524335 FIX524335 FST524335 GCP524335 GML524335 GWH524335 HGD524335 HPZ524335 HZV524335 IJR524335 ITN524335 JDJ524335 JNF524335 JXB524335 KGX524335 KQT524335 LAP524335 LKL524335 LUH524335 MED524335 MNZ524335 MXV524335 NHR524335 NRN524335 OBJ524335 OLF524335 OVB524335 PEX524335 POT524335 PYP524335 QIL524335 QSH524335 RCD524335 RLZ524335 RVV524335 SFR524335 SPN524335 SZJ524335 TJF524335 TTB524335 UCX524335 UMT524335 UWP524335 VGL524335 VQH524335 WAD524335 WJZ524335 WTV524335 HJ589871 RF589871 ABB589871 AKX589871 AUT589871 BEP589871 BOL589871 BYH589871 CID589871 CRZ589871 DBV589871 DLR589871 DVN589871 EFJ589871 EPF589871 EZB589871 FIX589871 FST589871 GCP589871 GML589871 GWH589871 HGD589871 HPZ589871 HZV589871 IJR589871 ITN589871 JDJ589871 JNF589871 JXB589871 KGX589871 KQT589871 LAP589871 LKL589871 LUH589871 MED589871 MNZ589871 MXV589871 NHR589871 NRN589871 OBJ589871 OLF589871 OVB589871 PEX589871 POT589871 PYP589871 QIL589871 QSH589871 RCD589871 RLZ589871 RVV589871 SFR589871 SPN589871 SZJ589871 TJF589871 TTB589871 UCX589871 UMT589871 UWP589871 VGL589871 VQH589871 WAD589871 WJZ589871 WTV589871 HJ655407 RF655407 ABB655407 AKX655407 AUT655407 BEP655407 BOL655407 BYH655407 CID655407 CRZ655407 DBV655407 DLR655407 DVN655407 EFJ655407 EPF655407 EZB655407 FIX655407 FST655407 GCP655407 GML655407 GWH655407 HGD655407 HPZ655407 HZV655407 IJR655407 ITN655407 JDJ655407 JNF655407 JXB655407 KGX655407 KQT655407 LAP655407 LKL655407 LUH655407 MED655407 MNZ655407 MXV655407 NHR655407 NRN655407 OBJ655407 OLF655407 OVB655407 PEX655407 POT655407 PYP655407 QIL655407 QSH655407 RCD655407 RLZ655407 RVV655407 SFR655407 SPN655407 SZJ655407 TJF655407 TTB655407 UCX655407 UMT655407 UWP655407 VGL655407 VQH655407 WAD655407 WJZ655407 WTV655407 HJ720943 RF720943 ABB720943 AKX720943 AUT720943 BEP720943 BOL720943 BYH720943 CID720943 CRZ720943 DBV720943 DLR720943 DVN720943 EFJ720943 EPF720943 EZB720943 FIX720943 FST720943 GCP720943 GML720943 GWH720943 HGD720943 HPZ720943 HZV720943 IJR720943 ITN720943 JDJ720943 JNF720943 JXB720943 KGX720943 KQT720943 LAP720943 LKL720943 LUH720943 MED720943 MNZ720943 MXV720943 NHR720943 NRN720943 OBJ720943 OLF720943 OVB720943 PEX720943 POT720943 PYP720943 QIL720943 QSH720943 RCD720943 RLZ720943 RVV720943 SFR720943 SPN720943 SZJ720943 TJF720943 TTB720943 UCX720943 UMT720943 UWP720943 VGL720943 VQH720943 WAD720943 WJZ720943 WTV720943 HJ786479 RF786479 ABB786479 AKX786479 AUT786479 BEP786479 BOL786479 BYH786479 CID786479 CRZ786479 DBV786479 DLR786479 DVN786479 EFJ786479 EPF786479 EZB786479 FIX786479 FST786479 GCP786479 GML786479 GWH786479 HGD786479 HPZ786479 HZV786479 IJR786479 ITN786479 JDJ786479 JNF786479 JXB786479 KGX786479 KQT786479 LAP786479 LKL786479 LUH786479 MED786479 MNZ786479 MXV786479 NHR786479 NRN786479 OBJ786479 OLF786479 OVB786479 PEX786479 POT786479 PYP786479 QIL786479 QSH786479 RCD786479 RLZ786479 RVV786479 SFR786479 SPN786479 SZJ786479 TJF786479 TTB786479 UCX786479 UMT786479 UWP786479 VGL786479 VQH786479 WAD786479 WJZ786479 WTV786479 HJ852015 RF852015 ABB852015 AKX852015 AUT852015 BEP852015 BOL852015 BYH852015 CID852015 CRZ852015 DBV852015 DLR852015 DVN852015 EFJ852015 EPF852015 EZB852015 FIX852015 FST852015 GCP852015 GML852015 GWH852015 HGD852015 HPZ852015 HZV852015 IJR852015 ITN852015 JDJ852015 JNF852015 JXB852015 KGX852015 KQT852015 LAP852015 LKL852015 LUH852015 MED852015 MNZ852015 MXV852015 NHR852015 NRN852015 OBJ852015 OLF852015 OVB852015 PEX852015 POT852015 PYP852015 QIL852015 QSH852015 RCD852015 RLZ852015 RVV852015 SFR852015 SPN852015 SZJ852015 TJF852015 TTB852015 UCX852015 UMT852015 UWP852015 VGL852015 VQH852015 WAD852015 WJZ852015 WTV852015 HJ917551 RF917551 ABB917551 AKX917551 AUT917551 BEP917551 BOL917551 BYH917551 CID917551 CRZ917551 DBV917551 DLR917551 DVN917551 EFJ917551 EPF917551 EZB917551 FIX917551 FST917551 GCP917551 GML917551 GWH917551 HGD917551 HPZ917551 HZV917551 IJR917551 ITN917551 JDJ917551 JNF917551 JXB917551 KGX917551 KQT917551 LAP917551 LKL917551 LUH917551 MED917551 MNZ917551 MXV917551 NHR917551 NRN917551 OBJ917551 OLF917551 OVB917551 PEX917551 POT917551 PYP917551 QIL917551 QSH917551 RCD917551 RLZ917551 RVV917551 SFR917551 SPN917551 SZJ917551 TJF917551 TTB917551 UCX917551 UMT917551 UWP917551 VGL917551 VQH917551 WAD917551 WJZ917551 WTV917551 HJ983087 RF983087 ABB983087 AKX983087 AUT983087 BEP983087 BOL983087 BYH983087 CID983087 CRZ983087 DBV983087 DLR983087 DVN983087 EFJ983087 EPF983087 EZB983087 FIX983087 FST983087 GCP983087 GML983087 GWH983087 HGD983087 HPZ983087 HZV983087 IJR983087 ITN983087 JDJ983087 JNF983087 JXB983087 KGX983087 KQT983087 LAP983087 LKL983087 LUH983087 MED983087 MNZ983087 MXV983087 NHR983087 NRN983087 OBJ983087 OLF983087 OVB983087 PEX983087 POT983087 PYP983087 QIL983087 QSH983087 RCD983087 RLZ983087 RVV983087 SFR983087 SPN983087 SZJ983087 TJF983087 TTB983087 UCX983087 UMT983087 UWP983087 VGL983087 VQH983087 WAD983087 WJZ983087 WTV983087 HJ65581 RF65581 ABB65581 AKX65581 AUT65581 BEP65581 BOL65581 BYH65581 CID65581 CRZ65581 DBV65581 DLR65581 DVN65581 EFJ65581 EPF65581 EZB65581 FIX65581 FST65581 GCP65581 GML65581 GWH65581 HGD65581 HPZ65581 HZV65581 IJR65581 ITN65581 JDJ65581 JNF65581 JXB65581 KGX65581 KQT65581 LAP65581 LKL65581 LUH65581 MED65581 MNZ65581 MXV65581 NHR65581 NRN65581 OBJ65581 OLF65581 OVB65581 PEX65581 POT65581 PYP65581 QIL65581 QSH65581 RCD65581 RLZ65581 RVV65581 SFR65581 SPN65581 SZJ65581 TJF65581 TTB65581 UCX65581 UMT65581 UWP65581 VGL65581 VQH65581 WAD65581 WJZ65581 WTV65581 HJ131117 RF131117 ABB131117 AKX131117 AUT131117 BEP131117 BOL131117 BYH131117 CID131117 CRZ131117 DBV131117 DLR131117 DVN131117 EFJ131117 EPF131117 EZB131117 FIX131117 FST131117 GCP131117 GML131117 GWH131117 HGD131117 HPZ131117 HZV131117 IJR131117 ITN131117 JDJ131117 JNF131117 JXB131117 KGX131117 KQT131117 LAP131117 LKL131117 LUH131117 MED131117 MNZ131117 MXV131117 NHR131117 NRN131117 OBJ131117 OLF131117 OVB131117 PEX131117 POT131117 PYP131117 QIL131117 QSH131117 RCD131117 RLZ131117 RVV131117 SFR131117 SPN131117 SZJ131117 TJF131117 TTB131117 UCX131117 UMT131117 UWP131117 VGL131117 VQH131117 WAD131117 WJZ131117 WTV131117 HJ196653 RF196653 ABB196653 AKX196653 AUT196653 BEP196653 BOL196653 BYH196653 CID196653 CRZ196653 DBV196653 DLR196653 DVN196653 EFJ196653 EPF196653 EZB196653 FIX196653 FST196653 GCP196653 GML196653 GWH196653 HGD196653 HPZ196653 HZV196653 IJR196653 ITN196653 JDJ196653 JNF196653 JXB196653 KGX196653 KQT196653 LAP196653 LKL196653 LUH196653 MED196653 MNZ196653 MXV196653 NHR196653 NRN196653 OBJ196653 OLF196653 OVB196653 PEX196653 POT196653 PYP196653 QIL196653 QSH196653 RCD196653 RLZ196653 RVV196653 SFR196653 SPN196653 SZJ196653 TJF196653 TTB196653 UCX196653 UMT196653 UWP196653 VGL196653 VQH196653 WAD196653 WJZ196653 WTV196653 HJ262189 RF262189 ABB262189 AKX262189 AUT262189 BEP262189 BOL262189 BYH262189 CID262189 CRZ262189 DBV262189 DLR262189 DVN262189 EFJ262189 EPF262189 EZB262189 FIX262189 FST262189 GCP262189 GML262189 GWH262189 HGD262189 HPZ262189 HZV262189 IJR262189 ITN262189 JDJ262189 JNF262189 JXB262189 KGX262189 KQT262189 LAP262189 LKL262189 LUH262189 MED262189 MNZ262189 MXV262189 NHR262189 NRN262189 OBJ262189 OLF262189 OVB262189 PEX262189 POT262189 PYP262189 QIL262189 QSH262189 RCD262189 RLZ262189 RVV262189 SFR262189 SPN262189 SZJ262189 TJF262189 TTB262189 UCX262189 UMT262189 UWP262189 VGL262189 VQH262189 WAD262189 WJZ262189 WTV262189 HJ327725 RF327725 ABB327725 AKX327725 AUT327725 BEP327725 BOL327725 BYH327725 CID327725 CRZ327725 DBV327725 DLR327725 DVN327725 EFJ327725 EPF327725 EZB327725 FIX327725 FST327725 GCP327725 GML327725 GWH327725 HGD327725 HPZ327725 HZV327725 IJR327725 ITN327725 JDJ327725 JNF327725 JXB327725 KGX327725 KQT327725 LAP327725 LKL327725 LUH327725 MED327725 MNZ327725 MXV327725 NHR327725 NRN327725 OBJ327725 OLF327725 OVB327725 PEX327725 POT327725 PYP327725 QIL327725 QSH327725 RCD327725 RLZ327725 RVV327725 SFR327725 SPN327725 SZJ327725 TJF327725 TTB327725 UCX327725 UMT327725 UWP327725 VGL327725 VQH327725 WAD327725 WJZ327725 WTV327725 HJ393261 RF393261 ABB393261 AKX393261 AUT393261 BEP393261 BOL393261 BYH393261 CID393261 CRZ393261 DBV393261 DLR393261 DVN393261 EFJ393261 EPF393261 EZB393261 FIX393261 FST393261 GCP393261 GML393261 GWH393261 HGD393261 HPZ393261 HZV393261 IJR393261 ITN393261 JDJ393261 JNF393261 JXB393261 KGX393261 KQT393261 LAP393261 LKL393261 LUH393261 MED393261 MNZ393261 MXV393261 NHR393261 NRN393261 OBJ393261 OLF393261 OVB393261 PEX393261 POT393261 PYP393261 QIL393261 QSH393261 RCD393261 RLZ393261 RVV393261 SFR393261 SPN393261 SZJ393261 TJF393261 TTB393261 UCX393261 UMT393261 UWP393261 VGL393261 VQH393261 WAD393261 WJZ393261 WTV393261 HJ458797 RF458797 ABB458797 AKX458797 AUT458797 BEP458797 BOL458797 BYH458797 CID458797 CRZ458797 DBV458797 DLR458797 DVN458797 EFJ458797 EPF458797 EZB458797 FIX458797 FST458797 GCP458797 GML458797 GWH458797 HGD458797 HPZ458797 HZV458797 IJR458797 ITN458797 JDJ458797 JNF458797 JXB458797 KGX458797 KQT458797 LAP458797 LKL458797 LUH458797 MED458797 MNZ458797 MXV458797 NHR458797 NRN458797 OBJ458797 OLF458797 OVB458797 PEX458797 POT458797 PYP458797 QIL458797 QSH458797 RCD458797 RLZ458797 RVV458797 SFR458797 SPN458797 SZJ458797 TJF458797 TTB458797 UCX458797 UMT458797 UWP458797 VGL458797 VQH458797 WAD458797 WJZ458797 WTV458797 HJ524333 RF524333 ABB524333 AKX524333 AUT524333 BEP524333 BOL524333 BYH524333 CID524333 CRZ524333 DBV524333 DLR524333 DVN524333 EFJ524333 EPF524333 EZB524333 FIX524333 FST524333 GCP524333 GML524333 GWH524333 HGD524333 HPZ524333 HZV524333 IJR524333 ITN524333 JDJ524333 JNF524333 JXB524333 KGX524333 KQT524333 LAP524333 LKL524333 LUH524333 MED524333 MNZ524333 MXV524333 NHR524333 NRN524333 OBJ524333 OLF524333 OVB524333 PEX524333 POT524333 PYP524333 QIL524333 QSH524333 RCD524333 RLZ524333 RVV524333 SFR524333 SPN524333 SZJ524333 TJF524333 TTB524333 UCX524333 UMT524333 UWP524333 VGL524333 VQH524333 WAD524333 WJZ524333 WTV524333 HJ589869 RF589869 ABB589869 AKX589869 AUT589869 BEP589869 BOL589869 BYH589869 CID589869 CRZ589869 DBV589869 DLR589869 DVN589869 EFJ589869 EPF589869 EZB589869 FIX589869 FST589869 GCP589869 GML589869 GWH589869 HGD589869 HPZ589869 HZV589869 IJR589869 ITN589869 JDJ589869 JNF589869 JXB589869 KGX589869 KQT589869 LAP589869 LKL589869 LUH589869 MED589869 MNZ589869 MXV589869 NHR589869 NRN589869 OBJ589869 OLF589869 OVB589869 PEX589869 POT589869 PYP589869 QIL589869 QSH589869 RCD589869 RLZ589869 RVV589869 SFR589869 SPN589869 SZJ589869 TJF589869 TTB589869 UCX589869 UMT589869 UWP589869 VGL589869 VQH589869 WAD589869 WJZ589869 WTV589869 HJ655405 RF655405 ABB655405 AKX655405 AUT655405 BEP655405 BOL655405 BYH655405 CID655405 CRZ655405 DBV655405 DLR655405 DVN655405 EFJ655405 EPF655405 EZB655405 FIX655405 FST655405 GCP655405 GML655405 GWH655405 HGD655405 HPZ655405 HZV655405 IJR655405 ITN655405 JDJ655405 JNF655405 JXB655405 KGX655405 KQT655405 LAP655405 LKL655405 LUH655405 MED655405 MNZ655405 MXV655405 NHR655405 NRN655405 OBJ655405 OLF655405 OVB655405 PEX655405 POT655405 PYP655405 QIL655405 QSH655405 RCD655405 RLZ655405 RVV655405 SFR655405 SPN655405 SZJ655405 TJF655405 TTB655405 UCX655405 UMT655405 UWP655405 VGL655405 VQH655405 WAD655405 WJZ655405 WTV655405 HJ720941 RF720941 ABB720941 AKX720941 AUT720941 BEP720941 BOL720941 BYH720941 CID720941 CRZ720941 DBV720941 DLR720941 DVN720941 EFJ720941 EPF720941 EZB720941 FIX720941 FST720941 GCP720941 GML720941 GWH720941 HGD720941 HPZ720941 HZV720941 IJR720941 ITN720941 JDJ720941 JNF720941 JXB720941 KGX720941 KQT720941 LAP720941 LKL720941 LUH720941 MED720941 MNZ720941 MXV720941 NHR720941 NRN720941 OBJ720941 OLF720941 OVB720941 PEX720941 POT720941 PYP720941 QIL720941 QSH720941 RCD720941 RLZ720941 RVV720941 SFR720941 SPN720941 SZJ720941 TJF720941 TTB720941 UCX720941 UMT720941 UWP720941 VGL720941 VQH720941 WAD720941 WJZ720941 WTV720941 HJ786477 RF786477 ABB786477 AKX786477 AUT786477 BEP786477 BOL786477 BYH786477 CID786477 CRZ786477 DBV786477 DLR786477 DVN786477 EFJ786477 EPF786477 EZB786477 FIX786477 FST786477 GCP786477 GML786477 GWH786477 HGD786477 HPZ786477 HZV786477 IJR786477 ITN786477 JDJ786477 JNF786477 JXB786477 KGX786477 KQT786477 LAP786477 LKL786477 LUH786477 MED786477 MNZ786477 MXV786477 NHR786477 NRN786477 OBJ786477 OLF786477 OVB786477 PEX786477 POT786477 PYP786477 QIL786477 QSH786477 RCD786477 RLZ786477 RVV786477 SFR786477 SPN786477 SZJ786477 TJF786477 TTB786477 UCX786477 UMT786477 UWP786477 VGL786477 VQH786477 WAD786477 WJZ786477 WTV786477 HJ852013 RF852013 ABB852013 AKX852013 AUT852013 BEP852013 BOL852013 BYH852013 CID852013 CRZ852013 DBV852013 DLR852013 DVN852013 EFJ852013 EPF852013 EZB852013 FIX852013 FST852013 GCP852013 GML852013 GWH852013 HGD852013 HPZ852013 HZV852013 IJR852013 ITN852013 JDJ852013 JNF852013 JXB852013 KGX852013 KQT852013 LAP852013 LKL852013 LUH852013 MED852013 MNZ852013 MXV852013 NHR852013 NRN852013 OBJ852013 OLF852013 OVB852013 PEX852013 POT852013 PYP852013 QIL852013 QSH852013 RCD852013 RLZ852013 RVV852013 SFR852013 SPN852013 SZJ852013 TJF852013 TTB852013 UCX852013 UMT852013 UWP852013 VGL852013 VQH852013 WAD852013 WJZ852013 WTV852013 HJ917549 RF917549 ABB917549 AKX917549 AUT917549 BEP917549 BOL917549 BYH917549 CID917549 CRZ917549 DBV917549 DLR917549 DVN917549 EFJ917549 EPF917549 EZB917549 FIX917549 FST917549 GCP917549 GML917549 GWH917549 HGD917549 HPZ917549 HZV917549 IJR917549 ITN917549 JDJ917549 JNF917549 JXB917549 KGX917549 KQT917549 LAP917549 LKL917549 LUH917549 MED917549 MNZ917549 MXV917549 NHR917549 NRN917549 OBJ917549 OLF917549 OVB917549 PEX917549 POT917549 PYP917549 QIL917549 QSH917549 RCD917549 RLZ917549 RVV917549 SFR917549 SPN917549 SZJ917549 TJF917549 TTB917549 UCX917549 UMT917549 UWP917549 VGL917549 VQH917549 WAD917549 WJZ917549 WTV917549 HJ983085 RF983085 ABB983085 AKX983085 AUT983085 BEP983085 BOL983085 BYH983085 CID983085 CRZ983085 DBV983085 DLR983085 DVN983085 EFJ983085 EPF983085 EZB983085 FIX983085 FST983085 GCP983085 GML983085 GWH983085 HGD983085 HPZ983085 HZV983085 IJR983085 ITN983085 JDJ983085 JNF983085 JXB983085 KGX983085 KQT983085 LAP983085 LKL983085 LUH983085 MED983085 MNZ983085 MXV983085 NHR983085 NRN983085 OBJ983085 OLF983085 OVB983085 PEX983085 POT983085 PYP983085 QIL983085 QSH983085 RCD983085 RLZ983085 RVV983085 SFR983085 SPN983085 SZJ983085 TJF983085 TTB983085 UCX983085 UMT983085 UWP983085 VGL983085 VQH983085 WAD983085 WJZ983085 WTV983085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HJ65579 RF65579 ABB65579 AKX65579 AUT65579 BEP65579 BOL65579 BYH65579 CID65579 CRZ65579 DBV65579 DLR65579 DVN65579 EFJ65579 EPF65579 EZB65579 FIX65579 FST65579 GCP65579 GML65579 GWH65579 HGD65579 HPZ65579 HZV65579 IJR65579 ITN65579 JDJ65579 JNF65579 JXB65579 KGX65579 KQT65579 LAP65579 LKL65579 LUH65579 MED65579 MNZ65579 MXV65579 NHR65579 NRN65579 OBJ65579 OLF65579 OVB65579 PEX65579 POT65579 PYP65579 QIL65579 QSH65579 RCD65579 RLZ65579 RVV65579 SFR65579 SPN65579 SZJ65579 TJF65579 TTB65579 UCX65579 UMT65579 UWP65579 VGL65579 VQH65579 WAD65579 WJZ65579 WTV65579 HJ131115 RF131115 ABB131115 AKX131115 AUT131115 BEP131115 BOL131115 BYH131115 CID131115 CRZ131115 DBV131115 DLR131115 DVN131115 EFJ131115 EPF131115 EZB131115 FIX131115 FST131115 GCP131115 GML131115 GWH131115 HGD131115 HPZ131115 HZV131115 IJR131115 ITN131115 JDJ131115 JNF131115 JXB131115 KGX131115 KQT131115 LAP131115 LKL131115 LUH131115 MED131115 MNZ131115 MXV131115 NHR131115 NRN131115 OBJ131115 OLF131115 OVB131115 PEX131115 POT131115 PYP131115 QIL131115 QSH131115 RCD131115 RLZ131115 RVV131115 SFR131115 SPN131115 SZJ131115 TJF131115 TTB131115 UCX131115 UMT131115 UWP131115 VGL131115 VQH131115 WAD131115 WJZ131115 WTV131115 HJ196651 RF196651 ABB196651 AKX196651 AUT196651 BEP196651 BOL196651 BYH196651 CID196651 CRZ196651 DBV196651 DLR196651 DVN196651 EFJ196651 EPF196651 EZB196651 FIX196651 FST196651 GCP196651 GML196651 GWH196651 HGD196651 HPZ196651 HZV196651 IJR196651 ITN196651 JDJ196651 JNF196651 JXB196651 KGX196651 KQT196651 LAP196651 LKL196651 LUH196651 MED196651 MNZ196651 MXV196651 NHR196651 NRN196651 OBJ196651 OLF196651 OVB196651 PEX196651 POT196651 PYP196651 QIL196651 QSH196651 RCD196651 RLZ196651 RVV196651 SFR196651 SPN196651 SZJ196651 TJF196651 TTB196651 UCX196651 UMT196651 UWP196651 VGL196651 VQH196651 WAD196651 WJZ196651 WTV196651 HJ262187 RF262187 ABB262187 AKX262187 AUT262187 BEP262187 BOL262187 BYH262187 CID262187 CRZ262187 DBV262187 DLR262187 DVN262187 EFJ262187 EPF262187 EZB262187 FIX262187 FST262187 GCP262187 GML262187 GWH262187 HGD262187 HPZ262187 HZV262187 IJR262187 ITN262187 JDJ262187 JNF262187 JXB262187 KGX262187 KQT262187 LAP262187 LKL262187 LUH262187 MED262187 MNZ262187 MXV262187 NHR262187 NRN262187 OBJ262187 OLF262187 OVB262187 PEX262187 POT262187 PYP262187 QIL262187 QSH262187 RCD262187 RLZ262187 RVV262187 SFR262187 SPN262187 SZJ262187 TJF262187 TTB262187 UCX262187 UMT262187 UWP262187 VGL262187 VQH262187 WAD262187 WJZ262187 WTV262187 HJ327723 RF327723 ABB327723 AKX327723 AUT327723 BEP327723 BOL327723 BYH327723 CID327723 CRZ327723 DBV327723 DLR327723 DVN327723 EFJ327723 EPF327723 EZB327723 FIX327723 FST327723 GCP327723 GML327723 GWH327723 HGD327723 HPZ327723 HZV327723 IJR327723 ITN327723 JDJ327723 JNF327723 JXB327723 KGX327723 KQT327723 LAP327723 LKL327723 LUH327723 MED327723 MNZ327723 MXV327723 NHR327723 NRN327723 OBJ327723 OLF327723 OVB327723 PEX327723 POT327723 PYP327723 QIL327723 QSH327723 RCD327723 RLZ327723 RVV327723 SFR327723 SPN327723 SZJ327723 TJF327723 TTB327723 UCX327723 UMT327723 UWP327723 VGL327723 VQH327723 WAD327723 WJZ327723 WTV327723 HJ393259 RF393259 ABB393259 AKX393259 AUT393259 BEP393259 BOL393259 BYH393259 CID393259 CRZ393259 DBV393259 DLR393259 DVN393259 EFJ393259 EPF393259 EZB393259 FIX393259 FST393259 GCP393259 GML393259 GWH393259 HGD393259 HPZ393259 HZV393259 IJR393259 ITN393259 JDJ393259 JNF393259 JXB393259 KGX393259 KQT393259 LAP393259 LKL393259 LUH393259 MED393259 MNZ393259 MXV393259 NHR393259 NRN393259 OBJ393259 OLF393259 OVB393259 PEX393259 POT393259 PYP393259 QIL393259 QSH393259 RCD393259 RLZ393259 RVV393259 SFR393259 SPN393259 SZJ393259 TJF393259 TTB393259 UCX393259 UMT393259 UWP393259 VGL393259 VQH393259 WAD393259 WJZ393259 WTV393259 HJ458795 RF458795 ABB458795 AKX458795 AUT458795 BEP458795 BOL458795 BYH458795 CID458795 CRZ458795 DBV458795 DLR458795 DVN458795 EFJ458795 EPF458795 EZB458795 FIX458795 FST458795 GCP458795 GML458795 GWH458795 HGD458795 HPZ458795 HZV458795 IJR458795 ITN458795 JDJ458795 JNF458795 JXB458795 KGX458795 KQT458795 LAP458795 LKL458795 LUH458795 MED458795 MNZ458795 MXV458795 NHR458795 NRN458795 OBJ458795 OLF458795 OVB458795 PEX458795 POT458795 PYP458795 QIL458795 QSH458795 RCD458795 RLZ458795 RVV458795 SFR458795 SPN458795 SZJ458795 TJF458795 TTB458795 UCX458795 UMT458795 UWP458795 VGL458795 VQH458795 WAD458795 WJZ458795 WTV458795 HJ524331 RF524331 ABB524331 AKX524331 AUT524331 BEP524331 BOL524331 BYH524331 CID524331 CRZ524331 DBV524331 DLR524331 DVN524331 EFJ524331 EPF524331 EZB524331 FIX524331 FST524331 GCP524331 GML524331 GWH524331 HGD524331 HPZ524331 HZV524331 IJR524331 ITN524331 JDJ524331 JNF524331 JXB524331 KGX524331 KQT524331 LAP524331 LKL524331 LUH524331 MED524331 MNZ524331 MXV524331 NHR524331 NRN524331 OBJ524331 OLF524331 OVB524331 PEX524331 POT524331 PYP524331 QIL524331 QSH524331 RCD524331 RLZ524331 RVV524331 SFR524331 SPN524331 SZJ524331 TJF524331 TTB524331 UCX524331 UMT524331 UWP524331 VGL524331 VQH524331 WAD524331 WJZ524331 WTV524331 HJ589867 RF589867 ABB589867 AKX589867 AUT589867 BEP589867 BOL589867 BYH589867 CID589867 CRZ589867 DBV589867 DLR589867 DVN589867 EFJ589867 EPF589867 EZB589867 FIX589867 FST589867 GCP589867 GML589867 GWH589867 HGD589867 HPZ589867 HZV589867 IJR589867 ITN589867 JDJ589867 JNF589867 JXB589867 KGX589867 KQT589867 LAP589867 LKL589867 LUH589867 MED589867 MNZ589867 MXV589867 NHR589867 NRN589867 OBJ589867 OLF589867 OVB589867 PEX589867 POT589867 PYP589867 QIL589867 QSH589867 RCD589867 RLZ589867 RVV589867 SFR589867 SPN589867 SZJ589867 TJF589867 TTB589867 UCX589867 UMT589867 UWP589867 VGL589867 VQH589867 WAD589867 WJZ589867 WTV589867 HJ655403 RF655403 ABB655403 AKX655403 AUT655403 BEP655403 BOL655403 BYH655403 CID655403 CRZ655403 DBV655403 DLR655403 DVN655403 EFJ655403 EPF655403 EZB655403 FIX655403 FST655403 GCP655403 GML655403 GWH655403 HGD655403 HPZ655403 HZV655403 IJR655403 ITN655403 JDJ655403 JNF655403 JXB655403 KGX655403 KQT655403 LAP655403 LKL655403 LUH655403 MED655403 MNZ655403 MXV655403 NHR655403 NRN655403 OBJ655403 OLF655403 OVB655403 PEX655403 POT655403 PYP655403 QIL655403 QSH655403 RCD655403 RLZ655403 RVV655403 SFR655403 SPN655403 SZJ655403 TJF655403 TTB655403 UCX655403 UMT655403 UWP655403 VGL655403 VQH655403 WAD655403 WJZ655403 WTV655403 HJ720939 RF720939 ABB720939 AKX720939 AUT720939 BEP720939 BOL720939 BYH720939 CID720939 CRZ720939 DBV720939 DLR720939 DVN720939 EFJ720939 EPF720939 EZB720939 FIX720939 FST720939 GCP720939 GML720939 GWH720939 HGD720939 HPZ720939 HZV720939 IJR720939 ITN720939 JDJ720939 JNF720939 JXB720939 KGX720939 KQT720939 LAP720939 LKL720939 LUH720939 MED720939 MNZ720939 MXV720939 NHR720939 NRN720939 OBJ720939 OLF720939 OVB720939 PEX720939 POT720939 PYP720939 QIL720939 QSH720939 RCD720939 RLZ720939 RVV720939 SFR720939 SPN720939 SZJ720939 TJF720939 TTB720939 UCX720939 UMT720939 UWP720939 VGL720939 VQH720939 WAD720939 WJZ720939 WTV720939 HJ786475 RF786475 ABB786475 AKX786475 AUT786475 BEP786475 BOL786475 BYH786475 CID786475 CRZ786475 DBV786475 DLR786475 DVN786475 EFJ786475 EPF786475 EZB786475 FIX786475 FST786475 GCP786475 GML786475 GWH786475 HGD786475 HPZ786475 HZV786475 IJR786475 ITN786475 JDJ786475 JNF786475 JXB786475 KGX786475 KQT786475 LAP786475 LKL786475 LUH786475 MED786475 MNZ786475 MXV786475 NHR786475 NRN786475 OBJ786475 OLF786475 OVB786475 PEX786475 POT786475 PYP786475 QIL786475 QSH786475 RCD786475 RLZ786475 RVV786475 SFR786475 SPN786475 SZJ786475 TJF786475 TTB786475 UCX786475 UMT786475 UWP786475 VGL786475 VQH786475 WAD786475 WJZ786475 WTV786475 HJ852011 RF852011 ABB852011 AKX852011 AUT852011 BEP852011 BOL852011 BYH852011 CID852011 CRZ852011 DBV852011 DLR852011 DVN852011 EFJ852011 EPF852011 EZB852011 FIX852011 FST852011 GCP852011 GML852011 GWH852011 HGD852011 HPZ852011 HZV852011 IJR852011 ITN852011 JDJ852011 JNF852011 JXB852011 KGX852011 KQT852011 LAP852011 LKL852011 LUH852011 MED852011 MNZ852011 MXV852011 NHR852011 NRN852011 OBJ852011 OLF852011 OVB852011 PEX852011 POT852011 PYP852011 QIL852011 QSH852011 RCD852011 RLZ852011 RVV852011 SFR852011 SPN852011 SZJ852011 TJF852011 TTB852011 UCX852011 UMT852011 UWP852011 VGL852011 VQH852011 WAD852011 WJZ852011 WTV852011 HJ917547 RF917547 ABB917547 AKX917547 AUT917547 BEP917547 BOL917547 BYH917547 CID917547 CRZ917547 DBV917547 DLR917547 DVN917547 EFJ917547 EPF917547 EZB917547 FIX917547 FST917547 GCP917547 GML917547 GWH917547 HGD917547 HPZ917547 HZV917547 IJR917547 ITN917547 JDJ917547 JNF917547 JXB917547 KGX917547 KQT917547 LAP917547 LKL917547 LUH917547 MED917547 MNZ917547 MXV917547 NHR917547 NRN917547 OBJ917547 OLF917547 OVB917547 PEX917547 POT917547 PYP917547 QIL917547 QSH917547 RCD917547 RLZ917547 RVV917547 SFR917547 SPN917547 SZJ917547 TJF917547 TTB917547 UCX917547 UMT917547 UWP917547 VGL917547 VQH917547 WAD917547 WJZ917547 WTV917547 HJ983083 RF983083 ABB983083 AKX983083 AUT983083 BEP983083 BOL983083 BYH983083 CID983083 CRZ983083 DBV983083 DLR983083 DVN983083 EFJ983083 EPF983083 EZB983083 FIX983083 FST983083 GCP983083 GML983083 GWH983083 HGD983083 HPZ983083 HZV983083 IJR983083 ITN983083 JDJ983083 JNF983083 JXB983083 KGX983083 KQT983083 LAP983083 LKL983083 LUH983083 MED983083 MNZ983083 MXV983083 NHR983083 NRN983083 OBJ983083 OLF983083 OVB983083 PEX983083 POT983083 PYP983083 QIL983083 QSH983083 RCD983083 RLZ983083 RVV983083 SFR983083 SPN983083 SZJ983083 TJF983083 TTB983083 UCX983083 UMT983083 UWP983083 VGL983083 VQH983083 WAD983083 WJZ983083 WTV983083 HF65587:HF65590 RB65587:RB65590 AAX65587:AAX65590 AKT65587:AKT65590 AUP65587:AUP65590 BEL65587:BEL65590 BOH65587:BOH65590 BYD65587:BYD65590 CHZ65587:CHZ65590 CRV65587:CRV65590 DBR65587:DBR65590 DLN65587:DLN65590 DVJ65587:DVJ65590 EFF65587:EFF65590 EPB65587:EPB65590 EYX65587:EYX65590 FIT65587:FIT65590 FSP65587:FSP65590 GCL65587:GCL65590 GMH65587:GMH65590 GWD65587:GWD65590 HFZ65587:HFZ65590 HPV65587:HPV65590 HZR65587:HZR65590 IJN65587:IJN65590 ITJ65587:ITJ65590 JDF65587:JDF65590 JNB65587:JNB65590 JWX65587:JWX65590 KGT65587:KGT65590 KQP65587:KQP65590 LAL65587:LAL65590 LKH65587:LKH65590 LUD65587:LUD65590 MDZ65587:MDZ65590 MNV65587:MNV65590 MXR65587:MXR65590 NHN65587:NHN65590 NRJ65587:NRJ65590 OBF65587:OBF65590 OLB65587:OLB65590 OUX65587:OUX65590 PET65587:PET65590 POP65587:POP65590 PYL65587:PYL65590 QIH65587:QIH65590 QSD65587:QSD65590 RBZ65587:RBZ65590 RLV65587:RLV65590 RVR65587:RVR65590 SFN65587:SFN65590 SPJ65587:SPJ65590 SZF65587:SZF65590 TJB65587:TJB65590 TSX65587:TSX65590 UCT65587:UCT65590 UMP65587:UMP65590 UWL65587:UWL65590 VGH65587:VGH65590 VQD65587:VQD65590 VZZ65587:VZZ65590 WJV65587:WJV65590 WTR65587:WTR65590 HF131123:HF131126 RB131123:RB131126 AAX131123:AAX131126 AKT131123:AKT131126 AUP131123:AUP131126 BEL131123:BEL131126 BOH131123:BOH131126 BYD131123:BYD131126 CHZ131123:CHZ131126 CRV131123:CRV131126 DBR131123:DBR131126 DLN131123:DLN131126 DVJ131123:DVJ131126 EFF131123:EFF131126 EPB131123:EPB131126 EYX131123:EYX131126 FIT131123:FIT131126 FSP131123:FSP131126 GCL131123:GCL131126 GMH131123:GMH131126 GWD131123:GWD131126 HFZ131123:HFZ131126 HPV131123:HPV131126 HZR131123:HZR131126 IJN131123:IJN131126 ITJ131123:ITJ131126 JDF131123:JDF131126 JNB131123:JNB131126 JWX131123:JWX131126 KGT131123:KGT131126 KQP131123:KQP131126 LAL131123:LAL131126 LKH131123:LKH131126 LUD131123:LUD131126 MDZ131123:MDZ131126 MNV131123:MNV131126 MXR131123:MXR131126 NHN131123:NHN131126 NRJ131123:NRJ131126 OBF131123:OBF131126 OLB131123:OLB131126 OUX131123:OUX131126 PET131123:PET131126 POP131123:POP131126 PYL131123:PYL131126 QIH131123:QIH131126 QSD131123:QSD131126 RBZ131123:RBZ131126 RLV131123:RLV131126 RVR131123:RVR131126 SFN131123:SFN131126 SPJ131123:SPJ131126 SZF131123:SZF131126 TJB131123:TJB131126 TSX131123:TSX131126 UCT131123:UCT131126 UMP131123:UMP131126 UWL131123:UWL131126 VGH131123:VGH131126 VQD131123:VQD131126 VZZ131123:VZZ131126 WJV131123:WJV131126 WTR131123:WTR131126 HF196659:HF196662 RB196659:RB196662 AAX196659:AAX196662 AKT196659:AKT196662 AUP196659:AUP196662 BEL196659:BEL196662 BOH196659:BOH196662 BYD196659:BYD196662 CHZ196659:CHZ196662 CRV196659:CRV196662 DBR196659:DBR196662 DLN196659:DLN196662 DVJ196659:DVJ196662 EFF196659:EFF196662 EPB196659:EPB196662 EYX196659:EYX196662 FIT196659:FIT196662 FSP196659:FSP196662 GCL196659:GCL196662 GMH196659:GMH196662 GWD196659:GWD196662 HFZ196659:HFZ196662 HPV196659:HPV196662 HZR196659:HZR196662 IJN196659:IJN196662 ITJ196659:ITJ196662 JDF196659:JDF196662 JNB196659:JNB196662 JWX196659:JWX196662 KGT196659:KGT196662 KQP196659:KQP196662 LAL196659:LAL196662 LKH196659:LKH196662 LUD196659:LUD196662 MDZ196659:MDZ196662 MNV196659:MNV196662 MXR196659:MXR196662 NHN196659:NHN196662 NRJ196659:NRJ196662 OBF196659:OBF196662 OLB196659:OLB196662 OUX196659:OUX196662 PET196659:PET196662 POP196659:POP196662 PYL196659:PYL196662 QIH196659:QIH196662 QSD196659:QSD196662 RBZ196659:RBZ196662 RLV196659:RLV196662 RVR196659:RVR196662 SFN196659:SFN196662 SPJ196659:SPJ196662 SZF196659:SZF196662 TJB196659:TJB196662 TSX196659:TSX196662 UCT196659:UCT196662 UMP196659:UMP196662 UWL196659:UWL196662 VGH196659:VGH196662 VQD196659:VQD196662 VZZ196659:VZZ196662 WJV196659:WJV196662 WTR196659:WTR196662 HF262195:HF262198 RB262195:RB262198 AAX262195:AAX262198 AKT262195:AKT262198 AUP262195:AUP262198 BEL262195:BEL262198 BOH262195:BOH262198 BYD262195:BYD262198 CHZ262195:CHZ262198 CRV262195:CRV262198 DBR262195:DBR262198 DLN262195:DLN262198 DVJ262195:DVJ262198 EFF262195:EFF262198 EPB262195:EPB262198 EYX262195:EYX262198 FIT262195:FIT262198 FSP262195:FSP262198 GCL262195:GCL262198 GMH262195:GMH262198 GWD262195:GWD262198 HFZ262195:HFZ262198 HPV262195:HPV262198 HZR262195:HZR262198 IJN262195:IJN262198 ITJ262195:ITJ262198 JDF262195:JDF262198 JNB262195:JNB262198 JWX262195:JWX262198 KGT262195:KGT262198 KQP262195:KQP262198 LAL262195:LAL262198 LKH262195:LKH262198 LUD262195:LUD262198 MDZ262195:MDZ262198 MNV262195:MNV262198 MXR262195:MXR262198 NHN262195:NHN262198 NRJ262195:NRJ262198 OBF262195:OBF262198 OLB262195:OLB262198 OUX262195:OUX262198 PET262195:PET262198 POP262195:POP262198 PYL262195:PYL262198 QIH262195:QIH262198 QSD262195:QSD262198 RBZ262195:RBZ262198 RLV262195:RLV262198 RVR262195:RVR262198 SFN262195:SFN262198 SPJ262195:SPJ262198 SZF262195:SZF262198 TJB262195:TJB262198 TSX262195:TSX262198 UCT262195:UCT262198 UMP262195:UMP262198 UWL262195:UWL262198 VGH262195:VGH262198 VQD262195:VQD262198 VZZ262195:VZZ262198 WJV262195:WJV262198 WTR262195:WTR262198 HF327731:HF327734 RB327731:RB327734 AAX327731:AAX327734 AKT327731:AKT327734 AUP327731:AUP327734 BEL327731:BEL327734 BOH327731:BOH327734 BYD327731:BYD327734 CHZ327731:CHZ327734 CRV327731:CRV327734 DBR327731:DBR327734 DLN327731:DLN327734 DVJ327731:DVJ327734 EFF327731:EFF327734 EPB327731:EPB327734 EYX327731:EYX327734 FIT327731:FIT327734 FSP327731:FSP327734 GCL327731:GCL327734 GMH327731:GMH327734 GWD327731:GWD327734 HFZ327731:HFZ327734 HPV327731:HPV327734 HZR327731:HZR327734 IJN327731:IJN327734 ITJ327731:ITJ327734 JDF327731:JDF327734 JNB327731:JNB327734 JWX327731:JWX327734 KGT327731:KGT327734 KQP327731:KQP327734 LAL327731:LAL327734 LKH327731:LKH327734 LUD327731:LUD327734 MDZ327731:MDZ327734 MNV327731:MNV327734 MXR327731:MXR327734 NHN327731:NHN327734 NRJ327731:NRJ327734 OBF327731:OBF327734 OLB327731:OLB327734 OUX327731:OUX327734 PET327731:PET327734 POP327731:POP327734 PYL327731:PYL327734 QIH327731:QIH327734 QSD327731:QSD327734 RBZ327731:RBZ327734 RLV327731:RLV327734 RVR327731:RVR327734 SFN327731:SFN327734 SPJ327731:SPJ327734 SZF327731:SZF327734 TJB327731:TJB327734 TSX327731:TSX327734 UCT327731:UCT327734 UMP327731:UMP327734 UWL327731:UWL327734 VGH327731:VGH327734 VQD327731:VQD327734 VZZ327731:VZZ327734 WJV327731:WJV327734 WTR327731:WTR327734 HF393267:HF393270 RB393267:RB393270 AAX393267:AAX393270 AKT393267:AKT393270 AUP393267:AUP393270 BEL393267:BEL393270 BOH393267:BOH393270 BYD393267:BYD393270 CHZ393267:CHZ393270 CRV393267:CRV393270 DBR393267:DBR393270 DLN393267:DLN393270 DVJ393267:DVJ393270 EFF393267:EFF393270 EPB393267:EPB393270 EYX393267:EYX393270 FIT393267:FIT393270 FSP393267:FSP393270 GCL393267:GCL393270 GMH393267:GMH393270 GWD393267:GWD393270 HFZ393267:HFZ393270 HPV393267:HPV393270 HZR393267:HZR393270 IJN393267:IJN393270 ITJ393267:ITJ393270 JDF393267:JDF393270 JNB393267:JNB393270 JWX393267:JWX393270 KGT393267:KGT393270 KQP393267:KQP393270 LAL393267:LAL393270 LKH393267:LKH393270 LUD393267:LUD393270 MDZ393267:MDZ393270 MNV393267:MNV393270 MXR393267:MXR393270 NHN393267:NHN393270 NRJ393267:NRJ393270 OBF393267:OBF393270 OLB393267:OLB393270 OUX393267:OUX393270 PET393267:PET393270 POP393267:POP393270 PYL393267:PYL393270 QIH393267:QIH393270 QSD393267:QSD393270 RBZ393267:RBZ393270 RLV393267:RLV393270 RVR393267:RVR393270 SFN393267:SFN393270 SPJ393267:SPJ393270 SZF393267:SZF393270 TJB393267:TJB393270 TSX393267:TSX393270 UCT393267:UCT393270 UMP393267:UMP393270 UWL393267:UWL393270 VGH393267:VGH393270 VQD393267:VQD393270 VZZ393267:VZZ393270 WJV393267:WJV393270 WTR393267:WTR393270 HF458803:HF458806 RB458803:RB458806 AAX458803:AAX458806 AKT458803:AKT458806 AUP458803:AUP458806 BEL458803:BEL458806 BOH458803:BOH458806 BYD458803:BYD458806 CHZ458803:CHZ458806 CRV458803:CRV458806 DBR458803:DBR458806 DLN458803:DLN458806 DVJ458803:DVJ458806 EFF458803:EFF458806 EPB458803:EPB458806 EYX458803:EYX458806 FIT458803:FIT458806 FSP458803:FSP458806 GCL458803:GCL458806 GMH458803:GMH458806 GWD458803:GWD458806 HFZ458803:HFZ458806 HPV458803:HPV458806 HZR458803:HZR458806 IJN458803:IJN458806 ITJ458803:ITJ458806 JDF458803:JDF458806 JNB458803:JNB458806 JWX458803:JWX458806 KGT458803:KGT458806 KQP458803:KQP458806 LAL458803:LAL458806 LKH458803:LKH458806 LUD458803:LUD458806 MDZ458803:MDZ458806 MNV458803:MNV458806 MXR458803:MXR458806 NHN458803:NHN458806 NRJ458803:NRJ458806 OBF458803:OBF458806 OLB458803:OLB458806 OUX458803:OUX458806 PET458803:PET458806 POP458803:POP458806 PYL458803:PYL458806 QIH458803:QIH458806 QSD458803:QSD458806 RBZ458803:RBZ458806 RLV458803:RLV458806 RVR458803:RVR458806 SFN458803:SFN458806 SPJ458803:SPJ458806 SZF458803:SZF458806 TJB458803:TJB458806 TSX458803:TSX458806 UCT458803:UCT458806 UMP458803:UMP458806 UWL458803:UWL458806 VGH458803:VGH458806 VQD458803:VQD458806 VZZ458803:VZZ458806 WJV458803:WJV458806 WTR458803:WTR458806 HF524339:HF524342 RB524339:RB524342 AAX524339:AAX524342 AKT524339:AKT524342 AUP524339:AUP524342 BEL524339:BEL524342 BOH524339:BOH524342 BYD524339:BYD524342 CHZ524339:CHZ524342 CRV524339:CRV524342 DBR524339:DBR524342 DLN524339:DLN524342 DVJ524339:DVJ524342 EFF524339:EFF524342 EPB524339:EPB524342 EYX524339:EYX524342 FIT524339:FIT524342 FSP524339:FSP524342 GCL524339:GCL524342 GMH524339:GMH524342 GWD524339:GWD524342 HFZ524339:HFZ524342 HPV524339:HPV524342 HZR524339:HZR524342 IJN524339:IJN524342 ITJ524339:ITJ524342 JDF524339:JDF524342 JNB524339:JNB524342 JWX524339:JWX524342 KGT524339:KGT524342 KQP524339:KQP524342 LAL524339:LAL524342 LKH524339:LKH524342 LUD524339:LUD524342 MDZ524339:MDZ524342 MNV524339:MNV524342 MXR524339:MXR524342 NHN524339:NHN524342 NRJ524339:NRJ524342 OBF524339:OBF524342 OLB524339:OLB524342 OUX524339:OUX524342 PET524339:PET524342 POP524339:POP524342 PYL524339:PYL524342 QIH524339:QIH524342 QSD524339:QSD524342 RBZ524339:RBZ524342 RLV524339:RLV524342 RVR524339:RVR524342 SFN524339:SFN524342 SPJ524339:SPJ524342 SZF524339:SZF524342 TJB524339:TJB524342 TSX524339:TSX524342 UCT524339:UCT524342 UMP524339:UMP524342 UWL524339:UWL524342 VGH524339:VGH524342 VQD524339:VQD524342 VZZ524339:VZZ524342 WJV524339:WJV524342 WTR524339:WTR524342 HF589875:HF589878 RB589875:RB589878 AAX589875:AAX589878 AKT589875:AKT589878 AUP589875:AUP589878 BEL589875:BEL589878 BOH589875:BOH589878 BYD589875:BYD589878 CHZ589875:CHZ589878 CRV589875:CRV589878 DBR589875:DBR589878 DLN589875:DLN589878 DVJ589875:DVJ589878 EFF589875:EFF589878 EPB589875:EPB589878 EYX589875:EYX589878 FIT589875:FIT589878 FSP589875:FSP589878 GCL589875:GCL589878 GMH589875:GMH589878 GWD589875:GWD589878 HFZ589875:HFZ589878 HPV589875:HPV589878 HZR589875:HZR589878 IJN589875:IJN589878 ITJ589875:ITJ589878 JDF589875:JDF589878 JNB589875:JNB589878 JWX589875:JWX589878 KGT589875:KGT589878 KQP589875:KQP589878 LAL589875:LAL589878 LKH589875:LKH589878 LUD589875:LUD589878 MDZ589875:MDZ589878 MNV589875:MNV589878 MXR589875:MXR589878 NHN589875:NHN589878 NRJ589875:NRJ589878 OBF589875:OBF589878 OLB589875:OLB589878 OUX589875:OUX589878 PET589875:PET589878 POP589875:POP589878 PYL589875:PYL589878 QIH589875:QIH589878 QSD589875:QSD589878 RBZ589875:RBZ589878 RLV589875:RLV589878 RVR589875:RVR589878 SFN589875:SFN589878 SPJ589875:SPJ589878 SZF589875:SZF589878 TJB589875:TJB589878 TSX589875:TSX589878 UCT589875:UCT589878 UMP589875:UMP589878 UWL589875:UWL589878 VGH589875:VGH589878 VQD589875:VQD589878 VZZ589875:VZZ589878 WJV589875:WJV589878 WTR589875:WTR589878 HF655411:HF655414 RB655411:RB655414 AAX655411:AAX655414 AKT655411:AKT655414 AUP655411:AUP655414 BEL655411:BEL655414 BOH655411:BOH655414 BYD655411:BYD655414 CHZ655411:CHZ655414 CRV655411:CRV655414 DBR655411:DBR655414 DLN655411:DLN655414 DVJ655411:DVJ655414 EFF655411:EFF655414 EPB655411:EPB655414 EYX655411:EYX655414 FIT655411:FIT655414 FSP655411:FSP655414 GCL655411:GCL655414 GMH655411:GMH655414 GWD655411:GWD655414 HFZ655411:HFZ655414 HPV655411:HPV655414 HZR655411:HZR655414 IJN655411:IJN655414 ITJ655411:ITJ655414 JDF655411:JDF655414 JNB655411:JNB655414 JWX655411:JWX655414 KGT655411:KGT655414 KQP655411:KQP655414 LAL655411:LAL655414 LKH655411:LKH655414 LUD655411:LUD655414 MDZ655411:MDZ655414 MNV655411:MNV655414 MXR655411:MXR655414 NHN655411:NHN655414 NRJ655411:NRJ655414 OBF655411:OBF655414 OLB655411:OLB655414 OUX655411:OUX655414 PET655411:PET655414 POP655411:POP655414 PYL655411:PYL655414 QIH655411:QIH655414 QSD655411:QSD655414 RBZ655411:RBZ655414 RLV655411:RLV655414 RVR655411:RVR655414 SFN655411:SFN655414 SPJ655411:SPJ655414 SZF655411:SZF655414 TJB655411:TJB655414 TSX655411:TSX655414 UCT655411:UCT655414 UMP655411:UMP655414 UWL655411:UWL655414 VGH655411:VGH655414 VQD655411:VQD655414 VZZ655411:VZZ655414 WJV655411:WJV655414 WTR655411:WTR655414 HF720947:HF720950 RB720947:RB720950 AAX720947:AAX720950 AKT720947:AKT720950 AUP720947:AUP720950 BEL720947:BEL720950 BOH720947:BOH720950 BYD720947:BYD720950 CHZ720947:CHZ720950 CRV720947:CRV720950 DBR720947:DBR720950 DLN720947:DLN720950 DVJ720947:DVJ720950 EFF720947:EFF720950 EPB720947:EPB720950 EYX720947:EYX720950 FIT720947:FIT720950 FSP720947:FSP720950 GCL720947:GCL720950 GMH720947:GMH720950 GWD720947:GWD720950 HFZ720947:HFZ720950 HPV720947:HPV720950 HZR720947:HZR720950 IJN720947:IJN720950 ITJ720947:ITJ720950 JDF720947:JDF720950 JNB720947:JNB720950 JWX720947:JWX720950 KGT720947:KGT720950 KQP720947:KQP720950 LAL720947:LAL720950 LKH720947:LKH720950 LUD720947:LUD720950 MDZ720947:MDZ720950 MNV720947:MNV720950 MXR720947:MXR720950 NHN720947:NHN720950 NRJ720947:NRJ720950 OBF720947:OBF720950 OLB720947:OLB720950 OUX720947:OUX720950 PET720947:PET720950 POP720947:POP720950 PYL720947:PYL720950 QIH720947:QIH720950 QSD720947:QSD720950 RBZ720947:RBZ720950 RLV720947:RLV720950 RVR720947:RVR720950 SFN720947:SFN720950 SPJ720947:SPJ720950 SZF720947:SZF720950 TJB720947:TJB720950 TSX720947:TSX720950 UCT720947:UCT720950 UMP720947:UMP720950 UWL720947:UWL720950 VGH720947:VGH720950 VQD720947:VQD720950 VZZ720947:VZZ720950 WJV720947:WJV720950 WTR720947:WTR720950 HF786483:HF786486 RB786483:RB786486 AAX786483:AAX786486 AKT786483:AKT786486 AUP786483:AUP786486 BEL786483:BEL786486 BOH786483:BOH786486 BYD786483:BYD786486 CHZ786483:CHZ786486 CRV786483:CRV786486 DBR786483:DBR786486 DLN786483:DLN786486 DVJ786483:DVJ786486 EFF786483:EFF786486 EPB786483:EPB786486 EYX786483:EYX786486 FIT786483:FIT786486 FSP786483:FSP786486 GCL786483:GCL786486 GMH786483:GMH786486 GWD786483:GWD786486 HFZ786483:HFZ786486 HPV786483:HPV786486 HZR786483:HZR786486 IJN786483:IJN786486 ITJ786483:ITJ786486 JDF786483:JDF786486 JNB786483:JNB786486 JWX786483:JWX786486 KGT786483:KGT786486 KQP786483:KQP786486 LAL786483:LAL786486 LKH786483:LKH786486 LUD786483:LUD786486 MDZ786483:MDZ786486 MNV786483:MNV786486 MXR786483:MXR786486 NHN786483:NHN786486 NRJ786483:NRJ786486 OBF786483:OBF786486 OLB786483:OLB786486 OUX786483:OUX786486 PET786483:PET786486 POP786483:POP786486 PYL786483:PYL786486 QIH786483:QIH786486 QSD786483:QSD786486 RBZ786483:RBZ786486 RLV786483:RLV786486 RVR786483:RVR786486 SFN786483:SFN786486 SPJ786483:SPJ786486 SZF786483:SZF786486 TJB786483:TJB786486 TSX786483:TSX786486 UCT786483:UCT786486 UMP786483:UMP786486 UWL786483:UWL786486 VGH786483:VGH786486 VQD786483:VQD786486 VZZ786483:VZZ786486 WJV786483:WJV786486 WTR786483:WTR786486 HF852019:HF852022 RB852019:RB852022 AAX852019:AAX852022 AKT852019:AKT852022 AUP852019:AUP852022 BEL852019:BEL852022 BOH852019:BOH852022 BYD852019:BYD852022 CHZ852019:CHZ852022 CRV852019:CRV852022 DBR852019:DBR852022 DLN852019:DLN852022 DVJ852019:DVJ852022 EFF852019:EFF852022 EPB852019:EPB852022 EYX852019:EYX852022 FIT852019:FIT852022 FSP852019:FSP852022 GCL852019:GCL852022 GMH852019:GMH852022 GWD852019:GWD852022 HFZ852019:HFZ852022 HPV852019:HPV852022 HZR852019:HZR852022 IJN852019:IJN852022 ITJ852019:ITJ852022 JDF852019:JDF852022 JNB852019:JNB852022 JWX852019:JWX852022 KGT852019:KGT852022 KQP852019:KQP852022 LAL852019:LAL852022 LKH852019:LKH852022 LUD852019:LUD852022 MDZ852019:MDZ852022 MNV852019:MNV852022 MXR852019:MXR852022 NHN852019:NHN852022 NRJ852019:NRJ852022 OBF852019:OBF852022 OLB852019:OLB852022 OUX852019:OUX852022 PET852019:PET852022 POP852019:POP852022 PYL852019:PYL852022 QIH852019:QIH852022 QSD852019:QSD852022 RBZ852019:RBZ852022 RLV852019:RLV852022 RVR852019:RVR852022 SFN852019:SFN852022 SPJ852019:SPJ852022 SZF852019:SZF852022 TJB852019:TJB852022 TSX852019:TSX852022 UCT852019:UCT852022 UMP852019:UMP852022 UWL852019:UWL852022 VGH852019:VGH852022 VQD852019:VQD852022 VZZ852019:VZZ852022 WJV852019:WJV852022 WTR852019:WTR852022 HF917555:HF917558 RB917555:RB917558 AAX917555:AAX917558 AKT917555:AKT917558 AUP917555:AUP917558 BEL917555:BEL917558 BOH917555:BOH917558 BYD917555:BYD917558 CHZ917555:CHZ917558 CRV917555:CRV917558 DBR917555:DBR917558 DLN917555:DLN917558 DVJ917555:DVJ917558 EFF917555:EFF917558 EPB917555:EPB917558 EYX917555:EYX917558 FIT917555:FIT917558 FSP917555:FSP917558 GCL917555:GCL917558 GMH917555:GMH917558 GWD917555:GWD917558 HFZ917555:HFZ917558 HPV917555:HPV917558 HZR917555:HZR917558 IJN917555:IJN917558 ITJ917555:ITJ917558 JDF917555:JDF917558 JNB917555:JNB917558 JWX917555:JWX917558 KGT917555:KGT917558 KQP917555:KQP917558 LAL917555:LAL917558 LKH917555:LKH917558 LUD917555:LUD917558 MDZ917555:MDZ917558 MNV917555:MNV917558 MXR917555:MXR917558 NHN917555:NHN917558 NRJ917555:NRJ917558 OBF917555:OBF917558 OLB917555:OLB917558 OUX917555:OUX917558 PET917555:PET917558 POP917555:POP917558 PYL917555:PYL917558 QIH917555:QIH917558 QSD917555:QSD917558 RBZ917555:RBZ917558 RLV917555:RLV917558 RVR917555:RVR917558 SFN917555:SFN917558 SPJ917555:SPJ917558 SZF917555:SZF917558 TJB917555:TJB917558 TSX917555:TSX917558 UCT917555:UCT917558 UMP917555:UMP917558 UWL917555:UWL917558 VGH917555:VGH917558 VQD917555:VQD917558 VZZ917555:VZZ917558 WJV917555:WJV917558 WTR917555:WTR917558 HF983091:HF983094 RB983091:RB983094 AAX983091:AAX983094 AKT983091:AKT983094 AUP983091:AUP983094 BEL983091:BEL983094 BOH983091:BOH983094 BYD983091:BYD983094 CHZ983091:CHZ983094 CRV983091:CRV983094 DBR983091:DBR983094 DLN983091:DLN983094 DVJ983091:DVJ983094 EFF983091:EFF983094 EPB983091:EPB983094 EYX983091:EYX983094 FIT983091:FIT983094 FSP983091:FSP983094 GCL983091:GCL983094 GMH983091:GMH983094 GWD983091:GWD983094 HFZ983091:HFZ983094 HPV983091:HPV983094 HZR983091:HZR983094 IJN983091:IJN983094 ITJ983091:ITJ983094 JDF983091:JDF983094 JNB983091:JNB983094 JWX983091:JWX983094 KGT983091:KGT983094 KQP983091:KQP983094 LAL983091:LAL983094 LKH983091:LKH983094 LUD983091:LUD983094 MDZ983091:MDZ983094 MNV983091:MNV983094 MXR983091:MXR983094 NHN983091:NHN983094 NRJ983091:NRJ983094 OBF983091:OBF983094 OLB983091:OLB983094 OUX983091:OUX983094 PET983091:PET983094 POP983091:POP983094 PYL983091:PYL983094 QIH983091:QIH983094 QSD983091:QSD983094 RBZ983091:RBZ983094 RLV983091:RLV983094 RVR983091:RVR983094 SFN983091:SFN983094 SPJ983091:SPJ983094 SZF983091:SZF983094 TJB983091:TJB983094 TSX983091:TSX983094 UCT983091:UCT983094 UMP983091:UMP983094 UWL983091:UWL983094 VGH983091:VGH983094 VQD983091:VQD983094 VZZ983091:VZZ983094 WJV983091:WJV983094 WTR983091:WTR983094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HF65585 RB65585 AAX65585 AKT65585 AUP65585 BEL65585 BOH65585 BYD65585 CHZ65585 CRV65585 DBR65585 DLN65585 DVJ65585 EFF65585 EPB65585 EYX65585 FIT65585 FSP65585 GCL65585 GMH65585 GWD65585 HFZ65585 HPV65585 HZR65585 IJN65585 ITJ65585 JDF65585 JNB65585 JWX65585 KGT65585 KQP65585 LAL65585 LKH65585 LUD65585 MDZ65585 MNV65585 MXR65585 NHN65585 NRJ65585 OBF65585 OLB65585 OUX65585 PET65585 POP65585 PYL65585 QIH65585 QSD65585 RBZ65585 RLV65585 RVR65585 SFN65585 SPJ65585 SZF65585 TJB65585 TSX65585 UCT65585 UMP65585 UWL65585 VGH65585 VQD65585 VZZ65585 WJV65585 WTR65585 HF131121 RB131121 AAX131121 AKT131121 AUP131121 BEL131121 BOH131121 BYD131121 CHZ131121 CRV131121 DBR131121 DLN131121 DVJ131121 EFF131121 EPB131121 EYX131121 FIT131121 FSP131121 GCL131121 GMH131121 GWD131121 HFZ131121 HPV131121 HZR131121 IJN131121 ITJ131121 JDF131121 JNB131121 JWX131121 KGT131121 KQP131121 LAL131121 LKH131121 LUD131121 MDZ131121 MNV131121 MXR131121 NHN131121 NRJ131121 OBF131121 OLB131121 OUX131121 PET131121 POP131121 PYL131121 QIH131121 QSD131121 RBZ131121 RLV131121 RVR131121 SFN131121 SPJ131121 SZF131121 TJB131121 TSX131121 UCT131121 UMP131121 UWL131121 VGH131121 VQD131121 VZZ131121 WJV131121 WTR131121 HF196657 RB196657 AAX196657 AKT196657 AUP196657 BEL196657 BOH196657 BYD196657 CHZ196657 CRV196657 DBR196657 DLN196657 DVJ196657 EFF196657 EPB196657 EYX196657 FIT196657 FSP196657 GCL196657 GMH196657 GWD196657 HFZ196657 HPV196657 HZR196657 IJN196657 ITJ196657 JDF196657 JNB196657 JWX196657 KGT196657 KQP196657 LAL196657 LKH196657 LUD196657 MDZ196657 MNV196657 MXR196657 NHN196657 NRJ196657 OBF196657 OLB196657 OUX196657 PET196657 POP196657 PYL196657 QIH196657 QSD196657 RBZ196657 RLV196657 RVR196657 SFN196657 SPJ196657 SZF196657 TJB196657 TSX196657 UCT196657 UMP196657 UWL196657 VGH196657 VQD196657 VZZ196657 WJV196657 WTR196657 HF262193 RB262193 AAX262193 AKT262193 AUP262193 BEL262193 BOH262193 BYD262193 CHZ262193 CRV262193 DBR262193 DLN262193 DVJ262193 EFF262193 EPB262193 EYX262193 FIT262193 FSP262193 GCL262193 GMH262193 GWD262193 HFZ262193 HPV262193 HZR262193 IJN262193 ITJ262193 JDF262193 JNB262193 JWX262193 KGT262193 KQP262193 LAL262193 LKH262193 LUD262193 MDZ262193 MNV262193 MXR262193 NHN262193 NRJ262193 OBF262193 OLB262193 OUX262193 PET262193 POP262193 PYL262193 QIH262193 QSD262193 RBZ262193 RLV262193 RVR262193 SFN262193 SPJ262193 SZF262193 TJB262193 TSX262193 UCT262193 UMP262193 UWL262193 VGH262193 VQD262193 VZZ262193 WJV262193 WTR262193 HF327729 RB327729 AAX327729 AKT327729 AUP327729 BEL327729 BOH327729 BYD327729 CHZ327729 CRV327729 DBR327729 DLN327729 DVJ327729 EFF327729 EPB327729 EYX327729 FIT327729 FSP327729 GCL327729 GMH327729 GWD327729 HFZ327729 HPV327729 HZR327729 IJN327729 ITJ327729 JDF327729 JNB327729 JWX327729 KGT327729 KQP327729 LAL327729 LKH327729 LUD327729 MDZ327729 MNV327729 MXR327729 NHN327729 NRJ327729 OBF327729 OLB327729 OUX327729 PET327729 POP327729 PYL327729 QIH327729 QSD327729 RBZ327729 RLV327729 RVR327729 SFN327729 SPJ327729 SZF327729 TJB327729 TSX327729 UCT327729 UMP327729 UWL327729 VGH327729 VQD327729 VZZ327729 WJV327729 WTR327729 HF393265 RB393265 AAX393265 AKT393265 AUP393265 BEL393265 BOH393265 BYD393265 CHZ393265 CRV393265 DBR393265 DLN393265 DVJ393265 EFF393265 EPB393265 EYX393265 FIT393265 FSP393265 GCL393265 GMH393265 GWD393265 HFZ393265 HPV393265 HZR393265 IJN393265 ITJ393265 JDF393265 JNB393265 JWX393265 KGT393265 KQP393265 LAL393265 LKH393265 LUD393265 MDZ393265 MNV393265 MXR393265 NHN393265 NRJ393265 OBF393265 OLB393265 OUX393265 PET393265 POP393265 PYL393265 QIH393265 QSD393265 RBZ393265 RLV393265 RVR393265 SFN393265 SPJ393265 SZF393265 TJB393265 TSX393265 UCT393265 UMP393265 UWL393265 VGH393265 VQD393265 VZZ393265 WJV393265 WTR393265 HF458801 RB458801 AAX458801 AKT458801 AUP458801 BEL458801 BOH458801 BYD458801 CHZ458801 CRV458801 DBR458801 DLN458801 DVJ458801 EFF458801 EPB458801 EYX458801 FIT458801 FSP458801 GCL458801 GMH458801 GWD458801 HFZ458801 HPV458801 HZR458801 IJN458801 ITJ458801 JDF458801 JNB458801 JWX458801 KGT458801 KQP458801 LAL458801 LKH458801 LUD458801 MDZ458801 MNV458801 MXR458801 NHN458801 NRJ458801 OBF458801 OLB458801 OUX458801 PET458801 POP458801 PYL458801 QIH458801 QSD458801 RBZ458801 RLV458801 RVR458801 SFN458801 SPJ458801 SZF458801 TJB458801 TSX458801 UCT458801 UMP458801 UWL458801 VGH458801 VQD458801 VZZ458801 WJV458801 WTR458801 HF524337 RB524337 AAX524337 AKT524337 AUP524337 BEL524337 BOH524337 BYD524337 CHZ524337 CRV524337 DBR524337 DLN524337 DVJ524337 EFF524337 EPB524337 EYX524337 FIT524337 FSP524337 GCL524337 GMH524337 GWD524337 HFZ524337 HPV524337 HZR524337 IJN524337 ITJ524337 JDF524337 JNB524337 JWX524337 KGT524337 KQP524337 LAL524337 LKH524337 LUD524337 MDZ524337 MNV524337 MXR524337 NHN524337 NRJ524337 OBF524337 OLB524337 OUX524337 PET524337 POP524337 PYL524337 QIH524337 QSD524337 RBZ524337 RLV524337 RVR524337 SFN524337 SPJ524337 SZF524337 TJB524337 TSX524337 UCT524337 UMP524337 UWL524337 VGH524337 VQD524337 VZZ524337 WJV524337 WTR524337 HF589873 RB589873 AAX589873 AKT589873 AUP589873 BEL589873 BOH589873 BYD589873 CHZ589873 CRV589873 DBR589873 DLN589873 DVJ589873 EFF589873 EPB589873 EYX589873 FIT589873 FSP589873 GCL589873 GMH589873 GWD589873 HFZ589873 HPV589873 HZR589873 IJN589873 ITJ589873 JDF589873 JNB589873 JWX589873 KGT589873 KQP589873 LAL589873 LKH589873 LUD589873 MDZ589873 MNV589873 MXR589873 NHN589873 NRJ589873 OBF589873 OLB589873 OUX589873 PET589873 POP589873 PYL589873 QIH589873 QSD589873 RBZ589873 RLV589873 RVR589873 SFN589873 SPJ589873 SZF589873 TJB589873 TSX589873 UCT589873 UMP589873 UWL589873 VGH589873 VQD589873 VZZ589873 WJV589873 WTR589873 HF655409 RB655409 AAX655409 AKT655409 AUP655409 BEL655409 BOH655409 BYD655409 CHZ655409 CRV655409 DBR655409 DLN655409 DVJ655409 EFF655409 EPB655409 EYX655409 FIT655409 FSP655409 GCL655409 GMH655409 GWD655409 HFZ655409 HPV655409 HZR655409 IJN655409 ITJ655409 JDF655409 JNB655409 JWX655409 KGT655409 KQP655409 LAL655409 LKH655409 LUD655409 MDZ655409 MNV655409 MXR655409 NHN655409 NRJ655409 OBF655409 OLB655409 OUX655409 PET655409 POP655409 PYL655409 QIH655409 QSD655409 RBZ655409 RLV655409 RVR655409 SFN655409 SPJ655409 SZF655409 TJB655409 TSX655409 UCT655409 UMP655409 UWL655409 VGH655409 VQD655409 VZZ655409 WJV655409 WTR655409 HF720945 RB720945 AAX720945 AKT720945 AUP720945 BEL720945 BOH720945 BYD720945 CHZ720945 CRV720945 DBR720945 DLN720945 DVJ720945 EFF720945 EPB720945 EYX720945 FIT720945 FSP720945 GCL720945 GMH720945 GWD720945 HFZ720945 HPV720945 HZR720945 IJN720945 ITJ720945 JDF720945 JNB720945 JWX720945 KGT720945 KQP720945 LAL720945 LKH720945 LUD720945 MDZ720945 MNV720945 MXR720945 NHN720945 NRJ720945 OBF720945 OLB720945 OUX720945 PET720945 POP720945 PYL720945 QIH720945 QSD720945 RBZ720945 RLV720945 RVR720945 SFN720945 SPJ720945 SZF720945 TJB720945 TSX720945 UCT720945 UMP720945 UWL720945 VGH720945 VQD720945 VZZ720945 WJV720945 WTR720945 HF786481 RB786481 AAX786481 AKT786481 AUP786481 BEL786481 BOH786481 BYD786481 CHZ786481 CRV786481 DBR786481 DLN786481 DVJ786481 EFF786481 EPB786481 EYX786481 FIT786481 FSP786481 GCL786481 GMH786481 GWD786481 HFZ786481 HPV786481 HZR786481 IJN786481 ITJ786481 JDF786481 JNB786481 JWX786481 KGT786481 KQP786481 LAL786481 LKH786481 LUD786481 MDZ786481 MNV786481 MXR786481 NHN786481 NRJ786481 OBF786481 OLB786481 OUX786481 PET786481 POP786481 PYL786481 QIH786481 QSD786481 RBZ786481 RLV786481 RVR786481 SFN786481 SPJ786481 SZF786481 TJB786481 TSX786481 UCT786481 UMP786481 UWL786481 VGH786481 VQD786481 VZZ786481 WJV786481 WTR786481 HF852017 RB852017 AAX852017 AKT852017 AUP852017 BEL852017 BOH852017 BYD852017 CHZ852017 CRV852017 DBR852017 DLN852017 DVJ852017 EFF852017 EPB852017 EYX852017 FIT852017 FSP852017 GCL852017 GMH852017 GWD852017 HFZ852017 HPV852017 HZR852017 IJN852017 ITJ852017 JDF852017 JNB852017 JWX852017 KGT852017 KQP852017 LAL852017 LKH852017 LUD852017 MDZ852017 MNV852017 MXR852017 NHN852017 NRJ852017 OBF852017 OLB852017 OUX852017 PET852017 POP852017 PYL852017 QIH852017 QSD852017 RBZ852017 RLV852017 RVR852017 SFN852017 SPJ852017 SZF852017 TJB852017 TSX852017 UCT852017 UMP852017 UWL852017 VGH852017 VQD852017 VZZ852017 WJV852017 WTR852017 HF917553 RB917553 AAX917553 AKT917553 AUP917553 BEL917553 BOH917553 BYD917553 CHZ917553 CRV917553 DBR917553 DLN917553 DVJ917553 EFF917553 EPB917553 EYX917553 FIT917553 FSP917553 GCL917553 GMH917553 GWD917553 HFZ917553 HPV917553 HZR917553 IJN917553 ITJ917553 JDF917553 JNB917553 JWX917553 KGT917553 KQP917553 LAL917553 LKH917553 LUD917553 MDZ917553 MNV917553 MXR917553 NHN917553 NRJ917553 OBF917553 OLB917553 OUX917553 PET917553 POP917553 PYL917553 QIH917553 QSD917553 RBZ917553 RLV917553 RVR917553 SFN917553 SPJ917553 SZF917553 TJB917553 TSX917553 UCT917553 UMP917553 UWL917553 VGH917553 VQD917553 VZZ917553 WJV917553 WTR917553 HF983089 RB983089 AAX983089 AKT983089 AUP983089 BEL983089 BOH983089 BYD983089 CHZ983089 CRV983089 DBR983089 DLN983089 DVJ983089 EFF983089 EPB983089 EYX983089 FIT983089 FSP983089 GCL983089 GMH983089 GWD983089 HFZ983089 HPV983089 HZR983089 IJN983089 ITJ983089 JDF983089 JNB983089 JWX983089 KGT983089 KQP983089 LAL983089 LKH983089 LUD983089 MDZ983089 MNV983089 MXR983089 NHN983089 NRJ983089 OBF983089 OLB983089 OUX983089 PET983089 POP983089 PYL983089 QIH983089 QSD983089 RBZ983089 RLV983089 RVR983089 SFN983089 SPJ983089 SZF983089 TJB983089 TSX983089 UCT983089 UMP983089 UWL983089 VGH983089 VQD983089 VZZ983089 WJV983089 WTR983089 HF65583 RB65583 AAX65583 AKT65583 AUP65583 BEL65583 BOH65583 BYD65583 CHZ65583 CRV65583 DBR65583 DLN65583 DVJ65583 EFF65583 EPB65583 EYX65583 FIT65583 FSP65583 GCL65583 GMH65583 GWD65583 HFZ65583 HPV65583 HZR65583 IJN65583 ITJ65583 JDF65583 JNB65583 JWX65583 KGT65583 KQP65583 LAL65583 LKH65583 LUD65583 MDZ65583 MNV65583 MXR65583 NHN65583 NRJ65583 OBF65583 OLB65583 OUX65583 PET65583 POP65583 PYL65583 QIH65583 QSD65583 RBZ65583 RLV65583 RVR65583 SFN65583 SPJ65583 SZF65583 TJB65583 TSX65583 UCT65583 UMP65583 UWL65583 VGH65583 VQD65583 VZZ65583 WJV65583 WTR65583 HF131119 RB131119 AAX131119 AKT131119 AUP131119 BEL131119 BOH131119 BYD131119 CHZ131119 CRV131119 DBR131119 DLN131119 DVJ131119 EFF131119 EPB131119 EYX131119 FIT131119 FSP131119 GCL131119 GMH131119 GWD131119 HFZ131119 HPV131119 HZR131119 IJN131119 ITJ131119 JDF131119 JNB131119 JWX131119 KGT131119 KQP131119 LAL131119 LKH131119 LUD131119 MDZ131119 MNV131119 MXR131119 NHN131119 NRJ131119 OBF131119 OLB131119 OUX131119 PET131119 POP131119 PYL131119 QIH131119 QSD131119 RBZ131119 RLV131119 RVR131119 SFN131119 SPJ131119 SZF131119 TJB131119 TSX131119 UCT131119 UMP131119 UWL131119 VGH131119 VQD131119 VZZ131119 WJV131119 WTR131119 HF196655 RB196655 AAX196655 AKT196655 AUP196655 BEL196655 BOH196655 BYD196655 CHZ196655 CRV196655 DBR196655 DLN196655 DVJ196655 EFF196655 EPB196655 EYX196655 FIT196655 FSP196655 GCL196655 GMH196655 GWD196655 HFZ196655 HPV196655 HZR196655 IJN196655 ITJ196655 JDF196655 JNB196655 JWX196655 KGT196655 KQP196655 LAL196655 LKH196655 LUD196655 MDZ196655 MNV196655 MXR196655 NHN196655 NRJ196655 OBF196655 OLB196655 OUX196655 PET196655 POP196655 PYL196655 QIH196655 QSD196655 RBZ196655 RLV196655 RVR196655 SFN196655 SPJ196655 SZF196655 TJB196655 TSX196655 UCT196655 UMP196655 UWL196655 VGH196655 VQD196655 VZZ196655 WJV196655 WTR196655 HF262191 RB262191 AAX262191 AKT262191 AUP262191 BEL262191 BOH262191 BYD262191 CHZ262191 CRV262191 DBR262191 DLN262191 DVJ262191 EFF262191 EPB262191 EYX262191 FIT262191 FSP262191 GCL262191 GMH262191 GWD262191 HFZ262191 HPV262191 HZR262191 IJN262191 ITJ262191 JDF262191 JNB262191 JWX262191 KGT262191 KQP262191 LAL262191 LKH262191 LUD262191 MDZ262191 MNV262191 MXR262191 NHN262191 NRJ262191 OBF262191 OLB262191 OUX262191 PET262191 POP262191 PYL262191 QIH262191 QSD262191 RBZ262191 RLV262191 RVR262191 SFN262191 SPJ262191 SZF262191 TJB262191 TSX262191 UCT262191 UMP262191 UWL262191 VGH262191 VQD262191 VZZ262191 WJV262191 WTR262191 HF327727 RB327727 AAX327727 AKT327727 AUP327727 BEL327727 BOH327727 BYD327727 CHZ327727 CRV327727 DBR327727 DLN327727 DVJ327727 EFF327727 EPB327727 EYX327727 FIT327727 FSP327727 GCL327727 GMH327727 GWD327727 HFZ327727 HPV327727 HZR327727 IJN327727 ITJ327727 JDF327727 JNB327727 JWX327727 KGT327727 KQP327727 LAL327727 LKH327727 LUD327727 MDZ327727 MNV327727 MXR327727 NHN327727 NRJ327727 OBF327727 OLB327727 OUX327727 PET327727 POP327727 PYL327727 QIH327727 QSD327727 RBZ327727 RLV327727 RVR327727 SFN327727 SPJ327727 SZF327727 TJB327727 TSX327727 UCT327727 UMP327727 UWL327727 VGH327727 VQD327727 VZZ327727 WJV327727 WTR327727 HF393263 RB393263 AAX393263 AKT393263 AUP393263 BEL393263 BOH393263 BYD393263 CHZ393263 CRV393263 DBR393263 DLN393263 DVJ393263 EFF393263 EPB393263 EYX393263 FIT393263 FSP393263 GCL393263 GMH393263 GWD393263 HFZ393263 HPV393263 HZR393263 IJN393263 ITJ393263 JDF393263 JNB393263 JWX393263 KGT393263 KQP393263 LAL393263 LKH393263 LUD393263 MDZ393263 MNV393263 MXR393263 NHN393263 NRJ393263 OBF393263 OLB393263 OUX393263 PET393263 POP393263 PYL393263 QIH393263 QSD393263 RBZ393263 RLV393263 RVR393263 SFN393263 SPJ393263 SZF393263 TJB393263 TSX393263 UCT393263 UMP393263 UWL393263 VGH393263 VQD393263 VZZ393263 WJV393263 WTR393263 HF458799 RB458799 AAX458799 AKT458799 AUP458799 BEL458799 BOH458799 BYD458799 CHZ458799 CRV458799 DBR458799 DLN458799 DVJ458799 EFF458799 EPB458799 EYX458799 FIT458799 FSP458799 GCL458799 GMH458799 GWD458799 HFZ458799 HPV458799 HZR458799 IJN458799 ITJ458799 JDF458799 JNB458799 JWX458799 KGT458799 KQP458799 LAL458799 LKH458799 LUD458799 MDZ458799 MNV458799 MXR458799 NHN458799 NRJ458799 OBF458799 OLB458799 OUX458799 PET458799 POP458799 PYL458799 QIH458799 QSD458799 RBZ458799 RLV458799 RVR458799 SFN458799 SPJ458799 SZF458799 TJB458799 TSX458799 UCT458799 UMP458799 UWL458799 VGH458799 VQD458799 VZZ458799 WJV458799 WTR458799 HF524335 RB524335 AAX524335 AKT524335 AUP524335 BEL524335 BOH524335 BYD524335 CHZ524335 CRV524335 DBR524335 DLN524335 DVJ524335 EFF524335 EPB524335 EYX524335 FIT524335 FSP524335 GCL524335 GMH524335 GWD524335 HFZ524335 HPV524335 HZR524335 IJN524335 ITJ524335 JDF524335 JNB524335 JWX524335 KGT524335 KQP524335 LAL524335 LKH524335 LUD524335 MDZ524335 MNV524335 MXR524335 NHN524335 NRJ524335 OBF524335 OLB524335 OUX524335 PET524335 POP524335 PYL524335 QIH524335 QSD524335 RBZ524335 RLV524335 RVR524335 SFN524335 SPJ524335 SZF524335 TJB524335 TSX524335 UCT524335 UMP524335 UWL524335 VGH524335 VQD524335 VZZ524335 WJV524335 WTR524335 HF589871 RB589871 AAX589871 AKT589871 AUP589871 BEL589871 BOH589871 BYD589871 CHZ589871 CRV589871 DBR589871 DLN589871 DVJ589871 EFF589871 EPB589871 EYX589871 FIT589871 FSP589871 GCL589871 GMH589871 GWD589871 HFZ589871 HPV589871 HZR589871 IJN589871 ITJ589871 JDF589871 JNB589871 JWX589871 KGT589871 KQP589871 LAL589871 LKH589871 LUD589871 MDZ589871 MNV589871 MXR589871 NHN589871 NRJ589871 OBF589871 OLB589871 OUX589871 PET589871 POP589871 PYL589871 QIH589871 QSD589871 RBZ589871 RLV589871 RVR589871 SFN589871 SPJ589871 SZF589871 TJB589871 TSX589871 UCT589871 UMP589871 UWL589871 VGH589871 VQD589871 VZZ589871 WJV589871 WTR589871 HF655407 RB655407 AAX655407 AKT655407 AUP655407 BEL655407 BOH655407 BYD655407 CHZ655407 CRV655407 DBR655407 DLN655407 DVJ655407 EFF655407 EPB655407 EYX655407 FIT655407 FSP655407 GCL655407 GMH655407 GWD655407 HFZ655407 HPV655407 HZR655407 IJN655407 ITJ655407 JDF655407 JNB655407 JWX655407 KGT655407 KQP655407 LAL655407 LKH655407 LUD655407 MDZ655407 MNV655407 MXR655407 NHN655407 NRJ655407 OBF655407 OLB655407 OUX655407 PET655407 POP655407 PYL655407 QIH655407 QSD655407 RBZ655407 RLV655407 RVR655407 SFN655407 SPJ655407 SZF655407 TJB655407 TSX655407 UCT655407 UMP655407 UWL655407 VGH655407 VQD655407 VZZ655407 WJV655407 WTR655407 HF720943 RB720943 AAX720943 AKT720943 AUP720943 BEL720943 BOH720943 BYD720943 CHZ720943 CRV720943 DBR720943 DLN720943 DVJ720943 EFF720943 EPB720943 EYX720943 FIT720943 FSP720943 GCL720943 GMH720943 GWD720943 HFZ720943 HPV720943 HZR720943 IJN720943 ITJ720943 JDF720943 JNB720943 JWX720943 KGT720943 KQP720943 LAL720943 LKH720943 LUD720943 MDZ720943 MNV720943 MXR720943 NHN720943 NRJ720943 OBF720943 OLB720943 OUX720943 PET720943 POP720943 PYL720943 QIH720943 QSD720943 RBZ720943 RLV720943 RVR720943 SFN720943 SPJ720943 SZF720943 TJB720943 TSX720943 UCT720943 UMP720943 UWL720943 VGH720943 VQD720943 VZZ720943 WJV720943 WTR720943 HF786479 RB786479 AAX786479 AKT786479 AUP786479 BEL786479 BOH786479 BYD786479 CHZ786479 CRV786479 DBR786479 DLN786479 DVJ786479 EFF786479 EPB786479 EYX786479 FIT786479 FSP786479 GCL786479 GMH786479 GWD786479 HFZ786479 HPV786479 HZR786479 IJN786479 ITJ786479 JDF786479 JNB786479 JWX786479 KGT786479 KQP786479 LAL786479 LKH786479 LUD786479 MDZ786479 MNV786479 MXR786479 NHN786479 NRJ786479 OBF786479 OLB786479 OUX786479 PET786479 POP786479 PYL786479 QIH786479 QSD786479 RBZ786479 RLV786479 RVR786479 SFN786479 SPJ786479 SZF786479 TJB786479 TSX786479 UCT786479 UMP786479 UWL786479 VGH786479 VQD786479 VZZ786479 WJV786479 WTR786479 HF852015 RB852015 AAX852015 AKT852015 AUP852015 BEL852015 BOH852015 BYD852015 CHZ852015 CRV852015 DBR852015 DLN852015 DVJ852015 EFF852015 EPB852015 EYX852015 FIT852015 FSP852015 GCL852015 GMH852015 GWD852015 HFZ852015 HPV852015 HZR852015 IJN852015 ITJ852015 JDF852015 JNB852015 JWX852015 KGT852015 KQP852015 LAL852015 LKH852015 LUD852015 MDZ852015 MNV852015 MXR852015 NHN852015 NRJ852015 OBF852015 OLB852015 OUX852015 PET852015 POP852015 PYL852015 QIH852015 QSD852015 RBZ852015 RLV852015 RVR852015 SFN852015 SPJ852015 SZF852015 TJB852015 TSX852015 UCT852015 UMP852015 UWL852015 VGH852015 VQD852015 VZZ852015 WJV852015 WTR852015 HF917551 RB917551 AAX917551 AKT917551 AUP917551 BEL917551 BOH917551 BYD917551 CHZ917551 CRV917551 DBR917551 DLN917551 DVJ917551 EFF917551 EPB917551 EYX917551 FIT917551 FSP917551 GCL917551 GMH917551 GWD917551 HFZ917551 HPV917551 HZR917551 IJN917551 ITJ917551 JDF917551 JNB917551 JWX917551 KGT917551 KQP917551 LAL917551 LKH917551 LUD917551 MDZ917551 MNV917551 MXR917551 NHN917551 NRJ917551 OBF917551 OLB917551 OUX917551 PET917551 POP917551 PYL917551 QIH917551 QSD917551 RBZ917551 RLV917551 RVR917551 SFN917551 SPJ917551 SZF917551 TJB917551 TSX917551 UCT917551 UMP917551 UWL917551 VGH917551 VQD917551 VZZ917551 WJV917551 WTR917551 HF983087 RB983087 AAX983087 AKT983087 AUP983087 BEL983087 BOH983087 BYD983087 CHZ983087 CRV983087 DBR983087 DLN983087 DVJ983087 EFF983087 EPB983087 EYX983087 FIT983087 FSP983087 GCL983087 GMH983087 GWD983087 HFZ983087 HPV983087 HZR983087 IJN983087 ITJ983087 JDF983087 JNB983087 JWX983087 KGT983087 KQP983087 LAL983087 LKH983087 LUD983087 MDZ983087 MNV983087 MXR983087 NHN983087 NRJ983087 OBF983087 OLB983087 OUX983087 PET983087 POP983087 PYL983087 QIH983087 QSD983087 RBZ983087 RLV983087 RVR983087 SFN983087 SPJ983087 SZF983087 TJB983087 TSX983087 UCT983087 UMP983087 UWL983087 VGH983087 VQD983087 VZZ983087 WJV983087 WTR983087 HF65581 RB65581 AAX65581 AKT65581 AUP65581 BEL65581 BOH65581 BYD65581 CHZ65581 CRV65581 DBR65581 DLN65581 DVJ65581 EFF65581 EPB65581 EYX65581 FIT65581 FSP65581 GCL65581 GMH65581 GWD65581 HFZ65581 HPV65581 HZR65581 IJN65581 ITJ65581 JDF65581 JNB65581 JWX65581 KGT65581 KQP65581 LAL65581 LKH65581 LUD65581 MDZ65581 MNV65581 MXR65581 NHN65581 NRJ65581 OBF65581 OLB65581 OUX65581 PET65581 POP65581 PYL65581 QIH65581 QSD65581 RBZ65581 RLV65581 RVR65581 SFN65581 SPJ65581 SZF65581 TJB65581 TSX65581 UCT65581 UMP65581 UWL65581 VGH65581 VQD65581 VZZ65581 WJV65581 WTR65581 HF131117 RB131117 AAX131117 AKT131117 AUP131117 BEL131117 BOH131117 BYD131117 CHZ131117 CRV131117 DBR131117 DLN131117 DVJ131117 EFF131117 EPB131117 EYX131117 FIT131117 FSP131117 GCL131117 GMH131117 GWD131117 HFZ131117 HPV131117 HZR131117 IJN131117 ITJ131117 JDF131117 JNB131117 JWX131117 KGT131117 KQP131117 LAL131117 LKH131117 LUD131117 MDZ131117 MNV131117 MXR131117 NHN131117 NRJ131117 OBF131117 OLB131117 OUX131117 PET131117 POP131117 PYL131117 QIH131117 QSD131117 RBZ131117 RLV131117 RVR131117 SFN131117 SPJ131117 SZF131117 TJB131117 TSX131117 UCT131117 UMP131117 UWL131117 VGH131117 VQD131117 VZZ131117 WJV131117 WTR131117 HF196653 RB196653 AAX196653 AKT196653 AUP196653 BEL196653 BOH196653 BYD196653 CHZ196653 CRV196653 DBR196653 DLN196653 DVJ196653 EFF196653 EPB196653 EYX196653 FIT196653 FSP196653 GCL196653 GMH196653 GWD196653 HFZ196653 HPV196653 HZR196653 IJN196653 ITJ196653 JDF196653 JNB196653 JWX196653 KGT196653 KQP196653 LAL196653 LKH196653 LUD196653 MDZ196653 MNV196653 MXR196653 NHN196653 NRJ196653 OBF196653 OLB196653 OUX196653 PET196653 POP196653 PYL196653 QIH196653 QSD196653 RBZ196653 RLV196653 RVR196653 SFN196653 SPJ196653 SZF196653 TJB196653 TSX196653 UCT196653 UMP196653 UWL196653 VGH196653 VQD196653 VZZ196653 WJV196653 WTR196653 HF262189 RB262189 AAX262189 AKT262189 AUP262189 BEL262189 BOH262189 BYD262189 CHZ262189 CRV262189 DBR262189 DLN262189 DVJ262189 EFF262189 EPB262189 EYX262189 FIT262189 FSP262189 GCL262189 GMH262189 GWD262189 HFZ262189 HPV262189 HZR262189 IJN262189 ITJ262189 JDF262189 JNB262189 JWX262189 KGT262189 KQP262189 LAL262189 LKH262189 LUD262189 MDZ262189 MNV262189 MXR262189 NHN262189 NRJ262189 OBF262189 OLB262189 OUX262189 PET262189 POP262189 PYL262189 QIH262189 QSD262189 RBZ262189 RLV262189 RVR262189 SFN262189 SPJ262189 SZF262189 TJB262189 TSX262189 UCT262189 UMP262189 UWL262189 VGH262189 VQD262189 VZZ262189 WJV262189 WTR262189 HF327725 RB327725 AAX327725 AKT327725 AUP327725 BEL327725 BOH327725 BYD327725 CHZ327725 CRV327725 DBR327725 DLN327725 DVJ327725 EFF327725 EPB327725 EYX327725 FIT327725 FSP327725 GCL327725 GMH327725 GWD327725 HFZ327725 HPV327725 HZR327725 IJN327725 ITJ327725 JDF327725 JNB327725 JWX327725 KGT327725 KQP327725 LAL327725 LKH327725 LUD327725 MDZ327725 MNV327725 MXR327725 NHN327725 NRJ327725 OBF327725 OLB327725 OUX327725 PET327725 POP327725 PYL327725 QIH327725 QSD327725 RBZ327725 RLV327725 RVR327725 SFN327725 SPJ327725 SZF327725 TJB327725 TSX327725 UCT327725 UMP327725 UWL327725 VGH327725 VQD327725 VZZ327725 WJV327725 WTR327725 HF393261 RB393261 AAX393261 AKT393261 AUP393261 BEL393261 BOH393261 BYD393261 CHZ393261 CRV393261 DBR393261 DLN393261 DVJ393261 EFF393261 EPB393261 EYX393261 FIT393261 FSP393261 GCL393261 GMH393261 GWD393261 HFZ393261 HPV393261 HZR393261 IJN393261 ITJ393261 JDF393261 JNB393261 JWX393261 KGT393261 KQP393261 LAL393261 LKH393261 LUD393261 MDZ393261 MNV393261 MXR393261 NHN393261 NRJ393261 OBF393261 OLB393261 OUX393261 PET393261 POP393261 PYL393261 QIH393261 QSD393261 RBZ393261 RLV393261 RVR393261 SFN393261 SPJ393261 SZF393261 TJB393261 TSX393261 UCT393261 UMP393261 UWL393261 VGH393261 VQD393261 VZZ393261 WJV393261 WTR393261 HF458797 RB458797 AAX458797 AKT458797 AUP458797 BEL458797 BOH458797 BYD458797 CHZ458797 CRV458797 DBR458797 DLN458797 DVJ458797 EFF458797 EPB458797 EYX458797 FIT458797 FSP458797 GCL458797 GMH458797 GWD458797 HFZ458797 HPV458797 HZR458797 IJN458797 ITJ458797 JDF458797 JNB458797 JWX458797 KGT458797 KQP458797 LAL458797 LKH458797 LUD458797 MDZ458797 MNV458797 MXR458797 NHN458797 NRJ458797 OBF458797 OLB458797 OUX458797 PET458797 POP458797 PYL458797 QIH458797 QSD458797 RBZ458797 RLV458797 RVR458797 SFN458797 SPJ458797 SZF458797 TJB458797 TSX458797 UCT458797 UMP458797 UWL458797 VGH458797 VQD458797 VZZ458797 WJV458797 WTR458797 HF524333 RB524333 AAX524333 AKT524333 AUP524333 BEL524333 BOH524333 BYD524333 CHZ524333 CRV524333 DBR524333 DLN524333 DVJ524333 EFF524333 EPB524333 EYX524333 FIT524333 FSP524333 GCL524333 GMH524333 GWD524333 HFZ524333 HPV524333 HZR524333 IJN524333 ITJ524333 JDF524333 JNB524333 JWX524333 KGT524333 KQP524333 LAL524333 LKH524333 LUD524333 MDZ524333 MNV524333 MXR524333 NHN524333 NRJ524333 OBF524333 OLB524333 OUX524333 PET524333 POP524333 PYL524333 QIH524333 QSD524333 RBZ524333 RLV524333 RVR524333 SFN524333 SPJ524333 SZF524333 TJB524333 TSX524333 UCT524333 UMP524333 UWL524333 VGH524333 VQD524333 VZZ524333 WJV524333 WTR524333 HF589869 RB589869 AAX589869 AKT589869 AUP589869 BEL589869 BOH589869 BYD589869 CHZ589869 CRV589869 DBR589869 DLN589869 DVJ589869 EFF589869 EPB589869 EYX589869 FIT589869 FSP589869 GCL589869 GMH589869 GWD589869 HFZ589869 HPV589869 HZR589869 IJN589869 ITJ589869 JDF589869 JNB589869 JWX589869 KGT589869 KQP589869 LAL589869 LKH589869 LUD589869 MDZ589869 MNV589869 MXR589869 NHN589869 NRJ589869 OBF589869 OLB589869 OUX589869 PET589869 POP589869 PYL589869 QIH589869 QSD589869 RBZ589869 RLV589869 RVR589869 SFN589869 SPJ589869 SZF589869 TJB589869 TSX589869 UCT589869 UMP589869 UWL589869 VGH589869 VQD589869 VZZ589869 WJV589869 WTR589869 HF655405 RB655405 AAX655405 AKT655405 AUP655405 BEL655405 BOH655405 BYD655405 CHZ655405 CRV655405 DBR655405 DLN655405 DVJ655405 EFF655405 EPB655405 EYX655405 FIT655405 FSP655405 GCL655405 GMH655405 GWD655405 HFZ655405 HPV655405 HZR655405 IJN655405 ITJ655405 JDF655405 JNB655405 JWX655405 KGT655405 KQP655405 LAL655405 LKH655405 LUD655405 MDZ655405 MNV655405 MXR655405 NHN655405 NRJ655405 OBF655405 OLB655405 OUX655405 PET655405 POP655405 PYL655405 QIH655405 QSD655405 RBZ655405 RLV655405 RVR655405 SFN655405 SPJ655405 SZF655405 TJB655405 TSX655405 UCT655405 UMP655405 UWL655405 VGH655405 VQD655405 VZZ655405 WJV655405 WTR655405 HF720941 RB720941 AAX720941 AKT720941 AUP720941 BEL720941 BOH720941 BYD720941 CHZ720941 CRV720941 DBR720941 DLN720941 DVJ720941 EFF720941 EPB720941 EYX720941 FIT720941 FSP720941 GCL720941 GMH720941 GWD720941 HFZ720941 HPV720941 HZR720941 IJN720941 ITJ720941 JDF720941 JNB720941 JWX720941 KGT720941 KQP720941 LAL720941 LKH720941 LUD720941 MDZ720941 MNV720941 MXR720941 NHN720941 NRJ720941 OBF720941 OLB720941 OUX720941 PET720941 POP720941 PYL720941 QIH720941 QSD720941 RBZ720941 RLV720941 RVR720941 SFN720941 SPJ720941 SZF720941 TJB720941 TSX720941 UCT720941 UMP720941 UWL720941 VGH720941 VQD720941 VZZ720941 WJV720941 WTR720941 HF786477 RB786477 AAX786477 AKT786477 AUP786477 BEL786477 BOH786477 BYD786477 CHZ786477 CRV786477 DBR786477 DLN786477 DVJ786477 EFF786477 EPB786477 EYX786477 FIT786477 FSP786477 GCL786477 GMH786477 GWD786477 HFZ786477 HPV786477 HZR786477 IJN786477 ITJ786477 JDF786477 JNB786477 JWX786477 KGT786477 KQP786477 LAL786477 LKH786477 LUD786477 MDZ786477 MNV786477 MXR786477 NHN786477 NRJ786477 OBF786477 OLB786477 OUX786477 PET786477 POP786477 PYL786477 QIH786477 QSD786477 RBZ786477 RLV786477 RVR786477 SFN786477 SPJ786477 SZF786477 TJB786477 TSX786477 UCT786477 UMP786477 UWL786477 VGH786477 VQD786477 VZZ786477 WJV786477 WTR786477 HF852013 RB852013 AAX852013 AKT852013 AUP852013 BEL852013 BOH852013 BYD852013 CHZ852013 CRV852013 DBR852013 DLN852013 DVJ852013 EFF852013 EPB852013 EYX852013 FIT852013 FSP852013 GCL852013 GMH852013 GWD852013 HFZ852013 HPV852013 HZR852013 IJN852013 ITJ852013 JDF852013 JNB852013 JWX852013 KGT852013 KQP852013 LAL852013 LKH852013 LUD852013 MDZ852013 MNV852013 MXR852013 NHN852013 NRJ852013 OBF852013 OLB852013 OUX852013 PET852013 POP852013 PYL852013 QIH852013 QSD852013 RBZ852013 RLV852013 RVR852013 SFN852013 SPJ852013 SZF852013 TJB852013 TSX852013 UCT852013 UMP852013 UWL852013 VGH852013 VQD852013 VZZ852013 WJV852013 WTR852013 HF917549 RB917549 AAX917549 AKT917549 AUP917549 BEL917549 BOH917549 BYD917549 CHZ917549 CRV917549 DBR917549 DLN917549 DVJ917549 EFF917549 EPB917549 EYX917549 FIT917549 FSP917549 GCL917549 GMH917549 GWD917549 HFZ917549 HPV917549 HZR917549 IJN917549 ITJ917549 JDF917549 JNB917549 JWX917549 KGT917549 KQP917549 LAL917549 LKH917549 LUD917549 MDZ917549 MNV917549 MXR917549 NHN917549 NRJ917549 OBF917549 OLB917549 OUX917549 PET917549 POP917549 PYL917549 QIH917549 QSD917549 RBZ917549 RLV917549 RVR917549 SFN917549 SPJ917549 SZF917549 TJB917549 TSX917549 UCT917549 UMP917549 UWL917549 VGH917549 VQD917549 VZZ917549 WJV917549 WTR917549 HF983085 RB983085 AAX983085 AKT983085 AUP983085 BEL983085 BOH983085 BYD983085 CHZ983085 CRV983085 DBR983085 DLN983085 DVJ983085 EFF983085 EPB983085 EYX983085 FIT983085 FSP983085 GCL983085 GMH983085 GWD983085 HFZ983085 HPV983085 HZR983085 IJN983085 ITJ983085 JDF983085 JNB983085 JWX983085 KGT983085 KQP983085 LAL983085 LKH983085 LUD983085 MDZ983085 MNV983085 MXR983085 NHN983085 NRJ983085 OBF983085 OLB983085 OUX983085 PET983085 POP983085 PYL983085 QIH983085 QSD983085 RBZ983085 RLV983085 RVR983085 SFN983085 SPJ983085 SZF983085 TJB983085 TSX983085 UCT983085 UMP983085 UWL983085 VGH983085 VQD983085 VZZ983085 WJV983085 WTR983085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HF65579 RB65579 AAX65579 AKT65579 AUP65579 BEL65579 BOH65579 BYD65579 CHZ65579 CRV65579 DBR65579 DLN65579 DVJ65579 EFF65579 EPB65579 EYX65579 FIT65579 FSP65579 GCL65579 GMH65579 GWD65579 HFZ65579 HPV65579 HZR65579 IJN65579 ITJ65579 JDF65579 JNB65579 JWX65579 KGT65579 KQP65579 LAL65579 LKH65579 LUD65579 MDZ65579 MNV65579 MXR65579 NHN65579 NRJ65579 OBF65579 OLB65579 OUX65579 PET65579 POP65579 PYL65579 QIH65579 QSD65579 RBZ65579 RLV65579 RVR65579 SFN65579 SPJ65579 SZF65579 TJB65579 TSX65579 UCT65579 UMP65579 UWL65579 VGH65579 VQD65579 VZZ65579 WJV65579 WTR65579 HF131115 RB131115 AAX131115 AKT131115 AUP131115 BEL131115 BOH131115 BYD131115 CHZ131115 CRV131115 DBR131115 DLN131115 DVJ131115 EFF131115 EPB131115 EYX131115 FIT131115 FSP131115 GCL131115 GMH131115 GWD131115 HFZ131115 HPV131115 HZR131115 IJN131115 ITJ131115 JDF131115 JNB131115 JWX131115 KGT131115 KQP131115 LAL131115 LKH131115 LUD131115 MDZ131115 MNV131115 MXR131115 NHN131115 NRJ131115 OBF131115 OLB131115 OUX131115 PET131115 POP131115 PYL131115 QIH131115 QSD131115 RBZ131115 RLV131115 RVR131115 SFN131115 SPJ131115 SZF131115 TJB131115 TSX131115 UCT131115 UMP131115 UWL131115 VGH131115 VQD131115 VZZ131115 WJV131115 WTR131115 HF196651 RB196651 AAX196651 AKT196651 AUP196651 BEL196651 BOH196651 BYD196651 CHZ196651 CRV196651 DBR196651 DLN196651 DVJ196651 EFF196651 EPB196651 EYX196651 FIT196651 FSP196651 GCL196651 GMH196651 GWD196651 HFZ196651 HPV196651 HZR196651 IJN196651 ITJ196651 JDF196651 JNB196651 JWX196651 KGT196651 KQP196651 LAL196651 LKH196651 LUD196651 MDZ196651 MNV196651 MXR196651 NHN196651 NRJ196651 OBF196651 OLB196651 OUX196651 PET196651 POP196651 PYL196651 QIH196651 QSD196651 RBZ196651 RLV196651 RVR196651 SFN196651 SPJ196651 SZF196651 TJB196651 TSX196651 UCT196651 UMP196651 UWL196651 VGH196651 VQD196651 VZZ196651 WJV196651 WTR196651 HF262187 RB262187 AAX262187 AKT262187 AUP262187 BEL262187 BOH262187 BYD262187 CHZ262187 CRV262187 DBR262187 DLN262187 DVJ262187 EFF262187 EPB262187 EYX262187 FIT262187 FSP262187 GCL262187 GMH262187 GWD262187 HFZ262187 HPV262187 HZR262187 IJN262187 ITJ262187 JDF262187 JNB262187 JWX262187 KGT262187 KQP262187 LAL262187 LKH262187 LUD262187 MDZ262187 MNV262187 MXR262187 NHN262187 NRJ262187 OBF262187 OLB262187 OUX262187 PET262187 POP262187 PYL262187 QIH262187 QSD262187 RBZ262187 RLV262187 RVR262187 SFN262187 SPJ262187 SZF262187 TJB262187 TSX262187 UCT262187 UMP262187 UWL262187 VGH262187 VQD262187 VZZ262187 WJV262187 WTR262187 HF327723 RB327723 AAX327723 AKT327723 AUP327723 BEL327723 BOH327723 BYD327723 CHZ327723 CRV327723 DBR327723 DLN327723 DVJ327723 EFF327723 EPB327723 EYX327723 FIT327723 FSP327723 GCL327723 GMH327723 GWD327723 HFZ327723 HPV327723 HZR327723 IJN327723 ITJ327723 JDF327723 JNB327723 JWX327723 KGT327723 KQP327723 LAL327723 LKH327723 LUD327723 MDZ327723 MNV327723 MXR327723 NHN327723 NRJ327723 OBF327723 OLB327723 OUX327723 PET327723 POP327723 PYL327723 QIH327723 QSD327723 RBZ327723 RLV327723 RVR327723 SFN327723 SPJ327723 SZF327723 TJB327723 TSX327723 UCT327723 UMP327723 UWL327723 VGH327723 VQD327723 VZZ327723 WJV327723 WTR327723 HF393259 RB393259 AAX393259 AKT393259 AUP393259 BEL393259 BOH393259 BYD393259 CHZ393259 CRV393259 DBR393259 DLN393259 DVJ393259 EFF393259 EPB393259 EYX393259 FIT393259 FSP393259 GCL393259 GMH393259 GWD393259 HFZ393259 HPV393259 HZR393259 IJN393259 ITJ393259 JDF393259 JNB393259 JWX393259 KGT393259 KQP393259 LAL393259 LKH393259 LUD393259 MDZ393259 MNV393259 MXR393259 NHN393259 NRJ393259 OBF393259 OLB393259 OUX393259 PET393259 POP393259 PYL393259 QIH393259 QSD393259 RBZ393259 RLV393259 RVR393259 SFN393259 SPJ393259 SZF393259 TJB393259 TSX393259 UCT393259 UMP393259 UWL393259 VGH393259 VQD393259 VZZ393259 WJV393259 WTR393259 HF458795 RB458795 AAX458795 AKT458795 AUP458795 BEL458795 BOH458795 BYD458795 CHZ458795 CRV458795 DBR458795 DLN458795 DVJ458795 EFF458795 EPB458795 EYX458795 FIT458795 FSP458795 GCL458795 GMH458795 GWD458795 HFZ458795 HPV458795 HZR458795 IJN458795 ITJ458795 JDF458795 JNB458795 JWX458795 KGT458795 KQP458795 LAL458795 LKH458795 LUD458795 MDZ458795 MNV458795 MXR458795 NHN458795 NRJ458795 OBF458795 OLB458795 OUX458795 PET458795 POP458795 PYL458795 QIH458795 QSD458795 RBZ458795 RLV458795 RVR458795 SFN458795 SPJ458795 SZF458795 TJB458795 TSX458795 UCT458795 UMP458795 UWL458795 VGH458795 VQD458795 VZZ458795 WJV458795 WTR458795 HF524331 RB524331 AAX524331 AKT524331 AUP524331 BEL524331 BOH524331 BYD524331 CHZ524331 CRV524331 DBR524331 DLN524331 DVJ524331 EFF524331 EPB524331 EYX524331 FIT524331 FSP524331 GCL524331 GMH524331 GWD524331 HFZ524331 HPV524331 HZR524331 IJN524331 ITJ524331 JDF524331 JNB524331 JWX524331 KGT524331 KQP524331 LAL524331 LKH524331 LUD524331 MDZ524331 MNV524331 MXR524331 NHN524331 NRJ524331 OBF524331 OLB524331 OUX524331 PET524331 POP524331 PYL524331 QIH524331 QSD524331 RBZ524331 RLV524331 RVR524331 SFN524331 SPJ524331 SZF524331 TJB524331 TSX524331 UCT524331 UMP524331 UWL524331 VGH524331 VQD524331 VZZ524331 WJV524331 WTR524331 HF589867 RB589867 AAX589867 AKT589867 AUP589867 BEL589867 BOH589867 BYD589867 CHZ589867 CRV589867 DBR589867 DLN589867 DVJ589867 EFF589867 EPB589867 EYX589867 FIT589867 FSP589867 GCL589867 GMH589867 GWD589867 HFZ589867 HPV589867 HZR589867 IJN589867 ITJ589867 JDF589867 JNB589867 JWX589867 KGT589867 KQP589867 LAL589867 LKH589867 LUD589867 MDZ589867 MNV589867 MXR589867 NHN589867 NRJ589867 OBF589867 OLB589867 OUX589867 PET589867 POP589867 PYL589867 QIH589867 QSD589867 RBZ589867 RLV589867 RVR589867 SFN589867 SPJ589867 SZF589867 TJB589867 TSX589867 UCT589867 UMP589867 UWL589867 VGH589867 VQD589867 VZZ589867 WJV589867 WTR589867 HF655403 RB655403 AAX655403 AKT655403 AUP655403 BEL655403 BOH655403 BYD655403 CHZ655403 CRV655403 DBR655403 DLN655403 DVJ655403 EFF655403 EPB655403 EYX655403 FIT655403 FSP655403 GCL655403 GMH655403 GWD655403 HFZ655403 HPV655403 HZR655403 IJN655403 ITJ655403 JDF655403 JNB655403 JWX655403 KGT655403 KQP655403 LAL655403 LKH655403 LUD655403 MDZ655403 MNV655403 MXR655403 NHN655403 NRJ655403 OBF655403 OLB655403 OUX655403 PET655403 POP655403 PYL655403 QIH655403 QSD655403 RBZ655403 RLV655403 RVR655403 SFN655403 SPJ655403 SZF655403 TJB655403 TSX655403 UCT655403 UMP655403 UWL655403 VGH655403 VQD655403 VZZ655403 WJV655403 WTR655403 HF720939 RB720939 AAX720939 AKT720939 AUP720939 BEL720939 BOH720939 BYD720939 CHZ720939 CRV720939 DBR720939 DLN720939 DVJ720939 EFF720939 EPB720939 EYX720939 FIT720939 FSP720939 GCL720939 GMH720939 GWD720939 HFZ720939 HPV720939 HZR720939 IJN720939 ITJ720939 JDF720939 JNB720939 JWX720939 KGT720939 KQP720939 LAL720939 LKH720939 LUD720939 MDZ720939 MNV720939 MXR720939 NHN720939 NRJ720939 OBF720939 OLB720939 OUX720939 PET720939 POP720939 PYL720939 QIH720939 QSD720939 RBZ720939 RLV720939 RVR720939 SFN720939 SPJ720939 SZF720939 TJB720939 TSX720939 UCT720939 UMP720939 UWL720939 VGH720939 VQD720939 VZZ720939 WJV720939 WTR720939 HF786475 RB786475 AAX786475 AKT786475 AUP786475 BEL786475 BOH786475 BYD786475 CHZ786475 CRV786475 DBR786475 DLN786475 DVJ786475 EFF786475 EPB786475 EYX786475 FIT786475 FSP786475 GCL786475 GMH786475 GWD786475 HFZ786475 HPV786475 HZR786475 IJN786475 ITJ786475 JDF786475 JNB786475 JWX786475 KGT786475 KQP786475 LAL786475 LKH786475 LUD786475 MDZ786475 MNV786475 MXR786475 NHN786475 NRJ786475 OBF786475 OLB786475 OUX786475 PET786475 POP786475 PYL786475 QIH786475 QSD786475 RBZ786475 RLV786475 RVR786475 SFN786475 SPJ786475 SZF786475 TJB786475 TSX786475 UCT786475 UMP786475 UWL786475 VGH786475 VQD786475 VZZ786475 WJV786475 WTR786475 HF852011 RB852011 AAX852011 AKT852011 AUP852011 BEL852011 BOH852011 BYD852011 CHZ852011 CRV852011 DBR852011 DLN852011 DVJ852011 EFF852011 EPB852011 EYX852011 FIT852011 FSP852011 GCL852011 GMH852011 GWD852011 HFZ852011 HPV852011 HZR852011 IJN852011 ITJ852011 JDF852011 JNB852011 JWX852011 KGT852011 KQP852011 LAL852011 LKH852011 LUD852011 MDZ852011 MNV852011 MXR852011 NHN852011 NRJ852011 OBF852011 OLB852011 OUX852011 PET852011 POP852011 PYL852011 QIH852011 QSD852011 RBZ852011 RLV852011 RVR852011 SFN852011 SPJ852011 SZF852011 TJB852011 TSX852011 UCT852011 UMP852011 UWL852011 VGH852011 VQD852011 VZZ852011 WJV852011 WTR852011 HF917547 RB917547 AAX917547 AKT917547 AUP917547 BEL917547 BOH917547 BYD917547 CHZ917547 CRV917547 DBR917547 DLN917547 DVJ917547 EFF917547 EPB917547 EYX917547 FIT917547 FSP917547 GCL917547 GMH917547 GWD917547 HFZ917547 HPV917547 HZR917547 IJN917547 ITJ917547 JDF917547 JNB917547 JWX917547 KGT917547 KQP917547 LAL917547 LKH917547 LUD917547 MDZ917547 MNV917547 MXR917547 NHN917547 NRJ917547 OBF917547 OLB917547 OUX917547 PET917547 POP917547 PYL917547 QIH917547 QSD917547 RBZ917547 RLV917547 RVR917547 SFN917547 SPJ917547 SZF917547 TJB917547 TSX917547 UCT917547 UMP917547 UWL917547 VGH917547 VQD917547 VZZ917547 WJV917547 WTR917547 HF983083 RB983083 AAX983083 AKT983083 AUP983083 BEL983083 BOH983083 BYD983083 CHZ983083 CRV983083 DBR983083 DLN983083 DVJ983083 EFF983083 EPB983083 EYX983083 FIT983083 FSP983083 GCL983083 GMH983083 GWD983083 HFZ983083 HPV983083 HZR983083 IJN983083 ITJ983083 JDF983083 JNB983083 JWX983083 KGT983083 KQP983083 LAL983083 LKH983083 LUD983083 MDZ983083 MNV983083 MXR983083 NHN983083 NRJ983083 OBF983083 OLB983083 OUX983083 PET983083 POP983083 PYL983083 QIH983083 QSD983083 RBZ983083 RLV983083 RVR983083 SFN983083 SPJ983083 SZF983083 TJB983083 TSX983083 UCT983083 UMP983083 UWL983083 VGH983083 VQD983083 VZZ983083 WJV983083 WTR983083 F65587:F65590 F131123:F131126 HB65587:HB65590 QX65587:QX65590 AAT65587:AAT65590 AKP65587:AKP65590 AUL65587:AUL65590 BEH65587:BEH65590 BOD65587:BOD65590 BXZ65587:BXZ65590 CHV65587:CHV65590 CRR65587:CRR65590 DBN65587:DBN65590 DLJ65587:DLJ65590 DVF65587:DVF65590 EFB65587:EFB65590 EOX65587:EOX65590 EYT65587:EYT65590 FIP65587:FIP65590 FSL65587:FSL65590 GCH65587:GCH65590 GMD65587:GMD65590 GVZ65587:GVZ65590 HFV65587:HFV65590 HPR65587:HPR65590 HZN65587:HZN65590 IJJ65587:IJJ65590 ITF65587:ITF65590 JDB65587:JDB65590 JMX65587:JMX65590 JWT65587:JWT65590 KGP65587:KGP65590 KQL65587:KQL65590 LAH65587:LAH65590 LKD65587:LKD65590 LTZ65587:LTZ65590 MDV65587:MDV65590 MNR65587:MNR65590 MXN65587:MXN65590 NHJ65587:NHJ65590 NRF65587:NRF65590 OBB65587:OBB65590 OKX65587:OKX65590 OUT65587:OUT65590 PEP65587:PEP65590 POL65587:POL65590 PYH65587:PYH65590 QID65587:QID65590 QRZ65587:QRZ65590 RBV65587:RBV65590 RLR65587:RLR65590 RVN65587:RVN65590 SFJ65587:SFJ65590 SPF65587:SPF65590 SZB65587:SZB65590 TIX65587:TIX65590 TST65587:TST65590 UCP65587:UCP65590 UML65587:UML65590 UWH65587:UWH65590 VGD65587:VGD65590 VPZ65587:VPZ65590 VZV65587:VZV65590 WJR65587:WJR65590 WTN65587:WTN65590 F196659:F196662 HB131123:HB131126 QX131123:QX131126 AAT131123:AAT131126 AKP131123:AKP131126 AUL131123:AUL131126 BEH131123:BEH131126 BOD131123:BOD131126 BXZ131123:BXZ131126 CHV131123:CHV131126 CRR131123:CRR131126 DBN131123:DBN131126 DLJ131123:DLJ131126 DVF131123:DVF131126 EFB131123:EFB131126 EOX131123:EOX131126 EYT131123:EYT131126 FIP131123:FIP131126 FSL131123:FSL131126 GCH131123:GCH131126 GMD131123:GMD131126 GVZ131123:GVZ131126 HFV131123:HFV131126 HPR131123:HPR131126 HZN131123:HZN131126 IJJ131123:IJJ131126 ITF131123:ITF131126 JDB131123:JDB131126 JMX131123:JMX131126 JWT131123:JWT131126 KGP131123:KGP131126 KQL131123:KQL131126 LAH131123:LAH131126 LKD131123:LKD131126 LTZ131123:LTZ131126 MDV131123:MDV131126 MNR131123:MNR131126 MXN131123:MXN131126 NHJ131123:NHJ131126 NRF131123:NRF131126 OBB131123:OBB131126 OKX131123:OKX131126 OUT131123:OUT131126 PEP131123:PEP131126 POL131123:POL131126 PYH131123:PYH131126 QID131123:QID131126 QRZ131123:QRZ131126 RBV131123:RBV131126 RLR131123:RLR131126 RVN131123:RVN131126 SFJ131123:SFJ131126 SPF131123:SPF131126 SZB131123:SZB131126 TIX131123:TIX131126 TST131123:TST131126 UCP131123:UCP131126 UML131123:UML131126 UWH131123:UWH131126 VGD131123:VGD131126 VPZ131123:VPZ131126 VZV131123:VZV131126 WJR131123:WJR131126 WTN131123:WTN131126 F262195:F262198 HB196659:HB196662 QX196659:QX196662 AAT196659:AAT196662 AKP196659:AKP196662 AUL196659:AUL196662 BEH196659:BEH196662 BOD196659:BOD196662 BXZ196659:BXZ196662 CHV196659:CHV196662 CRR196659:CRR196662 DBN196659:DBN196662 DLJ196659:DLJ196662 DVF196659:DVF196662 EFB196659:EFB196662 EOX196659:EOX196662 EYT196659:EYT196662 FIP196659:FIP196662 FSL196659:FSL196662 GCH196659:GCH196662 GMD196659:GMD196662 GVZ196659:GVZ196662 HFV196659:HFV196662 HPR196659:HPR196662 HZN196659:HZN196662 IJJ196659:IJJ196662 ITF196659:ITF196662 JDB196659:JDB196662 JMX196659:JMX196662 JWT196659:JWT196662 KGP196659:KGP196662 KQL196659:KQL196662 LAH196659:LAH196662 LKD196659:LKD196662 LTZ196659:LTZ196662 MDV196659:MDV196662 MNR196659:MNR196662 MXN196659:MXN196662 NHJ196659:NHJ196662 NRF196659:NRF196662 OBB196659:OBB196662 OKX196659:OKX196662 OUT196659:OUT196662 PEP196659:PEP196662 POL196659:POL196662 PYH196659:PYH196662 QID196659:QID196662 QRZ196659:QRZ196662 RBV196659:RBV196662 RLR196659:RLR196662 RVN196659:RVN196662 SFJ196659:SFJ196662 SPF196659:SPF196662 SZB196659:SZB196662 TIX196659:TIX196662 TST196659:TST196662 UCP196659:UCP196662 UML196659:UML196662 UWH196659:UWH196662 VGD196659:VGD196662 VPZ196659:VPZ196662 VZV196659:VZV196662 WJR196659:WJR196662 WTN196659:WTN196662 F327731:F327734 HB262195:HB262198 QX262195:QX262198 AAT262195:AAT262198 AKP262195:AKP262198 AUL262195:AUL262198 BEH262195:BEH262198 BOD262195:BOD262198 BXZ262195:BXZ262198 CHV262195:CHV262198 CRR262195:CRR262198 DBN262195:DBN262198 DLJ262195:DLJ262198 DVF262195:DVF262198 EFB262195:EFB262198 EOX262195:EOX262198 EYT262195:EYT262198 FIP262195:FIP262198 FSL262195:FSL262198 GCH262195:GCH262198 GMD262195:GMD262198 GVZ262195:GVZ262198 HFV262195:HFV262198 HPR262195:HPR262198 HZN262195:HZN262198 IJJ262195:IJJ262198 ITF262195:ITF262198 JDB262195:JDB262198 JMX262195:JMX262198 JWT262195:JWT262198 KGP262195:KGP262198 KQL262195:KQL262198 LAH262195:LAH262198 LKD262195:LKD262198 LTZ262195:LTZ262198 MDV262195:MDV262198 MNR262195:MNR262198 MXN262195:MXN262198 NHJ262195:NHJ262198 NRF262195:NRF262198 OBB262195:OBB262198 OKX262195:OKX262198 OUT262195:OUT262198 PEP262195:PEP262198 POL262195:POL262198 PYH262195:PYH262198 QID262195:QID262198 QRZ262195:QRZ262198 RBV262195:RBV262198 RLR262195:RLR262198 RVN262195:RVN262198 SFJ262195:SFJ262198 SPF262195:SPF262198 SZB262195:SZB262198 TIX262195:TIX262198 TST262195:TST262198 UCP262195:UCP262198 UML262195:UML262198 UWH262195:UWH262198 VGD262195:VGD262198 VPZ262195:VPZ262198 VZV262195:VZV262198 WJR262195:WJR262198 WTN262195:WTN262198 F393267:F393270 HB327731:HB327734 QX327731:QX327734 AAT327731:AAT327734 AKP327731:AKP327734 AUL327731:AUL327734 BEH327731:BEH327734 BOD327731:BOD327734 BXZ327731:BXZ327734 CHV327731:CHV327734 CRR327731:CRR327734 DBN327731:DBN327734 DLJ327731:DLJ327734 DVF327731:DVF327734 EFB327731:EFB327734 EOX327731:EOX327734 EYT327731:EYT327734 FIP327731:FIP327734 FSL327731:FSL327734 GCH327731:GCH327734 GMD327731:GMD327734 GVZ327731:GVZ327734 HFV327731:HFV327734 HPR327731:HPR327734 HZN327731:HZN327734 IJJ327731:IJJ327734 ITF327731:ITF327734 JDB327731:JDB327734 JMX327731:JMX327734 JWT327731:JWT327734 KGP327731:KGP327734 KQL327731:KQL327734 LAH327731:LAH327734 LKD327731:LKD327734 LTZ327731:LTZ327734 MDV327731:MDV327734 MNR327731:MNR327734 MXN327731:MXN327734 NHJ327731:NHJ327734 NRF327731:NRF327734 OBB327731:OBB327734 OKX327731:OKX327734 OUT327731:OUT327734 PEP327731:PEP327734 POL327731:POL327734 PYH327731:PYH327734 QID327731:QID327734 QRZ327731:QRZ327734 RBV327731:RBV327734 RLR327731:RLR327734 RVN327731:RVN327734 SFJ327731:SFJ327734 SPF327731:SPF327734 SZB327731:SZB327734 TIX327731:TIX327734 TST327731:TST327734 UCP327731:UCP327734 UML327731:UML327734 UWH327731:UWH327734 VGD327731:VGD327734 VPZ327731:VPZ327734 VZV327731:VZV327734 WJR327731:WJR327734 WTN327731:WTN327734 F458803:F458806 HB393267:HB393270 QX393267:QX393270 AAT393267:AAT393270 AKP393267:AKP393270 AUL393267:AUL393270 BEH393267:BEH393270 BOD393267:BOD393270 BXZ393267:BXZ393270 CHV393267:CHV393270 CRR393267:CRR393270 DBN393267:DBN393270 DLJ393267:DLJ393270 DVF393267:DVF393270 EFB393267:EFB393270 EOX393267:EOX393270 EYT393267:EYT393270 FIP393267:FIP393270 FSL393267:FSL393270 GCH393267:GCH393270 GMD393267:GMD393270 GVZ393267:GVZ393270 HFV393267:HFV393270 HPR393267:HPR393270 HZN393267:HZN393270 IJJ393267:IJJ393270 ITF393267:ITF393270 JDB393267:JDB393270 JMX393267:JMX393270 JWT393267:JWT393270 KGP393267:KGP393270 KQL393267:KQL393270 LAH393267:LAH393270 LKD393267:LKD393270 LTZ393267:LTZ393270 MDV393267:MDV393270 MNR393267:MNR393270 MXN393267:MXN393270 NHJ393267:NHJ393270 NRF393267:NRF393270 OBB393267:OBB393270 OKX393267:OKX393270 OUT393267:OUT393270 PEP393267:PEP393270 POL393267:POL393270 PYH393267:PYH393270 QID393267:QID393270 QRZ393267:QRZ393270 RBV393267:RBV393270 RLR393267:RLR393270 RVN393267:RVN393270 SFJ393267:SFJ393270 SPF393267:SPF393270 SZB393267:SZB393270 TIX393267:TIX393270 TST393267:TST393270 UCP393267:UCP393270 UML393267:UML393270 UWH393267:UWH393270 VGD393267:VGD393270 VPZ393267:VPZ393270 VZV393267:VZV393270 WJR393267:WJR393270 WTN393267:WTN393270 F524339:F524342 HB458803:HB458806 QX458803:QX458806 AAT458803:AAT458806 AKP458803:AKP458806 AUL458803:AUL458806 BEH458803:BEH458806 BOD458803:BOD458806 BXZ458803:BXZ458806 CHV458803:CHV458806 CRR458803:CRR458806 DBN458803:DBN458806 DLJ458803:DLJ458806 DVF458803:DVF458806 EFB458803:EFB458806 EOX458803:EOX458806 EYT458803:EYT458806 FIP458803:FIP458806 FSL458803:FSL458806 GCH458803:GCH458806 GMD458803:GMD458806 GVZ458803:GVZ458806 HFV458803:HFV458806 HPR458803:HPR458806 HZN458803:HZN458806 IJJ458803:IJJ458806 ITF458803:ITF458806 JDB458803:JDB458806 JMX458803:JMX458806 JWT458803:JWT458806 KGP458803:KGP458806 KQL458803:KQL458806 LAH458803:LAH458806 LKD458803:LKD458806 LTZ458803:LTZ458806 MDV458803:MDV458806 MNR458803:MNR458806 MXN458803:MXN458806 NHJ458803:NHJ458806 NRF458803:NRF458806 OBB458803:OBB458806 OKX458803:OKX458806 OUT458803:OUT458806 PEP458803:PEP458806 POL458803:POL458806 PYH458803:PYH458806 QID458803:QID458806 QRZ458803:QRZ458806 RBV458803:RBV458806 RLR458803:RLR458806 RVN458803:RVN458806 SFJ458803:SFJ458806 SPF458803:SPF458806 SZB458803:SZB458806 TIX458803:TIX458806 TST458803:TST458806 UCP458803:UCP458806 UML458803:UML458806 UWH458803:UWH458806 VGD458803:VGD458806 VPZ458803:VPZ458806 VZV458803:VZV458806 WJR458803:WJR458806 WTN458803:WTN458806 F589875:F589878 HB524339:HB524342 QX524339:QX524342 AAT524339:AAT524342 AKP524339:AKP524342 AUL524339:AUL524342 BEH524339:BEH524342 BOD524339:BOD524342 BXZ524339:BXZ524342 CHV524339:CHV524342 CRR524339:CRR524342 DBN524339:DBN524342 DLJ524339:DLJ524342 DVF524339:DVF524342 EFB524339:EFB524342 EOX524339:EOX524342 EYT524339:EYT524342 FIP524339:FIP524342 FSL524339:FSL524342 GCH524339:GCH524342 GMD524339:GMD524342 GVZ524339:GVZ524342 HFV524339:HFV524342 HPR524339:HPR524342 HZN524339:HZN524342 IJJ524339:IJJ524342 ITF524339:ITF524342 JDB524339:JDB524342 JMX524339:JMX524342 JWT524339:JWT524342 KGP524339:KGP524342 KQL524339:KQL524342 LAH524339:LAH524342 LKD524339:LKD524342 LTZ524339:LTZ524342 MDV524339:MDV524342 MNR524339:MNR524342 MXN524339:MXN524342 NHJ524339:NHJ524342 NRF524339:NRF524342 OBB524339:OBB524342 OKX524339:OKX524342 OUT524339:OUT524342 PEP524339:PEP524342 POL524339:POL524342 PYH524339:PYH524342 QID524339:QID524342 QRZ524339:QRZ524342 RBV524339:RBV524342 RLR524339:RLR524342 RVN524339:RVN524342 SFJ524339:SFJ524342 SPF524339:SPF524342 SZB524339:SZB524342 TIX524339:TIX524342 TST524339:TST524342 UCP524339:UCP524342 UML524339:UML524342 UWH524339:UWH524342 VGD524339:VGD524342 VPZ524339:VPZ524342 VZV524339:VZV524342 WJR524339:WJR524342 WTN524339:WTN524342 F655411:F655414 HB589875:HB589878 QX589875:QX589878 AAT589875:AAT589878 AKP589875:AKP589878 AUL589875:AUL589878 BEH589875:BEH589878 BOD589875:BOD589878 BXZ589875:BXZ589878 CHV589875:CHV589878 CRR589875:CRR589878 DBN589875:DBN589878 DLJ589875:DLJ589878 DVF589875:DVF589878 EFB589875:EFB589878 EOX589875:EOX589878 EYT589875:EYT589878 FIP589875:FIP589878 FSL589875:FSL589878 GCH589875:GCH589878 GMD589875:GMD589878 GVZ589875:GVZ589878 HFV589875:HFV589878 HPR589875:HPR589878 HZN589875:HZN589878 IJJ589875:IJJ589878 ITF589875:ITF589878 JDB589875:JDB589878 JMX589875:JMX589878 JWT589875:JWT589878 KGP589875:KGP589878 KQL589875:KQL589878 LAH589875:LAH589878 LKD589875:LKD589878 LTZ589875:LTZ589878 MDV589875:MDV589878 MNR589875:MNR589878 MXN589875:MXN589878 NHJ589875:NHJ589878 NRF589875:NRF589878 OBB589875:OBB589878 OKX589875:OKX589878 OUT589875:OUT589878 PEP589875:PEP589878 POL589875:POL589878 PYH589875:PYH589878 QID589875:QID589878 QRZ589875:QRZ589878 RBV589875:RBV589878 RLR589875:RLR589878 RVN589875:RVN589878 SFJ589875:SFJ589878 SPF589875:SPF589878 SZB589875:SZB589878 TIX589875:TIX589878 TST589875:TST589878 UCP589875:UCP589878 UML589875:UML589878 UWH589875:UWH589878 VGD589875:VGD589878 VPZ589875:VPZ589878 VZV589875:VZV589878 WJR589875:WJR589878 WTN589875:WTN589878 F720947:F720950 HB655411:HB655414 QX655411:QX655414 AAT655411:AAT655414 AKP655411:AKP655414 AUL655411:AUL655414 BEH655411:BEH655414 BOD655411:BOD655414 BXZ655411:BXZ655414 CHV655411:CHV655414 CRR655411:CRR655414 DBN655411:DBN655414 DLJ655411:DLJ655414 DVF655411:DVF655414 EFB655411:EFB655414 EOX655411:EOX655414 EYT655411:EYT655414 FIP655411:FIP655414 FSL655411:FSL655414 GCH655411:GCH655414 GMD655411:GMD655414 GVZ655411:GVZ655414 HFV655411:HFV655414 HPR655411:HPR655414 HZN655411:HZN655414 IJJ655411:IJJ655414 ITF655411:ITF655414 JDB655411:JDB655414 JMX655411:JMX655414 JWT655411:JWT655414 KGP655411:KGP655414 KQL655411:KQL655414 LAH655411:LAH655414 LKD655411:LKD655414 LTZ655411:LTZ655414 MDV655411:MDV655414 MNR655411:MNR655414 MXN655411:MXN655414 NHJ655411:NHJ655414 NRF655411:NRF655414 OBB655411:OBB655414 OKX655411:OKX655414 OUT655411:OUT655414 PEP655411:PEP655414 POL655411:POL655414 PYH655411:PYH655414 QID655411:QID655414 QRZ655411:QRZ655414 RBV655411:RBV655414 RLR655411:RLR655414 RVN655411:RVN655414 SFJ655411:SFJ655414 SPF655411:SPF655414 SZB655411:SZB655414 TIX655411:TIX655414 TST655411:TST655414 UCP655411:UCP655414 UML655411:UML655414 UWH655411:UWH655414 VGD655411:VGD655414 VPZ655411:VPZ655414 VZV655411:VZV655414 WJR655411:WJR655414 WTN655411:WTN655414 F786483:F786486 HB720947:HB720950 QX720947:QX720950 AAT720947:AAT720950 AKP720947:AKP720950 AUL720947:AUL720950 BEH720947:BEH720950 BOD720947:BOD720950 BXZ720947:BXZ720950 CHV720947:CHV720950 CRR720947:CRR720950 DBN720947:DBN720950 DLJ720947:DLJ720950 DVF720947:DVF720950 EFB720947:EFB720950 EOX720947:EOX720950 EYT720947:EYT720950 FIP720947:FIP720950 FSL720947:FSL720950 GCH720947:GCH720950 GMD720947:GMD720950 GVZ720947:GVZ720950 HFV720947:HFV720950 HPR720947:HPR720950 HZN720947:HZN720950 IJJ720947:IJJ720950 ITF720947:ITF720950 JDB720947:JDB720950 JMX720947:JMX720950 JWT720947:JWT720950 KGP720947:KGP720950 KQL720947:KQL720950 LAH720947:LAH720950 LKD720947:LKD720950 LTZ720947:LTZ720950 MDV720947:MDV720950 MNR720947:MNR720950 MXN720947:MXN720950 NHJ720947:NHJ720950 NRF720947:NRF720950 OBB720947:OBB720950 OKX720947:OKX720950 OUT720947:OUT720950 PEP720947:PEP720950 POL720947:POL720950 PYH720947:PYH720950 QID720947:QID720950 QRZ720947:QRZ720950 RBV720947:RBV720950 RLR720947:RLR720950 RVN720947:RVN720950 SFJ720947:SFJ720950 SPF720947:SPF720950 SZB720947:SZB720950 TIX720947:TIX720950 TST720947:TST720950 UCP720947:UCP720950 UML720947:UML720950 UWH720947:UWH720950 VGD720947:VGD720950 VPZ720947:VPZ720950 VZV720947:VZV720950 WJR720947:WJR720950 WTN720947:WTN720950 F852019:F852022 HB786483:HB786486 QX786483:QX786486 AAT786483:AAT786486 AKP786483:AKP786486 AUL786483:AUL786486 BEH786483:BEH786486 BOD786483:BOD786486 BXZ786483:BXZ786486 CHV786483:CHV786486 CRR786483:CRR786486 DBN786483:DBN786486 DLJ786483:DLJ786486 DVF786483:DVF786486 EFB786483:EFB786486 EOX786483:EOX786486 EYT786483:EYT786486 FIP786483:FIP786486 FSL786483:FSL786486 GCH786483:GCH786486 GMD786483:GMD786486 GVZ786483:GVZ786486 HFV786483:HFV786486 HPR786483:HPR786486 HZN786483:HZN786486 IJJ786483:IJJ786486 ITF786483:ITF786486 JDB786483:JDB786486 JMX786483:JMX786486 JWT786483:JWT786486 KGP786483:KGP786486 KQL786483:KQL786486 LAH786483:LAH786486 LKD786483:LKD786486 LTZ786483:LTZ786486 MDV786483:MDV786486 MNR786483:MNR786486 MXN786483:MXN786486 NHJ786483:NHJ786486 NRF786483:NRF786486 OBB786483:OBB786486 OKX786483:OKX786486 OUT786483:OUT786486 PEP786483:PEP786486 POL786483:POL786486 PYH786483:PYH786486 QID786483:QID786486 QRZ786483:QRZ786486 RBV786483:RBV786486 RLR786483:RLR786486 RVN786483:RVN786486 SFJ786483:SFJ786486 SPF786483:SPF786486 SZB786483:SZB786486 TIX786483:TIX786486 TST786483:TST786486 UCP786483:UCP786486 UML786483:UML786486 UWH786483:UWH786486 VGD786483:VGD786486 VPZ786483:VPZ786486 VZV786483:VZV786486 WJR786483:WJR786486 WTN786483:WTN786486 F917555:F917558 HB852019:HB852022 QX852019:QX852022 AAT852019:AAT852022 AKP852019:AKP852022 AUL852019:AUL852022 BEH852019:BEH852022 BOD852019:BOD852022 BXZ852019:BXZ852022 CHV852019:CHV852022 CRR852019:CRR852022 DBN852019:DBN852022 DLJ852019:DLJ852022 DVF852019:DVF852022 EFB852019:EFB852022 EOX852019:EOX852022 EYT852019:EYT852022 FIP852019:FIP852022 FSL852019:FSL852022 GCH852019:GCH852022 GMD852019:GMD852022 GVZ852019:GVZ852022 HFV852019:HFV852022 HPR852019:HPR852022 HZN852019:HZN852022 IJJ852019:IJJ852022 ITF852019:ITF852022 JDB852019:JDB852022 JMX852019:JMX852022 JWT852019:JWT852022 KGP852019:KGP852022 KQL852019:KQL852022 LAH852019:LAH852022 LKD852019:LKD852022 LTZ852019:LTZ852022 MDV852019:MDV852022 MNR852019:MNR852022 MXN852019:MXN852022 NHJ852019:NHJ852022 NRF852019:NRF852022 OBB852019:OBB852022 OKX852019:OKX852022 OUT852019:OUT852022 PEP852019:PEP852022 POL852019:POL852022 PYH852019:PYH852022 QID852019:QID852022 QRZ852019:QRZ852022 RBV852019:RBV852022 RLR852019:RLR852022 RVN852019:RVN852022 SFJ852019:SFJ852022 SPF852019:SPF852022 SZB852019:SZB852022 TIX852019:TIX852022 TST852019:TST852022 UCP852019:UCP852022 UML852019:UML852022 UWH852019:UWH852022 VGD852019:VGD852022 VPZ852019:VPZ852022 VZV852019:VZV852022 WJR852019:WJR852022 WTN852019:WTN852022 F983091:F983094 HB917555:HB917558 QX917555:QX917558 AAT917555:AAT917558 AKP917555:AKP917558 AUL917555:AUL917558 BEH917555:BEH917558 BOD917555:BOD917558 BXZ917555:BXZ917558 CHV917555:CHV917558 CRR917555:CRR917558 DBN917555:DBN917558 DLJ917555:DLJ917558 DVF917555:DVF917558 EFB917555:EFB917558 EOX917555:EOX917558 EYT917555:EYT917558 FIP917555:FIP917558 FSL917555:FSL917558 GCH917555:GCH917558 GMD917555:GMD917558 GVZ917555:GVZ917558 HFV917555:HFV917558 HPR917555:HPR917558 HZN917555:HZN917558 IJJ917555:IJJ917558 ITF917555:ITF917558 JDB917555:JDB917558 JMX917555:JMX917558 JWT917555:JWT917558 KGP917555:KGP917558 KQL917555:KQL917558 LAH917555:LAH917558 LKD917555:LKD917558 LTZ917555:LTZ917558 MDV917555:MDV917558 MNR917555:MNR917558 MXN917555:MXN917558 NHJ917555:NHJ917558 NRF917555:NRF917558 OBB917555:OBB917558 OKX917555:OKX917558 OUT917555:OUT917558 PEP917555:PEP917558 POL917555:POL917558 PYH917555:PYH917558 QID917555:QID917558 QRZ917555:QRZ917558 RBV917555:RBV917558 RLR917555:RLR917558 RVN917555:RVN917558 SFJ917555:SFJ917558 SPF917555:SPF917558 SZB917555:SZB917558 TIX917555:TIX917558 TST917555:TST917558 UCP917555:UCP917558 UML917555:UML917558 UWH917555:UWH917558 VGD917555:VGD917558 VPZ917555:VPZ917558 VZV917555:VZV917558 WJR917555:WJR917558 WTN917555:WTN917558 WJR983085 HB983091:HB983094 QX983091:QX983094 AAT983091:AAT983094 AKP983091:AKP983094 AUL983091:AUL983094 BEH983091:BEH983094 BOD983091:BOD983094 BXZ983091:BXZ983094 CHV983091:CHV983094 CRR983091:CRR983094 DBN983091:DBN983094 DLJ983091:DLJ983094 DVF983091:DVF983094 EFB983091:EFB983094 EOX983091:EOX983094 EYT983091:EYT983094 FIP983091:FIP983094 FSL983091:FSL983094 GCH983091:GCH983094 GMD983091:GMD983094 GVZ983091:GVZ983094 HFV983091:HFV983094 HPR983091:HPR983094 HZN983091:HZN983094 IJJ983091:IJJ983094 ITF983091:ITF983094 JDB983091:JDB983094 JMX983091:JMX983094 JWT983091:JWT983094 KGP983091:KGP983094 KQL983091:KQL983094 LAH983091:LAH983094 LKD983091:LKD983094 LTZ983091:LTZ983094 MDV983091:MDV983094 MNR983091:MNR983094 MXN983091:MXN983094 NHJ983091:NHJ983094 NRF983091:NRF983094 OBB983091:OBB983094 OKX983091:OKX983094 OUT983091:OUT983094 PEP983091:PEP983094 POL983091:POL983094 PYH983091:PYH983094 QID983091:QID983094 QRZ983091:QRZ983094 RBV983091:RBV983094 RLR983091:RLR983094 RVN983091:RVN983094 SFJ983091:SFJ983094 SPF983091:SPF983094 SZB983091:SZB983094 TIX983091:TIX983094 TST983091:TST983094 UCP983091:UCP983094 UML983091:UML983094 UWH983091:UWH983094 VGD983091:VGD983094 VPZ983091:VPZ983094 VZV983091:VZV983094 WJR983091:WJR983094 WTN983091:WTN983094 F65585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F131121 HB65585 QX65585 AAT65585 AKP65585 AUL65585 BEH65585 BOD65585 BXZ65585 CHV65585 CRR65585 DBN65585 DLJ65585 DVF65585 EFB65585 EOX65585 EYT65585 FIP65585 FSL65585 GCH65585 GMD65585 GVZ65585 HFV65585 HPR65585 HZN65585 IJJ65585 ITF65585 JDB65585 JMX65585 JWT65585 KGP65585 KQL65585 LAH65585 LKD65585 LTZ65585 MDV65585 MNR65585 MXN65585 NHJ65585 NRF65585 OBB65585 OKX65585 OUT65585 PEP65585 POL65585 PYH65585 QID65585 QRZ65585 RBV65585 RLR65585 RVN65585 SFJ65585 SPF65585 SZB65585 TIX65585 TST65585 UCP65585 UML65585 UWH65585 VGD65585 VPZ65585 VZV65585 WJR65585 WTN65585 F196657 HB131121 QX131121 AAT131121 AKP131121 AUL131121 BEH131121 BOD131121 BXZ131121 CHV131121 CRR131121 DBN131121 DLJ131121 DVF131121 EFB131121 EOX131121 EYT131121 FIP131121 FSL131121 GCH131121 GMD131121 GVZ131121 HFV131121 HPR131121 HZN131121 IJJ131121 ITF131121 JDB131121 JMX131121 JWT131121 KGP131121 KQL131121 LAH131121 LKD131121 LTZ131121 MDV131121 MNR131121 MXN131121 NHJ131121 NRF131121 OBB131121 OKX131121 OUT131121 PEP131121 POL131121 PYH131121 QID131121 QRZ131121 RBV131121 RLR131121 RVN131121 SFJ131121 SPF131121 SZB131121 TIX131121 TST131121 UCP131121 UML131121 UWH131121 VGD131121 VPZ131121 VZV131121 WJR131121 WTN131121 F262193 HB196657 QX196657 AAT196657 AKP196657 AUL196657 BEH196657 BOD196657 BXZ196657 CHV196657 CRR196657 DBN196657 DLJ196657 DVF196657 EFB196657 EOX196657 EYT196657 FIP196657 FSL196657 GCH196657 GMD196657 GVZ196657 HFV196657 HPR196657 HZN196657 IJJ196657 ITF196657 JDB196657 JMX196657 JWT196657 KGP196657 KQL196657 LAH196657 LKD196657 LTZ196657 MDV196657 MNR196657 MXN196657 NHJ196657 NRF196657 OBB196657 OKX196657 OUT196657 PEP196657 POL196657 PYH196657 QID196657 QRZ196657 RBV196657 RLR196657 RVN196657 SFJ196657 SPF196657 SZB196657 TIX196657 TST196657 UCP196657 UML196657 UWH196657 VGD196657 VPZ196657 VZV196657 WJR196657 WTN196657 F327729 HB262193 QX262193 AAT262193 AKP262193 AUL262193 BEH262193 BOD262193 BXZ262193 CHV262193 CRR262193 DBN262193 DLJ262193 DVF262193 EFB262193 EOX262193 EYT262193 FIP262193 FSL262193 GCH262193 GMD262193 GVZ262193 HFV262193 HPR262193 HZN262193 IJJ262193 ITF262193 JDB262193 JMX262193 JWT262193 KGP262193 KQL262193 LAH262193 LKD262193 LTZ262193 MDV262193 MNR262193 MXN262193 NHJ262193 NRF262193 OBB262193 OKX262193 OUT262193 PEP262193 POL262193 PYH262193 QID262193 QRZ262193 RBV262193 RLR262193 RVN262193 SFJ262193 SPF262193 SZB262193 TIX262193 TST262193 UCP262193 UML262193 UWH262193 VGD262193 VPZ262193 VZV262193 WJR262193 WTN262193 F393265 HB327729 QX327729 AAT327729 AKP327729 AUL327729 BEH327729 BOD327729 BXZ327729 CHV327729 CRR327729 DBN327729 DLJ327729 DVF327729 EFB327729 EOX327729 EYT327729 FIP327729 FSL327729 GCH327729 GMD327729 GVZ327729 HFV327729 HPR327729 HZN327729 IJJ327729 ITF327729 JDB327729 JMX327729 JWT327729 KGP327729 KQL327729 LAH327729 LKD327729 LTZ327729 MDV327729 MNR327729 MXN327729 NHJ327729 NRF327729 OBB327729 OKX327729 OUT327729 PEP327729 POL327729 PYH327729 QID327729 QRZ327729 RBV327729 RLR327729 RVN327729 SFJ327729 SPF327729 SZB327729 TIX327729 TST327729 UCP327729 UML327729 UWH327729 VGD327729 VPZ327729 VZV327729 WJR327729 WTN327729 F458801 HB393265 QX393265 AAT393265 AKP393265 AUL393265 BEH393265 BOD393265 BXZ393265 CHV393265 CRR393265 DBN393265 DLJ393265 DVF393265 EFB393265 EOX393265 EYT393265 FIP393265 FSL393265 GCH393265 GMD393265 GVZ393265 HFV393265 HPR393265 HZN393265 IJJ393265 ITF393265 JDB393265 JMX393265 JWT393265 KGP393265 KQL393265 LAH393265 LKD393265 LTZ393265 MDV393265 MNR393265 MXN393265 NHJ393265 NRF393265 OBB393265 OKX393265 OUT393265 PEP393265 POL393265 PYH393265 QID393265 QRZ393265 RBV393265 RLR393265 RVN393265 SFJ393265 SPF393265 SZB393265 TIX393265 TST393265 UCP393265 UML393265 UWH393265 VGD393265 VPZ393265 VZV393265 WJR393265 WTN393265 F524337 HB458801 QX458801 AAT458801 AKP458801 AUL458801 BEH458801 BOD458801 BXZ458801 CHV458801 CRR458801 DBN458801 DLJ458801 DVF458801 EFB458801 EOX458801 EYT458801 FIP458801 FSL458801 GCH458801 GMD458801 GVZ458801 HFV458801 HPR458801 HZN458801 IJJ458801 ITF458801 JDB458801 JMX458801 JWT458801 KGP458801 KQL458801 LAH458801 LKD458801 LTZ458801 MDV458801 MNR458801 MXN458801 NHJ458801 NRF458801 OBB458801 OKX458801 OUT458801 PEP458801 POL458801 PYH458801 QID458801 QRZ458801 RBV458801 RLR458801 RVN458801 SFJ458801 SPF458801 SZB458801 TIX458801 TST458801 UCP458801 UML458801 UWH458801 VGD458801 VPZ458801 VZV458801 WJR458801 WTN458801 F589873 HB524337 QX524337 AAT524337 AKP524337 AUL524337 BEH524337 BOD524337 BXZ524337 CHV524337 CRR524337 DBN524337 DLJ524337 DVF524337 EFB524337 EOX524337 EYT524337 FIP524337 FSL524337 GCH524337 GMD524337 GVZ524337 HFV524337 HPR524337 HZN524337 IJJ524337 ITF524337 JDB524337 JMX524337 JWT524337 KGP524337 KQL524337 LAH524337 LKD524337 LTZ524337 MDV524337 MNR524337 MXN524337 NHJ524337 NRF524337 OBB524337 OKX524337 OUT524337 PEP524337 POL524337 PYH524337 QID524337 QRZ524337 RBV524337 RLR524337 RVN524337 SFJ524337 SPF524337 SZB524337 TIX524337 TST524337 UCP524337 UML524337 UWH524337 VGD524337 VPZ524337 VZV524337 WJR524337 WTN524337 F655409 HB589873 QX589873 AAT589873 AKP589873 AUL589873 BEH589873 BOD589873 BXZ589873 CHV589873 CRR589873 DBN589873 DLJ589873 DVF589873 EFB589873 EOX589873 EYT589873 FIP589873 FSL589873 GCH589873 GMD589873 GVZ589873 HFV589873 HPR589873 HZN589873 IJJ589873 ITF589873 JDB589873 JMX589873 JWT589873 KGP589873 KQL589873 LAH589873 LKD589873 LTZ589873 MDV589873 MNR589873 MXN589873 NHJ589873 NRF589873 OBB589873 OKX589873 OUT589873 PEP589873 POL589873 PYH589873 QID589873 QRZ589873 RBV589873 RLR589873 RVN589873 SFJ589873 SPF589873 SZB589873 TIX589873 TST589873 UCP589873 UML589873 UWH589873 VGD589873 VPZ589873 VZV589873 WJR589873 WTN589873 F720945 HB655409 QX655409 AAT655409 AKP655409 AUL655409 BEH655409 BOD655409 BXZ655409 CHV655409 CRR655409 DBN655409 DLJ655409 DVF655409 EFB655409 EOX655409 EYT655409 FIP655409 FSL655409 GCH655409 GMD655409 GVZ655409 HFV655409 HPR655409 HZN655409 IJJ655409 ITF655409 JDB655409 JMX655409 JWT655409 KGP655409 KQL655409 LAH655409 LKD655409 LTZ655409 MDV655409 MNR655409 MXN655409 NHJ655409 NRF655409 OBB655409 OKX655409 OUT655409 PEP655409 POL655409 PYH655409 QID655409 QRZ655409 RBV655409 RLR655409 RVN655409 SFJ655409 SPF655409 SZB655409 TIX655409 TST655409 UCP655409 UML655409 UWH655409 VGD655409 VPZ655409 VZV655409 WJR655409 WTN655409 F786481 HB720945 QX720945 AAT720945 AKP720945 AUL720945 BEH720945 BOD720945 BXZ720945 CHV720945 CRR720945 DBN720945 DLJ720945 DVF720945 EFB720945 EOX720945 EYT720945 FIP720945 FSL720945 GCH720945 GMD720945 GVZ720945 HFV720945 HPR720945 HZN720945 IJJ720945 ITF720945 JDB720945 JMX720945 JWT720945 KGP720945 KQL720945 LAH720945 LKD720945 LTZ720945 MDV720945 MNR720945 MXN720945 NHJ720945 NRF720945 OBB720945 OKX720945 OUT720945 PEP720945 POL720945 PYH720945 QID720945 QRZ720945 RBV720945 RLR720945 RVN720945 SFJ720945 SPF720945 SZB720945 TIX720945 TST720945 UCP720945 UML720945 UWH720945 VGD720945 VPZ720945 VZV720945 WJR720945 WTN720945 F852017 HB786481 QX786481 AAT786481 AKP786481 AUL786481 BEH786481 BOD786481 BXZ786481 CHV786481 CRR786481 DBN786481 DLJ786481 DVF786481 EFB786481 EOX786481 EYT786481 FIP786481 FSL786481 GCH786481 GMD786481 GVZ786481 HFV786481 HPR786481 HZN786481 IJJ786481 ITF786481 JDB786481 JMX786481 JWT786481 KGP786481 KQL786481 LAH786481 LKD786481 LTZ786481 MDV786481 MNR786481 MXN786481 NHJ786481 NRF786481 OBB786481 OKX786481 OUT786481 PEP786481 POL786481 PYH786481 QID786481 QRZ786481 RBV786481 RLR786481 RVN786481 SFJ786481 SPF786481 SZB786481 TIX786481 TST786481 UCP786481 UML786481 UWH786481 VGD786481 VPZ786481 VZV786481 WJR786481 WTN786481 F917553 HB852017 QX852017 AAT852017 AKP852017 AUL852017 BEH852017 BOD852017 BXZ852017 CHV852017 CRR852017 DBN852017 DLJ852017 DVF852017 EFB852017 EOX852017 EYT852017 FIP852017 FSL852017 GCH852017 GMD852017 GVZ852017 HFV852017 HPR852017 HZN852017 IJJ852017 ITF852017 JDB852017 JMX852017 JWT852017 KGP852017 KQL852017 LAH852017 LKD852017 LTZ852017 MDV852017 MNR852017 MXN852017 NHJ852017 NRF852017 OBB852017 OKX852017 OUT852017 PEP852017 POL852017 PYH852017 QID852017 QRZ852017 RBV852017 RLR852017 RVN852017 SFJ852017 SPF852017 SZB852017 TIX852017 TST852017 UCP852017 UML852017 UWH852017 VGD852017 VPZ852017 VZV852017 WJR852017 WTN852017 F983089 HB917553 QX917553 AAT917553 AKP917553 AUL917553 BEH917553 BOD917553 BXZ917553 CHV917553 CRR917553 DBN917553 DLJ917553 DVF917553 EFB917553 EOX917553 EYT917553 FIP917553 FSL917553 GCH917553 GMD917553 GVZ917553 HFV917553 HPR917553 HZN917553 IJJ917553 ITF917553 JDB917553 JMX917553 JWT917553 KGP917553 KQL917553 LAH917553 LKD917553 LTZ917553 MDV917553 MNR917553 MXN917553 NHJ917553 NRF917553 OBB917553 OKX917553 OUT917553 PEP917553 POL917553 PYH917553 QID917553 QRZ917553 RBV917553 RLR917553 RVN917553 SFJ917553 SPF917553 SZB917553 TIX917553 TST917553 UCP917553 UML917553 UWH917553 VGD917553 VPZ917553 VZV917553 WJR917553 WTN917553 VPZ983085 HB983089 QX983089 AAT983089 AKP983089 AUL983089 BEH983089 BOD983089 BXZ983089 CHV983089 CRR983089 DBN983089 DLJ983089 DVF983089 EFB983089 EOX983089 EYT983089 FIP983089 FSL983089 GCH983089 GMD983089 GVZ983089 HFV983089 HPR983089 HZN983089 IJJ983089 ITF983089 JDB983089 JMX983089 JWT983089 KGP983089 KQL983089 LAH983089 LKD983089 LTZ983089 MDV983089 MNR983089 MXN983089 NHJ983089 NRF983089 OBB983089 OKX983089 OUT983089 PEP983089 POL983089 PYH983089 QID983089 QRZ983089 RBV983089 RLR983089 RVN983089 SFJ983089 SPF983089 SZB983089 TIX983089 TST983089 UCP983089 UML983089 UWH983089 VGD983089 VPZ983089 VZV983089 WJR983089 WTN983089 F65583 F131119 HB65583 QX65583 AAT65583 AKP65583 AUL65583 BEH65583 BOD65583 BXZ65583 CHV65583 CRR65583 DBN65583 DLJ65583 DVF65583 EFB65583 EOX65583 EYT65583 FIP65583 FSL65583 GCH65583 GMD65583 GVZ65583 HFV65583 HPR65583 HZN65583 IJJ65583 ITF65583 JDB65583 JMX65583 JWT65583 KGP65583 KQL65583 LAH65583 LKD65583 LTZ65583 MDV65583 MNR65583 MXN65583 NHJ65583 NRF65583 OBB65583 OKX65583 OUT65583 PEP65583 POL65583 PYH65583 QID65583 QRZ65583 RBV65583 RLR65583 RVN65583 SFJ65583 SPF65583 SZB65583 TIX65583 TST65583 UCP65583 UML65583 UWH65583 VGD65583 VPZ65583 VZV65583 WJR65583 WTN65583 F196655 HB131119 QX131119 AAT131119 AKP131119 AUL131119 BEH131119 BOD131119 BXZ131119 CHV131119 CRR131119 DBN131119 DLJ131119 DVF131119 EFB131119 EOX131119 EYT131119 FIP131119 FSL131119 GCH131119 GMD131119 GVZ131119 HFV131119 HPR131119 HZN131119 IJJ131119 ITF131119 JDB131119 JMX131119 JWT131119 KGP131119 KQL131119 LAH131119 LKD131119 LTZ131119 MDV131119 MNR131119 MXN131119 NHJ131119 NRF131119 OBB131119 OKX131119 OUT131119 PEP131119 POL131119 PYH131119 QID131119 QRZ131119 RBV131119 RLR131119 RVN131119 SFJ131119 SPF131119 SZB131119 TIX131119 TST131119 UCP131119 UML131119 UWH131119 VGD131119 VPZ131119 VZV131119 WJR131119 WTN131119 F262191 HB196655 QX196655 AAT196655 AKP196655 AUL196655 BEH196655 BOD196655 BXZ196655 CHV196655 CRR196655 DBN196655 DLJ196655 DVF196655 EFB196655 EOX196655 EYT196655 FIP196655 FSL196655 GCH196655 GMD196655 GVZ196655 HFV196655 HPR196655 HZN196655 IJJ196655 ITF196655 JDB196655 JMX196655 JWT196655 KGP196655 KQL196655 LAH196655 LKD196655 LTZ196655 MDV196655 MNR196655 MXN196655 NHJ196655 NRF196655 OBB196655 OKX196655 OUT196655 PEP196655 POL196655 PYH196655 QID196655 QRZ196655 RBV196655 RLR196655 RVN196655 SFJ196655 SPF196655 SZB196655 TIX196655 TST196655 UCP196655 UML196655 UWH196655 VGD196655 VPZ196655 VZV196655 WJR196655 WTN196655 F327727 HB262191 QX262191 AAT262191 AKP262191 AUL262191 BEH262191 BOD262191 BXZ262191 CHV262191 CRR262191 DBN262191 DLJ262191 DVF262191 EFB262191 EOX262191 EYT262191 FIP262191 FSL262191 GCH262191 GMD262191 GVZ262191 HFV262191 HPR262191 HZN262191 IJJ262191 ITF262191 JDB262191 JMX262191 JWT262191 KGP262191 KQL262191 LAH262191 LKD262191 LTZ262191 MDV262191 MNR262191 MXN262191 NHJ262191 NRF262191 OBB262191 OKX262191 OUT262191 PEP262191 POL262191 PYH262191 QID262191 QRZ262191 RBV262191 RLR262191 RVN262191 SFJ262191 SPF262191 SZB262191 TIX262191 TST262191 UCP262191 UML262191 UWH262191 VGD262191 VPZ262191 VZV262191 WJR262191 WTN262191 F393263 HB327727 QX327727 AAT327727 AKP327727 AUL327727 BEH327727 BOD327727 BXZ327727 CHV327727 CRR327727 DBN327727 DLJ327727 DVF327727 EFB327727 EOX327727 EYT327727 FIP327727 FSL327727 GCH327727 GMD327727 GVZ327727 HFV327727 HPR327727 HZN327727 IJJ327727 ITF327727 JDB327727 JMX327727 JWT327727 KGP327727 KQL327727 LAH327727 LKD327727 LTZ327727 MDV327727 MNR327727 MXN327727 NHJ327727 NRF327727 OBB327727 OKX327727 OUT327727 PEP327727 POL327727 PYH327727 QID327727 QRZ327727 RBV327727 RLR327727 RVN327727 SFJ327727 SPF327727 SZB327727 TIX327727 TST327727 UCP327727 UML327727 UWH327727 VGD327727 VPZ327727 VZV327727 WJR327727 WTN327727 F458799 HB393263 QX393263 AAT393263 AKP393263 AUL393263 BEH393263 BOD393263 BXZ393263 CHV393263 CRR393263 DBN393263 DLJ393263 DVF393263 EFB393263 EOX393263 EYT393263 FIP393263 FSL393263 GCH393263 GMD393263 GVZ393263 HFV393263 HPR393263 HZN393263 IJJ393263 ITF393263 JDB393263 JMX393263 JWT393263 KGP393263 KQL393263 LAH393263 LKD393263 LTZ393263 MDV393263 MNR393263 MXN393263 NHJ393263 NRF393263 OBB393263 OKX393263 OUT393263 PEP393263 POL393263 PYH393263 QID393263 QRZ393263 RBV393263 RLR393263 RVN393263 SFJ393263 SPF393263 SZB393263 TIX393263 TST393263 UCP393263 UML393263 UWH393263 VGD393263 VPZ393263 VZV393263 WJR393263 WTN393263 F524335 HB458799 QX458799 AAT458799 AKP458799 AUL458799 BEH458799 BOD458799 BXZ458799 CHV458799 CRR458799 DBN458799 DLJ458799 DVF458799 EFB458799 EOX458799 EYT458799 FIP458799 FSL458799 GCH458799 GMD458799 GVZ458799 HFV458799 HPR458799 HZN458799 IJJ458799 ITF458799 JDB458799 JMX458799 JWT458799 KGP458799 KQL458799 LAH458799 LKD458799 LTZ458799 MDV458799 MNR458799 MXN458799 NHJ458799 NRF458799 OBB458799 OKX458799 OUT458799 PEP458799 POL458799 PYH458799 QID458799 QRZ458799 RBV458799 RLR458799 RVN458799 SFJ458799 SPF458799 SZB458799 TIX458799 TST458799 UCP458799 UML458799 UWH458799 VGD458799 VPZ458799 VZV458799 WJR458799 WTN458799 F589871 HB524335 QX524335 AAT524335 AKP524335 AUL524335 BEH524335 BOD524335 BXZ524335 CHV524335 CRR524335 DBN524335 DLJ524335 DVF524335 EFB524335 EOX524335 EYT524335 FIP524335 FSL524335 GCH524335 GMD524335 GVZ524335 HFV524335 HPR524335 HZN524335 IJJ524335 ITF524335 JDB524335 JMX524335 JWT524335 KGP524335 KQL524335 LAH524335 LKD524335 LTZ524335 MDV524335 MNR524335 MXN524335 NHJ524335 NRF524335 OBB524335 OKX524335 OUT524335 PEP524335 POL524335 PYH524335 QID524335 QRZ524335 RBV524335 RLR524335 RVN524335 SFJ524335 SPF524335 SZB524335 TIX524335 TST524335 UCP524335 UML524335 UWH524335 VGD524335 VPZ524335 VZV524335 WJR524335 WTN524335 F655407 HB589871 QX589871 AAT589871 AKP589871 AUL589871 BEH589871 BOD589871 BXZ589871 CHV589871 CRR589871 DBN589871 DLJ589871 DVF589871 EFB589871 EOX589871 EYT589871 FIP589871 FSL589871 GCH589871 GMD589871 GVZ589871 HFV589871 HPR589871 HZN589871 IJJ589871 ITF589871 JDB589871 JMX589871 JWT589871 KGP589871 KQL589871 LAH589871 LKD589871 LTZ589871 MDV589871 MNR589871 MXN589871 NHJ589871 NRF589871 OBB589871 OKX589871 OUT589871 PEP589871 POL589871 PYH589871 QID589871 QRZ589871 RBV589871 RLR589871 RVN589871 SFJ589871 SPF589871 SZB589871 TIX589871 TST589871 UCP589871 UML589871 UWH589871 VGD589871 VPZ589871 VZV589871 WJR589871 WTN589871 F720943 HB655407 QX655407 AAT655407 AKP655407 AUL655407 BEH655407 BOD655407 BXZ655407 CHV655407 CRR655407 DBN655407 DLJ655407 DVF655407 EFB655407 EOX655407 EYT655407 FIP655407 FSL655407 GCH655407 GMD655407 GVZ655407 HFV655407 HPR655407 HZN655407 IJJ655407 ITF655407 JDB655407 JMX655407 JWT655407 KGP655407 KQL655407 LAH655407 LKD655407 LTZ655407 MDV655407 MNR655407 MXN655407 NHJ655407 NRF655407 OBB655407 OKX655407 OUT655407 PEP655407 POL655407 PYH655407 QID655407 QRZ655407 RBV655407 RLR655407 RVN655407 SFJ655407 SPF655407 SZB655407 TIX655407 TST655407 UCP655407 UML655407 UWH655407 VGD655407 VPZ655407 VZV655407 WJR655407 WTN655407 F786479 HB720943 QX720943 AAT720943 AKP720943 AUL720943 BEH720943 BOD720943 BXZ720943 CHV720943 CRR720943 DBN720943 DLJ720943 DVF720943 EFB720943 EOX720943 EYT720943 FIP720943 FSL720943 GCH720943 GMD720943 GVZ720943 HFV720943 HPR720943 HZN720943 IJJ720943 ITF720943 JDB720943 JMX720943 JWT720943 KGP720943 KQL720943 LAH720943 LKD720943 LTZ720943 MDV720943 MNR720943 MXN720943 NHJ720943 NRF720943 OBB720943 OKX720943 OUT720943 PEP720943 POL720943 PYH720943 QID720943 QRZ720943 RBV720943 RLR720943 RVN720943 SFJ720943 SPF720943 SZB720943 TIX720943 TST720943 UCP720943 UML720943 UWH720943 VGD720943 VPZ720943 VZV720943 WJR720943 WTN720943 F852015 HB786479 QX786479 AAT786479 AKP786479 AUL786479 BEH786479 BOD786479 BXZ786479 CHV786479 CRR786479 DBN786479 DLJ786479 DVF786479 EFB786479 EOX786479 EYT786479 FIP786479 FSL786479 GCH786479 GMD786479 GVZ786479 HFV786479 HPR786479 HZN786479 IJJ786479 ITF786479 JDB786479 JMX786479 JWT786479 KGP786479 KQL786479 LAH786479 LKD786479 LTZ786479 MDV786479 MNR786479 MXN786479 NHJ786479 NRF786479 OBB786479 OKX786479 OUT786479 PEP786479 POL786479 PYH786479 QID786479 QRZ786479 RBV786479 RLR786479 RVN786479 SFJ786479 SPF786479 SZB786479 TIX786479 TST786479 UCP786479 UML786479 UWH786479 VGD786479 VPZ786479 VZV786479 WJR786479 WTN786479 F917551 HB852015 QX852015 AAT852015 AKP852015 AUL852015 BEH852015 BOD852015 BXZ852015 CHV852015 CRR852015 DBN852015 DLJ852015 DVF852015 EFB852015 EOX852015 EYT852015 FIP852015 FSL852015 GCH852015 GMD852015 GVZ852015 HFV852015 HPR852015 HZN852015 IJJ852015 ITF852015 JDB852015 JMX852015 JWT852015 KGP852015 KQL852015 LAH852015 LKD852015 LTZ852015 MDV852015 MNR852015 MXN852015 NHJ852015 NRF852015 OBB852015 OKX852015 OUT852015 PEP852015 POL852015 PYH852015 QID852015 QRZ852015 RBV852015 RLR852015 RVN852015 SFJ852015 SPF852015 SZB852015 TIX852015 TST852015 UCP852015 UML852015 UWH852015 VGD852015 VPZ852015 VZV852015 WJR852015 WTN852015 F983087 HB917551 QX917551 AAT917551 AKP917551 AUL917551 BEH917551 BOD917551 BXZ917551 CHV917551 CRR917551 DBN917551 DLJ917551 DVF917551 EFB917551 EOX917551 EYT917551 FIP917551 FSL917551 GCH917551 GMD917551 GVZ917551 HFV917551 HPR917551 HZN917551 IJJ917551 ITF917551 JDB917551 JMX917551 JWT917551 KGP917551 KQL917551 LAH917551 LKD917551 LTZ917551 MDV917551 MNR917551 MXN917551 NHJ917551 NRF917551 OBB917551 OKX917551 OUT917551 PEP917551 POL917551 PYH917551 QID917551 QRZ917551 RBV917551 RLR917551 RVN917551 SFJ917551 SPF917551 SZB917551 TIX917551 TST917551 UCP917551 UML917551 UWH917551 VGD917551 VPZ917551 VZV917551 WJR917551 WTN917551 VZV983085 HB983087 QX983087 AAT983087 AKP983087 AUL983087 BEH983087 BOD983087 BXZ983087 CHV983087 CRR983087 DBN983087 DLJ983087 DVF983087 EFB983087 EOX983087 EYT983087 FIP983087 FSL983087 GCH983087 GMD983087 GVZ983087 HFV983087 HPR983087 HZN983087 IJJ983087 ITF983087 JDB983087 JMX983087 JWT983087 KGP983087 KQL983087 LAH983087 LKD983087 LTZ983087 MDV983087 MNR983087 MXN983087 NHJ983087 NRF983087 OBB983087 OKX983087 OUT983087 PEP983087 POL983087 PYH983087 QID983087 QRZ983087 RBV983087 RLR983087 RVN983087 SFJ983087 SPF983087 SZB983087 TIX983087 TST983087 UCP983087 UML983087 UWH983087 VGD983087 VPZ983087 VZV983087 WJR983087 WTN983087 F65581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F131117 HB65581 QX65581 AAT65581 AKP65581 AUL65581 BEH65581 BOD65581 BXZ65581 CHV65581 CRR65581 DBN65581 DLJ65581 DVF65581 EFB65581 EOX65581 EYT65581 FIP65581 FSL65581 GCH65581 GMD65581 GVZ65581 HFV65581 HPR65581 HZN65581 IJJ65581 ITF65581 JDB65581 JMX65581 JWT65581 KGP65581 KQL65581 LAH65581 LKD65581 LTZ65581 MDV65581 MNR65581 MXN65581 NHJ65581 NRF65581 OBB65581 OKX65581 OUT65581 PEP65581 POL65581 PYH65581 QID65581 QRZ65581 RBV65581 RLR65581 RVN65581 SFJ65581 SPF65581 SZB65581 TIX65581 TST65581 UCP65581 UML65581 UWH65581 VGD65581 VPZ65581 VZV65581 WJR65581 WTN65581 F196653 HB131117 QX131117 AAT131117 AKP131117 AUL131117 BEH131117 BOD131117 BXZ131117 CHV131117 CRR131117 DBN131117 DLJ131117 DVF131117 EFB131117 EOX131117 EYT131117 FIP131117 FSL131117 GCH131117 GMD131117 GVZ131117 HFV131117 HPR131117 HZN131117 IJJ131117 ITF131117 JDB131117 JMX131117 JWT131117 KGP131117 KQL131117 LAH131117 LKD131117 LTZ131117 MDV131117 MNR131117 MXN131117 NHJ131117 NRF131117 OBB131117 OKX131117 OUT131117 PEP131117 POL131117 PYH131117 QID131117 QRZ131117 RBV131117 RLR131117 RVN131117 SFJ131117 SPF131117 SZB131117 TIX131117 TST131117 UCP131117 UML131117 UWH131117 VGD131117 VPZ131117 VZV131117 WJR131117 WTN131117 F262189 HB196653 QX196653 AAT196653 AKP196653 AUL196653 BEH196653 BOD196653 BXZ196653 CHV196653 CRR196653 DBN196653 DLJ196653 DVF196653 EFB196653 EOX196653 EYT196653 FIP196653 FSL196653 GCH196653 GMD196653 GVZ196653 HFV196653 HPR196653 HZN196653 IJJ196653 ITF196653 JDB196653 JMX196653 JWT196653 KGP196653 KQL196653 LAH196653 LKD196653 LTZ196653 MDV196653 MNR196653 MXN196653 NHJ196653 NRF196653 OBB196653 OKX196653 OUT196653 PEP196653 POL196653 PYH196653 QID196653 QRZ196653 RBV196653 RLR196653 RVN196653 SFJ196653 SPF196653 SZB196653 TIX196653 TST196653 UCP196653 UML196653 UWH196653 VGD196653 VPZ196653 VZV196653 WJR196653 WTN196653 F327725 HB262189 QX262189 AAT262189 AKP262189 AUL262189 BEH262189 BOD262189 BXZ262189 CHV262189 CRR262189 DBN262189 DLJ262189 DVF262189 EFB262189 EOX262189 EYT262189 FIP262189 FSL262189 GCH262189 GMD262189 GVZ262189 HFV262189 HPR262189 HZN262189 IJJ262189 ITF262189 JDB262189 JMX262189 JWT262189 KGP262189 KQL262189 LAH262189 LKD262189 LTZ262189 MDV262189 MNR262189 MXN262189 NHJ262189 NRF262189 OBB262189 OKX262189 OUT262189 PEP262189 POL262189 PYH262189 QID262189 QRZ262189 RBV262189 RLR262189 RVN262189 SFJ262189 SPF262189 SZB262189 TIX262189 TST262189 UCP262189 UML262189 UWH262189 VGD262189 VPZ262189 VZV262189 WJR262189 WTN262189 F393261 HB327725 QX327725 AAT327725 AKP327725 AUL327725 BEH327725 BOD327725 BXZ327725 CHV327725 CRR327725 DBN327725 DLJ327725 DVF327725 EFB327725 EOX327725 EYT327725 FIP327725 FSL327725 GCH327725 GMD327725 GVZ327725 HFV327725 HPR327725 HZN327725 IJJ327725 ITF327725 JDB327725 JMX327725 JWT327725 KGP327725 KQL327725 LAH327725 LKD327725 LTZ327725 MDV327725 MNR327725 MXN327725 NHJ327725 NRF327725 OBB327725 OKX327725 OUT327725 PEP327725 POL327725 PYH327725 QID327725 QRZ327725 RBV327725 RLR327725 RVN327725 SFJ327725 SPF327725 SZB327725 TIX327725 TST327725 UCP327725 UML327725 UWH327725 VGD327725 VPZ327725 VZV327725 WJR327725 WTN327725 F458797 HB393261 QX393261 AAT393261 AKP393261 AUL393261 BEH393261 BOD393261 BXZ393261 CHV393261 CRR393261 DBN393261 DLJ393261 DVF393261 EFB393261 EOX393261 EYT393261 FIP393261 FSL393261 GCH393261 GMD393261 GVZ393261 HFV393261 HPR393261 HZN393261 IJJ393261 ITF393261 JDB393261 JMX393261 JWT393261 KGP393261 KQL393261 LAH393261 LKD393261 LTZ393261 MDV393261 MNR393261 MXN393261 NHJ393261 NRF393261 OBB393261 OKX393261 OUT393261 PEP393261 POL393261 PYH393261 QID393261 QRZ393261 RBV393261 RLR393261 RVN393261 SFJ393261 SPF393261 SZB393261 TIX393261 TST393261 UCP393261 UML393261 UWH393261 VGD393261 VPZ393261 VZV393261 WJR393261 WTN393261 F524333 HB458797 QX458797 AAT458797 AKP458797 AUL458797 BEH458797 BOD458797 BXZ458797 CHV458797 CRR458797 DBN458797 DLJ458797 DVF458797 EFB458797 EOX458797 EYT458797 FIP458797 FSL458797 GCH458797 GMD458797 GVZ458797 HFV458797 HPR458797 HZN458797 IJJ458797 ITF458797 JDB458797 JMX458797 JWT458797 KGP458797 KQL458797 LAH458797 LKD458797 LTZ458797 MDV458797 MNR458797 MXN458797 NHJ458797 NRF458797 OBB458797 OKX458797 OUT458797 PEP458797 POL458797 PYH458797 QID458797 QRZ458797 RBV458797 RLR458797 RVN458797 SFJ458797 SPF458797 SZB458797 TIX458797 TST458797 UCP458797 UML458797 UWH458797 VGD458797 VPZ458797 VZV458797 WJR458797 WTN458797 F589869 HB524333 QX524333 AAT524333 AKP524333 AUL524333 BEH524333 BOD524333 BXZ524333 CHV524333 CRR524333 DBN524333 DLJ524333 DVF524333 EFB524333 EOX524333 EYT524333 FIP524333 FSL524333 GCH524333 GMD524333 GVZ524333 HFV524333 HPR524333 HZN524333 IJJ524333 ITF524333 JDB524333 JMX524333 JWT524333 KGP524333 KQL524333 LAH524333 LKD524333 LTZ524333 MDV524333 MNR524333 MXN524333 NHJ524333 NRF524333 OBB524333 OKX524333 OUT524333 PEP524333 POL524333 PYH524333 QID524333 QRZ524333 RBV524333 RLR524333 RVN524333 SFJ524333 SPF524333 SZB524333 TIX524333 TST524333 UCP524333 UML524333 UWH524333 VGD524333 VPZ524333 VZV524333 WJR524333 WTN524333 F655405 HB589869 QX589869 AAT589869 AKP589869 AUL589869 BEH589869 BOD589869 BXZ589869 CHV589869 CRR589869 DBN589869 DLJ589869 DVF589869 EFB589869 EOX589869 EYT589869 FIP589869 FSL589869 GCH589869 GMD589869 GVZ589869 HFV589869 HPR589869 HZN589869 IJJ589869 ITF589869 JDB589869 JMX589869 JWT589869 KGP589869 KQL589869 LAH589869 LKD589869 LTZ589869 MDV589869 MNR589869 MXN589869 NHJ589869 NRF589869 OBB589869 OKX589869 OUT589869 PEP589869 POL589869 PYH589869 QID589869 QRZ589869 RBV589869 RLR589869 RVN589869 SFJ589869 SPF589869 SZB589869 TIX589869 TST589869 UCP589869 UML589869 UWH589869 VGD589869 VPZ589869 VZV589869 WJR589869 WTN589869 F720941 HB655405 QX655405 AAT655405 AKP655405 AUL655405 BEH655405 BOD655405 BXZ655405 CHV655405 CRR655405 DBN655405 DLJ655405 DVF655405 EFB655405 EOX655405 EYT655405 FIP655405 FSL655405 GCH655405 GMD655405 GVZ655405 HFV655405 HPR655405 HZN655405 IJJ655405 ITF655405 JDB655405 JMX655405 JWT655405 KGP655405 KQL655405 LAH655405 LKD655405 LTZ655405 MDV655405 MNR655405 MXN655405 NHJ655405 NRF655405 OBB655405 OKX655405 OUT655405 PEP655405 POL655405 PYH655405 QID655405 QRZ655405 RBV655405 RLR655405 RVN655405 SFJ655405 SPF655405 SZB655405 TIX655405 TST655405 UCP655405 UML655405 UWH655405 VGD655405 VPZ655405 VZV655405 WJR655405 WTN655405 F786477 HB720941 QX720941 AAT720941 AKP720941 AUL720941 BEH720941 BOD720941 BXZ720941 CHV720941 CRR720941 DBN720941 DLJ720941 DVF720941 EFB720941 EOX720941 EYT720941 FIP720941 FSL720941 GCH720941 GMD720941 GVZ720941 HFV720941 HPR720941 HZN720941 IJJ720941 ITF720941 JDB720941 JMX720941 JWT720941 KGP720941 KQL720941 LAH720941 LKD720941 LTZ720941 MDV720941 MNR720941 MXN720941 NHJ720941 NRF720941 OBB720941 OKX720941 OUT720941 PEP720941 POL720941 PYH720941 QID720941 QRZ720941 RBV720941 RLR720941 RVN720941 SFJ720941 SPF720941 SZB720941 TIX720941 TST720941 UCP720941 UML720941 UWH720941 VGD720941 VPZ720941 VZV720941 WJR720941 WTN720941 F852013 HB786477 QX786477 AAT786477 AKP786477 AUL786477 BEH786477 BOD786477 BXZ786477 CHV786477 CRR786477 DBN786477 DLJ786477 DVF786477 EFB786477 EOX786477 EYT786477 FIP786477 FSL786477 GCH786477 GMD786477 GVZ786477 HFV786477 HPR786477 HZN786477 IJJ786477 ITF786477 JDB786477 JMX786477 JWT786477 KGP786477 KQL786477 LAH786477 LKD786477 LTZ786477 MDV786477 MNR786477 MXN786477 NHJ786477 NRF786477 OBB786477 OKX786477 OUT786477 PEP786477 POL786477 PYH786477 QID786477 QRZ786477 RBV786477 RLR786477 RVN786477 SFJ786477 SPF786477 SZB786477 TIX786477 TST786477 UCP786477 UML786477 UWH786477 VGD786477 VPZ786477 VZV786477 WJR786477 WTN786477 F917549 HB852013 QX852013 AAT852013 AKP852013 AUL852013 BEH852013 BOD852013 BXZ852013 CHV852013 CRR852013 DBN852013 DLJ852013 DVF852013 EFB852013 EOX852013 EYT852013 FIP852013 FSL852013 GCH852013 GMD852013 GVZ852013 HFV852013 HPR852013 HZN852013 IJJ852013 ITF852013 JDB852013 JMX852013 JWT852013 KGP852013 KQL852013 LAH852013 LKD852013 LTZ852013 MDV852013 MNR852013 MXN852013 NHJ852013 NRF852013 OBB852013 OKX852013 OUT852013 PEP852013 POL852013 PYH852013 QID852013 QRZ852013 RBV852013 RLR852013 RVN852013 SFJ852013 SPF852013 SZB852013 TIX852013 TST852013 UCP852013 UML852013 UWH852013 VGD852013 VPZ852013 VZV852013 WJR852013 WTN852013 F983085 HB917549 QX917549 AAT917549 AKP917549 AUL917549 BEH917549 BOD917549 BXZ917549 CHV917549 CRR917549 DBN917549 DLJ917549 DVF917549 EFB917549 EOX917549 EYT917549 FIP917549 FSL917549 GCH917549 GMD917549 GVZ917549 HFV917549 HPR917549 HZN917549 IJJ917549 ITF917549 JDB917549 JMX917549 JWT917549 KGP917549 KQL917549 LAH917549 LKD917549 LTZ917549 MDV917549 MNR917549 MXN917549 NHJ917549 NRF917549 OBB917549 OKX917549 OUT917549 PEP917549 POL917549 PYH917549 QID917549 QRZ917549 RBV917549 RLR917549 RVN917549 SFJ917549 SPF917549 SZB917549 TIX917549 TST917549 UCP917549 UML917549 UWH917549 VGD917549 VPZ917549 VZV917549 WJR917549 WTN917549 WTN983085 HB983085 QX983085 AAT983085 AKP983085 AUL983085 BEH983085 BOD983085 BXZ983085 CHV983085 CRR983085 DBN983085 DLJ983085 DVF983085 EFB983085 EOX983085 EYT983085 FIP983085 FSL983085 GCH983085 GMD983085 GVZ983085 HFV983085 HPR983085 HZN983085 IJJ983085 ITF983085 JDB983085 JMX983085 JWT983085 KGP983085 KQL983085 LAH983085 LKD983085 LTZ983085 MDV983085 MNR983085 MXN983085 NHJ983085 NRF983085 OBB983085 OKX983085 OUT983085 PEP983085 POL983085 PYH983085 QID983085 QRZ983085 RBV983085 RLR983085 RVN983085 SFJ983085 SPF983085 SZB983085 TIX983085 TST983085 R65587:R65590 X196659:X196662 X262195:X262198 X327731:X327734 X393267:X393270 X458803:X458806 X524339:X524342 X589875:X589878 X655411:X655414 X720947:X720950 X786483:X786486 X852019:X852022 X917555:X917558 X983091:X983094 X13:X15 X65585 X131121 X196657 X262193 X327729 X393265 X458801 X524337 X589873 X655409 X720945 X786481 X852017 X917553 X983089 X65583 X131119 X196655 X262191 X327727 X393263 X458799 X524335 X589871 X655407 X720943 X786479 X852015 X917551 X983087 X10:X11 X65581 X131117 X196653 X262189 X327725 X393261 X458797 X524333 X589869 X655405 X720941 X786477 X852013 X917549 X983085 X65579 X131115 X196651 X262187 X327723 X393259 X458795 X524331 X589867 X655403 X720939 X786475 X852011 X917547 X983083 X65587:X65590 X131123:X131126 AD196659:AD196662 AD262195:AD262198 AD327731:AD327734 AD393267:AD393270 AD458803:AD458806 AD524339:AD524342 AD589875:AD589878 AD655411:AD655414 AD720947:AD720950 AD786483:AD786486 AD852019:AD852022 AD917555:AD917558 AD983091:AD983094 AD13:AD15 AD65585 AD131121 AD196657 AD262193 AD327729 AD393265 AD458801 AD524337 AD589873 AD655409 AD720945 AD786481 AD852017 AD917553 AD983089 AD65583 AD131119 AD196655 AD262191 AD327727 AD393263 AD458799 AD524335 AD589871 AD655407 AD720943 AD786479 AD852015 AD917551 AD983087 AD10:AD11 AD65581 AD131117 AD196653 AD262189 AD327725 AD393261 AD458797 AD524333 AD589869 AD655405 AD720941 AD786477 AD852013 AD917549 AD983085 AD65579 AD131115 AD196651 AD262187 AD327723 AD393259 AD458795 AD524331 AD589867 AD655403 AD720939 AD786475 AD852011 AD917547 AD983083 AD65587:AD65590 AD131123:AD131126</xm:sqref>
        </x14:dataValidation>
        <x14:dataValidation type="list" allowBlank="1" showInputMessage="1" showErrorMessage="1">
          <x14:formula1>
            <xm:f>"CUMPLE, NO CUMPLE, RECHAZADO, PENDIENTE"</xm:f>
          </x14:formula1>
          <xm:sqref>C82 GY82 QU82 AAQ82 AKM82 AUI82 BEE82 BOA82 BXW82 CHS82 CRO82 DBK82 DLG82 DVC82 EEY82 EOU82 EYQ82 FIM82 FSI82 GCE82 GMA82 GVW82 HFS82 HPO82 HZK82 IJG82 ITC82 JCY82 JMU82 JWQ82 KGM82 KQI82 LAE82 LKA82 LTW82 MDS82 MNO82 MXK82 NHG82 NRC82 OAY82 OKU82 OUQ82 PEM82 POI82 PYE82 QIA82 QRW82 RBS82 RLO82 RVK82 SFG82 SPC82 SYY82 TIU82 TSQ82 UCM82 UMI82 UWE82 VGA82 VPW82 VZS82 WJO82 WTK82 C65618 GY65618 QU65618 AAQ65618 AKM65618 AUI65618 BEE65618 BOA65618 BXW65618 CHS65618 CRO65618 DBK65618 DLG65618 DVC65618 EEY65618 EOU65618 EYQ65618 FIM65618 FSI65618 GCE65618 GMA65618 GVW65618 HFS65618 HPO65618 HZK65618 IJG65618 ITC65618 JCY65618 JMU65618 JWQ65618 KGM65618 KQI65618 LAE65618 LKA65618 LTW65618 MDS65618 MNO65618 MXK65618 NHG65618 NRC65618 OAY65618 OKU65618 OUQ65618 PEM65618 POI65618 PYE65618 QIA65618 QRW65618 RBS65618 RLO65618 RVK65618 SFG65618 SPC65618 SYY65618 TIU65618 TSQ65618 UCM65618 UMI65618 UWE65618 VGA65618 VPW65618 VZS65618 WJO65618 WTK65618 C131154 GY131154 QU131154 AAQ131154 AKM131154 AUI131154 BEE131154 BOA131154 BXW131154 CHS131154 CRO131154 DBK131154 DLG131154 DVC131154 EEY131154 EOU131154 EYQ131154 FIM131154 FSI131154 GCE131154 GMA131154 GVW131154 HFS131154 HPO131154 HZK131154 IJG131154 ITC131154 JCY131154 JMU131154 JWQ131154 KGM131154 KQI131154 LAE131154 LKA131154 LTW131154 MDS131154 MNO131154 MXK131154 NHG131154 NRC131154 OAY131154 OKU131154 OUQ131154 PEM131154 POI131154 PYE131154 QIA131154 QRW131154 RBS131154 RLO131154 RVK131154 SFG131154 SPC131154 SYY131154 TIU131154 TSQ131154 UCM131154 UMI131154 UWE131154 VGA131154 VPW131154 VZS131154 WJO131154 WTK131154 C196690 GY196690 QU196690 AAQ196690 AKM196690 AUI196690 BEE196690 BOA196690 BXW196690 CHS196690 CRO196690 DBK196690 DLG196690 DVC196690 EEY196690 EOU196690 EYQ196690 FIM196690 FSI196690 GCE196690 GMA196690 GVW196690 HFS196690 HPO196690 HZK196690 IJG196690 ITC196690 JCY196690 JMU196690 JWQ196690 KGM196690 KQI196690 LAE196690 LKA196690 LTW196690 MDS196690 MNO196690 MXK196690 NHG196690 NRC196690 OAY196690 OKU196690 OUQ196690 PEM196690 POI196690 PYE196690 QIA196690 QRW196690 RBS196690 RLO196690 RVK196690 SFG196690 SPC196690 SYY196690 TIU196690 TSQ196690 UCM196690 UMI196690 UWE196690 VGA196690 VPW196690 VZS196690 WJO196690 WTK196690 C262226 GY262226 QU262226 AAQ262226 AKM262226 AUI262226 BEE262226 BOA262226 BXW262226 CHS262226 CRO262226 DBK262226 DLG262226 DVC262226 EEY262226 EOU262226 EYQ262226 FIM262226 FSI262226 GCE262226 GMA262226 GVW262226 HFS262226 HPO262226 HZK262226 IJG262226 ITC262226 JCY262226 JMU262226 JWQ262226 KGM262226 KQI262226 LAE262226 LKA262226 LTW262226 MDS262226 MNO262226 MXK262226 NHG262226 NRC262226 OAY262226 OKU262226 OUQ262226 PEM262226 POI262226 PYE262226 QIA262226 QRW262226 RBS262226 RLO262226 RVK262226 SFG262226 SPC262226 SYY262226 TIU262226 TSQ262226 UCM262226 UMI262226 UWE262226 VGA262226 VPW262226 VZS262226 WJO262226 WTK262226 C327762 GY327762 QU327762 AAQ327762 AKM327762 AUI327762 BEE327762 BOA327762 BXW327762 CHS327762 CRO327762 DBK327762 DLG327762 DVC327762 EEY327762 EOU327762 EYQ327762 FIM327762 FSI327762 GCE327762 GMA327762 GVW327762 HFS327762 HPO327762 HZK327762 IJG327762 ITC327762 JCY327762 JMU327762 JWQ327762 KGM327762 KQI327762 LAE327762 LKA327762 LTW327762 MDS327762 MNO327762 MXK327762 NHG327762 NRC327762 OAY327762 OKU327762 OUQ327762 PEM327762 POI327762 PYE327762 QIA327762 QRW327762 RBS327762 RLO327762 RVK327762 SFG327762 SPC327762 SYY327762 TIU327762 TSQ327762 UCM327762 UMI327762 UWE327762 VGA327762 VPW327762 VZS327762 WJO327762 WTK327762 C393298 GY393298 QU393298 AAQ393298 AKM393298 AUI393298 BEE393298 BOA393298 BXW393298 CHS393298 CRO393298 DBK393298 DLG393298 DVC393298 EEY393298 EOU393298 EYQ393298 FIM393298 FSI393298 GCE393298 GMA393298 GVW393298 HFS393298 HPO393298 HZK393298 IJG393298 ITC393298 JCY393298 JMU393298 JWQ393298 KGM393298 KQI393298 LAE393298 LKA393298 LTW393298 MDS393298 MNO393298 MXK393298 NHG393298 NRC393298 OAY393298 OKU393298 OUQ393298 PEM393298 POI393298 PYE393298 QIA393298 QRW393298 RBS393298 RLO393298 RVK393298 SFG393298 SPC393298 SYY393298 TIU393298 TSQ393298 UCM393298 UMI393298 UWE393298 VGA393298 VPW393298 VZS393298 WJO393298 WTK393298 C458834 GY458834 QU458834 AAQ458834 AKM458834 AUI458834 BEE458834 BOA458834 BXW458834 CHS458834 CRO458834 DBK458834 DLG458834 DVC458834 EEY458834 EOU458834 EYQ458834 FIM458834 FSI458834 GCE458834 GMA458834 GVW458834 HFS458834 HPO458834 HZK458834 IJG458834 ITC458834 JCY458834 JMU458834 JWQ458834 KGM458834 KQI458834 LAE458834 LKA458834 LTW458834 MDS458834 MNO458834 MXK458834 NHG458834 NRC458834 OAY458834 OKU458834 OUQ458834 PEM458834 POI458834 PYE458834 QIA458834 QRW458834 RBS458834 RLO458834 RVK458834 SFG458834 SPC458834 SYY458834 TIU458834 TSQ458834 UCM458834 UMI458834 UWE458834 VGA458834 VPW458834 VZS458834 WJO458834 WTK458834 C524370 GY524370 QU524370 AAQ524370 AKM524370 AUI524370 BEE524370 BOA524370 BXW524370 CHS524370 CRO524370 DBK524370 DLG524370 DVC524370 EEY524370 EOU524370 EYQ524370 FIM524370 FSI524370 GCE524370 GMA524370 GVW524370 HFS524370 HPO524370 HZK524370 IJG524370 ITC524370 JCY524370 JMU524370 JWQ524370 KGM524370 KQI524370 LAE524370 LKA524370 LTW524370 MDS524370 MNO524370 MXK524370 NHG524370 NRC524370 OAY524370 OKU524370 OUQ524370 PEM524370 POI524370 PYE524370 QIA524370 QRW524370 RBS524370 RLO524370 RVK524370 SFG524370 SPC524370 SYY524370 TIU524370 TSQ524370 UCM524370 UMI524370 UWE524370 VGA524370 VPW524370 VZS524370 WJO524370 WTK524370 C589906 GY589906 QU589906 AAQ589906 AKM589906 AUI589906 BEE589906 BOA589906 BXW589906 CHS589906 CRO589906 DBK589906 DLG589906 DVC589906 EEY589906 EOU589906 EYQ589906 FIM589906 FSI589906 GCE589906 GMA589906 GVW589906 HFS589906 HPO589906 HZK589906 IJG589906 ITC589906 JCY589906 JMU589906 JWQ589906 KGM589906 KQI589906 LAE589906 LKA589906 LTW589906 MDS589906 MNO589906 MXK589906 NHG589906 NRC589906 OAY589906 OKU589906 OUQ589906 PEM589906 POI589906 PYE589906 QIA589906 QRW589906 RBS589906 RLO589906 RVK589906 SFG589906 SPC589906 SYY589906 TIU589906 TSQ589906 UCM589906 UMI589906 UWE589906 VGA589906 VPW589906 VZS589906 WJO589906 WTK589906 C655442 GY655442 QU655442 AAQ655442 AKM655442 AUI655442 BEE655442 BOA655442 BXW655442 CHS655442 CRO655442 DBK655442 DLG655442 DVC655442 EEY655442 EOU655442 EYQ655442 FIM655442 FSI655442 GCE655442 GMA655442 GVW655442 HFS655442 HPO655442 HZK655442 IJG655442 ITC655442 JCY655442 JMU655442 JWQ655442 KGM655442 KQI655442 LAE655442 LKA655442 LTW655442 MDS655442 MNO655442 MXK655442 NHG655442 NRC655442 OAY655442 OKU655442 OUQ655442 PEM655442 POI655442 PYE655442 QIA655442 QRW655442 RBS655442 RLO655442 RVK655442 SFG655442 SPC655442 SYY655442 TIU655442 TSQ655442 UCM655442 UMI655442 UWE655442 VGA655442 VPW655442 VZS655442 WJO655442 WTK655442 C720978 GY720978 QU720978 AAQ720978 AKM720978 AUI720978 BEE720978 BOA720978 BXW720978 CHS720978 CRO720978 DBK720978 DLG720978 DVC720978 EEY720978 EOU720978 EYQ720978 FIM720978 FSI720978 GCE720978 GMA720978 GVW720978 HFS720978 HPO720978 HZK720978 IJG720978 ITC720978 JCY720978 JMU720978 JWQ720978 KGM720978 KQI720978 LAE720978 LKA720978 LTW720978 MDS720978 MNO720978 MXK720978 NHG720978 NRC720978 OAY720978 OKU720978 OUQ720978 PEM720978 POI720978 PYE720978 QIA720978 QRW720978 RBS720978 RLO720978 RVK720978 SFG720978 SPC720978 SYY720978 TIU720978 TSQ720978 UCM720978 UMI720978 UWE720978 VGA720978 VPW720978 VZS720978 WJO720978 WTK720978 C786514 GY786514 QU786514 AAQ786514 AKM786514 AUI786514 BEE786514 BOA786514 BXW786514 CHS786514 CRO786514 DBK786514 DLG786514 DVC786514 EEY786514 EOU786514 EYQ786514 FIM786514 FSI786514 GCE786514 GMA786514 GVW786514 HFS786514 HPO786514 HZK786514 IJG786514 ITC786514 JCY786514 JMU786514 JWQ786514 KGM786514 KQI786514 LAE786514 LKA786514 LTW786514 MDS786514 MNO786514 MXK786514 NHG786514 NRC786514 OAY786514 OKU786514 OUQ786514 PEM786514 POI786514 PYE786514 QIA786514 QRW786514 RBS786514 RLO786514 RVK786514 SFG786514 SPC786514 SYY786514 TIU786514 TSQ786514 UCM786514 UMI786514 UWE786514 VGA786514 VPW786514 VZS786514 WJO786514 WTK786514 C852050 GY852050 QU852050 AAQ852050 AKM852050 AUI852050 BEE852050 BOA852050 BXW852050 CHS852050 CRO852050 DBK852050 DLG852050 DVC852050 EEY852050 EOU852050 EYQ852050 FIM852050 FSI852050 GCE852050 GMA852050 GVW852050 HFS852050 HPO852050 HZK852050 IJG852050 ITC852050 JCY852050 JMU852050 JWQ852050 KGM852050 KQI852050 LAE852050 LKA852050 LTW852050 MDS852050 MNO852050 MXK852050 NHG852050 NRC852050 OAY852050 OKU852050 OUQ852050 PEM852050 POI852050 PYE852050 QIA852050 QRW852050 RBS852050 RLO852050 RVK852050 SFG852050 SPC852050 SYY852050 TIU852050 TSQ852050 UCM852050 UMI852050 UWE852050 VGA852050 VPW852050 VZS852050 WJO852050 WTK852050 C917586 GY917586 QU917586 AAQ917586 AKM917586 AUI917586 BEE917586 BOA917586 BXW917586 CHS917586 CRO917586 DBK917586 DLG917586 DVC917586 EEY917586 EOU917586 EYQ917586 FIM917586 FSI917586 GCE917586 GMA917586 GVW917586 HFS917586 HPO917586 HZK917586 IJG917586 ITC917586 JCY917586 JMU917586 JWQ917586 KGM917586 KQI917586 LAE917586 LKA917586 LTW917586 MDS917586 MNO917586 MXK917586 NHG917586 NRC917586 OAY917586 OKU917586 OUQ917586 PEM917586 POI917586 PYE917586 QIA917586 QRW917586 RBS917586 RLO917586 RVK917586 SFG917586 SPC917586 SYY917586 TIU917586 TSQ917586 UCM917586 UMI917586 UWE917586 VGA917586 VPW917586 VZS917586 WJO917586 WTK917586 C983122 GY983122 QU983122 AAQ983122 AKM983122 AUI983122 BEE983122 BOA983122 BXW983122 CHS983122 CRO983122 DBK983122 DLG983122 DVC983122 EEY983122 EOU983122 EYQ983122 FIM983122 FSI983122 GCE983122 GMA983122 GVW983122 HFS983122 HPO983122 HZK983122 IJG983122 ITC983122 JCY983122 JMU983122 JWQ983122 KGM983122 KQI983122 LAE983122 LKA983122 LTW983122 MDS983122 MNO983122 MXK983122 NHG983122 NRC983122 OAY983122 OKU983122 OUQ983122 PEM983122 POI983122 PYE983122 QIA983122 QRW983122 RBS983122 RLO983122 RVK983122 SFG983122 SPC983122 SYY983122 TIU983122 TSQ983122 UCM983122 UMI983122 UWE983122 VGA983122 VPW983122 VZS983122 WJO983122 WTK983122 JW82 TS82 ADO82 ANK82 AXG82 BHC82 BQY82 CAU82 CKQ82 CUM82 DEI82 DOE82 DYA82 EHW82 ERS82 FBO82 FLK82 FVG82 GFC82 GOY82 GYU82 HIQ82 HSM82 ICI82 IME82 IWA82 JFW82 JPS82 JZO82 KJK82 KTG82 LDC82 LMY82 LWU82 MGQ82 MQM82 NAI82 NKE82 NUA82 ODW82 ONS82 OXO82 PHK82 PRG82 QBC82 QKY82 QUU82 REQ82 ROM82 RYI82 SIE82 SSA82 TBW82 TLS82 TVO82 UFK82 UPG82 UZC82 VIY82 VSU82 WCQ82 WMM82 WWI82 JW65618 TS65618 ADO65618 ANK65618 AXG65618 BHC65618 BQY65618 CAU65618 CKQ65618 CUM65618 DEI65618 DOE65618 DYA65618 EHW65618 ERS65618 FBO65618 FLK65618 FVG65618 GFC65618 GOY65618 GYU65618 HIQ65618 HSM65618 ICI65618 IME65618 IWA65618 JFW65618 JPS65618 JZO65618 KJK65618 KTG65618 LDC65618 LMY65618 LWU65618 MGQ65618 MQM65618 NAI65618 NKE65618 NUA65618 ODW65618 ONS65618 OXO65618 PHK65618 PRG65618 QBC65618 QKY65618 QUU65618 REQ65618 ROM65618 RYI65618 SIE65618 SSA65618 TBW65618 TLS65618 TVO65618 UFK65618 UPG65618 UZC65618 VIY65618 VSU65618 WCQ65618 WMM65618 WWI65618 JW131154 TS131154 ADO131154 ANK131154 AXG131154 BHC131154 BQY131154 CAU131154 CKQ131154 CUM131154 DEI131154 DOE131154 DYA131154 EHW131154 ERS131154 FBO131154 FLK131154 FVG131154 GFC131154 GOY131154 GYU131154 HIQ131154 HSM131154 ICI131154 IME131154 IWA131154 JFW131154 JPS131154 JZO131154 KJK131154 KTG131154 LDC131154 LMY131154 LWU131154 MGQ131154 MQM131154 NAI131154 NKE131154 NUA131154 ODW131154 ONS131154 OXO131154 PHK131154 PRG131154 QBC131154 QKY131154 QUU131154 REQ131154 ROM131154 RYI131154 SIE131154 SSA131154 TBW131154 TLS131154 TVO131154 UFK131154 UPG131154 UZC131154 VIY131154 VSU131154 WCQ131154 WMM131154 WWI131154 JW196690 TS196690 ADO196690 ANK196690 AXG196690 BHC196690 BQY196690 CAU196690 CKQ196690 CUM196690 DEI196690 DOE196690 DYA196690 EHW196690 ERS196690 FBO196690 FLK196690 FVG196690 GFC196690 GOY196690 GYU196690 HIQ196690 HSM196690 ICI196690 IME196690 IWA196690 JFW196690 JPS196690 JZO196690 KJK196690 KTG196690 LDC196690 LMY196690 LWU196690 MGQ196690 MQM196690 NAI196690 NKE196690 NUA196690 ODW196690 ONS196690 OXO196690 PHK196690 PRG196690 QBC196690 QKY196690 QUU196690 REQ196690 ROM196690 RYI196690 SIE196690 SSA196690 TBW196690 TLS196690 TVO196690 UFK196690 UPG196690 UZC196690 VIY196690 VSU196690 WCQ196690 WMM196690 WWI196690 JW262226 TS262226 ADO262226 ANK262226 AXG262226 BHC262226 BQY262226 CAU262226 CKQ262226 CUM262226 DEI262226 DOE262226 DYA262226 EHW262226 ERS262226 FBO262226 FLK262226 FVG262226 GFC262226 GOY262226 GYU262226 HIQ262226 HSM262226 ICI262226 IME262226 IWA262226 JFW262226 JPS262226 JZO262226 KJK262226 KTG262226 LDC262226 LMY262226 LWU262226 MGQ262226 MQM262226 NAI262226 NKE262226 NUA262226 ODW262226 ONS262226 OXO262226 PHK262226 PRG262226 QBC262226 QKY262226 QUU262226 REQ262226 ROM262226 RYI262226 SIE262226 SSA262226 TBW262226 TLS262226 TVO262226 UFK262226 UPG262226 UZC262226 VIY262226 VSU262226 WCQ262226 WMM262226 WWI262226 JW327762 TS327762 ADO327762 ANK327762 AXG327762 BHC327762 BQY327762 CAU327762 CKQ327762 CUM327762 DEI327762 DOE327762 DYA327762 EHW327762 ERS327762 FBO327762 FLK327762 FVG327762 GFC327762 GOY327762 GYU327762 HIQ327762 HSM327762 ICI327762 IME327762 IWA327762 JFW327762 JPS327762 JZO327762 KJK327762 KTG327762 LDC327762 LMY327762 LWU327762 MGQ327762 MQM327762 NAI327762 NKE327762 NUA327762 ODW327762 ONS327762 OXO327762 PHK327762 PRG327762 QBC327762 QKY327762 QUU327762 REQ327762 ROM327762 RYI327762 SIE327762 SSA327762 TBW327762 TLS327762 TVO327762 UFK327762 UPG327762 UZC327762 VIY327762 VSU327762 WCQ327762 WMM327762 WWI327762 JW393298 TS393298 ADO393298 ANK393298 AXG393298 BHC393298 BQY393298 CAU393298 CKQ393298 CUM393298 DEI393298 DOE393298 DYA393298 EHW393298 ERS393298 FBO393298 FLK393298 FVG393298 GFC393298 GOY393298 GYU393298 HIQ393298 HSM393298 ICI393298 IME393298 IWA393298 JFW393298 JPS393298 JZO393298 KJK393298 KTG393298 LDC393298 LMY393298 LWU393298 MGQ393298 MQM393298 NAI393298 NKE393298 NUA393298 ODW393298 ONS393298 OXO393298 PHK393298 PRG393298 QBC393298 QKY393298 QUU393298 REQ393298 ROM393298 RYI393298 SIE393298 SSA393298 TBW393298 TLS393298 TVO393298 UFK393298 UPG393298 UZC393298 VIY393298 VSU393298 WCQ393298 WMM393298 WWI393298 JW458834 TS458834 ADO458834 ANK458834 AXG458834 BHC458834 BQY458834 CAU458834 CKQ458834 CUM458834 DEI458834 DOE458834 DYA458834 EHW458834 ERS458834 FBO458834 FLK458834 FVG458834 GFC458834 GOY458834 GYU458834 HIQ458834 HSM458834 ICI458834 IME458834 IWA458834 JFW458834 JPS458834 JZO458834 KJK458834 KTG458834 LDC458834 LMY458834 LWU458834 MGQ458834 MQM458834 NAI458834 NKE458834 NUA458834 ODW458834 ONS458834 OXO458834 PHK458834 PRG458834 QBC458834 QKY458834 QUU458834 REQ458834 ROM458834 RYI458834 SIE458834 SSA458834 TBW458834 TLS458834 TVO458834 UFK458834 UPG458834 UZC458834 VIY458834 VSU458834 WCQ458834 WMM458834 WWI458834 JW524370 TS524370 ADO524370 ANK524370 AXG524370 BHC524370 BQY524370 CAU524370 CKQ524370 CUM524370 DEI524370 DOE524370 DYA524370 EHW524370 ERS524370 FBO524370 FLK524370 FVG524370 GFC524370 GOY524370 GYU524370 HIQ524370 HSM524370 ICI524370 IME524370 IWA524370 JFW524370 JPS524370 JZO524370 KJK524370 KTG524370 LDC524370 LMY524370 LWU524370 MGQ524370 MQM524370 NAI524370 NKE524370 NUA524370 ODW524370 ONS524370 OXO524370 PHK524370 PRG524370 QBC524370 QKY524370 QUU524370 REQ524370 ROM524370 RYI524370 SIE524370 SSA524370 TBW524370 TLS524370 TVO524370 UFK524370 UPG524370 UZC524370 VIY524370 VSU524370 WCQ524370 WMM524370 WWI524370 JW589906 TS589906 ADO589906 ANK589906 AXG589906 BHC589906 BQY589906 CAU589906 CKQ589906 CUM589906 DEI589906 DOE589906 DYA589906 EHW589906 ERS589906 FBO589906 FLK589906 FVG589906 GFC589906 GOY589906 GYU589906 HIQ589906 HSM589906 ICI589906 IME589906 IWA589906 JFW589906 JPS589906 JZO589906 KJK589906 KTG589906 LDC589906 LMY589906 LWU589906 MGQ589906 MQM589906 NAI589906 NKE589906 NUA589906 ODW589906 ONS589906 OXO589906 PHK589906 PRG589906 QBC589906 QKY589906 QUU589906 REQ589906 ROM589906 RYI589906 SIE589906 SSA589906 TBW589906 TLS589906 TVO589906 UFK589906 UPG589906 UZC589906 VIY589906 VSU589906 WCQ589906 WMM589906 WWI589906 JW655442 TS655442 ADO655442 ANK655442 AXG655442 BHC655442 BQY655442 CAU655442 CKQ655442 CUM655442 DEI655442 DOE655442 DYA655442 EHW655442 ERS655442 FBO655442 FLK655442 FVG655442 GFC655442 GOY655442 GYU655442 HIQ655442 HSM655442 ICI655442 IME655442 IWA655442 JFW655442 JPS655442 JZO655442 KJK655442 KTG655442 LDC655442 LMY655442 LWU655442 MGQ655442 MQM655442 NAI655442 NKE655442 NUA655442 ODW655442 ONS655442 OXO655442 PHK655442 PRG655442 QBC655442 QKY655442 QUU655442 REQ655442 ROM655442 RYI655442 SIE655442 SSA655442 TBW655442 TLS655442 TVO655442 UFK655442 UPG655442 UZC655442 VIY655442 VSU655442 WCQ655442 WMM655442 WWI655442 JW720978 TS720978 ADO720978 ANK720978 AXG720978 BHC720978 BQY720978 CAU720978 CKQ720978 CUM720978 DEI720978 DOE720978 DYA720978 EHW720978 ERS720978 FBO720978 FLK720978 FVG720978 GFC720978 GOY720978 GYU720978 HIQ720978 HSM720978 ICI720978 IME720978 IWA720978 JFW720978 JPS720978 JZO720978 KJK720978 KTG720978 LDC720978 LMY720978 LWU720978 MGQ720978 MQM720978 NAI720978 NKE720978 NUA720978 ODW720978 ONS720978 OXO720978 PHK720978 PRG720978 QBC720978 QKY720978 QUU720978 REQ720978 ROM720978 RYI720978 SIE720978 SSA720978 TBW720978 TLS720978 TVO720978 UFK720978 UPG720978 UZC720978 VIY720978 VSU720978 WCQ720978 WMM720978 WWI720978 JW786514 TS786514 ADO786514 ANK786514 AXG786514 BHC786514 BQY786514 CAU786514 CKQ786514 CUM786514 DEI786514 DOE786514 DYA786514 EHW786514 ERS786514 FBO786514 FLK786514 FVG786514 GFC786514 GOY786514 GYU786514 HIQ786514 HSM786514 ICI786514 IME786514 IWA786514 JFW786514 JPS786514 JZO786514 KJK786514 KTG786514 LDC786514 LMY786514 LWU786514 MGQ786514 MQM786514 NAI786514 NKE786514 NUA786514 ODW786514 ONS786514 OXO786514 PHK786514 PRG786514 QBC786514 QKY786514 QUU786514 REQ786514 ROM786514 RYI786514 SIE786514 SSA786514 TBW786514 TLS786514 TVO786514 UFK786514 UPG786514 UZC786514 VIY786514 VSU786514 WCQ786514 WMM786514 WWI786514 JW852050 TS852050 ADO852050 ANK852050 AXG852050 BHC852050 BQY852050 CAU852050 CKQ852050 CUM852050 DEI852050 DOE852050 DYA852050 EHW852050 ERS852050 FBO852050 FLK852050 FVG852050 GFC852050 GOY852050 GYU852050 HIQ852050 HSM852050 ICI852050 IME852050 IWA852050 JFW852050 JPS852050 JZO852050 KJK852050 KTG852050 LDC852050 LMY852050 LWU852050 MGQ852050 MQM852050 NAI852050 NKE852050 NUA852050 ODW852050 ONS852050 OXO852050 PHK852050 PRG852050 QBC852050 QKY852050 QUU852050 REQ852050 ROM852050 RYI852050 SIE852050 SSA852050 TBW852050 TLS852050 TVO852050 UFK852050 UPG852050 UZC852050 VIY852050 VSU852050 WCQ852050 WMM852050 WWI852050 JW917586 TS917586 ADO917586 ANK917586 AXG917586 BHC917586 BQY917586 CAU917586 CKQ917586 CUM917586 DEI917586 DOE917586 DYA917586 EHW917586 ERS917586 FBO917586 FLK917586 FVG917586 GFC917586 GOY917586 GYU917586 HIQ917586 HSM917586 ICI917586 IME917586 IWA917586 JFW917586 JPS917586 JZO917586 KJK917586 KTG917586 LDC917586 LMY917586 LWU917586 MGQ917586 MQM917586 NAI917586 NKE917586 NUA917586 ODW917586 ONS917586 OXO917586 PHK917586 PRG917586 QBC917586 QKY917586 QUU917586 REQ917586 ROM917586 RYI917586 SIE917586 SSA917586 TBW917586 TLS917586 TVO917586 UFK917586 UPG917586 UZC917586 VIY917586 VSU917586 WCQ917586 WMM917586 WWI917586 JW983122 TS983122 ADO983122 ANK983122 AXG983122 BHC983122 BQY983122 CAU983122 CKQ983122 CUM983122 DEI983122 DOE983122 DYA983122 EHW983122 ERS983122 FBO983122 FLK983122 FVG983122 GFC983122 GOY983122 GYU983122 HIQ983122 HSM983122 ICI983122 IME983122 IWA983122 JFW983122 JPS983122 JZO983122 KJK983122 KTG983122 LDC983122 LMY983122 LWU983122 MGQ983122 MQM983122 NAI983122 NKE983122 NUA983122 ODW983122 ONS983122 OXO983122 PHK983122 PRG983122 QBC983122 QKY983122 QUU983122 REQ983122 ROM983122 RYI983122 SIE983122 SSA983122 TBW983122 TLS983122 TVO983122 UFK983122 UPG983122 UZC983122 VIY983122 VSU983122 WCQ983122 WMM983122 WWI983122 JS82 TO82 ADK82 ANG82 AXC82 BGY82 BQU82 CAQ82 CKM82 CUI82 DEE82 DOA82 DXW82 EHS82 ERO82 FBK82 FLG82 FVC82 GEY82 GOU82 GYQ82 HIM82 HSI82 ICE82 IMA82 IVW82 JFS82 JPO82 JZK82 KJG82 KTC82 LCY82 LMU82 LWQ82 MGM82 MQI82 NAE82 NKA82 NTW82 ODS82 ONO82 OXK82 PHG82 PRC82 QAY82 QKU82 QUQ82 REM82 ROI82 RYE82 SIA82 SRW82 TBS82 TLO82 TVK82 UFG82 UPC82 UYY82 VIU82 VSQ82 WCM82 WMI82 WWE82 JS65618 TO65618 ADK65618 ANG65618 AXC65618 BGY65618 BQU65618 CAQ65618 CKM65618 CUI65618 DEE65618 DOA65618 DXW65618 EHS65618 ERO65618 FBK65618 FLG65618 FVC65618 GEY65618 GOU65618 GYQ65618 HIM65618 HSI65618 ICE65618 IMA65618 IVW65618 JFS65618 JPO65618 JZK65618 KJG65618 KTC65618 LCY65618 LMU65618 LWQ65618 MGM65618 MQI65618 NAE65618 NKA65618 NTW65618 ODS65618 ONO65618 OXK65618 PHG65618 PRC65618 QAY65618 QKU65618 QUQ65618 REM65618 ROI65618 RYE65618 SIA65618 SRW65618 TBS65618 TLO65618 TVK65618 UFG65618 UPC65618 UYY65618 VIU65618 VSQ65618 WCM65618 WMI65618 WWE65618 JS131154 TO131154 ADK131154 ANG131154 AXC131154 BGY131154 BQU131154 CAQ131154 CKM131154 CUI131154 DEE131154 DOA131154 DXW131154 EHS131154 ERO131154 FBK131154 FLG131154 FVC131154 GEY131154 GOU131154 GYQ131154 HIM131154 HSI131154 ICE131154 IMA131154 IVW131154 JFS131154 JPO131154 JZK131154 KJG131154 KTC131154 LCY131154 LMU131154 LWQ131154 MGM131154 MQI131154 NAE131154 NKA131154 NTW131154 ODS131154 ONO131154 OXK131154 PHG131154 PRC131154 QAY131154 QKU131154 QUQ131154 REM131154 ROI131154 RYE131154 SIA131154 SRW131154 TBS131154 TLO131154 TVK131154 UFG131154 UPC131154 UYY131154 VIU131154 VSQ131154 WCM131154 WMI131154 WWE131154 JS196690 TO196690 ADK196690 ANG196690 AXC196690 BGY196690 BQU196690 CAQ196690 CKM196690 CUI196690 DEE196690 DOA196690 DXW196690 EHS196690 ERO196690 FBK196690 FLG196690 FVC196690 GEY196690 GOU196690 GYQ196690 HIM196690 HSI196690 ICE196690 IMA196690 IVW196690 JFS196690 JPO196690 JZK196690 KJG196690 KTC196690 LCY196690 LMU196690 LWQ196690 MGM196690 MQI196690 NAE196690 NKA196690 NTW196690 ODS196690 ONO196690 OXK196690 PHG196690 PRC196690 QAY196690 QKU196690 QUQ196690 REM196690 ROI196690 RYE196690 SIA196690 SRW196690 TBS196690 TLO196690 TVK196690 UFG196690 UPC196690 UYY196690 VIU196690 VSQ196690 WCM196690 WMI196690 WWE196690 JS262226 TO262226 ADK262226 ANG262226 AXC262226 BGY262226 BQU262226 CAQ262226 CKM262226 CUI262226 DEE262226 DOA262226 DXW262226 EHS262226 ERO262226 FBK262226 FLG262226 FVC262226 GEY262226 GOU262226 GYQ262226 HIM262226 HSI262226 ICE262226 IMA262226 IVW262226 JFS262226 JPO262226 JZK262226 KJG262226 KTC262226 LCY262226 LMU262226 LWQ262226 MGM262226 MQI262226 NAE262226 NKA262226 NTW262226 ODS262226 ONO262226 OXK262226 PHG262226 PRC262226 QAY262226 QKU262226 QUQ262226 REM262226 ROI262226 RYE262226 SIA262226 SRW262226 TBS262226 TLO262226 TVK262226 UFG262226 UPC262226 UYY262226 VIU262226 VSQ262226 WCM262226 WMI262226 WWE262226 JS327762 TO327762 ADK327762 ANG327762 AXC327762 BGY327762 BQU327762 CAQ327762 CKM327762 CUI327762 DEE327762 DOA327762 DXW327762 EHS327762 ERO327762 FBK327762 FLG327762 FVC327762 GEY327762 GOU327762 GYQ327762 HIM327762 HSI327762 ICE327762 IMA327762 IVW327762 JFS327762 JPO327762 JZK327762 KJG327762 KTC327762 LCY327762 LMU327762 LWQ327762 MGM327762 MQI327762 NAE327762 NKA327762 NTW327762 ODS327762 ONO327762 OXK327762 PHG327762 PRC327762 QAY327762 QKU327762 QUQ327762 REM327762 ROI327762 RYE327762 SIA327762 SRW327762 TBS327762 TLO327762 TVK327762 UFG327762 UPC327762 UYY327762 VIU327762 VSQ327762 WCM327762 WMI327762 WWE327762 JS393298 TO393298 ADK393298 ANG393298 AXC393298 BGY393298 BQU393298 CAQ393298 CKM393298 CUI393298 DEE393298 DOA393298 DXW393298 EHS393298 ERO393298 FBK393298 FLG393298 FVC393298 GEY393298 GOU393298 GYQ393298 HIM393298 HSI393298 ICE393298 IMA393298 IVW393298 JFS393298 JPO393298 JZK393298 KJG393298 KTC393298 LCY393298 LMU393298 LWQ393298 MGM393298 MQI393298 NAE393298 NKA393298 NTW393298 ODS393298 ONO393298 OXK393298 PHG393298 PRC393298 QAY393298 QKU393298 QUQ393298 REM393298 ROI393298 RYE393298 SIA393298 SRW393298 TBS393298 TLO393298 TVK393298 UFG393298 UPC393298 UYY393298 VIU393298 VSQ393298 WCM393298 WMI393298 WWE393298 JS458834 TO458834 ADK458834 ANG458834 AXC458834 BGY458834 BQU458834 CAQ458834 CKM458834 CUI458834 DEE458834 DOA458834 DXW458834 EHS458834 ERO458834 FBK458834 FLG458834 FVC458834 GEY458834 GOU458834 GYQ458834 HIM458834 HSI458834 ICE458834 IMA458834 IVW458834 JFS458834 JPO458834 JZK458834 KJG458834 KTC458834 LCY458834 LMU458834 LWQ458834 MGM458834 MQI458834 NAE458834 NKA458834 NTW458834 ODS458834 ONO458834 OXK458834 PHG458834 PRC458834 QAY458834 QKU458834 QUQ458834 REM458834 ROI458834 RYE458834 SIA458834 SRW458834 TBS458834 TLO458834 TVK458834 UFG458834 UPC458834 UYY458834 VIU458834 VSQ458834 WCM458834 WMI458834 WWE458834 JS524370 TO524370 ADK524370 ANG524370 AXC524370 BGY524370 BQU524370 CAQ524370 CKM524370 CUI524370 DEE524370 DOA524370 DXW524370 EHS524370 ERO524370 FBK524370 FLG524370 FVC524370 GEY524370 GOU524370 GYQ524370 HIM524370 HSI524370 ICE524370 IMA524370 IVW524370 JFS524370 JPO524370 JZK524370 KJG524370 KTC524370 LCY524370 LMU524370 LWQ524370 MGM524370 MQI524370 NAE524370 NKA524370 NTW524370 ODS524370 ONO524370 OXK524370 PHG524370 PRC524370 QAY524370 QKU524370 QUQ524370 REM524370 ROI524370 RYE524370 SIA524370 SRW524370 TBS524370 TLO524370 TVK524370 UFG524370 UPC524370 UYY524370 VIU524370 VSQ524370 WCM524370 WMI524370 WWE524370 JS589906 TO589906 ADK589906 ANG589906 AXC589906 BGY589906 BQU589906 CAQ589906 CKM589906 CUI589906 DEE589906 DOA589906 DXW589906 EHS589906 ERO589906 FBK589906 FLG589906 FVC589906 GEY589906 GOU589906 GYQ589906 HIM589906 HSI589906 ICE589906 IMA589906 IVW589906 JFS589906 JPO589906 JZK589906 KJG589906 KTC589906 LCY589906 LMU589906 LWQ589906 MGM589906 MQI589906 NAE589906 NKA589906 NTW589906 ODS589906 ONO589906 OXK589906 PHG589906 PRC589906 QAY589906 QKU589906 QUQ589906 REM589906 ROI589906 RYE589906 SIA589906 SRW589906 TBS589906 TLO589906 TVK589906 UFG589906 UPC589906 UYY589906 VIU589906 VSQ589906 WCM589906 WMI589906 WWE589906 JS655442 TO655442 ADK655442 ANG655442 AXC655442 BGY655442 BQU655442 CAQ655442 CKM655442 CUI655442 DEE655442 DOA655442 DXW655442 EHS655442 ERO655442 FBK655442 FLG655442 FVC655442 GEY655442 GOU655442 GYQ655442 HIM655442 HSI655442 ICE655442 IMA655442 IVW655442 JFS655442 JPO655442 JZK655442 KJG655442 KTC655442 LCY655442 LMU655442 LWQ655442 MGM655442 MQI655442 NAE655442 NKA655442 NTW655442 ODS655442 ONO655442 OXK655442 PHG655442 PRC655442 QAY655442 QKU655442 QUQ655442 REM655442 ROI655442 RYE655442 SIA655442 SRW655442 TBS655442 TLO655442 TVK655442 UFG655442 UPC655442 UYY655442 VIU655442 VSQ655442 WCM655442 WMI655442 WWE655442 JS720978 TO720978 ADK720978 ANG720978 AXC720978 BGY720978 BQU720978 CAQ720978 CKM720978 CUI720978 DEE720978 DOA720978 DXW720978 EHS720978 ERO720978 FBK720978 FLG720978 FVC720978 GEY720978 GOU720978 GYQ720978 HIM720978 HSI720978 ICE720978 IMA720978 IVW720978 JFS720978 JPO720978 JZK720978 KJG720978 KTC720978 LCY720978 LMU720978 LWQ720978 MGM720978 MQI720978 NAE720978 NKA720978 NTW720978 ODS720978 ONO720978 OXK720978 PHG720978 PRC720978 QAY720978 QKU720978 QUQ720978 REM720978 ROI720978 RYE720978 SIA720978 SRW720978 TBS720978 TLO720978 TVK720978 UFG720978 UPC720978 UYY720978 VIU720978 VSQ720978 WCM720978 WMI720978 WWE720978 JS786514 TO786514 ADK786514 ANG786514 AXC786514 BGY786514 BQU786514 CAQ786514 CKM786514 CUI786514 DEE786514 DOA786514 DXW786514 EHS786514 ERO786514 FBK786514 FLG786514 FVC786514 GEY786514 GOU786514 GYQ786514 HIM786514 HSI786514 ICE786514 IMA786514 IVW786514 JFS786514 JPO786514 JZK786514 KJG786514 KTC786514 LCY786514 LMU786514 LWQ786514 MGM786514 MQI786514 NAE786514 NKA786514 NTW786514 ODS786514 ONO786514 OXK786514 PHG786514 PRC786514 QAY786514 QKU786514 QUQ786514 REM786514 ROI786514 RYE786514 SIA786514 SRW786514 TBS786514 TLO786514 TVK786514 UFG786514 UPC786514 UYY786514 VIU786514 VSQ786514 WCM786514 WMI786514 WWE786514 JS852050 TO852050 ADK852050 ANG852050 AXC852050 BGY852050 BQU852050 CAQ852050 CKM852050 CUI852050 DEE852050 DOA852050 DXW852050 EHS852050 ERO852050 FBK852050 FLG852050 FVC852050 GEY852050 GOU852050 GYQ852050 HIM852050 HSI852050 ICE852050 IMA852050 IVW852050 JFS852050 JPO852050 JZK852050 KJG852050 KTC852050 LCY852050 LMU852050 LWQ852050 MGM852050 MQI852050 NAE852050 NKA852050 NTW852050 ODS852050 ONO852050 OXK852050 PHG852050 PRC852050 QAY852050 QKU852050 QUQ852050 REM852050 ROI852050 RYE852050 SIA852050 SRW852050 TBS852050 TLO852050 TVK852050 UFG852050 UPC852050 UYY852050 VIU852050 VSQ852050 WCM852050 WMI852050 WWE852050 JS917586 TO917586 ADK917586 ANG917586 AXC917586 BGY917586 BQU917586 CAQ917586 CKM917586 CUI917586 DEE917586 DOA917586 DXW917586 EHS917586 ERO917586 FBK917586 FLG917586 FVC917586 GEY917586 GOU917586 GYQ917586 HIM917586 HSI917586 ICE917586 IMA917586 IVW917586 JFS917586 JPO917586 JZK917586 KJG917586 KTC917586 LCY917586 LMU917586 LWQ917586 MGM917586 MQI917586 NAE917586 NKA917586 NTW917586 ODS917586 ONO917586 OXK917586 PHG917586 PRC917586 QAY917586 QKU917586 QUQ917586 REM917586 ROI917586 RYE917586 SIA917586 SRW917586 TBS917586 TLO917586 TVK917586 UFG917586 UPC917586 UYY917586 VIU917586 VSQ917586 WCM917586 WMI917586 WWE917586 JS983122 TO983122 ADK983122 ANG983122 AXC983122 BGY983122 BQU983122 CAQ983122 CKM983122 CUI983122 DEE983122 DOA983122 DXW983122 EHS983122 ERO983122 FBK983122 FLG983122 FVC983122 GEY983122 GOU983122 GYQ983122 HIM983122 HSI983122 ICE983122 IMA983122 IVW983122 JFS983122 JPO983122 JZK983122 KJG983122 KTC983122 LCY983122 LMU983122 LWQ983122 MGM983122 MQI983122 NAE983122 NKA983122 NTW983122 ODS983122 ONO983122 OXK983122 PHG983122 PRC983122 QAY983122 QKU983122 QUQ983122 REM983122 ROI983122 RYE983122 SIA983122 SRW983122 TBS983122 TLO983122 TVK983122 UFG983122 UPC983122 UYY983122 VIU983122 VSQ983122 WCM983122 WMI983122 WWE983122 JO82 TK82 ADG82 ANC82 AWY82 BGU82 BQQ82 CAM82 CKI82 CUE82 DEA82 DNW82 DXS82 EHO82 ERK82 FBG82 FLC82 FUY82 GEU82 GOQ82 GYM82 HII82 HSE82 ICA82 ILW82 IVS82 JFO82 JPK82 JZG82 KJC82 KSY82 LCU82 LMQ82 LWM82 MGI82 MQE82 NAA82 NJW82 NTS82 ODO82 ONK82 OXG82 PHC82 PQY82 QAU82 QKQ82 QUM82 REI82 ROE82 RYA82 SHW82 SRS82 TBO82 TLK82 TVG82 UFC82 UOY82 UYU82 VIQ82 VSM82 WCI82 WME82 WWA82 JO65618 TK65618 ADG65618 ANC65618 AWY65618 BGU65618 BQQ65618 CAM65618 CKI65618 CUE65618 DEA65618 DNW65618 DXS65618 EHO65618 ERK65618 FBG65618 FLC65618 FUY65618 GEU65618 GOQ65618 GYM65618 HII65618 HSE65618 ICA65618 ILW65618 IVS65618 JFO65618 JPK65618 JZG65618 KJC65618 KSY65618 LCU65618 LMQ65618 LWM65618 MGI65618 MQE65618 NAA65618 NJW65618 NTS65618 ODO65618 ONK65618 OXG65618 PHC65618 PQY65618 QAU65618 QKQ65618 QUM65618 REI65618 ROE65618 RYA65618 SHW65618 SRS65618 TBO65618 TLK65618 TVG65618 UFC65618 UOY65618 UYU65618 VIQ65618 VSM65618 WCI65618 WME65618 WWA65618 JO131154 TK131154 ADG131154 ANC131154 AWY131154 BGU131154 BQQ131154 CAM131154 CKI131154 CUE131154 DEA131154 DNW131154 DXS131154 EHO131154 ERK131154 FBG131154 FLC131154 FUY131154 GEU131154 GOQ131154 GYM131154 HII131154 HSE131154 ICA131154 ILW131154 IVS131154 JFO131154 JPK131154 JZG131154 KJC131154 KSY131154 LCU131154 LMQ131154 LWM131154 MGI131154 MQE131154 NAA131154 NJW131154 NTS131154 ODO131154 ONK131154 OXG131154 PHC131154 PQY131154 QAU131154 QKQ131154 QUM131154 REI131154 ROE131154 RYA131154 SHW131154 SRS131154 TBO131154 TLK131154 TVG131154 UFC131154 UOY131154 UYU131154 VIQ131154 VSM131154 WCI131154 WME131154 WWA131154 JO196690 TK196690 ADG196690 ANC196690 AWY196690 BGU196690 BQQ196690 CAM196690 CKI196690 CUE196690 DEA196690 DNW196690 DXS196690 EHO196690 ERK196690 FBG196690 FLC196690 FUY196690 GEU196690 GOQ196690 GYM196690 HII196690 HSE196690 ICA196690 ILW196690 IVS196690 JFO196690 JPK196690 JZG196690 KJC196690 KSY196690 LCU196690 LMQ196690 LWM196690 MGI196690 MQE196690 NAA196690 NJW196690 NTS196690 ODO196690 ONK196690 OXG196690 PHC196690 PQY196690 QAU196690 QKQ196690 QUM196690 REI196690 ROE196690 RYA196690 SHW196690 SRS196690 TBO196690 TLK196690 TVG196690 UFC196690 UOY196690 UYU196690 VIQ196690 VSM196690 WCI196690 WME196690 WWA196690 JO262226 TK262226 ADG262226 ANC262226 AWY262226 BGU262226 BQQ262226 CAM262226 CKI262226 CUE262226 DEA262226 DNW262226 DXS262226 EHO262226 ERK262226 FBG262226 FLC262226 FUY262226 GEU262226 GOQ262226 GYM262226 HII262226 HSE262226 ICA262226 ILW262226 IVS262226 JFO262226 JPK262226 JZG262226 KJC262226 KSY262226 LCU262226 LMQ262226 LWM262226 MGI262226 MQE262226 NAA262226 NJW262226 NTS262226 ODO262226 ONK262226 OXG262226 PHC262226 PQY262226 QAU262226 QKQ262226 QUM262226 REI262226 ROE262226 RYA262226 SHW262226 SRS262226 TBO262226 TLK262226 TVG262226 UFC262226 UOY262226 UYU262226 VIQ262226 VSM262226 WCI262226 WME262226 WWA262226 JO327762 TK327762 ADG327762 ANC327762 AWY327762 BGU327762 BQQ327762 CAM327762 CKI327762 CUE327762 DEA327762 DNW327762 DXS327762 EHO327762 ERK327762 FBG327762 FLC327762 FUY327762 GEU327762 GOQ327762 GYM327762 HII327762 HSE327762 ICA327762 ILW327762 IVS327762 JFO327762 JPK327762 JZG327762 KJC327762 KSY327762 LCU327762 LMQ327762 LWM327762 MGI327762 MQE327762 NAA327762 NJW327762 NTS327762 ODO327762 ONK327762 OXG327762 PHC327762 PQY327762 QAU327762 QKQ327762 QUM327762 REI327762 ROE327762 RYA327762 SHW327762 SRS327762 TBO327762 TLK327762 TVG327762 UFC327762 UOY327762 UYU327762 VIQ327762 VSM327762 WCI327762 WME327762 WWA327762 JO393298 TK393298 ADG393298 ANC393298 AWY393298 BGU393298 BQQ393298 CAM393298 CKI393298 CUE393298 DEA393298 DNW393298 DXS393298 EHO393298 ERK393298 FBG393298 FLC393298 FUY393298 GEU393298 GOQ393298 GYM393298 HII393298 HSE393298 ICA393298 ILW393298 IVS393298 JFO393298 JPK393298 JZG393298 KJC393298 KSY393298 LCU393298 LMQ393298 LWM393298 MGI393298 MQE393298 NAA393298 NJW393298 NTS393298 ODO393298 ONK393298 OXG393298 PHC393298 PQY393298 QAU393298 QKQ393298 QUM393298 REI393298 ROE393298 RYA393298 SHW393298 SRS393298 TBO393298 TLK393298 TVG393298 UFC393298 UOY393298 UYU393298 VIQ393298 VSM393298 WCI393298 WME393298 WWA393298 JO458834 TK458834 ADG458834 ANC458834 AWY458834 BGU458834 BQQ458834 CAM458834 CKI458834 CUE458834 DEA458834 DNW458834 DXS458834 EHO458834 ERK458834 FBG458834 FLC458834 FUY458834 GEU458834 GOQ458834 GYM458834 HII458834 HSE458834 ICA458834 ILW458834 IVS458834 JFO458834 JPK458834 JZG458834 KJC458834 KSY458834 LCU458834 LMQ458834 LWM458834 MGI458834 MQE458834 NAA458834 NJW458834 NTS458834 ODO458834 ONK458834 OXG458834 PHC458834 PQY458834 QAU458834 QKQ458834 QUM458834 REI458834 ROE458834 RYA458834 SHW458834 SRS458834 TBO458834 TLK458834 TVG458834 UFC458834 UOY458834 UYU458834 VIQ458834 VSM458834 WCI458834 WME458834 WWA458834 JO524370 TK524370 ADG524370 ANC524370 AWY524370 BGU524370 BQQ524370 CAM524370 CKI524370 CUE524370 DEA524370 DNW524370 DXS524370 EHO524370 ERK524370 FBG524370 FLC524370 FUY524370 GEU524370 GOQ524370 GYM524370 HII524370 HSE524370 ICA524370 ILW524370 IVS524370 JFO524370 JPK524370 JZG524370 KJC524370 KSY524370 LCU524370 LMQ524370 LWM524370 MGI524370 MQE524370 NAA524370 NJW524370 NTS524370 ODO524370 ONK524370 OXG524370 PHC524370 PQY524370 QAU524370 QKQ524370 QUM524370 REI524370 ROE524370 RYA524370 SHW524370 SRS524370 TBO524370 TLK524370 TVG524370 UFC524370 UOY524370 UYU524370 VIQ524370 VSM524370 WCI524370 WME524370 WWA524370 JO589906 TK589906 ADG589906 ANC589906 AWY589906 BGU589906 BQQ589906 CAM589906 CKI589906 CUE589906 DEA589906 DNW589906 DXS589906 EHO589906 ERK589906 FBG589906 FLC589906 FUY589906 GEU589906 GOQ589906 GYM589906 HII589906 HSE589906 ICA589906 ILW589906 IVS589906 JFO589906 JPK589906 JZG589906 KJC589906 KSY589906 LCU589906 LMQ589906 LWM589906 MGI589906 MQE589906 NAA589906 NJW589906 NTS589906 ODO589906 ONK589906 OXG589906 PHC589906 PQY589906 QAU589906 QKQ589906 QUM589906 REI589906 ROE589906 RYA589906 SHW589906 SRS589906 TBO589906 TLK589906 TVG589906 UFC589906 UOY589906 UYU589906 VIQ589906 VSM589906 WCI589906 WME589906 WWA589906 JO655442 TK655442 ADG655442 ANC655442 AWY655442 BGU655442 BQQ655442 CAM655442 CKI655442 CUE655442 DEA655442 DNW655442 DXS655442 EHO655442 ERK655442 FBG655442 FLC655442 FUY655442 GEU655442 GOQ655442 GYM655442 HII655442 HSE655442 ICA655442 ILW655442 IVS655442 JFO655442 JPK655442 JZG655442 KJC655442 KSY655442 LCU655442 LMQ655442 LWM655442 MGI655442 MQE655442 NAA655442 NJW655442 NTS655442 ODO655442 ONK655442 OXG655442 PHC655442 PQY655442 QAU655442 QKQ655442 QUM655442 REI655442 ROE655442 RYA655442 SHW655442 SRS655442 TBO655442 TLK655442 TVG655442 UFC655442 UOY655442 UYU655442 VIQ655442 VSM655442 WCI655442 WME655442 WWA655442 JO720978 TK720978 ADG720978 ANC720978 AWY720978 BGU720978 BQQ720978 CAM720978 CKI720978 CUE720978 DEA720978 DNW720978 DXS720978 EHO720978 ERK720978 FBG720978 FLC720978 FUY720978 GEU720978 GOQ720978 GYM720978 HII720978 HSE720978 ICA720978 ILW720978 IVS720978 JFO720978 JPK720978 JZG720978 KJC720978 KSY720978 LCU720978 LMQ720978 LWM720978 MGI720978 MQE720978 NAA720978 NJW720978 NTS720978 ODO720978 ONK720978 OXG720978 PHC720978 PQY720978 QAU720978 QKQ720978 QUM720978 REI720978 ROE720978 RYA720978 SHW720978 SRS720978 TBO720978 TLK720978 TVG720978 UFC720978 UOY720978 UYU720978 VIQ720978 VSM720978 WCI720978 WME720978 WWA720978 JO786514 TK786514 ADG786514 ANC786514 AWY786514 BGU786514 BQQ786514 CAM786514 CKI786514 CUE786514 DEA786514 DNW786514 DXS786514 EHO786514 ERK786514 FBG786514 FLC786514 FUY786514 GEU786514 GOQ786514 GYM786514 HII786514 HSE786514 ICA786514 ILW786514 IVS786514 JFO786514 JPK786514 JZG786514 KJC786514 KSY786514 LCU786514 LMQ786514 LWM786514 MGI786514 MQE786514 NAA786514 NJW786514 NTS786514 ODO786514 ONK786514 OXG786514 PHC786514 PQY786514 QAU786514 QKQ786514 QUM786514 REI786514 ROE786514 RYA786514 SHW786514 SRS786514 TBO786514 TLK786514 TVG786514 UFC786514 UOY786514 UYU786514 VIQ786514 VSM786514 WCI786514 WME786514 WWA786514 JO852050 TK852050 ADG852050 ANC852050 AWY852050 BGU852050 BQQ852050 CAM852050 CKI852050 CUE852050 DEA852050 DNW852050 DXS852050 EHO852050 ERK852050 FBG852050 FLC852050 FUY852050 GEU852050 GOQ852050 GYM852050 HII852050 HSE852050 ICA852050 ILW852050 IVS852050 JFO852050 JPK852050 JZG852050 KJC852050 KSY852050 LCU852050 LMQ852050 LWM852050 MGI852050 MQE852050 NAA852050 NJW852050 NTS852050 ODO852050 ONK852050 OXG852050 PHC852050 PQY852050 QAU852050 QKQ852050 QUM852050 REI852050 ROE852050 RYA852050 SHW852050 SRS852050 TBO852050 TLK852050 TVG852050 UFC852050 UOY852050 UYU852050 VIQ852050 VSM852050 WCI852050 WME852050 WWA852050 JO917586 TK917586 ADG917586 ANC917586 AWY917586 BGU917586 BQQ917586 CAM917586 CKI917586 CUE917586 DEA917586 DNW917586 DXS917586 EHO917586 ERK917586 FBG917586 FLC917586 FUY917586 GEU917586 GOQ917586 GYM917586 HII917586 HSE917586 ICA917586 ILW917586 IVS917586 JFO917586 JPK917586 JZG917586 KJC917586 KSY917586 LCU917586 LMQ917586 LWM917586 MGI917586 MQE917586 NAA917586 NJW917586 NTS917586 ODO917586 ONK917586 OXG917586 PHC917586 PQY917586 QAU917586 QKQ917586 QUM917586 REI917586 ROE917586 RYA917586 SHW917586 SRS917586 TBO917586 TLK917586 TVG917586 UFC917586 UOY917586 UYU917586 VIQ917586 VSM917586 WCI917586 WME917586 WWA917586 JO983122 TK983122 ADG983122 ANC983122 AWY983122 BGU983122 BQQ983122 CAM983122 CKI983122 CUE983122 DEA983122 DNW983122 DXS983122 EHO983122 ERK983122 FBG983122 FLC983122 FUY983122 GEU983122 GOQ983122 GYM983122 HII983122 HSE983122 ICA983122 ILW983122 IVS983122 JFO983122 JPK983122 JZG983122 KJC983122 KSY983122 LCU983122 LMQ983122 LWM983122 MGI983122 MQE983122 NAA983122 NJW983122 NTS983122 ODO983122 ONK983122 OXG983122 PHC983122 PQY983122 QAU983122 QKQ983122 QUM983122 REI983122 ROE983122 RYA983122 SHW983122 SRS983122 TBO983122 TLK983122 TVG983122 UFC983122 UOY983122 UYU983122 VIQ983122 VSM983122 WCI983122 WME983122 WWA983122 JK82 TG82 ADC82 AMY82 AWU82 BGQ82 BQM82 CAI82 CKE82 CUA82 DDW82 DNS82 DXO82 EHK82 ERG82 FBC82 FKY82 FUU82 GEQ82 GOM82 GYI82 HIE82 HSA82 IBW82 ILS82 IVO82 JFK82 JPG82 JZC82 KIY82 KSU82 LCQ82 LMM82 LWI82 MGE82 MQA82 MZW82 NJS82 NTO82 ODK82 ONG82 OXC82 PGY82 PQU82 QAQ82 QKM82 QUI82 REE82 ROA82 RXW82 SHS82 SRO82 TBK82 TLG82 TVC82 UEY82 UOU82 UYQ82 VIM82 VSI82 WCE82 WMA82 WVW82 JK65618 TG65618 ADC65618 AMY65618 AWU65618 BGQ65618 BQM65618 CAI65618 CKE65618 CUA65618 DDW65618 DNS65618 DXO65618 EHK65618 ERG65618 FBC65618 FKY65618 FUU65618 GEQ65618 GOM65618 GYI65618 HIE65618 HSA65618 IBW65618 ILS65618 IVO65618 JFK65618 JPG65618 JZC65618 KIY65618 KSU65618 LCQ65618 LMM65618 LWI65618 MGE65618 MQA65618 MZW65618 NJS65618 NTO65618 ODK65618 ONG65618 OXC65618 PGY65618 PQU65618 QAQ65618 QKM65618 QUI65618 REE65618 ROA65618 RXW65618 SHS65618 SRO65618 TBK65618 TLG65618 TVC65618 UEY65618 UOU65618 UYQ65618 VIM65618 VSI65618 WCE65618 WMA65618 WVW65618 JK131154 TG131154 ADC131154 AMY131154 AWU131154 BGQ131154 BQM131154 CAI131154 CKE131154 CUA131154 DDW131154 DNS131154 DXO131154 EHK131154 ERG131154 FBC131154 FKY131154 FUU131154 GEQ131154 GOM131154 GYI131154 HIE131154 HSA131154 IBW131154 ILS131154 IVO131154 JFK131154 JPG131154 JZC131154 KIY131154 KSU131154 LCQ131154 LMM131154 LWI131154 MGE131154 MQA131154 MZW131154 NJS131154 NTO131154 ODK131154 ONG131154 OXC131154 PGY131154 PQU131154 QAQ131154 QKM131154 QUI131154 REE131154 ROA131154 RXW131154 SHS131154 SRO131154 TBK131154 TLG131154 TVC131154 UEY131154 UOU131154 UYQ131154 VIM131154 VSI131154 WCE131154 WMA131154 WVW131154 JK196690 TG196690 ADC196690 AMY196690 AWU196690 BGQ196690 BQM196690 CAI196690 CKE196690 CUA196690 DDW196690 DNS196690 DXO196690 EHK196690 ERG196690 FBC196690 FKY196690 FUU196690 GEQ196690 GOM196690 GYI196690 HIE196690 HSA196690 IBW196690 ILS196690 IVO196690 JFK196690 JPG196690 JZC196690 KIY196690 KSU196690 LCQ196690 LMM196690 LWI196690 MGE196690 MQA196690 MZW196690 NJS196690 NTO196690 ODK196690 ONG196690 OXC196690 PGY196690 PQU196690 QAQ196690 QKM196690 QUI196690 REE196690 ROA196690 RXW196690 SHS196690 SRO196690 TBK196690 TLG196690 TVC196690 UEY196690 UOU196690 UYQ196690 VIM196690 VSI196690 WCE196690 WMA196690 WVW196690 JK262226 TG262226 ADC262226 AMY262226 AWU262226 BGQ262226 BQM262226 CAI262226 CKE262226 CUA262226 DDW262226 DNS262226 DXO262226 EHK262226 ERG262226 FBC262226 FKY262226 FUU262226 GEQ262226 GOM262226 GYI262226 HIE262226 HSA262226 IBW262226 ILS262226 IVO262226 JFK262226 JPG262226 JZC262226 KIY262226 KSU262226 LCQ262226 LMM262226 LWI262226 MGE262226 MQA262226 MZW262226 NJS262226 NTO262226 ODK262226 ONG262226 OXC262226 PGY262226 PQU262226 QAQ262226 QKM262226 QUI262226 REE262226 ROA262226 RXW262226 SHS262226 SRO262226 TBK262226 TLG262226 TVC262226 UEY262226 UOU262226 UYQ262226 VIM262226 VSI262226 WCE262226 WMA262226 WVW262226 JK327762 TG327762 ADC327762 AMY327762 AWU327762 BGQ327762 BQM327762 CAI327762 CKE327762 CUA327762 DDW327762 DNS327762 DXO327762 EHK327762 ERG327762 FBC327762 FKY327762 FUU327762 GEQ327762 GOM327762 GYI327762 HIE327762 HSA327762 IBW327762 ILS327762 IVO327762 JFK327762 JPG327762 JZC327762 KIY327762 KSU327762 LCQ327762 LMM327762 LWI327762 MGE327762 MQA327762 MZW327762 NJS327762 NTO327762 ODK327762 ONG327762 OXC327762 PGY327762 PQU327762 QAQ327762 QKM327762 QUI327762 REE327762 ROA327762 RXW327762 SHS327762 SRO327762 TBK327762 TLG327762 TVC327762 UEY327762 UOU327762 UYQ327762 VIM327762 VSI327762 WCE327762 WMA327762 WVW327762 JK393298 TG393298 ADC393298 AMY393298 AWU393298 BGQ393298 BQM393298 CAI393298 CKE393298 CUA393298 DDW393298 DNS393298 DXO393298 EHK393298 ERG393298 FBC393298 FKY393298 FUU393298 GEQ393298 GOM393298 GYI393298 HIE393298 HSA393298 IBW393298 ILS393298 IVO393298 JFK393298 JPG393298 JZC393298 KIY393298 KSU393298 LCQ393298 LMM393298 LWI393298 MGE393298 MQA393298 MZW393298 NJS393298 NTO393298 ODK393298 ONG393298 OXC393298 PGY393298 PQU393298 QAQ393298 QKM393298 QUI393298 REE393298 ROA393298 RXW393298 SHS393298 SRO393298 TBK393298 TLG393298 TVC393298 UEY393298 UOU393298 UYQ393298 VIM393298 VSI393298 WCE393298 WMA393298 WVW393298 JK458834 TG458834 ADC458834 AMY458834 AWU458834 BGQ458834 BQM458834 CAI458834 CKE458834 CUA458834 DDW458834 DNS458834 DXO458834 EHK458834 ERG458834 FBC458834 FKY458834 FUU458834 GEQ458834 GOM458834 GYI458834 HIE458834 HSA458834 IBW458834 ILS458834 IVO458834 JFK458834 JPG458834 JZC458834 KIY458834 KSU458834 LCQ458834 LMM458834 LWI458834 MGE458834 MQA458834 MZW458834 NJS458834 NTO458834 ODK458834 ONG458834 OXC458834 PGY458834 PQU458834 QAQ458834 QKM458834 QUI458834 REE458834 ROA458834 RXW458834 SHS458834 SRO458834 TBK458834 TLG458834 TVC458834 UEY458834 UOU458834 UYQ458834 VIM458834 VSI458834 WCE458834 WMA458834 WVW458834 JK524370 TG524370 ADC524370 AMY524370 AWU524370 BGQ524370 BQM524370 CAI524370 CKE524370 CUA524370 DDW524370 DNS524370 DXO524370 EHK524370 ERG524370 FBC524370 FKY524370 FUU524370 GEQ524370 GOM524370 GYI524370 HIE524370 HSA524370 IBW524370 ILS524370 IVO524370 JFK524370 JPG524370 JZC524370 KIY524370 KSU524370 LCQ524370 LMM524370 LWI524370 MGE524370 MQA524370 MZW524370 NJS524370 NTO524370 ODK524370 ONG524370 OXC524370 PGY524370 PQU524370 QAQ524370 QKM524370 QUI524370 REE524370 ROA524370 RXW524370 SHS524370 SRO524370 TBK524370 TLG524370 TVC524370 UEY524370 UOU524370 UYQ524370 VIM524370 VSI524370 WCE524370 WMA524370 WVW524370 JK589906 TG589906 ADC589906 AMY589906 AWU589906 BGQ589906 BQM589906 CAI589906 CKE589906 CUA589906 DDW589906 DNS589906 DXO589906 EHK589906 ERG589906 FBC589906 FKY589906 FUU589906 GEQ589906 GOM589906 GYI589906 HIE589906 HSA589906 IBW589906 ILS589906 IVO589906 JFK589906 JPG589906 JZC589906 KIY589906 KSU589906 LCQ589906 LMM589906 LWI589906 MGE589906 MQA589906 MZW589906 NJS589906 NTO589906 ODK589906 ONG589906 OXC589906 PGY589906 PQU589906 QAQ589906 QKM589906 QUI589906 REE589906 ROA589906 RXW589906 SHS589906 SRO589906 TBK589906 TLG589906 TVC589906 UEY589906 UOU589906 UYQ589906 VIM589906 VSI589906 WCE589906 WMA589906 WVW589906 JK655442 TG655442 ADC655442 AMY655442 AWU655442 BGQ655442 BQM655442 CAI655442 CKE655442 CUA655442 DDW655442 DNS655442 DXO655442 EHK655442 ERG655442 FBC655442 FKY655442 FUU655442 GEQ655442 GOM655442 GYI655442 HIE655442 HSA655442 IBW655442 ILS655442 IVO655442 JFK655442 JPG655442 JZC655442 KIY655442 KSU655442 LCQ655442 LMM655442 LWI655442 MGE655442 MQA655442 MZW655442 NJS655442 NTO655442 ODK655442 ONG655442 OXC655442 PGY655442 PQU655442 QAQ655442 QKM655442 QUI655442 REE655442 ROA655442 RXW655442 SHS655442 SRO655442 TBK655442 TLG655442 TVC655442 UEY655442 UOU655442 UYQ655442 VIM655442 VSI655442 WCE655442 WMA655442 WVW655442 JK720978 TG720978 ADC720978 AMY720978 AWU720978 BGQ720978 BQM720978 CAI720978 CKE720978 CUA720978 DDW720978 DNS720978 DXO720978 EHK720978 ERG720978 FBC720978 FKY720978 FUU720978 GEQ720978 GOM720978 GYI720978 HIE720978 HSA720978 IBW720978 ILS720978 IVO720978 JFK720978 JPG720978 JZC720978 KIY720978 KSU720978 LCQ720978 LMM720978 LWI720978 MGE720978 MQA720978 MZW720978 NJS720978 NTO720978 ODK720978 ONG720978 OXC720978 PGY720978 PQU720978 QAQ720978 QKM720978 QUI720978 REE720978 ROA720978 RXW720978 SHS720978 SRO720978 TBK720978 TLG720978 TVC720978 UEY720978 UOU720978 UYQ720978 VIM720978 VSI720978 WCE720978 WMA720978 WVW720978 JK786514 TG786514 ADC786514 AMY786514 AWU786514 BGQ786514 BQM786514 CAI786514 CKE786514 CUA786514 DDW786514 DNS786514 DXO786514 EHK786514 ERG786514 FBC786514 FKY786514 FUU786514 GEQ786514 GOM786514 GYI786514 HIE786514 HSA786514 IBW786514 ILS786514 IVO786514 JFK786514 JPG786514 JZC786514 KIY786514 KSU786514 LCQ786514 LMM786514 LWI786514 MGE786514 MQA786514 MZW786514 NJS786514 NTO786514 ODK786514 ONG786514 OXC786514 PGY786514 PQU786514 QAQ786514 QKM786514 QUI786514 REE786514 ROA786514 RXW786514 SHS786514 SRO786514 TBK786514 TLG786514 TVC786514 UEY786514 UOU786514 UYQ786514 VIM786514 VSI786514 WCE786514 WMA786514 WVW786514 JK852050 TG852050 ADC852050 AMY852050 AWU852050 BGQ852050 BQM852050 CAI852050 CKE852050 CUA852050 DDW852050 DNS852050 DXO852050 EHK852050 ERG852050 FBC852050 FKY852050 FUU852050 GEQ852050 GOM852050 GYI852050 HIE852050 HSA852050 IBW852050 ILS852050 IVO852050 JFK852050 JPG852050 JZC852050 KIY852050 KSU852050 LCQ852050 LMM852050 LWI852050 MGE852050 MQA852050 MZW852050 NJS852050 NTO852050 ODK852050 ONG852050 OXC852050 PGY852050 PQU852050 QAQ852050 QKM852050 QUI852050 REE852050 ROA852050 RXW852050 SHS852050 SRO852050 TBK852050 TLG852050 TVC852050 UEY852050 UOU852050 UYQ852050 VIM852050 VSI852050 WCE852050 WMA852050 WVW852050 JK917586 TG917586 ADC917586 AMY917586 AWU917586 BGQ917586 BQM917586 CAI917586 CKE917586 CUA917586 DDW917586 DNS917586 DXO917586 EHK917586 ERG917586 FBC917586 FKY917586 FUU917586 GEQ917586 GOM917586 GYI917586 HIE917586 HSA917586 IBW917586 ILS917586 IVO917586 JFK917586 JPG917586 JZC917586 KIY917586 KSU917586 LCQ917586 LMM917586 LWI917586 MGE917586 MQA917586 MZW917586 NJS917586 NTO917586 ODK917586 ONG917586 OXC917586 PGY917586 PQU917586 QAQ917586 QKM917586 QUI917586 REE917586 ROA917586 RXW917586 SHS917586 SRO917586 TBK917586 TLG917586 TVC917586 UEY917586 UOU917586 UYQ917586 VIM917586 VSI917586 WCE917586 WMA917586 WVW917586 JK983122 TG983122 ADC983122 AMY983122 AWU983122 BGQ983122 BQM983122 CAI983122 CKE983122 CUA983122 DDW983122 DNS983122 DXO983122 EHK983122 ERG983122 FBC983122 FKY983122 FUU983122 GEQ983122 GOM983122 GYI983122 HIE983122 HSA983122 IBW983122 ILS983122 IVO983122 JFK983122 JPG983122 JZC983122 KIY983122 KSU983122 LCQ983122 LMM983122 LWI983122 MGE983122 MQA983122 MZW983122 NJS983122 NTO983122 ODK983122 ONG983122 OXC983122 PGY983122 PQU983122 QAQ983122 QKM983122 QUI983122 REE983122 ROA983122 RXW983122 SHS983122 SRO983122 TBK983122 TLG983122 TVC983122 UEY983122 UOU983122 UYQ983122 VIM983122 VSI983122 WCE983122 WMA983122 WVW983122 JG82 TC82 ACY82 AMU82 AWQ82 BGM82 BQI82 CAE82 CKA82 CTW82 DDS82 DNO82 DXK82 EHG82 ERC82 FAY82 FKU82 FUQ82 GEM82 GOI82 GYE82 HIA82 HRW82 IBS82 ILO82 IVK82 JFG82 JPC82 JYY82 KIU82 KSQ82 LCM82 LMI82 LWE82 MGA82 MPW82 MZS82 NJO82 NTK82 ODG82 ONC82 OWY82 PGU82 PQQ82 QAM82 QKI82 QUE82 REA82 RNW82 RXS82 SHO82 SRK82 TBG82 TLC82 TUY82 UEU82 UOQ82 UYM82 VII82 VSE82 WCA82 WLW82 WVS82 JG65618 TC65618 ACY65618 AMU65618 AWQ65618 BGM65618 BQI65618 CAE65618 CKA65618 CTW65618 DDS65618 DNO65618 DXK65618 EHG65618 ERC65618 FAY65618 FKU65618 FUQ65618 GEM65618 GOI65618 GYE65618 HIA65618 HRW65618 IBS65618 ILO65618 IVK65618 JFG65618 JPC65618 JYY65618 KIU65618 KSQ65618 LCM65618 LMI65618 LWE65618 MGA65618 MPW65618 MZS65618 NJO65618 NTK65618 ODG65618 ONC65618 OWY65618 PGU65618 PQQ65618 QAM65618 QKI65618 QUE65618 REA65618 RNW65618 RXS65618 SHO65618 SRK65618 TBG65618 TLC65618 TUY65618 UEU65618 UOQ65618 UYM65618 VII65618 VSE65618 WCA65618 WLW65618 WVS65618 JG131154 TC131154 ACY131154 AMU131154 AWQ131154 BGM131154 BQI131154 CAE131154 CKA131154 CTW131154 DDS131154 DNO131154 DXK131154 EHG131154 ERC131154 FAY131154 FKU131154 FUQ131154 GEM131154 GOI131154 GYE131154 HIA131154 HRW131154 IBS131154 ILO131154 IVK131154 JFG131154 JPC131154 JYY131154 KIU131154 KSQ131154 LCM131154 LMI131154 LWE131154 MGA131154 MPW131154 MZS131154 NJO131154 NTK131154 ODG131154 ONC131154 OWY131154 PGU131154 PQQ131154 QAM131154 QKI131154 QUE131154 REA131154 RNW131154 RXS131154 SHO131154 SRK131154 TBG131154 TLC131154 TUY131154 UEU131154 UOQ131154 UYM131154 VII131154 VSE131154 WCA131154 WLW131154 WVS131154 JG196690 TC196690 ACY196690 AMU196690 AWQ196690 BGM196690 BQI196690 CAE196690 CKA196690 CTW196690 DDS196690 DNO196690 DXK196690 EHG196690 ERC196690 FAY196690 FKU196690 FUQ196690 GEM196690 GOI196690 GYE196690 HIA196690 HRW196690 IBS196690 ILO196690 IVK196690 JFG196690 JPC196690 JYY196690 KIU196690 KSQ196690 LCM196690 LMI196690 LWE196690 MGA196690 MPW196690 MZS196690 NJO196690 NTK196690 ODG196690 ONC196690 OWY196690 PGU196690 PQQ196690 QAM196690 QKI196690 QUE196690 REA196690 RNW196690 RXS196690 SHO196690 SRK196690 TBG196690 TLC196690 TUY196690 UEU196690 UOQ196690 UYM196690 VII196690 VSE196690 WCA196690 WLW196690 WVS196690 JG262226 TC262226 ACY262226 AMU262226 AWQ262226 BGM262226 BQI262226 CAE262226 CKA262226 CTW262226 DDS262226 DNO262226 DXK262226 EHG262226 ERC262226 FAY262226 FKU262226 FUQ262226 GEM262226 GOI262226 GYE262226 HIA262226 HRW262226 IBS262226 ILO262226 IVK262226 JFG262226 JPC262226 JYY262226 KIU262226 KSQ262226 LCM262226 LMI262226 LWE262226 MGA262226 MPW262226 MZS262226 NJO262226 NTK262226 ODG262226 ONC262226 OWY262226 PGU262226 PQQ262226 QAM262226 QKI262226 QUE262226 REA262226 RNW262226 RXS262226 SHO262226 SRK262226 TBG262226 TLC262226 TUY262226 UEU262226 UOQ262226 UYM262226 VII262226 VSE262226 WCA262226 WLW262226 WVS262226 JG327762 TC327762 ACY327762 AMU327762 AWQ327762 BGM327762 BQI327762 CAE327762 CKA327762 CTW327762 DDS327762 DNO327762 DXK327762 EHG327762 ERC327762 FAY327762 FKU327762 FUQ327762 GEM327762 GOI327762 GYE327762 HIA327762 HRW327762 IBS327762 ILO327762 IVK327762 JFG327762 JPC327762 JYY327762 KIU327762 KSQ327762 LCM327762 LMI327762 LWE327762 MGA327762 MPW327762 MZS327762 NJO327762 NTK327762 ODG327762 ONC327762 OWY327762 PGU327762 PQQ327762 QAM327762 QKI327762 QUE327762 REA327762 RNW327762 RXS327762 SHO327762 SRK327762 TBG327762 TLC327762 TUY327762 UEU327762 UOQ327762 UYM327762 VII327762 VSE327762 WCA327762 WLW327762 WVS327762 JG393298 TC393298 ACY393298 AMU393298 AWQ393298 BGM393298 BQI393298 CAE393298 CKA393298 CTW393298 DDS393298 DNO393298 DXK393298 EHG393298 ERC393298 FAY393298 FKU393298 FUQ393298 GEM393298 GOI393298 GYE393298 HIA393298 HRW393298 IBS393298 ILO393298 IVK393298 JFG393298 JPC393298 JYY393298 KIU393298 KSQ393298 LCM393298 LMI393298 LWE393298 MGA393298 MPW393298 MZS393298 NJO393298 NTK393298 ODG393298 ONC393298 OWY393298 PGU393298 PQQ393298 QAM393298 QKI393298 QUE393298 REA393298 RNW393298 RXS393298 SHO393298 SRK393298 TBG393298 TLC393298 TUY393298 UEU393298 UOQ393298 UYM393298 VII393298 VSE393298 WCA393298 WLW393298 WVS393298 JG458834 TC458834 ACY458834 AMU458834 AWQ458834 BGM458834 BQI458834 CAE458834 CKA458834 CTW458834 DDS458834 DNO458834 DXK458834 EHG458834 ERC458834 FAY458834 FKU458834 FUQ458834 GEM458834 GOI458834 GYE458834 HIA458834 HRW458834 IBS458834 ILO458834 IVK458834 JFG458834 JPC458834 JYY458834 KIU458834 KSQ458834 LCM458834 LMI458834 LWE458834 MGA458834 MPW458834 MZS458834 NJO458834 NTK458834 ODG458834 ONC458834 OWY458834 PGU458834 PQQ458834 QAM458834 QKI458834 QUE458834 REA458834 RNW458834 RXS458834 SHO458834 SRK458834 TBG458834 TLC458834 TUY458834 UEU458834 UOQ458834 UYM458834 VII458834 VSE458834 WCA458834 WLW458834 WVS458834 JG524370 TC524370 ACY524370 AMU524370 AWQ524370 BGM524370 BQI524370 CAE524370 CKA524370 CTW524370 DDS524370 DNO524370 DXK524370 EHG524370 ERC524370 FAY524370 FKU524370 FUQ524370 GEM524370 GOI524370 GYE524370 HIA524370 HRW524370 IBS524370 ILO524370 IVK524370 JFG524370 JPC524370 JYY524370 KIU524370 KSQ524370 LCM524370 LMI524370 LWE524370 MGA524370 MPW524370 MZS524370 NJO524370 NTK524370 ODG524370 ONC524370 OWY524370 PGU524370 PQQ524370 QAM524370 QKI524370 QUE524370 REA524370 RNW524370 RXS524370 SHO524370 SRK524370 TBG524370 TLC524370 TUY524370 UEU524370 UOQ524370 UYM524370 VII524370 VSE524370 WCA524370 WLW524370 WVS524370 JG589906 TC589906 ACY589906 AMU589906 AWQ589906 BGM589906 BQI589906 CAE589906 CKA589906 CTW589906 DDS589906 DNO589906 DXK589906 EHG589906 ERC589906 FAY589906 FKU589906 FUQ589906 GEM589906 GOI589906 GYE589906 HIA589906 HRW589906 IBS589906 ILO589906 IVK589906 JFG589906 JPC589906 JYY589906 KIU589906 KSQ589906 LCM589906 LMI589906 LWE589906 MGA589906 MPW589906 MZS589906 NJO589906 NTK589906 ODG589906 ONC589906 OWY589906 PGU589906 PQQ589906 QAM589906 QKI589906 QUE589906 REA589906 RNW589906 RXS589906 SHO589906 SRK589906 TBG589906 TLC589906 TUY589906 UEU589906 UOQ589906 UYM589906 VII589906 VSE589906 WCA589906 WLW589906 WVS589906 JG655442 TC655442 ACY655442 AMU655442 AWQ655442 BGM655442 BQI655442 CAE655442 CKA655442 CTW655442 DDS655442 DNO655442 DXK655442 EHG655442 ERC655442 FAY655442 FKU655442 FUQ655442 GEM655442 GOI655442 GYE655442 HIA655442 HRW655442 IBS655442 ILO655442 IVK655442 JFG655442 JPC655442 JYY655442 KIU655442 KSQ655442 LCM655442 LMI655442 LWE655442 MGA655442 MPW655442 MZS655442 NJO655442 NTK655442 ODG655442 ONC655442 OWY655442 PGU655442 PQQ655442 QAM655442 QKI655442 QUE655442 REA655442 RNW655442 RXS655442 SHO655442 SRK655442 TBG655442 TLC655442 TUY655442 UEU655442 UOQ655442 UYM655442 VII655442 VSE655442 WCA655442 WLW655442 WVS655442 JG720978 TC720978 ACY720978 AMU720978 AWQ720978 BGM720978 BQI720978 CAE720978 CKA720978 CTW720978 DDS720978 DNO720978 DXK720978 EHG720978 ERC720978 FAY720978 FKU720978 FUQ720978 GEM720978 GOI720978 GYE720978 HIA720978 HRW720978 IBS720978 ILO720978 IVK720978 JFG720978 JPC720978 JYY720978 KIU720978 KSQ720978 LCM720978 LMI720978 LWE720978 MGA720978 MPW720978 MZS720978 NJO720978 NTK720978 ODG720978 ONC720978 OWY720978 PGU720978 PQQ720978 QAM720978 QKI720978 QUE720978 REA720978 RNW720978 RXS720978 SHO720978 SRK720978 TBG720978 TLC720978 TUY720978 UEU720978 UOQ720978 UYM720978 VII720978 VSE720978 WCA720978 WLW720978 WVS720978 JG786514 TC786514 ACY786514 AMU786514 AWQ786514 BGM786514 BQI786514 CAE786514 CKA786514 CTW786514 DDS786514 DNO786514 DXK786514 EHG786514 ERC786514 FAY786514 FKU786514 FUQ786514 GEM786514 GOI786514 GYE786514 HIA786514 HRW786514 IBS786514 ILO786514 IVK786514 JFG786514 JPC786514 JYY786514 KIU786514 KSQ786514 LCM786514 LMI786514 LWE786514 MGA786514 MPW786514 MZS786514 NJO786514 NTK786514 ODG786514 ONC786514 OWY786514 PGU786514 PQQ786514 QAM786514 QKI786514 QUE786514 REA786514 RNW786514 RXS786514 SHO786514 SRK786514 TBG786514 TLC786514 TUY786514 UEU786514 UOQ786514 UYM786514 VII786514 VSE786514 WCA786514 WLW786514 WVS786514 JG852050 TC852050 ACY852050 AMU852050 AWQ852050 BGM852050 BQI852050 CAE852050 CKA852050 CTW852050 DDS852050 DNO852050 DXK852050 EHG852050 ERC852050 FAY852050 FKU852050 FUQ852050 GEM852050 GOI852050 GYE852050 HIA852050 HRW852050 IBS852050 ILO852050 IVK852050 JFG852050 JPC852050 JYY852050 KIU852050 KSQ852050 LCM852050 LMI852050 LWE852050 MGA852050 MPW852050 MZS852050 NJO852050 NTK852050 ODG852050 ONC852050 OWY852050 PGU852050 PQQ852050 QAM852050 QKI852050 QUE852050 REA852050 RNW852050 RXS852050 SHO852050 SRK852050 TBG852050 TLC852050 TUY852050 UEU852050 UOQ852050 UYM852050 VII852050 VSE852050 WCA852050 WLW852050 WVS852050 JG917586 TC917586 ACY917586 AMU917586 AWQ917586 BGM917586 BQI917586 CAE917586 CKA917586 CTW917586 DDS917586 DNO917586 DXK917586 EHG917586 ERC917586 FAY917586 FKU917586 FUQ917586 GEM917586 GOI917586 GYE917586 HIA917586 HRW917586 IBS917586 ILO917586 IVK917586 JFG917586 JPC917586 JYY917586 KIU917586 KSQ917586 LCM917586 LMI917586 LWE917586 MGA917586 MPW917586 MZS917586 NJO917586 NTK917586 ODG917586 ONC917586 OWY917586 PGU917586 PQQ917586 QAM917586 QKI917586 QUE917586 REA917586 RNW917586 RXS917586 SHO917586 SRK917586 TBG917586 TLC917586 TUY917586 UEU917586 UOQ917586 UYM917586 VII917586 VSE917586 WCA917586 WLW917586 WVS917586 JG983122 TC983122 ACY983122 AMU983122 AWQ983122 BGM983122 BQI983122 CAE983122 CKA983122 CTW983122 DDS983122 DNO983122 DXK983122 EHG983122 ERC983122 FAY983122 FKU983122 FUQ983122 GEM983122 GOI983122 GYE983122 HIA983122 HRW983122 IBS983122 ILO983122 IVK983122 JFG983122 JPC983122 JYY983122 KIU983122 KSQ983122 LCM983122 LMI983122 LWE983122 MGA983122 MPW983122 MZS983122 NJO983122 NTK983122 ODG983122 ONC983122 OWY983122 PGU983122 PQQ983122 QAM983122 QKI983122 QUE983122 REA983122 RNW983122 RXS983122 SHO983122 SRK983122 TBG983122 TLC983122 TUY983122 UEU983122 UOQ983122 UYM983122 VII983122 VSE983122 WCA983122 WLW983122 WVS983122 JC82 SY82 ACU82 AMQ82 AWM82 BGI82 BQE82 CAA82 CJW82 CTS82 DDO82 DNK82 DXG82 EHC82 EQY82 FAU82 FKQ82 FUM82 GEI82 GOE82 GYA82 HHW82 HRS82 IBO82 ILK82 IVG82 JFC82 JOY82 JYU82 KIQ82 KSM82 LCI82 LME82 LWA82 MFW82 MPS82 MZO82 NJK82 NTG82 ODC82 OMY82 OWU82 PGQ82 PQM82 QAI82 QKE82 QUA82 RDW82 RNS82 RXO82 SHK82 SRG82 TBC82 TKY82 TUU82 UEQ82 UOM82 UYI82 VIE82 VSA82 WBW82 WLS82 WVO82 JC65618 SY65618 ACU65618 AMQ65618 AWM65618 BGI65618 BQE65618 CAA65618 CJW65618 CTS65618 DDO65618 DNK65618 DXG65618 EHC65618 EQY65618 FAU65618 FKQ65618 FUM65618 GEI65618 GOE65618 GYA65618 HHW65618 HRS65618 IBO65618 ILK65618 IVG65618 JFC65618 JOY65618 JYU65618 KIQ65618 KSM65618 LCI65618 LME65618 LWA65618 MFW65618 MPS65618 MZO65618 NJK65618 NTG65618 ODC65618 OMY65618 OWU65618 PGQ65618 PQM65618 QAI65618 QKE65618 QUA65618 RDW65618 RNS65618 RXO65618 SHK65618 SRG65618 TBC65618 TKY65618 TUU65618 UEQ65618 UOM65618 UYI65618 VIE65618 VSA65618 WBW65618 WLS65618 WVO65618 JC131154 SY131154 ACU131154 AMQ131154 AWM131154 BGI131154 BQE131154 CAA131154 CJW131154 CTS131154 DDO131154 DNK131154 DXG131154 EHC131154 EQY131154 FAU131154 FKQ131154 FUM131154 GEI131154 GOE131154 GYA131154 HHW131154 HRS131154 IBO131154 ILK131154 IVG131154 JFC131154 JOY131154 JYU131154 KIQ131154 KSM131154 LCI131154 LME131154 LWA131154 MFW131154 MPS131154 MZO131154 NJK131154 NTG131154 ODC131154 OMY131154 OWU131154 PGQ131154 PQM131154 QAI131154 QKE131154 QUA131154 RDW131154 RNS131154 RXO131154 SHK131154 SRG131154 TBC131154 TKY131154 TUU131154 UEQ131154 UOM131154 UYI131154 VIE131154 VSA131154 WBW131154 WLS131154 WVO131154 JC196690 SY196690 ACU196690 AMQ196690 AWM196690 BGI196690 BQE196690 CAA196690 CJW196690 CTS196690 DDO196690 DNK196690 DXG196690 EHC196690 EQY196690 FAU196690 FKQ196690 FUM196690 GEI196690 GOE196690 GYA196690 HHW196690 HRS196690 IBO196690 ILK196690 IVG196690 JFC196690 JOY196690 JYU196690 KIQ196690 KSM196690 LCI196690 LME196690 LWA196690 MFW196690 MPS196690 MZO196690 NJK196690 NTG196690 ODC196690 OMY196690 OWU196690 PGQ196690 PQM196690 QAI196690 QKE196690 QUA196690 RDW196690 RNS196690 RXO196690 SHK196690 SRG196690 TBC196690 TKY196690 TUU196690 UEQ196690 UOM196690 UYI196690 VIE196690 VSA196690 WBW196690 WLS196690 WVO196690 JC262226 SY262226 ACU262226 AMQ262226 AWM262226 BGI262226 BQE262226 CAA262226 CJW262226 CTS262226 DDO262226 DNK262226 DXG262226 EHC262226 EQY262226 FAU262226 FKQ262226 FUM262226 GEI262226 GOE262226 GYA262226 HHW262226 HRS262226 IBO262226 ILK262226 IVG262226 JFC262226 JOY262226 JYU262226 KIQ262226 KSM262226 LCI262226 LME262226 LWA262226 MFW262226 MPS262226 MZO262226 NJK262226 NTG262226 ODC262226 OMY262226 OWU262226 PGQ262226 PQM262226 QAI262226 QKE262226 QUA262226 RDW262226 RNS262226 RXO262226 SHK262226 SRG262226 TBC262226 TKY262226 TUU262226 UEQ262226 UOM262226 UYI262226 VIE262226 VSA262226 WBW262226 WLS262226 WVO262226 JC327762 SY327762 ACU327762 AMQ327762 AWM327762 BGI327762 BQE327762 CAA327762 CJW327762 CTS327762 DDO327762 DNK327762 DXG327762 EHC327762 EQY327762 FAU327762 FKQ327762 FUM327762 GEI327762 GOE327762 GYA327762 HHW327762 HRS327762 IBO327762 ILK327762 IVG327762 JFC327762 JOY327762 JYU327762 KIQ327762 KSM327762 LCI327762 LME327762 LWA327762 MFW327762 MPS327762 MZO327762 NJK327762 NTG327762 ODC327762 OMY327762 OWU327762 PGQ327762 PQM327762 QAI327762 QKE327762 QUA327762 RDW327762 RNS327762 RXO327762 SHK327762 SRG327762 TBC327762 TKY327762 TUU327762 UEQ327762 UOM327762 UYI327762 VIE327762 VSA327762 WBW327762 WLS327762 WVO327762 JC393298 SY393298 ACU393298 AMQ393298 AWM393298 BGI393298 BQE393298 CAA393298 CJW393298 CTS393298 DDO393298 DNK393298 DXG393298 EHC393298 EQY393298 FAU393298 FKQ393298 FUM393298 GEI393298 GOE393298 GYA393298 HHW393298 HRS393298 IBO393298 ILK393298 IVG393298 JFC393298 JOY393298 JYU393298 KIQ393298 KSM393298 LCI393298 LME393298 LWA393298 MFW393298 MPS393298 MZO393298 NJK393298 NTG393298 ODC393298 OMY393298 OWU393298 PGQ393298 PQM393298 QAI393298 QKE393298 QUA393298 RDW393298 RNS393298 RXO393298 SHK393298 SRG393298 TBC393298 TKY393298 TUU393298 UEQ393298 UOM393298 UYI393298 VIE393298 VSA393298 WBW393298 WLS393298 WVO393298 JC458834 SY458834 ACU458834 AMQ458834 AWM458834 BGI458834 BQE458834 CAA458834 CJW458834 CTS458834 DDO458834 DNK458834 DXG458834 EHC458834 EQY458834 FAU458834 FKQ458834 FUM458834 GEI458834 GOE458834 GYA458834 HHW458834 HRS458834 IBO458834 ILK458834 IVG458834 JFC458834 JOY458834 JYU458834 KIQ458834 KSM458834 LCI458834 LME458834 LWA458834 MFW458834 MPS458834 MZO458834 NJK458834 NTG458834 ODC458834 OMY458834 OWU458834 PGQ458834 PQM458834 QAI458834 QKE458834 QUA458834 RDW458834 RNS458834 RXO458834 SHK458834 SRG458834 TBC458834 TKY458834 TUU458834 UEQ458834 UOM458834 UYI458834 VIE458834 VSA458834 WBW458834 WLS458834 WVO458834 JC524370 SY524370 ACU524370 AMQ524370 AWM524370 BGI524370 BQE524370 CAA524370 CJW524370 CTS524370 DDO524370 DNK524370 DXG524370 EHC524370 EQY524370 FAU524370 FKQ524370 FUM524370 GEI524370 GOE524370 GYA524370 HHW524370 HRS524370 IBO524370 ILK524370 IVG524370 JFC524370 JOY524370 JYU524370 KIQ524370 KSM524370 LCI524370 LME524370 LWA524370 MFW524370 MPS524370 MZO524370 NJK524370 NTG524370 ODC524370 OMY524370 OWU524370 PGQ524370 PQM524370 QAI524370 QKE524370 QUA524370 RDW524370 RNS524370 RXO524370 SHK524370 SRG524370 TBC524370 TKY524370 TUU524370 UEQ524370 UOM524370 UYI524370 VIE524370 VSA524370 WBW524370 WLS524370 WVO524370 JC589906 SY589906 ACU589906 AMQ589906 AWM589906 BGI589906 BQE589906 CAA589906 CJW589906 CTS589906 DDO589906 DNK589906 DXG589906 EHC589906 EQY589906 FAU589906 FKQ589906 FUM589906 GEI589906 GOE589906 GYA589906 HHW589906 HRS589906 IBO589906 ILK589906 IVG589906 JFC589906 JOY589906 JYU589906 KIQ589906 KSM589906 LCI589906 LME589906 LWA589906 MFW589906 MPS589906 MZO589906 NJK589906 NTG589906 ODC589906 OMY589906 OWU589906 PGQ589906 PQM589906 QAI589906 QKE589906 QUA589906 RDW589906 RNS589906 RXO589906 SHK589906 SRG589906 TBC589906 TKY589906 TUU589906 UEQ589906 UOM589906 UYI589906 VIE589906 VSA589906 WBW589906 WLS589906 WVO589906 JC655442 SY655442 ACU655442 AMQ655442 AWM655442 BGI655442 BQE655442 CAA655442 CJW655442 CTS655442 DDO655442 DNK655442 DXG655442 EHC655442 EQY655442 FAU655442 FKQ655442 FUM655442 GEI655442 GOE655442 GYA655442 HHW655442 HRS655442 IBO655442 ILK655442 IVG655442 JFC655442 JOY655442 JYU655442 KIQ655442 KSM655442 LCI655442 LME655442 LWA655442 MFW655442 MPS655442 MZO655442 NJK655442 NTG655442 ODC655442 OMY655442 OWU655442 PGQ655442 PQM655442 QAI655442 QKE655442 QUA655442 RDW655442 RNS655442 RXO655442 SHK655442 SRG655442 TBC655442 TKY655442 TUU655442 UEQ655442 UOM655442 UYI655442 VIE655442 VSA655442 WBW655442 WLS655442 WVO655442 JC720978 SY720978 ACU720978 AMQ720978 AWM720978 BGI720978 BQE720978 CAA720978 CJW720978 CTS720978 DDO720978 DNK720978 DXG720978 EHC720978 EQY720978 FAU720978 FKQ720978 FUM720978 GEI720978 GOE720978 GYA720978 HHW720978 HRS720978 IBO720978 ILK720978 IVG720978 JFC720978 JOY720978 JYU720978 KIQ720978 KSM720978 LCI720978 LME720978 LWA720978 MFW720978 MPS720978 MZO720978 NJK720978 NTG720978 ODC720978 OMY720978 OWU720978 PGQ720978 PQM720978 QAI720978 QKE720978 QUA720978 RDW720978 RNS720978 RXO720978 SHK720978 SRG720978 TBC720978 TKY720978 TUU720978 UEQ720978 UOM720978 UYI720978 VIE720978 VSA720978 WBW720978 WLS720978 WVO720978 JC786514 SY786514 ACU786514 AMQ786514 AWM786514 BGI786514 BQE786514 CAA786514 CJW786514 CTS786514 DDO786514 DNK786514 DXG786514 EHC786514 EQY786514 FAU786514 FKQ786514 FUM786514 GEI786514 GOE786514 GYA786514 HHW786514 HRS786514 IBO786514 ILK786514 IVG786514 JFC786514 JOY786514 JYU786514 KIQ786514 KSM786514 LCI786514 LME786514 LWA786514 MFW786514 MPS786514 MZO786514 NJK786514 NTG786514 ODC786514 OMY786514 OWU786514 PGQ786514 PQM786514 QAI786514 QKE786514 QUA786514 RDW786514 RNS786514 RXO786514 SHK786514 SRG786514 TBC786514 TKY786514 TUU786514 UEQ786514 UOM786514 UYI786514 VIE786514 VSA786514 WBW786514 WLS786514 WVO786514 JC852050 SY852050 ACU852050 AMQ852050 AWM852050 BGI852050 BQE852050 CAA852050 CJW852050 CTS852050 DDO852050 DNK852050 DXG852050 EHC852050 EQY852050 FAU852050 FKQ852050 FUM852050 GEI852050 GOE852050 GYA852050 HHW852050 HRS852050 IBO852050 ILK852050 IVG852050 JFC852050 JOY852050 JYU852050 KIQ852050 KSM852050 LCI852050 LME852050 LWA852050 MFW852050 MPS852050 MZO852050 NJK852050 NTG852050 ODC852050 OMY852050 OWU852050 PGQ852050 PQM852050 QAI852050 QKE852050 QUA852050 RDW852050 RNS852050 RXO852050 SHK852050 SRG852050 TBC852050 TKY852050 TUU852050 UEQ852050 UOM852050 UYI852050 VIE852050 VSA852050 WBW852050 WLS852050 WVO852050 JC917586 SY917586 ACU917586 AMQ917586 AWM917586 BGI917586 BQE917586 CAA917586 CJW917586 CTS917586 DDO917586 DNK917586 DXG917586 EHC917586 EQY917586 FAU917586 FKQ917586 FUM917586 GEI917586 GOE917586 GYA917586 HHW917586 HRS917586 IBO917586 ILK917586 IVG917586 JFC917586 JOY917586 JYU917586 KIQ917586 KSM917586 LCI917586 LME917586 LWA917586 MFW917586 MPS917586 MZO917586 NJK917586 NTG917586 ODC917586 OMY917586 OWU917586 PGQ917586 PQM917586 QAI917586 QKE917586 QUA917586 RDW917586 RNS917586 RXO917586 SHK917586 SRG917586 TBC917586 TKY917586 TUU917586 UEQ917586 UOM917586 UYI917586 VIE917586 VSA917586 WBW917586 WLS917586 WVO917586 JC983122 SY983122 ACU983122 AMQ983122 AWM983122 BGI983122 BQE983122 CAA983122 CJW983122 CTS983122 DDO983122 DNK983122 DXG983122 EHC983122 EQY983122 FAU983122 FKQ983122 FUM983122 GEI983122 GOE983122 GYA983122 HHW983122 HRS983122 IBO983122 ILK983122 IVG983122 JFC983122 JOY983122 JYU983122 KIQ983122 KSM983122 LCI983122 LME983122 LWA983122 MFW983122 MPS983122 MZO983122 NJK983122 NTG983122 ODC983122 OMY983122 OWU983122 PGQ983122 PQM983122 QAI983122 QKE983122 QUA983122 RDW983122 RNS983122 RXO983122 SHK983122 SRG983122 TBC983122 TKY983122 TUU983122 UEQ983122 UOM983122 UYI983122 VIE983122 VSA983122 WBW983122 WLS983122 WVO983122 IY82 SU82 ACQ82 AMM82 AWI82 BGE82 BQA82 BZW82 CJS82 CTO82 DDK82 DNG82 DXC82 EGY82 EQU82 FAQ82 FKM82 FUI82 GEE82 GOA82 GXW82 HHS82 HRO82 IBK82 ILG82 IVC82 JEY82 JOU82 JYQ82 KIM82 KSI82 LCE82 LMA82 LVW82 MFS82 MPO82 MZK82 NJG82 NTC82 OCY82 OMU82 OWQ82 PGM82 PQI82 QAE82 QKA82 QTW82 RDS82 RNO82 RXK82 SHG82 SRC82 TAY82 TKU82 TUQ82 UEM82 UOI82 UYE82 VIA82 VRW82 WBS82 WLO82 WVK82 IY65618 SU65618 ACQ65618 AMM65618 AWI65618 BGE65618 BQA65618 BZW65618 CJS65618 CTO65618 DDK65618 DNG65618 DXC65618 EGY65618 EQU65618 FAQ65618 FKM65618 FUI65618 GEE65618 GOA65618 GXW65618 HHS65618 HRO65618 IBK65618 ILG65618 IVC65618 JEY65618 JOU65618 JYQ65618 KIM65618 KSI65618 LCE65618 LMA65618 LVW65618 MFS65618 MPO65618 MZK65618 NJG65618 NTC65618 OCY65618 OMU65618 OWQ65618 PGM65618 PQI65618 QAE65618 QKA65618 QTW65618 RDS65618 RNO65618 RXK65618 SHG65618 SRC65618 TAY65618 TKU65618 TUQ65618 UEM65618 UOI65618 UYE65618 VIA65618 VRW65618 WBS65618 WLO65618 WVK65618 IY131154 SU131154 ACQ131154 AMM131154 AWI131154 BGE131154 BQA131154 BZW131154 CJS131154 CTO131154 DDK131154 DNG131154 DXC131154 EGY131154 EQU131154 FAQ131154 FKM131154 FUI131154 GEE131154 GOA131154 GXW131154 HHS131154 HRO131154 IBK131154 ILG131154 IVC131154 JEY131154 JOU131154 JYQ131154 KIM131154 KSI131154 LCE131154 LMA131154 LVW131154 MFS131154 MPO131154 MZK131154 NJG131154 NTC131154 OCY131154 OMU131154 OWQ131154 PGM131154 PQI131154 QAE131154 QKA131154 QTW131154 RDS131154 RNO131154 RXK131154 SHG131154 SRC131154 TAY131154 TKU131154 TUQ131154 UEM131154 UOI131154 UYE131154 VIA131154 VRW131154 WBS131154 WLO131154 WVK131154 IY196690 SU196690 ACQ196690 AMM196690 AWI196690 BGE196690 BQA196690 BZW196690 CJS196690 CTO196690 DDK196690 DNG196690 DXC196690 EGY196690 EQU196690 FAQ196690 FKM196690 FUI196690 GEE196690 GOA196690 GXW196690 HHS196690 HRO196690 IBK196690 ILG196690 IVC196690 JEY196690 JOU196690 JYQ196690 KIM196690 KSI196690 LCE196690 LMA196690 LVW196690 MFS196690 MPO196690 MZK196690 NJG196690 NTC196690 OCY196690 OMU196690 OWQ196690 PGM196690 PQI196690 QAE196690 QKA196690 QTW196690 RDS196690 RNO196690 RXK196690 SHG196690 SRC196690 TAY196690 TKU196690 TUQ196690 UEM196690 UOI196690 UYE196690 VIA196690 VRW196690 WBS196690 WLO196690 WVK196690 IY262226 SU262226 ACQ262226 AMM262226 AWI262226 BGE262226 BQA262226 BZW262226 CJS262226 CTO262226 DDK262226 DNG262226 DXC262226 EGY262226 EQU262226 FAQ262226 FKM262226 FUI262226 GEE262226 GOA262226 GXW262226 HHS262226 HRO262226 IBK262226 ILG262226 IVC262226 JEY262226 JOU262226 JYQ262226 KIM262226 KSI262226 LCE262226 LMA262226 LVW262226 MFS262226 MPO262226 MZK262226 NJG262226 NTC262226 OCY262226 OMU262226 OWQ262226 PGM262226 PQI262226 QAE262226 QKA262226 QTW262226 RDS262226 RNO262226 RXK262226 SHG262226 SRC262226 TAY262226 TKU262226 TUQ262226 UEM262226 UOI262226 UYE262226 VIA262226 VRW262226 WBS262226 WLO262226 WVK262226 IY327762 SU327762 ACQ327762 AMM327762 AWI327762 BGE327762 BQA327762 BZW327762 CJS327762 CTO327762 DDK327762 DNG327762 DXC327762 EGY327762 EQU327762 FAQ327762 FKM327762 FUI327762 GEE327762 GOA327762 GXW327762 HHS327762 HRO327762 IBK327762 ILG327762 IVC327762 JEY327762 JOU327762 JYQ327762 KIM327762 KSI327762 LCE327762 LMA327762 LVW327762 MFS327762 MPO327762 MZK327762 NJG327762 NTC327762 OCY327762 OMU327762 OWQ327762 PGM327762 PQI327762 QAE327762 QKA327762 QTW327762 RDS327762 RNO327762 RXK327762 SHG327762 SRC327762 TAY327762 TKU327762 TUQ327762 UEM327762 UOI327762 UYE327762 VIA327762 VRW327762 WBS327762 WLO327762 WVK327762 IY393298 SU393298 ACQ393298 AMM393298 AWI393298 BGE393298 BQA393298 BZW393298 CJS393298 CTO393298 DDK393298 DNG393298 DXC393298 EGY393298 EQU393298 FAQ393298 FKM393298 FUI393298 GEE393298 GOA393298 GXW393298 HHS393298 HRO393298 IBK393298 ILG393298 IVC393298 JEY393298 JOU393298 JYQ393298 KIM393298 KSI393298 LCE393298 LMA393298 LVW393298 MFS393298 MPO393298 MZK393298 NJG393298 NTC393298 OCY393298 OMU393298 OWQ393298 PGM393298 PQI393298 QAE393298 QKA393298 QTW393298 RDS393298 RNO393298 RXK393298 SHG393298 SRC393298 TAY393298 TKU393298 TUQ393298 UEM393298 UOI393298 UYE393298 VIA393298 VRW393298 WBS393298 WLO393298 WVK393298 IY458834 SU458834 ACQ458834 AMM458834 AWI458834 BGE458834 BQA458834 BZW458834 CJS458834 CTO458834 DDK458834 DNG458834 DXC458834 EGY458834 EQU458834 FAQ458834 FKM458834 FUI458834 GEE458834 GOA458834 GXW458834 HHS458834 HRO458834 IBK458834 ILG458834 IVC458834 JEY458834 JOU458834 JYQ458834 KIM458834 KSI458834 LCE458834 LMA458834 LVW458834 MFS458834 MPO458834 MZK458834 NJG458834 NTC458834 OCY458834 OMU458834 OWQ458834 PGM458834 PQI458834 QAE458834 QKA458834 QTW458834 RDS458834 RNO458834 RXK458834 SHG458834 SRC458834 TAY458834 TKU458834 TUQ458834 UEM458834 UOI458834 UYE458834 VIA458834 VRW458834 WBS458834 WLO458834 WVK458834 IY524370 SU524370 ACQ524370 AMM524370 AWI524370 BGE524370 BQA524370 BZW524370 CJS524370 CTO524370 DDK524370 DNG524370 DXC524370 EGY524370 EQU524370 FAQ524370 FKM524370 FUI524370 GEE524370 GOA524370 GXW524370 HHS524370 HRO524370 IBK524370 ILG524370 IVC524370 JEY524370 JOU524370 JYQ524370 KIM524370 KSI524370 LCE524370 LMA524370 LVW524370 MFS524370 MPO524370 MZK524370 NJG524370 NTC524370 OCY524370 OMU524370 OWQ524370 PGM524370 PQI524370 QAE524370 QKA524370 QTW524370 RDS524370 RNO524370 RXK524370 SHG524370 SRC524370 TAY524370 TKU524370 TUQ524370 UEM524370 UOI524370 UYE524370 VIA524370 VRW524370 WBS524370 WLO524370 WVK524370 IY589906 SU589906 ACQ589906 AMM589906 AWI589906 BGE589906 BQA589906 BZW589906 CJS589906 CTO589906 DDK589906 DNG589906 DXC589906 EGY589906 EQU589906 FAQ589906 FKM589906 FUI589906 GEE589906 GOA589906 GXW589906 HHS589906 HRO589906 IBK589906 ILG589906 IVC589906 JEY589906 JOU589906 JYQ589906 KIM589906 KSI589906 LCE589906 LMA589906 LVW589906 MFS589906 MPO589906 MZK589906 NJG589906 NTC589906 OCY589906 OMU589906 OWQ589906 PGM589906 PQI589906 QAE589906 QKA589906 QTW589906 RDS589906 RNO589906 RXK589906 SHG589906 SRC589906 TAY589906 TKU589906 TUQ589906 UEM589906 UOI589906 UYE589906 VIA589906 VRW589906 WBS589906 WLO589906 WVK589906 IY655442 SU655442 ACQ655442 AMM655442 AWI655442 BGE655442 BQA655442 BZW655442 CJS655442 CTO655442 DDK655442 DNG655442 DXC655442 EGY655442 EQU655442 FAQ655442 FKM655442 FUI655442 GEE655442 GOA655442 GXW655442 HHS655442 HRO655442 IBK655442 ILG655442 IVC655442 JEY655442 JOU655442 JYQ655442 KIM655442 KSI655442 LCE655442 LMA655442 LVW655442 MFS655442 MPO655442 MZK655442 NJG655442 NTC655442 OCY655442 OMU655442 OWQ655442 PGM655442 PQI655442 QAE655442 QKA655442 QTW655442 RDS655442 RNO655442 RXK655442 SHG655442 SRC655442 TAY655442 TKU655442 TUQ655442 UEM655442 UOI655442 UYE655442 VIA655442 VRW655442 WBS655442 WLO655442 WVK655442 IY720978 SU720978 ACQ720978 AMM720978 AWI720978 BGE720978 BQA720978 BZW720978 CJS720978 CTO720978 DDK720978 DNG720978 DXC720978 EGY720978 EQU720978 FAQ720978 FKM720978 FUI720978 GEE720978 GOA720978 GXW720978 HHS720978 HRO720978 IBK720978 ILG720978 IVC720978 JEY720978 JOU720978 JYQ720978 KIM720978 KSI720978 LCE720978 LMA720978 LVW720978 MFS720978 MPO720978 MZK720978 NJG720978 NTC720978 OCY720978 OMU720978 OWQ720978 PGM720978 PQI720978 QAE720978 QKA720978 QTW720978 RDS720978 RNO720978 RXK720978 SHG720978 SRC720978 TAY720978 TKU720978 TUQ720978 UEM720978 UOI720978 UYE720978 VIA720978 VRW720978 WBS720978 WLO720978 WVK720978 IY786514 SU786514 ACQ786514 AMM786514 AWI786514 BGE786514 BQA786514 BZW786514 CJS786514 CTO786514 DDK786514 DNG786514 DXC786514 EGY786514 EQU786514 FAQ786514 FKM786514 FUI786514 GEE786514 GOA786514 GXW786514 HHS786514 HRO786514 IBK786514 ILG786514 IVC786514 JEY786514 JOU786514 JYQ786514 KIM786514 KSI786514 LCE786514 LMA786514 LVW786514 MFS786514 MPO786514 MZK786514 NJG786514 NTC786514 OCY786514 OMU786514 OWQ786514 PGM786514 PQI786514 QAE786514 QKA786514 QTW786514 RDS786514 RNO786514 RXK786514 SHG786514 SRC786514 TAY786514 TKU786514 TUQ786514 UEM786514 UOI786514 UYE786514 VIA786514 VRW786514 WBS786514 WLO786514 WVK786514 IY852050 SU852050 ACQ852050 AMM852050 AWI852050 BGE852050 BQA852050 BZW852050 CJS852050 CTO852050 DDK852050 DNG852050 DXC852050 EGY852050 EQU852050 FAQ852050 FKM852050 FUI852050 GEE852050 GOA852050 GXW852050 HHS852050 HRO852050 IBK852050 ILG852050 IVC852050 JEY852050 JOU852050 JYQ852050 KIM852050 KSI852050 LCE852050 LMA852050 LVW852050 MFS852050 MPO852050 MZK852050 NJG852050 NTC852050 OCY852050 OMU852050 OWQ852050 PGM852050 PQI852050 QAE852050 QKA852050 QTW852050 RDS852050 RNO852050 RXK852050 SHG852050 SRC852050 TAY852050 TKU852050 TUQ852050 UEM852050 UOI852050 UYE852050 VIA852050 VRW852050 WBS852050 WLO852050 WVK852050 IY917586 SU917586 ACQ917586 AMM917586 AWI917586 BGE917586 BQA917586 BZW917586 CJS917586 CTO917586 DDK917586 DNG917586 DXC917586 EGY917586 EQU917586 FAQ917586 FKM917586 FUI917586 GEE917586 GOA917586 GXW917586 HHS917586 HRO917586 IBK917586 ILG917586 IVC917586 JEY917586 JOU917586 JYQ917586 KIM917586 KSI917586 LCE917586 LMA917586 LVW917586 MFS917586 MPO917586 MZK917586 NJG917586 NTC917586 OCY917586 OMU917586 OWQ917586 PGM917586 PQI917586 QAE917586 QKA917586 QTW917586 RDS917586 RNO917586 RXK917586 SHG917586 SRC917586 TAY917586 TKU917586 TUQ917586 UEM917586 UOI917586 UYE917586 VIA917586 VRW917586 WBS917586 WLO917586 WVK917586 IY983122 SU983122 ACQ983122 AMM983122 AWI983122 BGE983122 BQA983122 BZW983122 CJS983122 CTO983122 DDK983122 DNG983122 DXC983122 EGY983122 EQU983122 FAQ983122 FKM983122 FUI983122 GEE983122 GOA983122 GXW983122 HHS983122 HRO983122 IBK983122 ILG983122 IVC983122 JEY983122 JOU983122 JYQ983122 KIM983122 KSI983122 LCE983122 LMA983122 LVW983122 MFS983122 MPO983122 MZK983122 NJG983122 NTC983122 OCY983122 OMU983122 OWQ983122 PGM983122 PQI983122 QAE983122 QKA983122 QTW983122 RDS983122 RNO983122 RXK983122 SHG983122 SRC983122 TAY983122 TKU983122 TUQ983122 UEM983122 UOI983122 UYE983122 VIA983122 VRW983122 WBS983122 WLO983122 WVK983122 IU82 SQ82 ACM82 AMI82 AWE82 BGA82 BPW82 BZS82 CJO82 CTK82 DDG82 DNC82 DWY82 EGU82 EQQ82 FAM82 FKI82 FUE82 GEA82 GNW82 GXS82 HHO82 HRK82 IBG82 ILC82 IUY82 JEU82 JOQ82 JYM82 KII82 KSE82 LCA82 LLW82 LVS82 MFO82 MPK82 MZG82 NJC82 NSY82 OCU82 OMQ82 OWM82 PGI82 PQE82 QAA82 QJW82 QTS82 RDO82 RNK82 RXG82 SHC82 SQY82 TAU82 TKQ82 TUM82 UEI82 UOE82 UYA82 VHW82 VRS82 WBO82 WLK82 WVG82 IU65618 SQ65618 ACM65618 AMI65618 AWE65618 BGA65618 BPW65618 BZS65618 CJO65618 CTK65618 DDG65618 DNC65618 DWY65618 EGU65618 EQQ65618 FAM65618 FKI65618 FUE65618 GEA65618 GNW65618 GXS65618 HHO65618 HRK65618 IBG65618 ILC65618 IUY65618 JEU65618 JOQ65618 JYM65618 KII65618 KSE65618 LCA65618 LLW65618 LVS65618 MFO65618 MPK65618 MZG65618 NJC65618 NSY65618 OCU65618 OMQ65618 OWM65618 PGI65618 PQE65618 QAA65618 QJW65618 QTS65618 RDO65618 RNK65618 RXG65618 SHC65618 SQY65618 TAU65618 TKQ65618 TUM65618 UEI65618 UOE65618 UYA65618 VHW65618 VRS65618 WBO65618 WLK65618 WVG65618 IU131154 SQ131154 ACM131154 AMI131154 AWE131154 BGA131154 BPW131154 BZS131154 CJO131154 CTK131154 DDG131154 DNC131154 DWY131154 EGU131154 EQQ131154 FAM131154 FKI131154 FUE131154 GEA131154 GNW131154 GXS131154 HHO131154 HRK131154 IBG131154 ILC131154 IUY131154 JEU131154 JOQ131154 JYM131154 KII131154 KSE131154 LCA131154 LLW131154 LVS131154 MFO131154 MPK131154 MZG131154 NJC131154 NSY131154 OCU131154 OMQ131154 OWM131154 PGI131154 PQE131154 QAA131154 QJW131154 QTS131154 RDO131154 RNK131154 RXG131154 SHC131154 SQY131154 TAU131154 TKQ131154 TUM131154 UEI131154 UOE131154 UYA131154 VHW131154 VRS131154 WBO131154 WLK131154 WVG131154 IU196690 SQ196690 ACM196690 AMI196690 AWE196690 BGA196690 BPW196690 BZS196690 CJO196690 CTK196690 DDG196690 DNC196690 DWY196690 EGU196690 EQQ196690 FAM196690 FKI196690 FUE196690 GEA196690 GNW196690 GXS196690 HHO196690 HRK196690 IBG196690 ILC196690 IUY196690 JEU196690 JOQ196690 JYM196690 KII196690 KSE196690 LCA196690 LLW196690 LVS196690 MFO196690 MPK196690 MZG196690 NJC196690 NSY196690 OCU196690 OMQ196690 OWM196690 PGI196690 PQE196690 QAA196690 QJW196690 QTS196690 RDO196690 RNK196690 RXG196690 SHC196690 SQY196690 TAU196690 TKQ196690 TUM196690 UEI196690 UOE196690 UYA196690 VHW196690 VRS196690 WBO196690 WLK196690 WVG196690 IU262226 SQ262226 ACM262226 AMI262226 AWE262226 BGA262226 BPW262226 BZS262226 CJO262226 CTK262226 DDG262226 DNC262226 DWY262226 EGU262226 EQQ262226 FAM262226 FKI262226 FUE262226 GEA262226 GNW262226 GXS262226 HHO262226 HRK262226 IBG262226 ILC262226 IUY262226 JEU262226 JOQ262226 JYM262226 KII262226 KSE262226 LCA262226 LLW262226 LVS262226 MFO262226 MPK262226 MZG262226 NJC262226 NSY262226 OCU262226 OMQ262226 OWM262226 PGI262226 PQE262226 QAA262226 QJW262226 QTS262226 RDO262226 RNK262226 RXG262226 SHC262226 SQY262226 TAU262226 TKQ262226 TUM262226 UEI262226 UOE262226 UYA262226 VHW262226 VRS262226 WBO262226 WLK262226 WVG262226 IU327762 SQ327762 ACM327762 AMI327762 AWE327762 BGA327762 BPW327762 BZS327762 CJO327762 CTK327762 DDG327762 DNC327762 DWY327762 EGU327762 EQQ327762 FAM327762 FKI327762 FUE327762 GEA327762 GNW327762 GXS327762 HHO327762 HRK327762 IBG327762 ILC327762 IUY327762 JEU327762 JOQ327762 JYM327762 KII327762 KSE327762 LCA327762 LLW327762 LVS327762 MFO327762 MPK327762 MZG327762 NJC327762 NSY327762 OCU327762 OMQ327762 OWM327762 PGI327762 PQE327762 QAA327762 QJW327762 QTS327762 RDO327762 RNK327762 RXG327762 SHC327762 SQY327762 TAU327762 TKQ327762 TUM327762 UEI327762 UOE327762 UYA327762 VHW327762 VRS327762 WBO327762 WLK327762 WVG327762 IU393298 SQ393298 ACM393298 AMI393298 AWE393298 BGA393298 BPW393298 BZS393298 CJO393298 CTK393298 DDG393298 DNC393298 DWY393298 EGU393298 EQQ393298 FAM393298 FKI393298 FUE393298 GEA393298 GNW393298 GXS393298 HHO393298 HRK393298 IBG393298 ILC393298 IUY393298 JEU393298 JOQ393298 JYM393298 KII393298 KSE393298 LCA393298 LLW393298 LVS393298 MFO393298 MPK393298 MZG393298 NJC393298 NSY393298 OCU393298 OMQ393298 OWM393298 PGI393298 PQE393298 QAA393298 QJW393298 QTS393298 RDO393298 RNK393298 RXG393298 SHC393298 SQY393298 TAU393298 TKQ393298 TUM393298 UEI393298 UOE393298 UYA393298 VHW393298 VRS393298 WBO393298 WLK393298 WVG393298 IU458834 SQ458834 ACM458834 AMI458834 AWE458834 BGA458834 BPW458834 BZS458834 CJO458834 CTK458834 DDG458834 DNC458834 DWY458834 EGU458834 EQQ458834 FAM458834 FKI458834 FUE458834 GEA458834 GNW458834 GXS458834 HHO458834 HRK458834 IBG458834 ILC458834 IUY458834 JEU458834 JOQ458834 JYM458834 KII458834 KSE458834 LCA458834 LLW458834 LVS458834 MFO458834 MPK458834 MZG458834 NJC458834 NSY458834 OCU458834 OMQ458834 OWM458834 PGI458834 PQE458834 QAA458834 QJW458834 QTS458834 RDO458834 RNK458834 RXG458834 SHC458834 SQY458834 TAU458834 TKQ458834 TUM458834 UEI458834 UOE458834 UYA458834 VHW458834 VRS458834 WBO458834 WLK458834 WVG458834 IU524370 SQ524370 ACM524370 AMI524370 AWE524370 BGA524370 BPW524370 BZS524370 CJO524370 CTK524370 DDG524370 DNC524370 DWY524370 EGU524370 EQQ524370 FAM524370 FKI524370 FUE524370 GEA524370 GNW524370 GXS524370 HHO524370 HRK524370 IBG524370 ILC524370 IUY524370 JEU524370 JOQ524370 JYM524370 KII524370 KSE524370 LCA524370 LLW524370 LVS524370 MFO524370 MPK524370 MZG524370 NJC524370 NSY524370 OCU524370 OMQ524370 OWM524370 PGI524370 PQE524370 QAA524370 QJW524370 QTS524370 RDO524370 RNK524370 RXG524370 SHC524370 SQY524370 TAU524370 TKQ524370 TUM524370 UEI524370 UOE524370 UYA524370 VHW524370 VRS524370 WBO524370 WLK524370 WVG524370 IU589906 SQ589906 ACM589906 AMI589906 AWE589906 BGA589906 BPW589906 BZS589906 CJO589906 CTK589906 DDG589906 DNC589906 DWY589906 EGU589906 EQQ589906 FAM589906 FKI589906 FUE589906 GEA589906 GNW589906 GXS589906 HHO589906 HRK589906 IBG589906 ILC589906 IUY589906 JEU589906 JOQ589906 JYM589906 KII589906 KSE589906 LCA589906 LLW589906 LVS589906 MFO589906 MPK589906 MZG589906 NJC589906 NSY589906 OCU589906 OMQ589906 OWM589906 PGI589906 PQE589906 QAA589906 QJW589906 QTS589906 RDO589906 RNK589906 RXG589906 SHC589906 SQY589906 TAU589906 TKQ589906 TUM589906 UEI589906 UOE589906 UYA589906 VHW589906 VRS589906 WBO589906 WLK589906 WVG589906 IU655442 SQ655442 ACM655442 AMI655442 AWE655442 BGA655442 BPW655442 BZS655442 CJO655442 CTK655442 DDG655442 DNC655442 DWY655442 EGU655442 EQQ655442 FAM655442 FKI655442 FUE655442 GEA655442 GNW655442 GXS655442 HHO655442 HRK655442 IBG655442 ILC655442 IUY655442 JEU655442 JOQ655442 JYM655442 KII655442 KSE655442 LCA655442 LLW655442 LVS655442 MFO655442 MPK655442 MZG655442 NJC655442 NSY655442 OCU655442 OMQ655442 OWM655442 PGI655442 PQE655442 QAA655442 QJW655442 QTS655442 RDO655442 RNK655442 RXG655442 SHC655442 SQY655442 TAU655442 TKQ655442 TUM655442 UEI655442 UOE655442 UYA655442 VHW655442 VRS655442 WBO655442 WLK655442 WVG655442 IU720978 SQ720978 ACM720978 AMI720978 AWE720978 BGA720978 BPW720978 BZS720978 CJO720978 CTK720978 DDG720978 DNC720978 DWY720978 EGU720978 EQQ720978 FAM720978 FKI720978 FUE720978 GEA720978 GNW720978 GXS720978 HHO720978 HRK720978 IBG720978 ILC720978 IUY720978 JEU720978 JOQ720978 JYM720978 KII720978 KSE720978 LCA720978 LLW720978 LVS720978 MFO720978 MPK720978 MZG720978 NJC720978 NSY720978 OCU720978 OMQ720978 OWM720978 PGI720978 PQE720978 QAA720978 QJW720978 QTS720978 RDO720978 RNK720978 RXG720978 SHC720978 SQY720978 TAU720978 TKQ720978 TUM720978 UEI720978 UOE720978 UYA720978 VHW720978 VRS720978 WBO720978 WLK720978 WVG720978 IU786514 SQ786514 ACM786514 AMI786514 AWE786514 BGA786514 BPW786514 BZS786514 CJO786514 CTK786514 DDG786514 DNC786514 DWY786514 EGU786514 EQQ786514 FAM786514 FKI786514 FUE786514 GEA786514 GNW786514 GXS786514 HHO786514 HRK786514 IBG786514 ILC786514 IUY786514 JEU786514 JOQ786514 JYM786514 KII786514 KSE786514 LCA786514 LLW786514 LVS786514 MFO786514 MPK786514 MZG786514 NJC786514 NSY786514 OCU786514 OMQ786514 OWM786514 PGI786514 PQE786514 QAA786514 QJW786514 QTS786514 RDO786514 RNK786514 RXG786514 SHC786514 SQY786514 TAU786514 TKQ786514 TUM786514 UEI786514 UOE786514 UYA786514 VHW786514 VRS786514 WBO786514 WLK786514 WVG786514 IU852050 SQ852050 ACM852050 AMI852050 AWE852050 BGA852050 BPW852050 BZS852050 CJO852050 CTK852050 DDG852050 DNC852050 DWY852050 EGU852050 EQQ852050 FAM852050 FKI852050 FUE852050 GEA852050 GNW852050 GXS852050 HHO852050 HRK852050 IBG852050 ILC852050 IUY852050 JEU852050 JOQ852050 JYM852050 KII852050 KSE852050 LCA852050 LLW852050 LVS852050 MFO852050 MPK852050 MZG852050 NJC852050 NSY852050 OCU852050 OMQ852050 OWM852050 PGI852050 PQE852050 QAA852050 QJW852050 QTS852050 RDO852050 RNK852050 RXG852050 SHC852050 SQY852050 TAU852050 TKQ852050 TUM852050 UEI852050 UOE852050 UYA852050 VHW852050 VRS852050 WBO852050 WLK852050 WVG852050 IU917586 SQ917586 ACM917586 AMI917586 AWE917586 BGA917586 BPW917586 BZS917586 CJO917586 CTK917586 DDG917586 DNC917586 DWY917586 EGU917586 EQQ917586 FAM917586 FKI917586 FUE917586 GEA917586 GNW917586 GXS917586 HHO917586 HRK917586 IBG917586 ILC917586 IUY917586 JEU917586 JOQ917586 JYM917586 KII917586 KSE917586 LCA917586 LLW917586 LVS917586 MFO917586 MPK917586 MZG917586 NJC917586 NSY917586 OCU917586 OMQ917586 OWM917586 PGI917586 PQE917586 QAA917586 QJW917586 QTS917586 RDO917586 RNK917586 RXG917586 SHC917586 SQY917586 TAU917586 TKQ917586 TUM917586 UEI917586 UOE917586 UYA917586 VHW917586 VRS917586 WBO917586 WLK917586 WVG917586 IU983122 SQ983122 ACM983122 AMI983122 AWE983122 BGA983122 BPW983122 BZS983122 CJO983122 CTK983122 DDG983122 DNC983122 DWY983122 EGU983122 EQQ983122 FAM983122 FKI983122 FUE983122 GEA983122 GNW983122 GXS983122 HHO983122 HRK983122 IBG983122 ILC983122 IUY983122 JEU983122 JOQ983122 JYM983122 KII983122 KSE983122 LCA983122 LLW983122 LVS983122 MFO983122 MPK983122 MZG983122 NJC983122 NSY983122 OCU983122 OMQ983122 OWM983122 PGI983122 PQE983122 QAA983122 QJW983122 QTS983122 RDO983122 RNK983122 RXG983122 SHC983122 SQY983122 TAU983122 TKQ983122 TUM983122 UEI983122 UOE983122 UYA983122 VHW983122 VRS983122 WBO983122 WLK983122 WVG983122 IQ82 SM82 ACI82 AME82 AWA82 BFW82 BPS82 BZO82 CJK82 CTG82 DDC82 DMY82 DWU82 EGQ82 EQM82 FAI82 FKE82 FUA82 GDW82 GNS82 GXO82 HHK82 HRG82 IBC82 IKY82 IUU82 JEQ82 JOM82 JYI82 KIE82 KSA82 LBW82 LLS82 LVO82 MFK82 MPG82 MZC82 NIY82 NSU82 OCQ82 OMM82 OWI82 PGE82 PQA82 PZW82 QJS82 QTO82 RDK82 RNG82 RXC82 SGY82 SQU82 TAQ82 TKM82 TUI82 UEE82 UOA82 UXW82 VHS82 VRO82 WBK82 WLG82 WVC82 IQ65618 SM65618 ACI65618 AME65618 AWA65618 BFW65618 BPS65618 BZO65618 CJK65618 CTG65618 DDC65618 DMY65618 DWU65618 EGQ65618 EQM65618 FAI65618 FKE65618 FUA65618 GDW65618 GNS65618 GXO65618 HHK65618 HRG65618 IBC65618 IKY65618 IUU65618 JEQ65618 JOM65618 JYI65618 KIE65618 KSA65618 LBW65618 LLS65618 LVO65618 MFK65618 MPG65618 MZC65618 NIY65618 NSU65618 OCQ65618 OMM65618 OWI65618 PGE65618 PQA65618 PZW65618 QJS65618 QTO65618 RDK65618 RNG65618 RXC65618 SGY65618 SQU65618 TAQ65618 TKM65618 TUI65618 UEE65618 UOA65618 UXW65618 VHS65618 VRO65618 WBK65618 WLG65618 WVC65618 IQ131154 SM131154 ACI131154 AME131154 AWA131154 BFW131154 BPS131154 BZO131154 CJK131154 CTG131154 DDC131154 DMY131154 DWU131154 EGQ131154 EQM131154 FAI131154 FKE131154 FUA131154 GDW131154 GNS131154 GXO131154 HHK131154 HRG131154 IBC131154 IKY131154 IUU131154 JEQ131154 JOM131154 JYI131154 KIE131154 KSA131154 LBW131154 LLS131154 LVO131154 MFK131154 MPG131154 MZC131154 NIY131154 NSU131154 OCQ131154 OMM131154 OWI131154 PGE131154 PQA131154 PZW131154 QJS131154 QTO131154 RDK131154 RNG131154 RXC131154 SGY131154 SQU131154 TAQ131154 TKM131154 TUI131154 UEE131154 UOA131154 UXW131154 VHS131154 VRO131154 WBK131154 WLG131154 WVC131154 IQ196690 SM196690 ACI196690 AME196690 AWA196690 BFW196690 BPS196690 BZO196690 CJK196690 CTG196690 DDC196690 DMY196690 DWU196690 EGQ196690 EQM196690 FAI196690 FKE196690 FUA196690 GDW196690 GNS196690 GXO196690 HHK196690 HRG196690 IBC196690 IKY196690 IUU196690 JEQ196690 JOM196690 JYI196690 KIE196690 KSA196690 LBW196690 LLS196690 LVO196690 MFK196690 MPG196690 MZC196690 NIY196690 NSU196690 OCQ196690 OMM196690 OWI196690 PGE196690 PQA196690 PZW196690 QJS196690 QTO196690 RDK196690 RNG196690 RXC196690 SGY196690 SQU196690 TAQ196690 TKM196690 TUI196690 UEE196690 UOA196690 UXW196690 VHS196690 VRO196690 WBK196690 WLG196690 WVC196690 IQ262226 SM262226 ACI262226 AME262226 AWA262226 BFW262226 BPS262226 BZO262226 CJK262226 CTG262226 DDC262226 DMY262226 DWU262226 EGQ262226 EQM262226 FAI262226 FKE262226 FUA262226 GDW262226 GNS262226 GXO262226 HHK262226 HRG262226 IBC262226 IKY262226 IUU262226 JEQ262226 JOM262226 JYI262226 KIE262226 KSA262226 LBW262226 LLS262226 LVO262226 MFK262226 MPG262226 MZC262226 NIY262226 NSU262226 OCQ262226 OMM262226 OWI262226 PGE262226 PQA262226 PZW262226 QJS262226 QTO262226 RDK262226 RNG262226 RXC262226 SGY262226 SQU262226 TAQ262226 TKM262226 TUI262226 UEE262226 UOA262226 UXW262226 VHS262226 VRO262226 WBK262226 WLG262226 WVC262226 IQ327762 SM327762 ACI327762 AME327762 AWA327762 BFW327762 BPS327762 BZO327762 CJK327762 CTG327762 DDC327762 DMY327762 DWU327762 EGQ327762 EQM327762 FAI327762 FKE327762 FUA327762 GDW327762 GNS327762 GXO327762 HHK327762 HRG327762 IBC327762 IKY327762 IUU327762 JEQ327762 JOM327762 JYI327762 KIE327762 KSA327762 LBW327762 LLS327762 LVO327762 MFK327762 MPG327762 MZC327762 NIY327762 NSU327762 OCQ327762 OMM327762 OWI327762 PGE327762 PQA327762 PZW327762 QJS327762 QTO327762 RDK327762 RNG327762 RXC327762 SGY327762 SQU327762 TAQ327762 TKM327762 TUI327762 UEE327762 UOA327762 UXW327762 VHS327762 VRO327762 WBK327762 WLG327762 WVC327762 IQ393298 SM393298 ACI393298 AME393298 AWA393298 BFW393298 BPS393298 BZO393298 CJK393298 CTG393298 DDC393298 DMY393298 DWU393298 EGQ393298 EQM393298 FAI393298 FKE393298 FUA393298 GDW393298 GNS393298 GXO393298 HHK393298 HRG393298 IBC393298 IKY393298 IUU393298 JEQ393298 JOM393298 JYI393298 KIE393298 KSA393298 LBW393298 LLS393298 LVO393298 MFK393298 MPG393298 MZC393298 NIY393298 NSU393298 OCQ393298 OMM393298 OWI393298 PGE393298 PQA393298 PZW393298 QJS393298 QTO393298 RDK393298 RNG393298 RXC393298 SGY393298 SQU393298 TAQ393298 TKM393298 TUI393298 UEE393298 UOA393298 UXW393298 VHS393298 VRO393298 WBK393298 WLG393298 WVC393298 IQ458834 SM458834 ACI458834 AME458834 AWA458834 BFW458834 BPS458834 BZO458834 CJK458834 CTG458834 DDC458834 DMY458834 DWU458834 EGQ458834 EQM458834 FAI458834 FKE458834 FUA458834 GDW458834 GNS458834 GXO458834 HHK458834 HRG458834 IBC458834 IKY458834 IUU458834 JEQ458834 JOM458834 JYI458834 KIE458834 KSA458834 LBW458834 LLS458834 LVO458834 MFK458834 MPG458834 MZC458834 NIY458834 NSU458834 OCQ458834 OMM458834 OWI458834 PGE458834 PQA458834 PZW458834 QJS458834 QTO458834 RDK458834 RNG458834 RXC458834 SGY458834 SQU458834 TAQ458834 TKM458834 TUI458834 UEE458834 UOA458834 UXW458834 VHS458834 VRO458834 WBK458834 WLG458834 WVC458834 IQ524370 SM524370 ACI524370 AME524370 AWA524370 BFW524370 BPS524370 BZO524370 CJK524370 CTG524370 DDC524370 DMY524370 DWU524370 EGQ524370 EQM524370 FAI524370 FKE524370 FUA524370 GDW524370 GNS524370 GXO524370 HHK524370 HRG524370 IBC524370 IKY524370 IUU524370 JEQ524370 JOM524370 JYI524370 KIE524370 KSA524370 LBW524370 LLS524370 LVO524370 MFK524370 MPG524370 MZC524370 NIY524370 NSU524370 OCQ524370 OMM524370 OWI524370 PGE524370 PQA524370 PZW524370 QJS524370 QTO524370 RDK524370 RNG524370 RXC524370 SGY524370 SQU524370 TAQ524370 TKM524370 TUI524370 UEE524370 UOA524370 UXW524370 VHS524370 VRO524370 WBK524370 WLG524370 WVC524370 IQ589906 SM589906 ACI589906 AME589906 AWA589906 BFW589906 BPS589906 BZO589906 CJK589906 CTG589906 DDC589906 DMY589906 DWU589906 EGQ589906 EQM589906 FAI589906 FKE589906 FUA589906 GDW589906 GNS589906 GXO589906 HHK589906 HRG589906 IBC589906 IKY589906 IUU589906 JEQ589906 JOM589906 JYI589906 KIE589906 KSA589906 LBW589906 LLS589906 LVO589906 MFK589906 MPG589906 MZC589906 NIY589906 NSU589906 OCQ589906 OMM589906 OWI589906 PGE589906 PQA589906 PZW589906 QJS589906 QTO589906 RDK589906 RNG589906 RXC589906 SGY589906 SQU589906 TAQ589906 TKM589906 TUI589906 UEE589906 UOA589906 UXW589906 VHS589906 VRO589906 WBK589906 WLG589906 WVC589906 IQ655442 SM655442 ACI655442 AME655442 AWA655442 BFW655442 BPS655442 BZO655442 CJK655442 CTG655442 DDC655442 DMY655442 DWU655442 EGQ655442 EQM655442 FAI655442 FKE655442 FUA655442 GDW655442 GNS655442 GXO655442 HHK655442 HRG655442 IBC655442 IKY655442 IUU655442 JEQ655442 JOM655442 JYI655442 KIE655442 KSA655442 LBW655442 LLS655442 LVO655442 MFK655442 MPG655442 MZC655442 NIY655442 NSU655442 OCQ655442 OMM655442 OWI655442 PGE655442 PQA655442 PZW655442 QJS655442 QTO655442 RDK655442 RNG655442 RXC655442 SGY655442 SQU655442 TAQ655442 TKM655442 TUI655442 UEE655442 UOA655442 UXW655442 VHS655442 VRO655442 WBK655442 WLG655442 WVC655442 IQ720978 SM720978 ACI720978 AME720978 AWA720978 BFW720978 BPS720978 BZO720978 CJK720978 CTG720978 DDC720978 DMY720978 DWU720978 EGQ720978 EQM720978 FAI720978 FKE720978 FUA720978 GDW720978 GNS720978 GXO720978 HHK720978 HRG720978 IBC720978 IKY720978 IUU720978 JEQ720978 JOM720978 JYI720978 KIE720978 KSA720978 LBW720978 LLS720978 LVO720978 MFK720978 MPG720978 MZC720978 NIY720978 NSU720978 OCQ720978 OMM720978 OWI720978 PGE720978 PQA720978 PZW720978 QJS720978 QTO720978 RDK720978 RNG720978 RXC720978 SGY720978 SQU720978 TAQ720978 TKM720978 TUI720978 UEE720978 UOA720978 UXW720978 VHS720978 VRO720978 WBK720978 WLG720978 WVC720978 IQ786514 SM786514 ACI786514 AME786514 AWA786514 BFW786514 BPS786514 BZO786514 CJK786514 CTG786514 DDC786514 DMY786514 DWU786514 EGQ786514 EQM786514 FAI786514 FKE786514 FUA786514 GDW786514 GNS786514 GXO786514 HHK786514 HRG786514 IBC786514 IKY786514 IUU786514 JEQ786514 JOM786514 JYI786514 KIE786514 KSA786514 LBW786514 LLS786514 LVO786514 MFK786514 MPG786514 MZC786514 NIY786514 NSU786514 OCQ786514 OMM786514 OWI786514 PGE786514 PQA786514 PZW786514 QJS786514 QTO786514 RDK786514 RNG786514 RXC786514 SGY786514 SQU786514 TAQ786514 TKM786514 TUI786514 UEE786514 UOA786514 UXW786514 VHS786514 VRO786514 WBK786514 WLG786514 WVC786514 IQ852050 SM852050 ACI852050 AME852050 AWA852050 BFW852050 BPS852050 BZO852050 CJK852050 CTG852050 DDC852050 DMY852050 DWU852050 EGQ852050 EQM852050 FAI852050 FKE852050 FUA852050 GDW852050 GNS852050 GXO852050 HHK852050 HRG852050 IBC852050 IKY852050 IUU852050 JEQ852050 JOM852050 JYI852050 KIE852050 KSA852050 LBW852050 LLS852050 LVO852050 MFK852050 MPG852050 MZC852050 NIY852050 NSU852050 OCQ852050 OMM852050 OWI852050 PGE852050 PQA852050 PZW852050 QJS852050 QTO852050 RDK852050 RNG852050 RXC852050 SGY852050 SQU852050 TAQ852050 TKM852050 TUI852050 UEE852050 UOA852050 UXW852050 VHS852050 VRO852050 WBK852050 WLG852050 WVC852050 IQ917586 SM917586 ACI917586 AME917586 AWA917586 BFW917586 BPS917586 BZO917586 CJK917586 CTG917586 DDC917586 DMY917586 DWU917586 EGQ917586 EQM917586 FAI917586 FKE917586 FUA917586 GDW917586 GNS917586 GXO917586 HHK917586 HRG917586 IBC917586 IKY917586 IUU917586 JEQ917586 JOM917586 JYI917586 KIE917586 KSA917586 LBW917586 LLS917586 LVO917586 MFK917586 MPG917586 MZC917586 NIY917586 NSU917586 OCQ917586 OMM917586 OWI917586 PGE917586 PQA917586 PZW917586 QJS917586 QTO917586 RDK917586 RNG917586 RXC917586 SGY917586 SQU917586 TAQ917586 TKM917586 TUI917586 UEE917586 UOA917586 UXW917586 VHS917586 VRO917586 WBK917586 WLG917586 WVC917586 IQ983122 SM983122 ACI983122 AME983122 AWA983122 BFW983122 BPS983122 BZO983122 CJK983122 CTG983122 DDC983122 DMY983122 DWU983122 EGQ983122 EQM983122 FAI983122 FKE983122 FUA983122 GDW983122 GNS983122 GXO983122 HHK983122 HRG983122 IBC983122 IKY983122 IUU983122 JEQ983122 JOM983122 JYI983122 KIE983122 KSA983122 LBW983122 LLS983122 LVO983122 MFK983122 MPG983122 MZC983122 NIY983122 NSU983122 OCQ983122 OMM983122 OWI983122 PGE983122 PQA983122 PZW983122 QJS983122 QTO983122 RDK983122 RNG983122 RXC983122 SGY983122 SQU983122 TAQ983122 TKM983122 TUI983122 UEE983122 UOA983122 UXW983122 VHS983122 VRO983122 WBK983122 WLG983122 WVC983122 IM82 SI82 ACE82 AMA82 AVW82 BFS82 BPO82 BZK82 CJG82 CTC82 DCY82 DMU82 DWQ82 EGM82 EQI82 FAE82 FKA82 FTW82 GDS82 GNO82 GXK82 HHG82 HRC82 IAY82 IKU82 IUQ82 JEM82 JOI82 JYE82 KIA82 KRW82 LBS82 LLO82 LVK82 MFG82 MPC82 MYY82 NIU82 NSQ82 OCM82 OMI82 OWE82 PGA82 PPW82 PZS82 QJO82 QTK82 RDG82 RNC82 RWY82 SGU82 SQQ82 TAM82 TKI82 TUE82 UEA82 UNW82 UXS82 VHO82 VRK82 WBG82 WLC82 WUY82 IM65618 SI65618 ACE65618 AMA65618 AVW65618 BFS65618 BPO65618 BZK65618 CJG65618 CTC65618 DCY65618 DMU65618 DWQ65618 EGM65618 EQI65618 FAE65618 FKA65618 FTW65618 GDS65618 GNO65618 GXK65618 HHG65618 HRC65618 IAY65618 IKU65618 IUQ65618 JEM65618 JOI65618 JYE65618 KIA65618 KRW65618 LBS65618 LLO65618 LVK65618 MFG65618 MPC65618 MYY65618 NIU65618 NSQ65618 OCM65618 OMI65618 OWE65618 PGA65618 PPW65618 PZS65618 QJO65618 QTK65618 RDG65618 RNC65618 RWY65618 SGU65618 SQQ65618 TAM65618 TKI65618 TUE65618 UEA65618 UNW65618 UXS65618 VHO65618 VRK65618 WBG65618 WLC65618 WUY65618 IM131154 SI131154 ACE131154 AMA131154 AVW131154 BFS131154 BPO131154 BZK131154 CJG131154 CTC131154 DCY131154 DMU131154 DWQ131154 EGM131154 EQI131154 FAE131154 FKA131154 FTW131154 GDS131154 GNO131154 GXK131154 HHG131154 HRC131154 IAY131154 IKU131154 IUQ131154 JEM131154 JOI131154 JYE131154 KIA131154 KRW131154 LBS131154 LLO131154 LVK131154 MFG131154 MPC131154 MYY131154 NIU131154 NSQ131154 OCM131154 OMI131154 OWE131154 PGA131154 PPW131154 PZS131154 QJO131154 QTK131154 RDG131154 RNC131154 RWY131154 SGU131154 SQQ131154 TAM131154 TKI131154 TUE131154 UEA131154 UNW131154 UXS131154 VHO131154 VRK131154 WBG131154 WLC131154 WUY131154 IM196690 SI196690 ACE196690 AMA196690 AVW196690 BFS196690 BPO196690 BZK196690 CJG196690 CTC196690 DCY196690 DMU196690 DWQ196690 EGM196690 EQI196690 FAE196690 FKA196690 FTW196690 GDS196690 GNO196690 GXK196690 HHG196690 HRC196690 IAY196690 IKU196690 IUQ196690 JEM196690 JOI196690 JYE196690 KIA196690 KRW196690 LBS196690 LLO196690 LVK196690 MFG196690 MPC196690 MYY196690 NIU196690 NSQ196690 OCM196690 OMI196690 OWE196690 PGA196690 PPW196690 PZS196690 QJO196690 QTK196690 RDG196690 RNC196690 RWY196690 SGU196690 SQQ196690 TAM196690 TKI196690 TUE196690 UEA196690 UNW196690 UXS196690 VHO196690 VRK196690 WBG196690 WLC196690 WUY196690 IM262226 SI262226 ACE262226 AMA262226 AVW262226 BFS262226 BPO262226 BZK262226 CJG262226 CTC262226 DCY262226 DMU262226 DWQ262226 EGM262226 EQI262226 FAE262226 FKA262226 FTW262226 GDS262226 GNO262226 GXK262226 HHG262226 HRC262226 IAY262226 IKU262226 IUQ262226 JEM262226 JOI262226 JYE262226 KIA262226 KRW262226 LBS262226 LLO262226 LVK262226 MFG262226 MPC262226 MYY262226 NIU262226 NSQ262226 OCM262226 OMI262226 OWE262226 PGA262226 PPW262226 PZS262226 QJO262226 QTK262226 RDG262226 RNC262226 RWY262226 SGU262226 SQQ262226 TAM262226 TKI262226 TUE262226 UEA262226 UNW262226 UXS262226 VHO262226 VRK262226 WBG262226 WLC262226 WUY262226 IM327762 SI327762 ACE327762 AMA327762 AVW327762 BFS327762 BPO327762 BZK327762 CJG327762 CTC327762 DCY327762 DMU327762 DWQ327762 EGM327762 EQI327762 FAE327762 FKA327762 FTW327762 GDS327762 GNO327762 GXK327762 HHG327762 HRC327762 IAY327762 IKU327762 IUQ327762 JEM327762 JOI327762 JYE327762 KIA327762 KRW327762 LBS327762 LLO327762 LVK327762 MFG327762 MPC327762 MYY327762 NIU327762 NSQ327762 OCM327762 OMI327762 OWE327762 PGA327762 PPW327762 PZS327762 QJO327762 QTK327762 RDG327762 RNC327762 RWY327762 SGU327762 SQQ327762 TAM327762 TKI327762 TUE327762 UEA327762 UNW327762 UXS327762 VHO327762 VRK327762 WBG327762 WLC327762 WUY327762 IM393298 SI393298 ACE393298 AMA393298 AVW393298 BFS393298 BPO393298 BZK393298 CJG393298 CTC393298 DCY393298 DMU393298 DWQ393298 EGM393298 EQI393298 FAE393298 FKA393298 FTW393298 GDS393298 GNO393298 GXK393298 HHG393298 HRC393298 IAY393298 IKU393298 IUQ393298 JEM393298 JOI393298 JYE393298 KIA393298 KRW393298 LBS393298 LLO393298 LVK393298 MFG393298 MPC393298 MYY393298 NIU393298 NSQ393298 OCM393298 OMI393298 OWE393298 PGA393298 PPW393298 PZS393298 QJO393298 QTK393298 RDG393298 RNC393298 RWY393298 SGU393298 SQQ393298 TAM393298 TKI393298 TUE393298 UEA393298 UNW393298 UXS393298 VHO393298 VRK393298 WBG393298 WLC393298 WUY393298 IM458834 SI458834 ACE458834 AMA458834 AVW458834 BFS458834 BPO458834 BZK458834 CJG458834 CTC458834 DCY458834 DMU458834 DWQ458834 EGM458834 EQI458834 FAE458834 FKA458834 FTW458834 GDS458834 GNO458834 GXK458834 HHG458834 HRC458834 IAY458834 IKU458834 IUQ458834 JEM458834 JOI458834 JYE458834 KIA458834 KRW458834 LBS458834 LLO458834 LVK458834 MFG458834 MPC458834 MYY458834 NIU458834 NSQ458834 OCM458834 OMI458834 OWE458834 PGA458834 PPW458834 PZS458834 QJO458834 QTK458834 RDG458834 RNC458834 RWY458834 SGU458834 SQQ458834 TAM458834 TKI458834 TUE458834 UEA458834 UNW458834 UXS458834 VHO458834 VRK458834 WBG458834 WLC458834 WUY458834 IM524370 SI524370 ACE524370 AMA524370 AVW524370 BFS524370 BPO524370 BZK524370 CJG524370 CTC524370 DCY524370 DMU524370 DWQ524370 EGM524370 EQI524370 FAE524370 FKA524370 FTW524370 GDS524370 GNO524370 GXK524370 HHG524370 HRC524370 IAY524370 IKU524370 IUQ524370 JEM524370 JOI524370 JYE524370 KIA524370 KRW524370 LBS524370 LLO524370 LVK524370 MFG524370 MPC524370 MYY524370 NIU524370 NSQ524370 OCM524370 OMI524370 OWE524370 PGA524370 PPW524370 PZS524370 QJO524370 QTK524370 RDG524370 RNC524370 RWY524370 SGU524370 SQQ524370 TAM524370 TKI524370 TUE524370 UEA524370 UNW524370 UXS524370 VHO524370 VRK524370 WBG524370 WLC524370 WUY524370 IM589906 SI589906 ACE589906 AMA589906 AVW589906 BFS589906 BPO589906 BZK589906 CJG589906 CTC589906 DCY589906 DMU589906 DWQ589906 EGM589906 EQI589906 FAE589906 FKA589906 FTW589906 GDS589906 GNO589906 GXK589906 HHG589906 HRC589906 IAY589906 IKU589906 IUQ589906 JEM589906 JOI589906 JYE589906 KIA589906 KRW589906 LBS589906 LLO589906 LVK589906 MFG589906 MPC589906 MYY589906 NIU589906 NSQ589906 OCM589906 OMI589906 OWE589906 PGA589906 PPW589906 PZS589906 QJO589906 QTK589906 RDG589906 RNC589906 RWY589906 SGU589906 SQQ589906 TAM589906 TKI589906 TUE589906 UEA589906 UNW589906 UXS589906 VHO589906 VRK589906 WBG589906 WLC589906 WUY589906 IM655442 SI655442 ACE655442 AMA655442 AVW655442 BFS655442 BPO655442 BZK655442 CJG655442 CTC655442 DCY655442 DMU655442 DWQ655442 EGM655442 EQI655442 FAE655442 FKA655442 FTW655442 GDS655442 GNO655442 GXK655442 HHG655442 HRC655442 IAY655442 IKU655442 IUQ655442 JEM655442 JOI655442 JYE655442 KIA655442 KRW655442 LBS655442 LLO655442 LVK655442 MFG655442 MPC655442 MYY655442 NIU655442 NSQ655442 OCM655442 OMI655442 OWE655442 PGA655442 PPW655442 PZS655442 QJO655442 QTK655442 RDG655442 RNC655442 RWY655442 SGU655442 SQQ655442 TAM655442 TKI655442 TUE655442 UEA655442 UNW655442 UXS655442 VHO655442 VRK655442 WBG655442 WLC655442 WUY655442 IM720978 SI720978 ACE720978 AMA720978 AVW720978 BFS720978 BPO720978 BZK720978 CJG720978 CTC720978 DCY720978 DMU720978 DWQ720978 EGM720978 EQI720978 FAE720978 FKA720978 FTW720978 GDS720978 GNO720978 GXK720978 HHG720978 HRC720978 IAY720978 IKU720978 IUQ720978 JEM720978 JOI720978 JYE720978 KIA720978 KRW720978 LBS720978 LLO720978 LVK720978 MFG720978 MPC720978 MYY720978 NIU720978 NSQ720978 OCM720978 OMI720978 OWE720978 PGA720978 PPW720978 PZS720978 QJO720978 QTK720978 RDG720978 RNC720978 RWY720978 SGU720978 SQQ720978 TAM720978 TKI720978 TUE720978 UEA720978 UNW720978 UXS720978 VHO720978 VRK720978 WBG720978 WLC720978 WUY720978 IM786514 SI786514 ACE786514 AMA786514 AVW786514 BFS786514 BPO786514 BZK786514 CJG786514 CTC786514 DCY786514 DMU786514 DWQ786514 EGM786514 EQI786514 FAE786514 FKA786514 FTW786514 GDS786514 GNO786514 GXK786514 HHG786514 HRC786514 IAY786514 IKU786514 IUQ786514 JEM786514 JOI786514 JYE786514 KIA786514 KRW786514 LBS786514 LLO786514 LVK786514 MFG786514 MPC786514 MYY786514 NIU786514 NSQ786514 OCM786514 OMI786514 OWE786514 PGA786514 PPW786514 PZS786514 QJO786514 QTK786514 RDG786514 RNC786514 RWY786514 SGU786514 SQQ786514 TAM786514 TKI786514 TUE786514 UEA786514 UNW786514 UXS786514 VHO786514 VRK786514 WBG786514 WLC786514 WUY786514 IM852050 SI852050 ACE852050 AMA852050 AVW852050 BFS852050 BPO852050 BZK852050 CJG852050 CTC852050 DCY852050 DMU852050 DWQ852050 EGM852050 EQI852050 FAE852050 FKA852050 FTW852050 GDS852050 GNO852050 GXK852050 HHG852050 HRC852050 IAY852050 IKU852050 IUQ852050 JEM852050 JOI852050 JYE852050 KIA852050 KRW852050 LBS852050 LLO852050 LVK852050 MFG852050 MPC852050 MYY852050 NIU852050 NSQ852050 OCM852050 OMI852050 OWE852050 PGA852050 PPW852050 PZS852050 QJO852050 QTK852050 RDG852050 RNC852050 RWY852050 SGU852050 SQQ852050 TAM852050 TKI852050 TUE852050 UEA852050 UNW852050 UXS852050 VHO852050 VRK852050 WBG852050 WLC852050 WUY852050 IM917586 SI917586 ACE917586 AMA917586 AVW917586 BFS917586 BPO917586 BZK917586 CJG917586 CTC917586 DCY917586 DMU917586 DWQ917586 EGM917586 EQI917586 FAE917586 FKA917586 FTW917586 GDS917586 GNO917586 GXK917586 HHG917586 HRC917586 IAY917586 IKU917586 IUQ917586 JEM917586 JOI917586 JYE917586 KIA917586 KRW917586 LBS917586 LLO917586 LVK917586 MFG917586 MPC917586 MYY917586 NIU917586 NSQ917586 OCM917586 OMI917586 OWE917586 PGA917586 PPW917586 PZS917586 QJO917586 QTK917586 RDG917586 RNC917586 RWY917586 SGU917586 SQQ917586 TAM917586 TKI917586 TUE917586 UEA917586 UNW917586 UXS917586 VHO917586 VRK917586 WBG917586 WLC917586 WUY917586 IM983122 SI983122 ACE983122 AMA983122 AVW983122 BFS983122 BPO983122 BZK983122 CJG983122 CTC983122 DCY983122 DMU983122 DWQ983122 EGM983122 EQI983122 FAE983122 FKA983122 FTW983122 GDS983122 GNO983122 GXK983122 HHG983122 HRC983122 IAY983122 IKU983122 IUQ983122 JEM983122 JOI983122 JYE983122 KIA983122 KRW983122 LBS983122 LLO983122 LVK983122 MFG983122 MPC983122 MYY983122 NIU983122 NSQ983122 OCM983122 OMI983122 OWE983122 PGA983122 PPW983122 PZS983122 QJO983122 QTK983122 RDG983122 RNC983122 RWY983122 SGU983122 SQQ983122 TAM983122 TKI983122 TUE983122 UEA983122 UNW983122 UXS983122 VHO983122 VRK983122 WBG983122 WLC983122 WUY983122 O82 II82 SE82 ACA82 ALW82 AVS82 BFO82 BPK82 BZG82 CJC82 CSY82 DCU82 DMQ82 DWM82 EGI82 EQE82 FAA82 FJW82 FTS82 GDO82 GNK82 GXG82 HHC82 HQY82 IAU82 IKQ82 IUM82 JEI82 JOE82 JYA82 KHW82 KRS82 LBO82 LLK82 LVG82 MFC82 MOY82 MYU82 NIQ82 NSM82 OCI82 OME82 OWA82 PFW82 PPS82 PZO82 QJK82 QTG82 RDC82 RMY82 RWU82 SGQ82 SQM82 TAI82 TKE82 TUA82 UDW82 UNS82 UXO82 VHK82 VRG82 WBC82 WKY82 WUU82 O65618 II65618 SE65618 ACA65618 ALW65618 AVS65618 BFO65618 BPK65618 BZG65618 CJC65618 CSY65618 DCU65618 DMQ65618 DWM65618 EGI65618 EQE65618 FAA65618 FJW65618 FTS65618 GDO65618 GNK65618 GXG65618 HHC65618 HQY65618 IAU65618 IKQ65618 IUM65618 JEI65618 JOE65618 JYA65618 KHW65618 KRS65618 LBO65618 LLK65618 LVG65618 MFC65618 MOY65618 MYU65618 NIQ65618 NSM65618 OCI65618 OME65618 OWA65618 PFW65618 PPS65618 PZO65618 QJK65618 QTG65618 RDC65618 RMY65618 RWU65618 SGQ65618 SQM65618 TAI65618 TKE65618 TUA65618 UDW65618 UNS65618 UXO65618 VHK65618 VRG65618 WBC65618 WKY65618 WUU65618 O131154 II131154 SE131154 ACA131154 ALW131154 AVS131154 BFO131154 BPK131154 BZG131154 CJC131154 CSY131154 DCU131154 DMQ131154 DWM131154 EGI131154 EQE131154 FAA131154 FJW131154 FTS131154 GDO131154 GNK131154 GXG131154 HHC131154 HQY131154 IAU131154 IKQ131154 IUM131154 JEI131154 JOE131154 JYA131154 KHW131154 KRS131154 LBO131154 LLK131154 LVG131154 MFC131154 MOY131154 MYU131154 NIQ131154 NSM131154 OCI131154 OME131154 OWA131154 PFW131154 PPS131154 PZO131154 QJK131154 QTG131154 RDC131154 RMY131154 RWU131154 SGQ131154 SQM131154 TAI131154 TKE131154 TUA131154 UDW131154 UNS131154 UXO131154 VHK131154 VRG131154 WBC131154 WKY131154 WUU131154 O196690 II196690 SE196690 ACA196690 ALW196690 AVS196690 BFO196690 BPK196690 BZG196690 CJC196690 CSY196690 DCU196690 DMQ196690 DWM196690 EGI196690 EQE196690 FAA196690 FJW196690 FTS196690 GDO196690 GNK196690 GXG196690 HHC196690 HQY196690 IAU196690 IKQ196690 IUM196690 JEI196690 JOE196690 JYA196690 KHW196690 KRS196690 LBO196690 LLK196690 LVG196690 MFC196690 MOY196690 MYU196690 NIQ196690 NSM196690 OCI196690 OME196690 OWA196690 PFW196690 PPS196690 PZO196690 QJK196690 QTG196690 RDC196690 RMY196690 RWU196690 SGQ196690 SQM196690 TAI196690 TKE196690 TUA196690 UDW196690 UNS196690 UXO196690 VHK196690 VRG196690 WBC196690 WKY196690 WUU196690 O262226 II262226 SE262226 ACA262226 ALW262226 AVS262226 BFO262226 BPK262226 BZG262226 CJC262226 CSY262226 DCU262226 DMQ262226 DWM262226 EGI262226 EQE262226 FAA262226 FJW262226 FTS262226 GDO262226 GNK262226 GXG262226 HHC262226 HQY262226 IAU262226 IKQ262226 IUM262226 JEI262226 JOE262226 JYA262226 KHW262226 KRS262226 LBO262226 LLK262226 LVG262226 MFC262226 MOY262226 MYU262226 NIQ262226 NSM262226 OCI262226 OME262226 OWA262226 PFW262226 PPS262226 PZO262226 QJK262226 QTG262226 RDC262226 RMY262226 RWU262226 SGQ262226 SQM262226 TAI262226 TKE262226 TUA262226 UDW262226 UNS262226 UXO262226 VHK262226 VRG262226 WBC262226 WKY262226 WUU262226 O327762 II327762 SE327762 ACA327762 ALW327762 AVS327762 BFO327762 BPK327762 BZG327762 CJC327762 CSY327762 DCU327762 DMQ327762 DWM327762 EGI327762 EQE327762 FAA327762 FJW327762 FTS327762 GDO327762 GNK327762 GXG327762 HHC327762 HQY327762 IAU327762 IKQ327762 IUM327762 JEI327762 JOE327762 JYA327762 KHW327762 KRS327762 LBO327762 LLK327762 LVG327762 MFC327762 MOY327762 MYU327762 NIQ327762 NSM327762 OCI327762 OME327762 OWA327762 PFW327762 PPS327762 PZO327762 QJK327762 QTG327762 RDC327762 RMY327762 RWU327762 SGQ327762 SQM327762 TAI327762 TKE327762 TUA327762 UDW327762 UNS327762 UXO327762 VHK327762 VRG327762 WBC327762 WKY327762 WUU327762 O393298 II393298 SE393298 ACA393298 ALW393298 AVS393298 BFO393298 BPK393298 BZG393298 CJC393298 CSY393298 DCU393298 DMQ393298 DWM393298 EGI393298 EQE393298 FAA393298 FJW393298 FTS393298 GDO393298 GNK393298 GXG393298 HHC393298 HQY393298 IAU393298 IKQ393298 IUM393298 JEI393298 JOE393298 JYA393298 KHW393298 KRS393298 LBO393298 LLK393298 LVG393298 MFC393298 MOY393298 MYU393298 NIQ393298 NSM393298 OCI393298 OME393298 OWA393298 PFW393298 PPS393298 PZO393298 QJK393298 QTG393298 RDC393298 RMY393298 RWU393298 SGQ393298 SQM393298 TAI393298 TKE393298 TUA393298 UDW393298 UNS393298 UXO393298 VHK393298 VRG393298 WBC393298 WKY393298 WUU393298 O458834 II458834 SE458834 ACA458834 ALW458834 AVS458834 BFO458834 BPK458834 BZG458834 CJC458834 CSY458834 DCU458834 DMQ458834 DWM458834 EGI458834 EQE458834 FAA458834 FJW458834 FTS458834 GDO458834 GNK458834 GXG458834 HHC458834 HQY458834 IAU458834 IKQ458834 IUM458834 JEI458834 JOE458834 JYA458834 KHW458834 KRS458834 LBO458834 LLK458834 LVG458834 MFC458834 MOY458834 MYU458834 NIQ458834 NSM458834 OCI458834 OME458834 OWA458834 PFW458834 PPS458834 PZO458834 QJK458834 QTG458834 RDC458834 RMY458834 RWU458834 SGQ458834 SQM458834 TAI458834 TKE458834 TUA458834 UDW458834 UNS458834 UXO458834 VHK458834 VRG458834 WBC458834 WKY458834 WUU458834 O524370 II524370 SE524370 ACA524370 ALW524370 AVS524370 BFO524370 BPK524370 BZG524370 CJC524370 CSY524370 DCU524370 DMQ524370 DWM524370 EGI524370 EQE524370 FAA524370 FJW524370 FTS524370 GDO524370 GNK524370 GXG524370 HHC524370 HQY524370 IAU524370 IKQ524370 IUM524370 JEI524370 JOE524370 JYA524370 KHW524370 KRS524370 LBO524370 LLK524370 LVG524370 MFC524370 MOY524370 MYU524370 NIQ524370 NSM524370 OCI524370 OME524370 OWA524370 PFW524370 PPS524370 PZO524370 QJK524370 QTG524370 RDC524370 RMY524370 RWU524370 SGQ524370 SQM524370 TAI524370 TKE524370 TUA524370 UDW524370 UNS524370 UXO524370 VHK524370 VRG524370 WBC524370 WKY524370 WUU524370 O589906 II589906 SE589906 ACA589906 ALW589906 AVS589906 BFO589906 BPK589906 BZG589906 CJC589906 CSY589906 DCU589906 DMQ589906 DWM589906 EGI589906 EQE589906 FAA589906 FJW589906 FTS589906 GDO589906 GNK589906 GXG589906 HHC589906 HQY589906 IAU589906 IKQ589906 IUM589906 JEI589906 JOE589906 JYA589906 KHW589906 KRS589906 LBO589906 LLK589906 LVG589906 MFC589906 MOY589906 MYU589906 NIQ589906 NSM589906 OCI589906 OME589906 OWA589906 PFW589906 PPS589906 PZO589906 QJK589906 QTG589906 RDC589906 RMY589906 RWU589906 SGQ589906 SQM589906 TAI589906 TKE589906 TUA589906 UDW589906 UNS589906 UXO589906 VHK589906 VRG589906 WBC589906 WKY589906 WUU589906 O655442 II655442 SE655442 ACA655442 ALW655442 AVS655442 BFO655442 BPK655442 BZG655442 CJC655442 CSY655442 DCU655442 DMQ655442 DWM655442 EGI655442 EQE655442 FAA655442 FJW655442 FTS655442 GDO655442 GNK655442 GXG655442 HHC655442 HQY655442 IAU655442 IKQ655442 IUM655442 JEI655442 JOE655442 JYA655442 KHW655442 KRS655442 LBO655442 LLK655442 LVG655442 MFC655442 MOY655442 MYU655442 NIQ655442 NSM655442 OCI655442 OME655442 OWA655442 PFW655442 PPS655442 PZO655442 QJK655442 QTG655442 RDC655442 RMY655442 RWU655442 SGQ655442 SQM655442 TAI655442 TKE655442 TUA655442 UDW655442 UNS655442 UXO655442 VHK655442 VRG655442 WBC655442 WKY655442 WUU655442 O720978 II720978 SE720978 ACA720978 ALW720978 AVS720978 BFO720978 BPK720978 BZG720978 CJC720978 CSY720978 DCU720978 DMQ720978 DWM720978 EGI720978 EQE720978 FAA720978 FJW720978 FTS720978 GDO720978 GNK720978 GXG720978 HHC720978 HQY720978 IAU720978 IKQ720978 IUM720978 JEI720978 JOE720978 JYA720978 KHW720978 KRS720978 LBO720978 LLK720978 LVG720978 MFC720978 MOY720978 MYU720978 NIQ720978 NSM720978 OCI720978 OME720978 OWA720978 PFW720978 PPS720978 PZO720978 QJK720978 QTG720978 RDC720978 RMY720978 RWU720978 SGQ720978 SQM720978 TAI720978 TKE720978 TUA720978 UDW720978 UNS720978 UXO720978 VHK720978 VRG720978 WBC720978 WKY720978 WUU720978 O786514 II786514 SE786514 ACA786514 ALW786514 AVS786514 BFO786514 BPK786514 BZG786514 CJC786514 CSY786514 DCU786514 DMQ786514 DWM786514 EGI786514 EQE786514 FAA786514 FJW786514 FTS786514 GDO786514 GNK786514 GXG786514 HHC786514 HQY786514 IAU786514 IKQ786514 IUM786514 JEI786514 JOE786514 JYA786514 KHW786514 KRS786514 LBO786514 LLK786514 LVG786514 MFC786514 MOY786514 MYU786514 NIQ786514 NSM786514 OCI786514 OME786514 OWA786514 PFW786514 PPS786514 PZO786514 QJK786514 QTG786514 RDC786514 RMY786514 RWU786514 SGQ786514 SQM786514 TAI786514 TKE786514 TUA786514 UDW786514 UNS786514 UXO786514 VHK786514 VRG786514 WBC786514 WKY786514 WUU786514 O852050 II852050 SE852050 ACA852050 ALW852050 AVS852050 BFO852050 BPK852050 BZG852050 CJC852050 CSY852050 DCU852050 DMQ852050 DWM852050 EGI852050 EQE852050 FAA852050 FJW852050 FTS852050 GDO852050 GNK852050 GXG852050 HHC852050 HQY852050 IAU852050 IKQ852050 IUM852050 JEI852050 JOE852050 JYA852050 KHW852050 KRS852050 LBO852050 LLK852050 LVG852050 MFC852050 MOY852050 MYU852050 NIQ852050 NSM852050 OCI852050 OME852050 OWA852050 PFW852050 PPS852050 PZO852050 QJK852050 QTG852050 RDC852050 RMY852050 RWU852050 SGQ852050 SQM852050 TAI852050 TKE852050 TUA852050 UDW852050 UNS852050 UXO852050 VHK852050 VRG852050 WBC852050 WKY852050 WUU852050 O917586 II917586 SE917586 ACA917586 ALW917586 AVS917586 BFO917586 BPK917586 BZG917586 CJC917586 CSY917586 DCU917586 DMQ917586 DWM917586 EGI917586 EQE917586 FAA917586 FJW917586 FTS917586 GDO917586 GNK917586 GXG917586 HHC917586 HQY917586 IAU917586 IKQ917586 IUM917586 JEI917586 JOE917586 JYA917586 KHW917586 KRS917586 LBO917586 LLK917586 LVG917586 MFC917586 MOY917586 MYU917586 NIQ917586 NSM917586 OCI917586 OME917586 OWA917586 PFW917586 PPS917586 PZO917586 QJK917586 QTG917586 RDC917586 RMY917586 RWU917586 SGQ917586 SQM917586 TAI917586 TKE917586 TUA917586 UDW917586 UNS917586 UXO917586 VHK917586 VRG917586 WBC917586 WKY917586 WUU917586 O983122 II983122 SE983122 ACA983122 ALW983122 AVS983122 BFO983122 BPK983122 BZG983122 CJC983122 CSY983122 DCU983122 DMQ983122 DWM983122 EGI983122 EQE983122 FAA983122 FJW983122 FTS983122 GDO983122 GNK983122 GXG983122 HHC983122 HQY983122 IAU983122 IKQ983122 IUM983122 JEI983122 JOE983122 JYA983122 KHW983122 KRS983122 LBO983122 LLK983122 LVG983122 MFC983122 MOY983122 MYU983122 NIQ983122 NSM983122 OCI983122 OME983122 OWA983122 PFW983122 PPS983122 PZO983122 QJK983122 QTG983122 RDC983122 RMY983122 RWU983122 SGQ983122 SQM983122 TAI983122 TKE983122 TUA983122 UDW983122 UNS983122 UXO983122 VHK983122 VRG983122 WBC983122 WKY983122 WUU983122 I82 IE82 SA82 ABW82 ALS82 AVO82 BFK82 BPG82 BZC82 CIY82 CSU82 DCQ82 DMM82 DWI82 EGE82 EQA82 EZW82 FJS82 FTO82 GDK82 GNG82 GXC82 HGY82 HQU82 IAQ82 IKM82 IUI82 JEE82 JOA82 JXW82 KHS82 KRO82 LBK82 LLG82 LVC82 MEY82 MOU82 MYQ82 NIM82 NSI82 OCE82 OMA82 OVW82 PFS82 PPO82 PZK82 QJG82 QTC82 RCY82 RMU82 RWQ82 SGM82 SQI82 TAE82 TKA82 TTW82 UDS82 UNO82 UXK82 VHG82 VRC82 WAY82 WKU82 WUQ82 I65618 IE65618 SA65618 ABW65618 ALS65618 AVO65618 BFK65618 BPG65618 BZC65618 CIY65618 CSU65618 DCQ65618 DMM65618 DWI65618 EGE65618 EQA65618 EZW65618 FJS65618 FTO65618 GDK65618 GNG65618 GXC65618 HGY65618 HQU65618 IAQ65618 IKM65618 IUI65618 JEE65618 JOA65618 JXW65618 KHS65618 KRO65618 LBK65618 LLG65618 LVC65618 MEY65618 MOU65618 MYQ65618 NIM65618 NSI65618 OCE65618 OMA65618 OVW65618 PFS65618 PPO65618 PZK65618 QJG65618 QTC65618 RCY65618 RMU65618 RWQ65618 SGM65618 SQI65618 TAE65618 TKA65618 TTW65618 UDS65618 UNO65618 UXK65618 VHG65618 VRC65618 WAY65618 WKU65618 WUQ65618 I131154 IE131154 SA131154 ABW131154 ALS131154 AVO131154 BFK131154 BPG131154 BZC131154 CIY131154 CSU131154 DCQ131154 DMM131154 DWI131154 EGE131154 EQA131154 EZW131154 FJS131154 FTO131154 GDK131154 GNG131154 GXC131154 HGY131154 HQU131154 IAQ131154 IKM131154 IUI131154 JEE131154 JOA131154 JXW131154 KHS131154 KRO131154 LBK131154 LLG131154 LVC131154 MEY131154 MOU131154 MYQ131154 NIM131154 NSI131154 OCE131154 OMA131154 OVW131154 PFS131154 PPO131154 PZK131154 QJG131154 QTC131154 RCY131154 RMU131154 RWQ131154 SGM131154 SQI131154 TAE131154 TKA131154 TTW131154 UDS131154 UNO131154 UXK131154 VHG131154 VRC131154 WAY131154 WKU131154 WUQ131154 I196690 IE196690 SA196690 ABW196690 ALS196690 AVO196690 BFK196690 BPG196690 BZC196690 CIY196690 CSU196690 DCQ196690 DMM196690 DWI196690 EGE196690 EQA196690 EZW196690 FJS196690 FTO196690 GDK196690 GNG196690 GXC196690 HGY196690 HQU196690 IAQ196690 IKM196690 IUI196690 JEE196690 JOA196690 JXW196690 KHS196690 KRO196690 LBK196690 LLG196690 LVC196690 MEY196690 MOU196690 MYQ196690 NIM196690 NSI196690 OCE196690 OMA196690 OVW196690 PFS196690 PPO196690 PZK196690 QJG196690 QTC196690 RCY196690 RMU196690 RWQ196690 SGM196690 SQI196690 TAE196690 TKA196690 TTW196690 UDS196690 UNO196690 UXK196690 VHG196690 VRC196690 WAY196690 WKU196690 WUQ196690 I262226 IE262226 SA262226 ABW262226 ALS262226 AVO262226 BFK262226 BPG262226 BZC262226 CIY262226 CSU262226 DCQ262226 DMM262226 DWI262226 EGE262226 EQA262226 EZW262226 FJS262226 FTO262226 GDK262226 GNG262226 GXC262226 HGY262226 HQU262226 IAQ262226 IKM262226 IUI262226 JEE262226 JOA262226 JXW262226 KHS262226 KRO262226 LBK262226 LLG262226 LVC262226 MEY262226 MOU262226 MYQ262226 NIM262226 NSI262226 OCE262226 OMA262226 OVW262226 PFS262226 PPO262226 PZK262226 QJG262226 QTC262226 RCY262226 RMU262226 RWQ262226 SGM262226 SQI262226 TAE262226 TKA262226 TTW262226 UDS262226 UNO262226 UXK262226 VHG262226 VRC262226 WAY262226 WKU262226 WUQ262226 I327762 IE327762 SA327762 ABW327762 ALS327762 AVO327762 BFK327762 BPG327762 BZC327762 CIY327762 CSU327762 DCQ327762 DMM327762 DWI327762 EGE327762 EQA327762 EZW327762 FJS327762 FTO327762 GDK327762 GNG327762 GXC327762 HGY327762 HQU327762 IAQ327762 IKM327762 IUI327762 JEE327762 JOA327762 JXW327762 KHS327762 KRO327762 LBK327762 LLG327762 LVC327762 MEY327762 MOU327762 MYQ327762 NIM327762 NSI327762 OCE327762 OMA327762 OVW327762 PFS327762 PPO327762 PZK327762 QJG327762 QTC327762 RCY327762 RMU327762 RWQ327762 SGM327762 SQI327762 TAE327762 TKA327762 TTW327762 UDS327762 UNO327762 UXK327762 VHG327762 VRC327762 WAY327762 WKU327762 WUQ327762 I393298 IE393298 SA393298 ABW393298 ALS393298 AVO393298 BFK393298 BPG393298 BZC393298 CIY393298 CSU393298 DCQ393298 DMM393298 DWI393298 EGE393298 EQA393298 EZW393298 FJS393298 FTO393298 GDK393298 GNG393298 GXC393298 HGY393298 HQU393298 IAQ393298 IKM393298 IUI393298 JEE393298 JOA393298 JXW393298 KHS393298 KRO393298 LBK393298 LLG393298 LVC393298 MEY393298 MOU393298 MYQ393298 NIM393298 NSI393298 OCE393298 OMA393298 OVW393298 PFS393298 PPO393298 PZK393298 QJG393298 QTC393298 RCY393298 RMU393298 RWQ393298 SGM393298 SQI393298 TAE393298 TKA393298 TTW393298 UDS393298 UNO393298 UXK393298 VHG393298 VRC393298 WAY393298 WKU393298 WUQ393298 I458834 IE458834 SA458834 ABW458834 ALS458834 AVO458834 BFK458834 BPG458834 BZC458834 CIY458834 CSU458834 DCQ458834 DMM458834 DWI458834 EGE458834 EQA458834 EZW458834 FJS458834 FTO458834 GDK458834 GNG458834 GXC458834 HGY458834 HQU458834 IAQ458834 IKM458834 IUI458834 JEE458834 JOA458834 JXW458834 KHS458834 KRO458834 LBK458834 LLG458834 LVC458834 MEY458834 MOU458834 MYQ458834 NIM458834 NSI458834 OCE458834 OMA458834 OVW458834 PFS458834 PPO458834 PZK458834 QJG458834 QTC458834 RCY458834 RMU458834 RWQ458834 SGM458834 SQI458834 TAE458834 TKA458834 TTW458834 UDS458834 UNO458834 UXK458834 VHG458834 VRC458834 WAY458834 WKU458834 WUQ458834 I524370 IE524370 SA524370 ABW524370 ALS524370 AVO524370 BFK524370 BPG524370 BZC524370 CIY524370 CSU524370 DCQ524370 DMM524370 DWI524370 EGE524370 EQA524370 EZW524370 FJS524370 FTO524370 GDK524370 GNG524370 GXC524370 HGY524370 HQU524370 IAQ524370 IKM524370 IUI524370 JEE524370 JOA524370 JXW524370 KHS524370 KRO524370 LBK524370 LLG524370 LVC524370 MEY524370 MOU524370 MYQ524370 NIM524370 NSI524370 OCE524370 OMA524370 OVW524370 PFS524370 PPO524370 PZK524370 QJG524370 QTC524370 RCY524370 RMU524370 RWQ524370 SGM524370 SQI524370 TAE524370 TKA524370 TTW524370 UDS524370 UNO524370 UXK524370 VHG524370 VRC524370 WAY524370 WKU524370 WUQ524370 I589906 IE589906 SA589906 ABW589906 ALS589906 AVO589906 BFK589906 BPG589906 BZC589906 CIY589906 CSU589906 DCQ589906 DMM589906 DWI589906 EGE589906 EQA589906 EZW589906 FJS589906 FTO589906 GDK589906 GNG589906 GXC589906 HGY589906 HQU589906 IAQ589906 IKM589906 IUI589906 JEE589906 JOA589906 JXW589906 KHS589906 KRO589906 LBK589906 LLG589906 LVC589906 MEY589906 MOU589906 MYQ589906 NIM589906 NSI589906 OCE589906 OMA589906 OVW589906 PFS589906 PPO589906 PZK589906 QJG589906 QTC589906 RCY589906 RMU589906 RWQ589906 SGM589906 SQI589906 TAE589906 TKA589906 TTW589906 UDS589906 UNO589906 UXK589906 VHG589906 VRC589906 WAY589906 WKU589906 WUQ589906 I655442 IE655442 SA655442 ABW655442 ALS655442 AVO655442 BFK655442 BPG655442 BZC655442 CIY655442 CSU655442 DCQ655442 DMM655442 DWI655442 EGE655442 EQA655442 EZW655442 FJS655442 FTO655442 GDK655442 GNG655442 GXC655442 HGY655442 HQU655442 IAQ655442 IKM655442 IUI655442 JEE655442 JOA655442 JXW655442 KHS655442 KRO655442 LBK655442 LLG655442 LVC655442 MEY655442 MOU655442 MYQ655442 NIM655442 NSI655442 OCE655442 OMA655442 OVW655442 PFS655442 PPO655442 PZK655442 QJG655442 QTC655442 RCY655442 RMU655442 RWQ655442 SGM655442 SQI655442 TAE655442 TKA655442 TTW655442 UDS655442 UNO655442 UXK655442 VHG655442 VRC655442 WAY655442 WKU655442 WUQ655442 I720978 IE720978 SA720978 ABW720978 ALS720978 AVO720978 BFK720978 BPG720978 BZC720978 CIY720978 CSU720978 DCQ720978 DMM720978 DWI720978 EGE720978 EQA720978 EZW720978 FJS720978 FTO720978 GDK720978 GNG720978 GXC720978 HGY720978 HQU720978 IAQ720978 IKM720978 IUI720978 JEE720978 JOA720978 JXW720978 KHS720978 KRO720978 LBK720978 LLG720978 LVC720978 MEY720978 MOU720978 MYQ720978 NIM720978 NSI720978 OCE720978 OMA720978 OVW720978 PFS720978 PPO720978 PZK720978 QJG720978 QTC720978 RCY720978 RMU720978 RWQ720978 SGM720978 SQI720978 TAE720978 TKA720978 TTW720978 UDS720978 UNO720978 UXK720978 VHG720978 VRC720978 WAY720978 WKU720978 WUQ720978 I786514 IE786514 SA786514 ABW786514 ALS786514 AVO786514 BFK786514 BPG786514 BZC786514 CIY786514 CSU786514 DCQ786514 DMM786514 DWI786514 EGE786514 EQA786514 EZW786514 FJS786514 FTO786514 GDK786514 GNG786514 GXC786514 HGY786514 HQU786514 IAQ786514 IKM786514 IUI786514 JEE786514 JOA786514 JXW786514 KHS786514 KRO786514 LBK786514 LLG786514 LVC786514 MEY786514 MOU786514 MYQ786514 NIM786514 NSI786514 OCE786514 OMA786514 OVW786514 PFS786514 PPO786514 PZK786514 QJG786514 QTC786514 RCY786514 RMU786514 RWQ786514 SGM786514 SQI786514 TAE786514 TKA786514 TTW786514 UDS786514 UNO786514 UXK786514 VHG786514 VRC786514 WAY786514 WKU786514 WUQ786514 I852050 IE852050 SA852050 ABW852050 ALS852050 AVO852050 BFK852050 BPG852050 BZC852050 CIY852050 CSU852050 DCQ852050 DMM852050 DWI852050 EGE852050 EQA852050 EZW852050 FJS852050 FTO852050 GDK852050 GNG852050 GXC852050 HGY852050 HQU852050 IAQ852050 IKM852050 IUI852050 JEE852050 JOA852050 JXW852050 KHS852050 KRO852050 LBK852050 LLG852050 LVC852050 MEY852050 MOU852050 MYQ852050 NIM852050 NSI852050 OCE852050 OMA852050 OVW852050 PFS852050 PPO852050 PZK852050 QJG852050 QTC852050 RCY852050 RMU852050 RWQ852050 SGM852050 SQI852050 TAE852050 TKA852050 TTW852050 UDS852050 UNO852050 UXK852050 VHG852050 VRC852050 WAY852050 WKU852050 WUQ852050 I917586 IE917586 SA917586 ABW917586 ALS917586 AVO917586 BFK917586 BPG917586 BZC917586 CIY917586 CSU917586 DCQ917586 DMM917586 DWI917586 EGE917586 EQA917586 EZW917586 FJS917586 FTO917586 GDK917586 GNG917586 GXC917586 HGY917586 HQU917586 IAQ917586 IKM917586 IUI917586 JEE917586 JOA917586 JXW917586 KHS917586 KRO917586 LBK917586 LLG917586 LVC917586 MEY917586 MOU917586 MYQ917586 NIM917586 NSI917586 OCE917586 OMA917586 OVW917586 PFS917586 PPO917586 PZK917586 QJG917586 QTC917586 RCY917586 RMU917586 RWQ917586 SGM917586 SQI917586 TAE917586 TKA917586 TTW917586 UDS917586 UNO917586 UXK917586 VHG917586 VRC917586 WAY917586 WKU917586 WUQ917586 I983122 IE983122 SA983122 ABW983122 ALS983122 AVO983122 BFK983122 BPG983122 BZC983122 CIY983122 CSU983122 DCQ983122 DMM983122 DWI983122 EGE983122 EQA983122 EZW983122 FJS983122 FTO983122 GDK983122 GNG983122 GXC983122 HGY983122 HQU983122 IAQ983122 IKM983122 IUI983122 JEE983122 JOA983122 JXW983122 KHS983122 KRO983122 LBK983122 LLG983122 LVC983122 MEY983122 MOU983122 MYQ983122 NIM983122 NSI983122 OCE983122 OMA983122 OVW983122 PFS983122 PPO983122 PZK983122 QJG983122 QTC983122 RCY983122 RMU983122 RWQ983122 SGM983122 SQI983122 TAE983122 TKA983122 TTW983122 UDS983122 UNO983122 UXK983122 VHG983122 VRC983122 WAY983122 WKU983122 WUQ983122 IA82 RW82 ABS82 ALO82 AVK82 BFG82 BPC82 BYY82 CIU82 CSQ82 DCM82 DMI82 DWE82 EGA82 EPW82 EZS82 FJO82 FTK82 GDG82 GNC82 GWY82 HGU82 HQQ82 IAM82 IKI82 IUE82 JEA82 JNW82 JXS82 KHO82 KRK82 LBG82 LLC82 LUY82 MEU82 MOQ82 MYM82 NII82 NSE82 OCA82 OLW82 OVS82 PFO82 PPK82 PZG82 QJC82 QSY82 RCU82 RMQ82 RWM82 SGI82 SQE82 TAA82 TJW82 TTS82 UDO82 UNK82 UXG82 VHC82 VQY82 WAU82 WKQ82 WUM82 IA65618 RW65618 ABS65618 ALO65618 AVK65618 BFG65618 BPC65618 BYY65618 CIU65618 CSQ65618 DCM65618 DMI65618 DWE65618 EGA65618 EPW65618 EZS65618 FJO65618 FTK65618 GDG65618 GNC65618 GWY65618 HGU65618 HQQ65618 IAM65618 IKI65618 IUE65618 JEA65618 JNW65618 JXS65618 KHO65618 KRK65618 LBG65618 LLC65618 LUY65618 MEU65618 MOQ65618 MYM65618 NII65618 NSE65618 OCA65618 OLW65618 OVS65618 PFO65618 PPK65618 PZG65618 QJC65618 QSY65618 RCU65618 RMQ65618 RWM65618 SGI65618 SQE65618 TAA65618 TJW65618 TTS65618 UDO65618 UNK65618 UXG65618 VHC65618 VQY65618 WAU65618 WKQ65618 WUM65618 IA131154 RW131154 ABS131154 ALO131154 AVK131154 BFG131154 BPC131154 BYY131154 CIU131154 CSQ131154 DCM131154 DMI131154 DWE131154 EGA131154 EPW131154 EZS131154 FJO131154 FTK131154 GDG131154 GNC131154 GWY131154 HGU131154 HQQ131154 IAM131154 IKI131154 IUE131154 JEA131154 JNW131154 JXS131154 KHO131154 KRK131154 LBG131154 LLC131154 LUY131154 MEU131154 MOQ131154 MYM131154 NII131154 NSE131154 OCA131154 OLW131154 OVS131154 PFO131154 PPK131154 PZG131154 QJC131154 QSY131154 RCU131154 RMQ131154 RWM131154 SGI131154 SQE131154 TAA131154 TJW131154 TTS131154 UDO131154 UNK131154 UXG131154 VHC131154 VQY131154 WAU131154 WKQ131154 WUM131154 IA196690 RW196690 ABS196690 ALO196690 AVK196690 BFG196690 BPC196690 BYY196690 CIU196690 CSQ196690 DCM196690 DMI196690 DWE196690 EGA196690 EPW196690 EZS196690 FJO196690 FTK196690 GDG196690 GNC196690 GWY196690 HGU196690 HQQ196690 IAM196690 IKI196690 IUE196690 JEA196690 JNW196690 JXS196690 KHO196690 KRK196690 LBG196690 LLC196690 LUY196690 MEU196690 MOQ196690 MYM196690 NII196690 NSE196690 OCA196690 OLW196690 OVS196690 PFO196690 PPK196690 PZG196690 QJC196690 QSY196690 RCU196690 RMQ196690 RWM196690 SGI196690 SQE196690 TAA196690 TJW196690 TTS196690 UDO196690 UNK196690 UXG196690 VHC196690 VQY196690 WAU196690 WKQ196690 WUM196690 IA262226 RW262226 ABS262226 ALO262226 AVK262226 BFG262226 BPC262226 BYY262226 CIU262226 CSQ262226 DCM262226 DMI262226 DWE262226 EGA262226 EPW262226 EZS262226 FJO262226 FTK262226 GDG262226 GNC262226 GWY262226 HGU262226 HQQ262226 IAM262226 IKI262226 IUE262226 JEA262226 JNW262226 JXS262226 KHO262226 KRK262226 LBG262226 LLC262226 LUY262226 MEU262226 MOQ262226 MYM262226 NII262226 NSE262226 OCA262226 OLW262226 OVS262226 PFO262226 PPK262226 PZG262226 QJC262226 QSY262226 RCU262226 RMQ262226 RWM262226 SGI262226 SQE262226 TAA262226 TJW262226 TTS262226 UDO262226 UNK262226 UXG262226 VHC262226 VQY262226 WAU262226 WKQ262226 WUM262226 IA327762 RW327762 ABS327762 ALO327762 AVK327762 BFG327762 BPC327762 BYY327762 CIU327762 CSQ327762 DCM327762 DMI327762 DWE327762 EGA327762 EPW327762 EZS327762 FJO327762 FTK327762 GDG327762 GNC327762 GWY327762 HGU327762 HQQ327762 IAM327762 IKI327762 IUE327762 JEA327762 JNW327762 JXS327762 KHO327762 KRK327762 LBG327762 LLC327762 LUY327762 MEU327762 MOQ327762 MYM327762 NII327762 NSE327762 OCA327762 OLW327762 OVS327762 PFO327762 PPK327762 PZG327762 QJC327762 QSY327762 RCU327762 RMQ327762 RWM327762 SGI327762 SQE327762 TAA327762 TJW327762 TTS327762 UDO327762 UNK327762 UXG327762 VHC327762 VQY327762 WAU327762 WKQ327762 WUM327762 IA393298 RW393298 ABS393298 ALO393298 AVK393298 BFG393298 BPC393298 BYY393298 CIU393298 CSQ393298 DCM393298 DMI393298 DWE393298 EGA393298 EPW393298 EZS393298 FJO393298 FTK393298 GDG393298 GNC393298 GWY393298 HGU393298 HQQ393298 IAM393298 IKI393298 IUE393298 JEA393298 JNW393298 JXS393298 KHO393298 KRK393298 LBG393298 LLC393298 LUY393298 MEU393298 MOQ393298 MYM393298 NII393298 NSE393298 OCA393298 OLW393298 OVS393298 PFO393298 PPK393298 PZG393298 QJC393298 QSY393298 RCU393298 RMQ393298 RWM393298 SGI393298 SQE393298 TAA393298 TJW393298 TTS393298 UDO393298 UNK393298 UXG393298 VHC393298 VQY393298 WAU393298 WKQ393298 WUM393298 IA458834 RW458834 ABS458834 ALO458834 AVK458834 BFG458834 BPC458834 BYY458834 CIU458834 CSQ458834 DCM458834 DMI458834 DWE458834 EGA458834 EPW458834 EZS458834 FJO458834 FTK458834 GDG458834 GNC458834 GWY458834 HGU458834 HQQ458834 IAM458834 IKI458834 IUE458834 JEA458834 JNW458834 JXS458834 KHO458834 KRK458834 LBG458834 LLC458834 LUY458834 MEU458834 MOQ458834 MYM458834 NII458834 NSE458834 OCA458834 OLW458834 OVS458834 PFO458834 PPK458834 PZG458834 QJC458834 QSY458834 RCU458834 RMQ458834 RWM458834 SGI458834 SQE458834 TAA458834 TJW458834 TTS458834 UDO458834 UNK458834 UXG458834 VHC458834 VQY458834 WAU458834 WKQ458834 WUM458834 IA524370 RW524370 ABS524370 ALO524370 AVK524370 BFG524370 BPC524370 BYY524370 CIU524370 CSQ524370 DCM524370 DMI524370 DWE524370 EGA524370 EPW524370 EZS524370 FJO524370 FTK524370 GDG524370 GNC524370 GWY524370 HGU524370 HQQ524370 IAM524370 IKI524370 IUE524370 JEA524370 JNW524370 JXS524370 KHO524370 KRK524370 LBG524370 LLC524370 LUY524370 MEU524370 MOQ524370 MYM524370 NII524370 NSE524370 OCA524370 OLW524370 OVS524370 PFO524370 PPK524370 PZG524370 QJC524370 QSY524370 RCU524370 RMQ524370 RWM524370 SGI524370 SQE524370 TAA524370 TJW524370 TTS524370 UDO524370 UNK524370 UXG524370 VHC524370 VQY524370 WAU524370 WKQ524370 WUM524370 IA589906 RW589906 ABS589906 ALO589906 AVK589906 BFG589906 BPC589906 BYY589906 CIU589906 CSQ589906 DCM589906 DMI589906 DWE589906 EGA589906 EPW589906 EZS589906 FJO589906 FTK589906 GDG589906 GNC589906 GWY589906 HGU589906 HQQ589906 IAM589906 IKI589906 IUE589906 JEA589906 JNW589906 JXS589906 KHO589906 KRK589906 LBG589906 LLC589906 LUY589906 MEU589906 MOQ589906 MYM589906 NII589906 NSE589906 OCA589906 OLW589906 OVS589906 PFO589906 PPK589906 PZG589906 QJC589906 QSY589906 RCU589906 RMQ589906 RWM589906 SGI589906 SQE589906 TAA589906 TJW589906 TTS589906 UDO589906 UNK589906 UXG589906 VHC589906 VQY589906 WAU589906 WKQ589906 WUM589906 IA655442 RW655442 ABS655442 ALO655442 AVK655442 BFG655442 BPC655442 BYY655442 CIU655442 CSQ655442 DCM655442 DMI655442 DWE655442 EGA655442 EPW655442 EZS655442 FJO655442 FTK655442 GDG655442 GNC655442 GWY655442 HGU655442 HQQ655442 IAM655442 IKI655442 IUE655442 JEA655442 JNW655442 JXS655442 KHO655442 KRK655442 LBG655442 LLC655442 LUY655442 MEU655442 MOQ655442 MYM655442 NII655442 NSE655442 OCA655442 OLW655442 OVS655442 PFO655442 PPK655442 PZG655442 QJC655442 QSY655442 RCU655442 RMQ655442 RWM655442 SGI655442 SQE655442 TAA655442 TJW655442 TTS655442 UDO655442 UNK655442 UXG655442 VHC655442 VQY655442 WAU655442 WKQ655442 WUM655442 IA720978 RW720978 ABS720978 ALO720978 AVK720978 BFG720978 BPC720978 BYY720978 CIU720978 CSQ720978 DCM720978 DMI720978 DWE720978 EGA720978 EPW720978 EZS720978 FJO720978 FTK720978 GDG720978 GNC720978 GWY720978 HGU720978 HQQ720978 IAM720978 IKI720978 IUE720978 JEA720978 JNW720978 JXS720978 KHO720978 KRK720978 LBG720978 LLC720978 LUY720978 MEU720978 MOQ720978 MYM720978 NII720978 NSE720978 OCA720978 OLW720978 OVS720978 PFO720978 PPK720978 PZG720978 QJC720978 QSY720978 RCU720978 RMQ720978 RWM720978 SGI720978 SQE720978 TAA720978 TJW720978 TTS720978 UDO720978 UNK720978 UXG720978 VHC720978 VQY720978 WAU720978 WKQ720978 WUM720978 IA786514 RW786514 ABS786514 ALO786514 AVK786514 BFG786514 BPC786514 BYY786514 CIU786514 CSQ786514 DCM786514 DMI786514 DWE786514 EGA786514 EPW786514 EZS786514 FJO786514 FTK786514 GDG786514 GNC786514 GWY786514 HGU786514 HQQ786514 IAM786514 IKI786514 IUE786514 JEA786514 JNW786514 JXS786514 KHO786514 KRK786514 LBG786514 LLC786514 LUY786514 MEU786514 MOQ786514 MYM786514 NII786514 NSE786514 OCA786514 OLW786514 OVS786514 PFO786514 PPK786514 PZG786514 QJC786514 QSY786514 RCU786514 RMQ786514 RWM786514 SGI786514 SQE786514 TAA786514 TJW786514 TTS786514 UDO786514 UNK786514 UXG786514 VHC786514 VQY786514 WAU786514 WKQ786514 WUM786514 IA852050 RW852050 ABS852050 ALO852050 AVK852050 BFG852050 BPC852050 BYY852050 CIU852050 CSQ852050 DCM852050 DMI852050 DWE852050 EGA852050 EPW852050 EZS852050 FJO852050 FTK852050 GDG852050 GNC852050 GWY852050 HGU852050 HQQ852050 IAM852050 IKI852050 IUE852050 JEA852050 JNW852050 JXS852050 KHO852050 KRK852050 LBG852050 LLC852050 LUY852050 MEU852050 MOQ852050 MYM852050 NII852050 NSE852050 OCA852050 OLW852050 OVS852050 PFO852050 PPK852050 PZG852050 QJC852050 QSY852050 RCU852050 RMQ852050 RWM852050 SGI852050 SQE852050 TAA852050 TJW852050 TTS852050 UDO852050 UNK852050 UXG852050 VHC852050 VQY852050 WAU852050 WKQ852050 WUM852050 IA917586 RW917586 ABS917586 ALO917586 AVK917586 BFG917586 BPC917586 BYY917586 CIU917586 CSQ917586 DCM917586 DMI917586 DWE917586 EGA917586 EPW917586 EZS917586 FJO917586 FTK917586 GDG917586 GNC917586 GWY917586 HGU917586 HQQ917586 IAM917586 IKI917586 IUE917586 JEA917586 JNW917586 JXS917586 KHO917586 KRK917586 LBG917586 LLC917586 LUY917586 MEU917586 MOQ917586 MYM917586 NII917586 NSE917586 OCA917586 OLW917586 OVS917586 PFO917586 PPK917586 PZG917586 QJC917586 QSY917586 RCU917586 RMQ917586 RWM917586 SGI917586 SQE917586 TAA917586 TJW917586 TTS917586 UDO917586 UNK917586 UXG917586 VHC917586 VQY917586 WAU917586 WKQ917586 WUM917586 IA983122 RW983122 ABS983122 ALO983122 AVK983122 BFG983122 BPC983122 BYY983122 CIU983122 CSQ983122 DCM983122 DMI983122 DWE983122 EGA983122 EPW983122 EZS983122 FJO983122 FTK983122 GDG983122 GNC983122 GWY983122 HGU983122 HQQ983122 IAM983122 IKI983122 IUE983122 JEA983122 JNW983122 JXS983122 KHO983122 KRK983122 LBG983122 LLC983122 LUY983122 MEU983122 MOQ983122 MYM983122 NII983122 NSE983122 OCA983122 OLW983122 OVS983122 PFO983122 PPK983122 PZG983122 QJC983122 QSY983122 RCU983122 RMQ983122 RWM983122 SGI983122 SQE983122 TAA983122 TJW983122 TTS983122 UDO983122 UNK983122 UXG983122 VHC983122 VQY983122 WAU983122 WKQ983122 WUM983122 HW82 RS82 ABO82 ALK82 AVG82 BFC82 BOY82 BYU82 CIQ82 CSM82 DCI82 DME82 DWA82 EFW82 EPS82 EZO82 FJK82 FTG82 GDC82 GMY82 GWU82 HGQ82 HQM82 IAI82 IKE82 IUA82 JDW82 JNS82 JXO82 KHK82 KRG82 LBC82 LKY82 LUU82 MEQ82 MOM82 MYI82 NIE82 NSA82 OBW82 OLS82 OVO82 PFK82 PPG82 PZC82 QIY82 QSU82 RCQ82 RMM82 RWI82 SGE82 SQA82 SZW82 TJS82 TTO82 UDK82 UNG82 UXC82 VGY82 VQU82 WAQ82 WKM82 WUI82 HW65618 RS65618 ABO65618 ALK65618 AVG65618 BFC65618 BOY65618 BYU65618 CIQ65618 CSM65618 DCI65618 DME65618 DWA65618 EFW65618 EPS65618 EZO65618 FJK65618 FTG65618 GDC65618 GMY65618 GWU65618 HGQ65618 HQM65618 IAI65618 IKE65618 IUA65618 JDW65618 JNS65618 JXO65618 KHK65618 KRG65618 LBC65618 LKY65618 LUU65618 MEQ65618 MOM65618 MYI65618 NIE65618 NSA65618 OBW65618 OLS65618 OVO65618 PFK65618 PPG65618 PZC65618 QIY65618 QSU65618 RCQ65618 RMM65618 RWI65618 SGE65618 SQA65618 SZW65618 TJS65618 TTO65618 UDK65618 UNG65618 UXC65618 VGY65618 VQU65618 WAQ65618 WKM65618 WUI65618 HW131154 RS131154 ABO131154 ALK131154 AVG131154 BFC131154 BOY131154 BYU131154 CIQ131154 CSM131154 DCI131154 DME131154 DWA131154 EFW131154 EPS131154 EZO131154 FJK131154 FTG131154 GDC131154 GMY131154 GWU131154 HGQ131154 HQM131154 IAI131154 IKE131154 IUA131154 JDW131154 JNS131154 JXO131154 KHK131154 KRG131154 LBC131154 LKY131154 LUU131154 MEQ131154 MOM131154 MYI131154 NIE131154 NSA131154 OBW131154 OLS131154 OVO131154 PFK131154 PPG131154 PZC131154 QIY131154 QSU131154 RCQ131154 RMM131154 RWI131154 SGE131154 SQA131154 SZW131154 TJS131154 TTO131154 UDK131154 UNG131154 UXC131154 VGY131154 VQU131154 WAQ131154 WKM131154 WUI131154 HW196690 RS196690 ABO196690 ALK196690 AVG196690 BFC196690 BOY196690 BYU196690 CIQ196690 CSM196690 DCI196690 DME196690 DWA196690 EFW196690 EPS196690 EZO196690 FJK196690 FTG196690 GDC196690 GMY196690 GWU196690 HGQ196690 HQM196690 IAI196690 IKE196690 IUA196690 JDW196690 JNS196690 JXO196690 KHK196690 KRG196690 LBC196690 LKY196690 LUU196690 MEQ196690 MOM196690 MYI196690 NIE196690 NSA196690 OBW196690 OLS196690 OVO196690 PFK196690 PPG196690 PZC196690 QIY196690 QSU196690 RCQ196690 RMM196690 RWI196690 SGE196690 SQA196690 SZW196690 TJS196690 TTO196690 UDK196690 UNG196690 UXC196690 VGY196690 VQU196690 WAQ196690 WKM196690 WUI196690 HW262226 RS262226 ABO262226 ALK262226 AVG262226 BFC262226 BOY262226 BYU262226 CIQ262226 CSM262226 DCI262226 DME262226 DWA262226 EFW262226 EPS262226 EZO262226 FJK262226 FTG262226 GDC262226 GMY262226 GWU262226 HGQ262226 HQM262226 IAI262226 IKE262226 IUA262226 JDW262226 JNS262226 JXO262226 KHK262226 KRG262226 LBC262226 LKY262226 LUU262226 MEQ262226 MOM262226 MYI262226 NIE262226 NSA262226 OBW262226 OLS262226 OVO262226 PFK262226 PPG262226 PZC262226 QIY262226 QSU262226 RCQ262226 RMM262226 RWI262226 SGE262226 SQA262226 SZW262226 TJS262226 TTO262226 UDK262226 UNG262226 UXC262226 VGY262226 VQU262226 WAQ262226 WKM262226 WUI262226 HW327762 RS327762 ABO327762 ALK327762 AVG327762 BFC327762 BOY327762 BYU327762 CIQ327762 CSM327762 DCI327762 DME327762 DWA327762 EFW327762 EPS327762 EZO327762 FJK327762 FTG327762 GDC327762 GMY327762 GWU327762 HGQ327762 HQM327762 IAI327762 IKE327762 IUA327762 JDW327762 JNS327762 JXO327762 KHK327762 KRG327762 LBC327762 LKY327762 LUU327762 MEQ327762 MOM327762 MYI327762 NIE327762 NSA327762 OBW327762 OLS327762 OVO327762 PFK327762 PPG327762 PZC327762 QIY327762 QSU327762 RCQ327762 RMM327762 RWI327762 SGE327762 SQA327762 SZW327762 TJS327762 TTO327762 UDK327762 UNG327762 UXC327762 VGY327762 VQU327762 WAQ327762 WKM327762 WUI327762 HW393298 RS393298 ABO393298 ALK393298 AVG393298 BFC393298 BOY393298 BYU393298 CIQ393298 CSM393298 DCI393298 DME393298 DWA393298 EFW393298 EPS393298 EZO393298 FJK393298 FTG393298 GDC393298 GMY393298 GWU393298 HGQ393298 HQM393298 IAI393298 IKE393298 IUA393298 JDW393298 JNS393298 JXO393298 KHK393298 KRG393298 LBC393298 LKY393298 LUU393298 MEQ393298 MOM393298 MYI393298 NIE393298 NSA393298 OBW393298 OLS393298 OVO393298 PFK393298 PPG393298 PZC393298 QIY393298 QSU393298 RCQ393298 RMM393298 RWI393298 SGE393298 SQA393298 SZW393298 TJS393298 TTO393298 UDK393298 UNG393298 UXC393298 VGY393298 VQU393298 WAQ393298 WKM393298 WUI393298 HW458834 RS458834 ABO458834 ALK458834 AVG458834 BFC458834 BOY458834 BYU458834 CIQ458834 CSM458834 DCI458834 DME458834 DWA458834 EFW458834 EPS458834 EZO458834 FJK458834 FTG458834 GDC458834 GMY458834 GWU458834 HGQ458834 HQM458834 IAI458834 IKE458834 IUA458834 JDW458834 JNS458834 JXO458834 KHK458834 KRG458834 LBC458834 LKY458834 LUU458834 MEQ458834 MOM458834 MYI458834 NIE458834 NSA458834 OBW458834 OLS458834 OVO458834 PFK458834 PPG458834 PZC458834 QIY458834 QSU458834 RCQ458834 RMM458834 RWI458834 SGE458834 SQA458834 SZW458834 TJS458834 TTO458834 UDK458834 UNG458834 UXC458834 VGY458834 VQU458834 WAQ458834 WKM458834 WUI458834 HW524370 RS524370 ABO524370 ALK524370 AVG524370 BFC524370 BOY524370 BYU524370 CIQ524370 CSM524370 DCI524370 DME524370 DWA524370 EFW524370 EPS524370 EZO524370 FJK524370 FTG524370 GDC524370 GMY524370 GWU524370 HGQ524370 HQM524370 IAI524370 IKE524370 IUA524370 JDW524370 JNS524370 JXO524370 KHK524370 KRG524370 LBC524370 LKY524370 LUU524370 MEQ524370 MOM524370 MYI524370 NIE524370 NSA524370 OBW524370 OLS524370 OVO524370 PFK524370 PPG524370 PZC524370 QIY524370 QSU524370 RCQ524370 RMM524370 RWI524370 SGE524370 SQA524370 SZW524370 TJS524370 TTO524370 UDK524370 UNG524370 UXC524370 VGY524370 VQU524370 WAQ524370 WKM524370 WUI524370 HW589906 RS589906 ABO589906 ALK589906 AVG589906 BFC589906 BOY589906 BYU589906 CIQ589906 CSM589906 DCI589906 DME589906 DWA589906 EFW589906 EPS589906 EZO589906 FJK589906 FTG589906 GDC589906 GMY589906 GWU589906 HGQ589906 HQM589906 IAI589906 IKE589906 IUA589906 JDW589906 JNS589906 JXO589906 KHK589906 KRG589906 LBC589906 LKY589906 LUU589906 MEQ589906 MOM589906 MYI589906 NIE589906 NSA589906 OBW589906 OLS589906 OVO589906 PFK589906 PPG589906 PZC589906 QIY589906 QSU589906 RCQ589906 RMM589906 RWI589906 SGE589906 SQA589906 SZW589906 TJS589906 TTO589906 UDK589906 UNG589906 UXC589906 VGY589906 VQU589906 WAQ589906 WKM589906 WUI589906 HW655442 RS655442 ABO655442 ALK655442 AVG655442 BFC655442 BOY655442 BYU655442 CIQ655442 CSM655442 DCI655442 DME655442 DWA655442 EFW655442 EPS655442 EZO655442 FJK655442 FTG655442 GDC655442 GMY655442 GWU655442 HGQ655442 HQM655442 IAI655442 IKE655442 IUA655442 JDW655442 JNS655442 JXO655442 KHK655442 KRG655442 LBC655442 LKY655442 LUU655442 MEQ655442 MOM655442 MYI655442 NIE655442 NSA655442 OBW655442 OLS655442 OVO655442 PFK655442 PPG655442 PZC655442 QIY655442 QSU655442 RCQ655442 RMM655442 RWI655442 SGE655442 SQA655442 SZW655442 TJS655442 TTO655442 UDK655442 UNG655442 UXC655442 VGY655442 VQU655442 WAQ655442 WKM655442 WUI655442 HW720978 RS720978 ABO720978 ALK720978 AVG720978 BFC720978 BOY720978 BYU720978 CIQ720978 CSM720978 DCI720978 DME720978 DWA720978 EFW720978 EPS720978 EZO720978 FJK720978 FTG720978 GDC720978 GMY720978 GWU720978 HGQ720978 HQM720978 IAI720978 IKE720978 IUA720978 JDW720978 JNS720978 JXO720978 KHK720978 KRG720978 LBC720978 LKY720978 LUU720978 MEQ720978 MOM720978 MYI720978 NIE720978 NSA720978 OBW720978 OLS720978 OVO720978 PFK720978 PPG720978 PZC720978 QIY720978 QSU720978 RCQ720978 RMM720978 RWI720978 SGE720978 SQA720978 SZW720978 TJS720978 TTO720978 UDK720978 UNG720978 UXC720978 VGY720978 VQU720978 WAQ720978 WKM720978 WUI720978 HW786514 RS786514 ABO786514 ALK786514 AVG786514 BFC786514 BOY786514 BYU786514 CIQ786514 CSM786514 DCI786514 DME786514 DWA786514 EFW786514 EPS786514 EZO786514 FJK786514 FTG786514 GDC786514 GMY786514 GWU786514 HGQ786514 HQM786514 IAI786514 IKE786514 IUA786514 JDW786514 JNS786514 JXO786514 KHK786514 KRG786514 LBC786514 LKY786514 LUU786514 MEQ786514 MOM786514 MYI786514 NIE786514 NSA786514 OBW786514 OLS786514 OVO786514 PFK786514 PPG786514 PZC786514 QIY786514 QSU786514 RCQ786514 RMM786514 RWI786514 SGE786514 SQA786514 SZW786514 TJS786514 TTO786514 UDK786514 UNG786514 UXC786514 VGY786514 VQU786514 WAQ786514 WKM786514 WUI786514 HW852050 RS852050 ABO852050 ALK852050 AVG852050 BFC852050 BOY852050 BYU852050 CIQ852050 CSM852050 DCI852050 DME852050 DWA852050 EFW852050 EPS852050 EZO852050 FJK852050 FTG852050 GDC852050 GMY852050 GWU852050 HGQ852050 HQM852050 IAI852050 IKE852050 IUA852050 JDW852050 JNS852050 JXO852050 KHK852050 KRG852050 LBC852050 LKY852050 LUU852050 MEQ852050 MOM852050 MYI852050 NIE852050 NSA852050 OBW852050 OLS852050 OVO852050 PFK852050 PPG852050 PZC852050 QIY852050 QSU852050 RCQ852050 RMM852050 RWI852050 SGE852050 SQA852050 SZW852050 TJS852050 TTO852050 UDK852050 UNG852050 UXC852050 VGY852050 VQU852050 WAQ852050 WKM852050 WUI852050 HW917586 RS917586 ABO917586 ALK917586 AVG917586 BFC917586 BOY917586 BYU917586 CIQ917586 CSM917586 DCI917586 DME917586 DWA917586 EFW917586 EPS917586 EZO917586 FJK917586 FTG917586 GDC917586 GMY917586 GWU917586 HGQ917586 HQM917586 IAI917586 IKE917586 IUA917586 JDW917586 JNS917586 JXO917586 KHK917586 KRG917586 LBC917586 LKY917586 LUU917586 MEQ917586 MOM917586 MYI917586 NIE917586 NSA917586 OBW917586 OLS917586 OVO917586 PFK917586 PPG917586 PZC917586 QIY917586 QSU917586 RCQ917586 RMM917586 RWI917586 SGE917586 SQA917586 SZW917586 TJS917586 TTO917586 UDK917586 UNG917586 UXC917586 VGY917586 VQU917586 WAQ917586 WKM917586 WUI917586 HW983122 RS983122 ABO983122 ALK983122 AVG983122 BFC983122 BOY983122 BYU983122 CIQ983122 CSM983122 DCI983122 DME983122 DWA983122 EFW983122 EPS983122 EZO983122 FJK983122 FTG983122 GDC983122 GMY983122 GWU983122 HGQ983122 HQM983122 IAI983122 IKE983122 IUA983122 JDW983122 JNS983122 JXO983122 KHK983122 KRG983122 LBC983122 LKY983122 LUU983122 MEQ983122 MOM983122 MYI983122 NIE983122 NSA983122 OBW983122 OLS983122 OVO983122 PFK983122 PPG983122 PZC983122 QIY983122 QSU983122 RCQ983122 RMM983122 RWI983122 SGE983122 SQA983122 SZW983122 TJS983122 TTO983122 UDK983122 UNG983122 UXC983122 VGY983122 VQU983122 WAQ983122 WKM983122 WUI983122 HS82 RO82 ABK82 ALG82 AVC82 BEY82 BOU82 BYQ82 CIM82 CSI82 DCE82 DMA82 DVW82 EFS82 EPO82 EZK82 FJG82 FTC82 GCY82 GMU82 GWQ82 HGM82 HQI82 IAE82 IKA82 ITW82 JDS82 JNO82 JXK82 KHG82 KRC82 LAY82 LKU82 LUQ82 MEM82 MOI82 MYE82 NIA82 NRW82 OBS82 OLO82 OVK82 PFG82 PPC82 PYY82 QIU82 QSQ82 RCM82 RMI82 RWE82 SGA82 SPW82 SZS82 TJO82 TTK82 UDG82 UNC82 UWY82 VGU82 VQQ82 WAM82 WKI82 WUE82 HS65618 RO65618 ABK65618 ALG65618 AVC65618 BEY65618 BOU65618 BYQ65618 CIM65618 CSI65618 DCE65618 DMA65618 DVW65618 EFS65618 EPO65618 EZK65618 FJG65618 FTC65618 GCY65618 GMU65618 GWQ65618 HGM65618 HQI65618 IAE65618 IKA65618 ITW65618 JDS65618 JNO65618 JXK65618 KHG65618 KRC65618 LAY65618 LKU65618 LUQ65618 MEM65618 MOI65618 MYE65618 NIA65618 NRW65618 OBS65618 OLO65618 OVK65618 PFG65618 PPC65618 PYY65618 QIU65618 QSQ65618 RCM65618 RMI65618 RWE65618 SGA65618 SPW65618 SZS65618 TJO65618 TTK65618 UDG65618 UNC65618 UWY65618 VGU65618 VQQ65618 WAM65618 WKI65618 WUE65618 HS131154 RO131154 ABK131154 ALG131154 AVC131154 BEY131154 BOU131154 BYQ131154 CIM131154 CSI131154 DCE131154 DMA131154 DVW131154 EFS131154 EPO131154 EZK131154 FJG131154 FTC131154 GCY131154 GMU131154 GWQ131154 HGM131154 HQI131154 IAE131154 IKA131154 ITW131154 JDS131154 JNO131154 JXK131154 KHG131154 KRC131154 LAY131154 LKU131154 LUQ131154 MEM131154 MOI131154 MYE131154 NIA131154 NRW131154 OBS131154 OLO131154 OVK131154 PFG131154 PPC131154 PYY131154 QIU131154 QSQ131154 RCM131154 RMI131154 RWE131154 SGA131154 SPW131154 SZS131154 TJO131154 TTK131154 UDG131154 UNC131154 UWY131154 VGU131154 VQQ131154 WAM131154 WKI131154 WUE131154 HS196690 RO196690 ABK196690 ALG196690 AVC196690 BEY196690 BOU196690 BYQ196690 CIM196690 CSI196690 DCE196690 DMA196690 DVW196690 EFS196690 EPO196690 EZK196690 FJG196690 FTC196690 GCY196690 GMU196690 GWQ196690 HGM196690 HQI196690 IAE196690 IKA196690 ITW196690 JDS196690 JNO196690 JXK196690 KHG196690 KRC196690 LAY196690 LKU196690 LUQ196690 MEM196690 MOI196690 MYE196690 NIA196690 NRW196690 OBS196690 OLO196690 OVK196690 PFG196690 PPC196690 PYY196690 QIU196690 QSQ196690 RCM196690 RMI196690 RWE196690 SGA196690 SPW196690 SZS196690 TJO196690 TTK196690 UDG196690 UNC196690 UWY196690 VGU196690 VQQ196690 WAM196690 WKI196690 WUE196690 HS262226 RO262226 ABK262226 ALG262226 AVC262226 BEY262226 BOU262226 BYQ262226 CIM262226 CSI262226 DCE262226 DMA262226 DVW262226 EFS262226 EPO262226 EZK262226 FJG262226 FTC262226 GCY262226 GMU262226 GWQ262226 HGM262226 HQI262226 IAE262226 IKA262226 ITW262226 JDS262226 JNO262226 JXK262226 KHG262226 KRC262226 LAY262226 LKU262226 LUQ262226 MEM262226 MOI262226 MYE262226 NIA262226 NRW262226 OBS262226 OLO262226 OVK262226 PFG262226 PPC262226 PYY262226 QIU262226 QSQ262226 RCM262226 RMI262226 RWE262226 SGA262226 SPW262226 SZS262226 TJO262226 TTK262226 UDG262226 UNC262226 UWY262226 VGU262226 VQQ262226 WAM262226 WKI262226 WUE262226 HS327762 RO327762 ABK327762 ALG327762 AVC327762 BEY327762 BOU327762 BYQ327762 CIM327762 CSI327762 DCE327762 DMA327762 DVW327762 EFS327762 EPO327762 EZK327762 FJG327762 FTC327762 GCY327762 GMU327762 GWQ327762 HGM327762 HQI327762 IAE327762 IKA327762 ITW327762 JDS327762 JNO327762 JXK327762 KHG327762 KRC327762 LAY327762 LKU327762 LUQ327762 MEM327762 MOI327762 MYE327762 NIA327762 NRW327762 OBS327762 OLO327762 OVK327762 PFG327762 PPC327762 PYY327762 QIU327762 QSQ327762 RCM327762 RMI327762 RWE327762 SGA327762 SPW327762 SZS327762 TJO327762 TTK327762 UDG327762 UNC327762 UWY327762 VGU327762 VQQ327762 WAM327762 WKI327762 WUE327762 HS393298 RO393298 ABK393298 ALG393298 AVC393298 BEY393298 BOU393298 BYQ393298 CIM393298 CSI393298 DCE393298 DMA393298 DVW393298 EFS393298 EPO393298 EZK393298 FJG393298 FTC393298 GCY393298 GMU393298 GWQ393298 HGM393298 HQI393298 IAE393298 IKA393298 ITW393298 JDS393298 JNO393298 JXK393298 KHG393298 KRC393298 LAY393298 LKU393298 LUQ393298 MEM393298 MOI393298 MYE393298 NIA393298 NRW393298 OBS393298 OLO393298 OVK393298 PFG393298 PPC393298 PYY393298 QIU393298 QSQ393298 RCM393298 RMI393298 RWE393298 SGA393298 SPW393298 SZS393298 TJO393298 TTK393298 UDG393298 UNC393298 UWY393298 VGU393298 VQQ393298 WAM393298 WKI393298 WUE393298 HS458834 RO458834 ABK458834 ALG458834 AVC458834 BEY458834 BOU458834 BYQ458834 CIM458834 CSI458834 DCE458834 DMA458834 DVW458834 EFS458834 EPO458834 EZK458834 FJG458834 FTC458834 GCY458834 GMU458834 GWQ458834 HGM458834 HQI458834 IAE458834 IKA458834 ITW458834 JDS458834 JNO458834 JXK458834 KHG458834 KRC458834 LAY458834 LKU458834 LUQ458834 MEM458834 MOI458834 MYE458834 NIA458834 NRW458834 OBS458834 OLO458834 OVK458834 PFG458834 PPC458834 PYY458834 QIU458834 QSQ458834 RCM458834 RMI458834 RWE458834 SGA458834 SPW458834 SZS458834 TJO458834 TTK458834 UDG458834 UNC458834 UWY458834 VGU458834 VQQ458834 WAM458834 WKI458834 WUE458834 HS524370 RO524370 ABK524370 ALG524370 AVC524370 BEY524370 BOU524370 BYQ524370 CIM524370 CSI524370 DCE524370 DMA524370 DVW524370 EFS524370 EPO524370 EZK524370 FJG524370 FTC524370 GCY524370 GMU524370 GWQ524370 HGM524370 HQI524370 IAE524370 IKA524370 ITW524370 JDS524370 JNO524370 JXK524370 KHG524370 KRC524370 LAY524370 LKU524370 LUQ524370 MEM524370 MOI524370 MYE524370 NIA524370 NRW524370 OBS524370 OLO524370 OVK524370 PFG524370 PPC524370 PYY524370 QIU524370 QSQ524370 RCM524370 RMI524370 RWE524370 SGA524370 SPW524370 SZS524370 TJO524370 TTK524370 UDG524370 UNC524370 UWY524370 VGU524370 VQQ524370 WAM524370 WKI524370 WUE524370 HS589906 RO589906 ABK589906 ALG589906 AVC589906 BEY589906 BOU589906 BYQ589906 CIM589906 CSI589906 DCE589906 DMA589906 DVW589906 EFS589906 EPO589906 EZK589906 FJG589906 FTC589906 GCY589906 GMU589906 GWQ589906 HGM589906 HQI589906 IAE589906 IKA589906 ITW589906 JDS589906 JNO589906 JXK589906 KHG589906 KRC589906 LAY589906 LKU589906 LUQ589906 MEM589906 MOI589906 MYE589906 NIA589906 NRW589906 OBS589906 OLO589906 OVK589906 PFG589906 PPC589906 PYY589906 QIU589906 QSQ589906 RCM589906 RMI589906 RWE589906 SGA589906 SPW589906 SZS589906 TJO589906 TTK589906 UDG589906 UNC589906 UWY589906 VGU589906 VQQ589906 WAM589906 WKI589906 WUE589906 HS655442 RO655442 ABK655442 ALG655442 AVC655442 BEY655442 BOU655442 BYQ655442 CIM655442 CSI655442 DCE655442 DMA655442 DVW655442 EFS655442 EPO655442 EZK655442 FJG655442 FTC655442 GCY655442 GMU655442 GWQ655442 HGM655442 HQI655442 IAE655442 IKA655442 ITW655442 JDS655442 JNO655442 JXK655442 KHG655442 KRC655442 LAY655442 LKU655442 LUQ655442 MEM655442 MOI655442 MYE655442 NIA655442 NRW655442 OBS655442 OLO655442 OVK655442 PFG655442 PPC655442 PYY655442 QIU655442 QSQ655442 RCM655442 RMI655442 RWE655442 SGA655442 SPW655442 SZS655442 TJO655442 TTK655442 UDG655442 UNC655442 UWY655442 VGU655442 VQQ655442 WAM655442 WKI655442 WUE655442 HS720978 RO720978 ABK720978 ALG720978 AVC720978 BEY720978 BOU720978 BYQ720978 CIM720978 CSI720978 DCE720978 DMA720978 DVW720978 EFS720978 EPO720978 EZK720978 FJG720978 FTC720978 GCY720978 GMU720978 GWQ720978 HGM720978 HQI720978 IAE720978 IKA720978 ITW720978 JDS720978 JNO720978 JXK720978 KHG720978 KRC720978 LAY720978 LKU720978 LUQ720978 MEM720978 MOI720978 MYE720978 NIA720978 NRW720978 OBS720978 OLO720978 OVK720978 PFG720978 PPC720978 PYY720978 QIU720978 QSQ720978 RCM720978 RMI720978 RWE720978 SGA720978 SPW720978 SZS720978 TJO720978 TTK720978 UDG720978 UNC720978 UWY720978 VGU720978 VQQ720978 WAM720978 WKI720978 WUE720978 HS786514 RO786514 ABK786514 ALG786514 AVC786514 BEY786514 BOU786514 BYQ786514 CIM786514 CSI786514 DCE786514 DMA786514 DVW786514 EFS786514 EPO786514 EZK786514 FJG786514 FTC786514 GCY786514 GMU786514 GWQ786514 HGM786514 HQI786514 IAE786514 IKA786514 ITW786514 JDS786514 JNO786514 JXK786514 KHG786514 KRC786514 LAY786514 LKU786514 LUQ786514 MEM786514 MOI786514 MYE786514 NIA786514 NRW786514 OBS786514 OLO786514 OVK786514 PFG786514 PPC786514 PYY786514 QIU786514 QSQ786514 RCM786514 RMI786514 RWE786514 SGA786514 SPW786514 SZS786514 TJO786514 TTK786514 UDG786514 UNC786514 UWY786514 VGU786514 VQQ786514 WAM786514 WKI786514 WUE786514 HS852050 RO852050 ABK852050 ALG852050 AVC852050 BEY852050 BOU852050 BYQ852050 CIM852050 CSI852050 DCE852050 DMA852050 DVW852050 EFS852050 EPO852050 EZK852050 FJG852050 FTC852050 GCY852050 GMU852050 GWQ852050 HGM852050 HQI852050 IAE852050 IKA852050 ITW852050 JDS852050 JNO852050 JXK852050 KHG852050 KRC852050 LAY852050 LKU852050 LUQ852050 MEM852050 MOI852050 MYE852050 NIA852050 NRW852050 OBS852050 OLO852050 OVK852050 PFG852050 PPC852050 PYY852050 QIU852050 QSQ852050 RCM852050 RMI852050 RWE852050 SGA852050 SPW852050 SZS852050 TJO852050 TTK852050 UDG852050 UNC852050 UWY852050 VGU852050 VQQ852050 WAM852050 WKI852050 WUE852050 HS917586 RO917586 ABK917586 ALG917586 AVC917586 BEY917586 BOU917586 BYQ917586 CIM917586 CSI917586 DCE917586 DMA917586 DVW917586 EFS917586 EPO917586 EZK917586 FJG917586 FTC917586 GCY917586 GMU917586 GWQ917586 HGM917586 HQI917586 IAE917586 IKA917586 ITW917586 JDS917586 JNO917586 JXK917586 KHG917586 KRC917586 LAY917586 LKU917586 LUQ917586 MEM917586 MOI917586 MYE917586 NIA917586 NRW917586 OBS917586 OLO917586 OVK917586 PFG917586 PPC917586 PYY917586 QIU917586 QSQ917586 RCM917586 RMI917586 RWE917586 SGA917586 SPW917586 SZS917586 TJO917586 TTK917586 UDG917586 UNC917586 UWY917586 VGU917586 VQQ917586 WAM917586 WKI917586 WUE917586 HS983122 RO983122 ABK983122 ALG983122 AVC983122 BEY983122 BOU983122 BYQ983122 CIM983122 CSI983122 DCE983122 DMA983122 DVW983122 EFS983122 EPO983122 EZK983122 FJG983122 FTC983122 GCY983122 GMU983122 GWQ983122 HGM983122 HQI983122 IAE983122 IKA983122 ITW983122 JDS983122 JNO983122 JXK983122 KHG983122 KRC983122 LAY983122 LKU983122 LUQ983122 MEM983122 MOI983122 MYE983122 NIA983122 NRW983122 OBS983122 OLO983122 OVK983122 PFG983122 PPC983122 PYY983122 QIU983122 QSQ983122 RCM983122 RMI983122 RWE983122 SGA983122 SPW983122 SZS983122 TJO983122 TTK983122 UDG983122 UNC983122 UWY983122 VGU983122 VQQ983122 WAM983122 WKI983122 WUE983122 HO82 RK82 ABG82 ALC82 AUY82 BEU82 BOQ82 BYM82 CII82 CSE82 DCA82 DLW82 DVS82 EFO82 EPK82 EZG82 FJC82 FSY82 GCU82 GMQ82 GWM82 HGI82 HQE82 IAA82 IJW82 ITS82 JDO82 JNK82 JXG82 KHC82 KQY82 LAU82 LKQ82 LUM82 MEI82 MOE82 MYA82 NHW82 NRS82 OBO82 OLK82 OVG82 PFC82 POY82 PYU82 QIQ82 QSM82 RCI82 RME82 RWA82 SFW82 SPS82 SZO82 TJK82 TTG82 UDC82 UMY82 UWU82 VGQ82 VQM82 WAI82 WKE82 WUA82 HO65618 RK65618 ABG65618 ALC65618 AUY65618 BEU65618 BOQ65618 BYM65618 CII65618 CSE65618 DCA65618 DLW65618 DVS65618 EFO65618 EPK65618 EZG65618 FJC65618 FSY65618 GCU65618 GMQ65618 GWM65618 HGI65618 HQE65618 IAA65618 IJW65618 ITS65618 JDO65618 JNK65618 JXG65618 KHC65618 KQY65618 LAU65618 LKQ65618 LUM65618 MEI65618 MOE65618 MYA65618 NHW65618 NRS65618 OBO65618 OLK65618 OVG65618 PFC65618 POY65618 PYU65618 QIQ65618 QSM65618 RCI65618 RME65618 RWA65618 SFW65618 SPS65618 SZO65618 TJK65618 TTG65618 UDC65618 UMY65618 UWU65618 VGQ65618 VQM65618 WAI65618 WKE65618 WUA65618 HO131154 RK131154 ABG131154 ALC131154 AUY131154 BEU131154 BOQ131154 BYM131154 CII131154 CSE131154 DCA131154 DLW131154 DVS131154 EFO131154 EPK131154 EZG131154 FJC131154 FSY131154 GCU131154 GMQ131154 GWM131154 HGI131154 HQE131154 IAA131154 IJW131154 ITS131154 JDO131154 JNK131154 JXG131154 KHC131154 KQY131154 LAU131154 LKQ131154 LUM131154 MEI131154 MOE131154 MYA131154 NHW131154 NRS131154 OBO131154 OLK131154 OVG131154 PFC131154 POY131154 PYU131154 QIQ131154 QSM131154 RCI131154 RME131154 RWA131154 SFW131154 SPS131154 SZO131154 TJK131154 TTG131154 UDC131154 UMY131154 UWU131154 VGQ131154 VQM131154 WAI131154 WKE131154 WUA131154 HO196690 RK196690 ABG196690 ALC196690 AUY196690 BEU196690 BOQ196690 BYM196690 CII196690 CSE196690 DCA196690 DLW196690 DVS196690 EFO196690 EPK196690 EZG196690 FJC196690 FSY196690 GCU196690 GMQ196690 GWM196690 HGI196690 HQE196690 IAA196690 IJW196690 ITS196690 JDO196690 JNK196690 JXG196690 KHC196690 KQY196690 LAU196690 LKQ196690 LUM196690 MEI196690 MOE196690 MYA196690 NHW196690 NRS196690 OBO196690 OLK196690 OVG196690 PFC196690 POY196690 PYU196690 QIQ196690 QSM196690 RCI196690 RME196690 RWA196690 SFW196690 SPS196690 SZO196690 TJK196690 TTG196690 UDC196690 UMY196690 UWU196690 VGQ196690 VQM196690 WAI196690 WKE196690 WUA196690 HO262226 RK262226 ABG262226 ALC262226 AUY262226 BEU262226 BOQ262226 BYM262226 CII262226 CSE262226 DCA262226 DLW262226 DVS262226 EFO262226 EPK262226 EZG262226 FJC262226 FSY262226 GCU262226 GMQ262226 GWM262226 HGI262226 HQE262226 IAA262226 IJW262226 ITS262226 JDO262226 JNK262226 JXG262226 KHC262226 KQY262226 LAU262226 LKQ262226 LUM262226 MEI262226 MOE262226 MYA262226 NHW262226 NRS262226 OBO262226 OLK262226 OVG262226 PFC262226 POY262226 PYU262226 QIQ262226 QSM262226 RCI262226 RME262226 RWA262226 SFW262226 SPS262226 SZO262226 TJK262226 TTG262226 UDC262226 UMY262226 UWU262226 VGQ262226 VQM262226 WAI262226 WKE262226 WUA262226 HO327762 RK327762 ABG327762 ALC327762 AUY327762 BEU327762 BOQ327762 BYM327762 CII327762 CSE327762 DCA327762 DLW327762 DVS327762 EFO327762 EPK327762 EZG327762 FJC327762 FSY327762 GCU327762 GMQ327762 GWM327762 HGI327762 HQE327762 IAA327762 IJW327762 ITS327762 JDO327762 JNK327762 JXG327762 KHC327762 KQY327762 LAU327762 LKQ327762 LUM327762 MEI327762 MOE327762 MYA327762 NHW327762 NRS327762 OBO327762 OLK327762 OVG327762 PFC327762 POY327762 PYU327762 QIQ327762 QSM327762 RCI327762 RME327762 RWA327762 SFW327762 SPS327762 SZO327762 TJK327762 TTG327762 UDC327762 UMY327762 UWU327762 VGQ327762 VQM327762 WAI327762 WKE327762 WUA327762 HO393298 RK393298 ABG393298 ALC393298 AUY393298 BEU393298 BOQ393298 BYM393298 CII393298 CSE393298 DCA393298 DLW393298 DVS393298 EFO393298 EPK393298 EZG393298 FJC393298 FSY393298 GCU393298 GMQ393298 GWM393298 HGI393298 HQE393298 IAA393298 IJW393298 ITS393298 JDO393298 JNK393298 JXG393298 KHC393298 KQY393298 LAU393298 LKQ393298 LUM393298 MEI393298 MOE393298 MYA393298 NHW393298 NRS393298 OBO393298 OLK393298 OVG393298 PFC393298 POY393298 PYU393298 QIQ393298 QSM393298 RCI393298 RME393298 RWA393298 SFW393298 SPS393298 SZO393298 TJK393298 TTG393298 UDC393298 UMY393298 UWU393298 VGQ393298 VQM393298 WAI393298 WKE393298 WUA393298 HO458834 RK458834 ABG458834 ALC458834 AUY458834 BEU458834 BOQ458834 BYM458834 CII458834 CSE458834 DCA458834 DLW458834 DVS458834 EFO458834 EPK458834 EZG458834 FJC458834 FSY458834 GCU458834 GMQ458834 GWM458834 HGI458834 HQE458834 IAA458834 IJW458834 ITS458834 JDO458834 JNK458834 JXG458834 KHC458834 KQY458834 LAU458834 LKQ458834 LUM458834 MEI458834 MOE458834 MYA458834 NHW458834 NRS458834 OBO458834 OLK458834 OVG458834 PFC458834 POY458834 PYU458834 QIQ458834 QSM458834 RCI458834 RME458834 RWA458834 SFW458834 SPS458834 SZO458834 TJK458834 TTG458834 UDC458834 UMY458834 UWU458834 VGQ458834 VQM458834 WAI458834 WKE458834 WUA458834 HO524370 RK524370 ABG524370 ALC524370 AUY524370 BEU524370 BOQ524370 BYM524370 CII524370 CSE524370 DCA524370 DLW524370 DVS524370 EFO524370 EPK524370 EZG524370 FJC524370 FSY524370 GCU524370 GMQ524370 GWM524370 HGI524370 HQE524370 IAA524370 IJW524370 ITS524370 JDO524370 JNK524370 JXG524370 KHC524370 KQY524370 LAU524370 LKQ524370 LUM524370 MEI524370 MOE524370 MYA524370 NHW524370 NRS524370 OBO524370 OLK524370 OVG524370 PFC524370 POY524370 PYU524370 QIQ524370 QSM524370 RCI524370 RME524370 RWA524370 SFW524370 SPS524370 SZO524370 TJK524370 TTG524370 UDC524370 UMY524370 UWU524370 VGQ524370 VQM524370 WAI524370 WKE524370 WUA524370 HO589906 RK589906 ABG589906 ALC589906 AUY589906 BEU589906 BOQ589906 BYM589906 CII589906 CSE589906 DCA589906 DLW589906 DVS589906 EFO589906 EPK589906 EZG589906 FJC589906 FSY589906 GCU589906 GMQ589906 GWM589906 HGI589906 HQE589906 IAA589906 IJW589906 ITS589906 JDO589906 JNK589906 JXG589906 KHC589906 KQY589906 LAU589906 LKQ589906 LUM589906 MEI589906 MOE589906 MYA589906 NHW589906 NRS589906 OBO589906 OLK589906 OVG589906 PFC589906 POY589906 PYU589906 QIQ589906 QSM589906 RCI589906 RME589906 RWA589906 SFW589906 SPS589906 SZO589906 TJK589906 TTG589906 UDC589906 UMY589906 UWU589906 VGQ589906 VQM589906 WAI589906 WKE589906 WUA589906 HO655442 RK655442 ABG655442 ALC655442 AUY655442 BEU655442 BOQ655442 BYM655442 CII655442 CSE655442 DCA655442 DLW655442 DVS655442 EFO655442 EPK655442 EZG655442 FJC655442 FSY655442 GCU655442 GMQ655442 GWM655442 HGI655442 HQE655442 IAA655442 IJW655442 ITS655442 JDO655442 JNK655442 JXG655442 KHC655442 KQY655442 LAU655442 LKQ655442 LUM655442 MEI655442 MOE655442 MYA655442 NHW655442 NRS655442 OBO655442 OLK655442 OVG655442 PFC655442 POY655442 PYU655442 QIQ655442 QSM655442 RCI655442 RME655442 RWA655442 SFW655442 SPS655442 SZO655442 TJK655442 TTG655442 UDC655442 UMY655442 UWU655442 VGQ655442 VQM655442 WAI655442 WKE655442 WUA655442 HO720978 RK720978 ABG720978 ALC720978 AUY720978 BEU720978 BOQ720978 BYM720978 CII720978 CSE720978 DCA720978 DLW720978 DVS720978 EFO720978 EPK720978 EZG720978 FJC720978 FSY720978 GCU720978 GMQ720978 GWM720978 HGI720978 HQE720978 IAA720978 IJW720978 ITS720978 JDO720978 JNK720978 JXG720978 KHC720978 KQY720978 LAU720978 LKQ720978 LUM720978 MEI720978 MOE720978 MYA720978 NHW720978 NRS720978 OBO720978 OLK720978 OVG720978 PFC720978 POY720978 PYU720978 QIQ720978 QSM720978 RCI720978 RME720978 RWA720978 SFW720978 SPS720978 SZO720978 TJK720978 TTG720978 UDC720978 UMY720978 UWU720978 VGQ720978 VQM720978 WAI720978 WKE720978 WUA720978 HO786514 RK786514 ABG786514 ALC786514 AUY786514 BEU786514 BOQ786514 BYM786514 CII786514 CSE786514 DCA786514 DLW786514 DVS786514 EFO786514 EPK786514 EZG786514 FJC786514 FSY786514 GCU786514 GMQ786514 GWM786514 HGI786514 HQE786514 IAA786514 IJW786514 ITS786514 JDO786514 JNK786514 JXG786514 KHC786514 KQY786514 LAU786514 LKQ786514 LUM786514 MEI786514 MOE786514 MYA786514 NHW786514 NRS786514 OBO786514 OLK786514 OVG786514 PFC786514 POY786514 PYU786514 QIQ786514 QSM786514 RCI786514 RME786514 RWA786514 SFW786514 SPS786514 SZO786514 TJK786514 TTG786514 UDC786514 UMY786514 UWU786514 VGQ786514 VQM786514 WAI786514 WKE786514 WUA786514 HO852050 RK852050 ABG852050 ALC852050 AUY852050 BEU852050 BOQ852050 BYM852050 CII852050 CSE852050 DCA852050 DLW852050 DVS852050 EFO852050 EPK852050 EZG852050 FJC852050 FSY852050 GCU852050 GMQ852050 GWM852050 HGI852050 HQE852050 IAA852050 IJW852050 ITS852050 JDO852050 JNK852050 JXG852050 KHC852050 KQY852050 LAU852050 LKQ852050 LUM852050 MEI852050 MOE852050 MYA852050 NHW852050 NRS852050 OBO852050 OLK852050 OVG852050 PFC852050 POY852050 PYU852050 QIQ852050 QSM852050 RCI852050 RME852050 RWA852050 SFW852050 SPS852050 SZO852050 TJK852050 TTG852050 UDC852050 UMY852050 UWU852050 VGQ852050 VQM852050 WAI852050 WKE852050 WUA852050 HO917586 RK917586 ABG917586 ALC917586 AUY917586 BEU917586 BOQ917586 BYM917586 CII917586 CSE917586 DCA917586 DLW917586 DVS917586 EFO917586 EPK917586 EZG917586 FJC917586 FSY917586 GCU917586 GMQ917586 GWM917586 HGI917586 HQE917586 IAA917586 IJW917586 ITS917586 JDO917586 JNK917586 JXG917586 KHC917586 KQY917586 LAU917586 LKQ917586 LUM917586 MEI917586 MOE917586 MYA917586 NHW917586 NRS917586 OBO917586 OLK917586 OVG917586 PFC917586 POY917586 PYU917586 QIQ917586 QSM917586 RCI917586 RME917586 RWA917586 SFW917586 SPS917586 SZO917586 TJK917586 TTG917586 UDC917586 UMY917586 UWU917586 VGQ917586 VQM917586 WAI917586 WKE917586 WUA917586 HO983122 RK983122 ABG983122 ALC983122 AUY983122 BEU983122 BOQ983122 BYM983122 CII983122 CSE983122 DCA983122 DLW983122 DVS983122 EFO983122 EPK983122 EZG983122 FJC983122 FSY983122 GCU983122 GMQ983122 GWM983122 HGI983122 HQE983122 IAA983122 IJW983122 ITS983122 JDO983122 JNK983122 JXG983122 KHC983122 KQY983122 LAU983122 LKQ983122 LUM983122 MEI983122 MOE983122 MYA983122 NHW983122 NRS983122 OBO983122 OLK983122 OVG983122 PFC983122 POY983122 PYU983122 QIQ983122 QSM983122 RCI983122 RME983122 RWA983122 SFW983122 SPS983122 SZO983122 TJK983122 TTG983122 UDC983122 UMY983122 UWU983122 VGQ983122 VQM983122 WAI983122 WKE983122 WUA983122 HK82 RG82 ABC82 AKY82 AUU82 BEQ82 BOM82 BYI82 CIE82 CSA82 DBW82 DLS82 DVO82 EFK82 EPG82 EZC82 FIY82 FSU82 GCQ82 GMM82 GWI82 HGE82 HQA82 HZW82 IJS82 ITO82 JDK82 JNG82 JXC82 KGY82 KQU82 LAQ82 LKM82 LUI82 MEE82 MOA82 MXW82 NHS82 NRO82 OBK82 OLG82 OVC82 PEY82 POU82 PYQ82 QIM82 QSI82 RCE82 RMA82 RVW82 SFS82 SPO82 SZK82 TJG82 TTC82 UCY82 UMU82 UWQ82 VGM82 VQI82 WAE82 WKA82 WTW82 HK65618 RG65618 ABC65618 AKY65618 AUU65618 BEQ65618 BOM65618 BYI65618 CIE65618 CSA65618 DBW65618 DLS65618 DVO65618 EFK65618 EPG65618 EZC65618 FIY65618 FSU65618 GCQ65618 GMM65618 GWI65618 HGE65618 HQA65618 HZW65618 IJS65618 ITO65618 JDK65618 JNG65618 JXC65618 KGY65618 KQU65618 LAQ65618 LKM65618 LUI65618 MEE65618 MOA65618 MXW65618 NHS65618 NRO65618 OBK65618 OLG65618 OVC65618 PEY65618 POU65618 PYQ65618 QIM65618 QSI65618 RCE65618 RMA65618 RVW65618 SFS65618 SPO65618 SZK65618 TJG65618 TTC65618 UCY65618 UMU65618 UWQ65618 VGM65618 VQI65618 WAE65618 WKA65618 WTW65618 HK131154 RG131154 ABC131154 AKY131154 AUU131154 BEQ131154 BOM131154 BYI131154 CIE131154 CSA131154 DBW131154 DLS131154 DVO131154 EFK131154 EPG131154 EZC131154 FIY131154 FSU131154 GCQ131154 GMM131154 GWI131154 HGE131154 HQA131154 HZW131154 IJS131154 ITO131154 JDK131154 JNG131154 JXC131154 KGY131154 KQU131154 LAQ131154 LKM131154 LUI131154 MEE131154 MOA131154 MXW131154 NHS131154 NRO131154 OBK131154 OLG131154 OVC131154 PEY131154 POU131154 PYQ131154 QIM131154 QSI131154 RCE131154 RMA131154 RVW131154 SFS131154 SPO131154 SZK131154 TJG131154 TTC131154 UCY131154 UMU131154 UWQ131154 VGM131154 VQI131154 WAE131154 WKA131154 WTW131154 HK196690 RG196690 ABC196690 AKY196690 AUU196690 BEQ196690 BOM196690 BYI196690 CIE196690 CSA196690 DBW196690 DLS196690 DVO196690 EFK196690 EPG196690 EZC196690 FIY196690 FSU196690 GCQ196690 GMM196690 GWI196690 HGE196690 HQA196690 HZW196690 IJS196690 ITO196690 JDK196690 JNG196690 JXC196690 KGY196690 KQU196690 LAQ196690 LKM196690 LUI196690 MEE196690 MOA196690 MXW196690 NHS196690 NRO196690 OBK196690 OLG196690 OVC196690 PEY196690 POU196690 PYQ196690 QIM196690 QSI196690 RCE196690 RMA196690 RVW196690 SFS196690 SPO196690 SZK196690 TJG196690 TTC196690 UCY196690 UMU196690 UWQ196690 VGM196690 VQI196690 WAE196690 WKA196690 WTW196690 HK262226 RG262226 ABC262226 AKY262226 AUU262226 BEQ262226 BOM262226 BYI262226 CIE262226 CSA262226 DBW262226 DLS262226 DVO262226 EFK262226 EPG262226 EZC262226 FIY262226 FSU262226 GCQ262226 GMM262226 GWI262226 HGE262226 HQA262226 HZW262226 IJS262226 ITO262226 JDK262226 JNG262226 JXC262226 KGY262226 KQU262226 LAQ262226 LKM262226 LUI262226 MEE262226 MOA262226 MXW262226 NHS262226 NRO262226 OBK262226 OLG262226 OVC262226 PEY262226 POU262226 PYQ262226 QIM262226 QSI262226 RCE262226 RMA262226 RVW262226 SFS262226 SPO262226 SZK262226 TJG262226 TTC262226 UCY262226 UMU262226 UWQ262226 VGM262226 VQI262226 WAE262226 WKA262226 WTW262226 HK327762 RG327762 ABC327762 AKY327762 AUU327762 BEQ327762 BOM327762 BYI327762 CIE327762 CSA327762 DBW327762 DLS327762 DVO327762 EFK327762 EPG327762 EZC327762 FIY327762 FSU327762 GCQ327762 GMM327762 GWI327762 HGE327762 HQA327762 HZW327762 IJS327762 ITO327762 JDK327762 JNG327762 JXC327762 KGY327762 KQU327762 LAQ327762 LKM327762 LUI327762 MEE327762 MOA327762 MXW327762 NHS327762 NRO327762 OBK327762 OLG327762 OVC327762 PEY327762 POU327762 PYQ327762 QIM327762 QSI327762 RCE327762 RMA327762 RVW327762 SFS327762 SPO327762 SZK327762 TJG327762 TTC327762 UCY327762 UMU327762 UWQ327762 VGM327762 VQI327762 WAE327762 WKA327762 WTW327762 HK393298 RG393298 ABC393298 AKY393298 AUU393298 BEQ393298 BOM393298 BYI393298 CIE393298 CSA393298 DBW393298 DLS393298 DVO393298 EFK393298 EPG393298 EZC393298 FIY393298 FSU393298 GCQ393298 GMM393298 GWI393298 HGE393298 HQA393298 HZW393298 IJS393298 ITO393298 JDK393298 JNG393298 JXC393298 KGY393298 KQU393298 LAQ393298 LKM393298 LUI393298 MEE393298 MOA393298 MXW393298 NHS393298 NRO393298 OBK393298 OLG393298 OVC393298 PEY393298 POU393298 PYQ393298 QIM393298 QSI393298 RCE393298 RMA393298 RVW393298 SFS393298 SPO393298 SZK393298 TJG393298 TTC393298 UCY393298 UMU393298 UWQ393298 VGM393298 VQI393298 WAE393298 WKA393298 WTW393298 HK458834 RG458834 ABC458834 AKY458834 AUU458834 BEQ458834 BOM458834 BYI458834 CIE458834 CSA458834 DBW458834 DLS458834 DVO458834 EFK458834 EPG458834 EZC458834 FIY458834 FSU458834 GCQ458834 GMM458834 GWI458834 HGE458834 HQA458834 HZW458834 IJS458834 ITO458834 JDK458834 JNG458834 JXC458834 KGY458834 KQU458834 LAQ458834 LKM458834 LUI458834 MEE458834 MOA458834 MXW458834 NHS458834 NRO458834 OBK458834 OLG458834 OVC458834 PEY458834 POU458834 PYQ458834 QIM458834 QSI458834 RCE458834 RMA458834 RVW458834 SFS458834 SPO458834 SZK458834 TJG458834 TTC458834 UCY458834 UMU458834 UWQ458834 VGM458834 VQI458834 WAE458834 WKA458834 WTW458834 HK524370 RG524370 ABC524370 AKY524370 AUU524370 BEQ524370 BOM524370 BYI524370 CIE524370 CSA524370 DBW524370 DLS524370 DVO524370 EFK524370 EPG524370 EZC524370 FIY524370 FSU524370 GCQ524370 GMM524370 GWI524370 HGE524370 HQA524370 HZW524370 IJS524370 ITO524370 JDK524370 JNG524370 JXC524370 KGY524370 KQU524370 LAQ524370 LKM524370 LUI524370 MEE524370 MOA524370 MXW524370 NHS524370 NRO524370 OBK524370 OLG524370 OVC524370 PEY524370 POU524370 PYQ524370 QIM524370 QSI524370 RCE524370 RMA524370 RVW524370 SFS524370 SPO524370 SZK524370 TJG524370 TTC524370 UCY524370 UMU524370 UWQ524370 VGM524370 VQI524370 WAE524370 WKA524370 WTW524370 HK589906 RG589906 ABC589906 AKY589906 AUU589906 BEQ589906 BOM589906 BYI589906 CIE589906 CSA589906 DBW589906 DLS589906 DVO589906 EFK589906 EPG589906 EZC589906 FIY589906 FSU589906 GCQ589906 GMM589906 GWI589906 HGE589906 HQA589906 HZW589906 IJS589906 ITO589906 JDK589906 JNG589906 JXC589906 KGY589906 KQU589906 LAQ589906 LKM589906 LUI589906 MEE589906 MOA589906 MXW589906 NHS589906 NRO589906 OBK589906 OLG589906 OVC589906 PEY589906 POU589906 PYQ589906 QIM589906 QSI589906 RCE589906 RMA589906 RVW589906 SFS589906 SPO589906 SZK589906 TJG589906 TTC589906 UCY589906 UMU589906 UWQ589906 VGM589906 VQI589906 WAE589906 WKA589906 WTW589906 HK655442 RG655442 ABC655442 AKY655442 AUU655442 BEQ655442 BOM655442 BYI655442 CIE655442 CSA655442 DBW655442 DLS655442 DVO655442 EFK655442 EPG655442 EZC655442 FIY655442 FSU655442 GCQ655442 GMM655442 GWI655442 HGE655442 HQA655442 HZW655442 IJS655442 ITO655442 JDK655442 JNG655442 JXC655442 KGY655442 KQU655442 LAQ655442 LKM655442 LUI655442 MEE655442 MOA655442 MXW655442 NHS655442 NRO655442 OBK655442 OLG655442 OVC655442 PEY655442 POU655442 PYQ655442 QIM655442 QSI655442 RCE655442 RMA655442 RVW655442 SFS655442 SPO655442 SZK655442 TJG655442 TTC655442 UCY655442 UMU655442 UWQ655442 VGM655442 VQI655442 WAE655442 WKA655442 WTW655442 HK720978 RG720978 ABC720978 AKY720978 AUU720978 BEQ720978 BOM720978 BYI720978 CIE720978 CSA720978 DBW720978 DLS720978 DVO720978 EFK720978 EPG720978 EZC720978 FIY720978 FSU720978 GCQ720978 GMM720978 GWI720978 HGE720978 HQA720978 HZW720978 IJS720978 ITO720978 JDK720978 JNG720978 JXC720978 KGY720978 KQU720978 LAQ720978 LKM720978 LUI720978 MEE720978 MOA720978 MXW720978 NHS720978 NRO720978 OBK720978 OLG720978 OVC720978 PEY720978 POU720978 PYQ720978 QIM720978 QSI720978 RCE720978 RMA720978 RVW720978 SFS720978 SPO720978 SZK720978 TJG720978 TTC720978 UCY720978 UMU720978 UWQ720978 VGM720978 VQI720978 WAE720978 WKA720978 WTW720978 HK786514 RG786514 ABC786514 AKY786514 AUU786514 BEQ786514 BOM786514 BYI786514 CIE786514 CSA786514 DBW786514 DLS786514 DVO786514 EFK786514 EPG786514 EZC786514 FIY786514 FSU786514 GCQ786514 GMM786514 GWI786514 HGE786514 HQA786514 HZW786514 IJS786514 ITO786514 JDK786514 JNG786514 JXC786514 KGY786514 KQU786514 LAQ786514 LKM786514 LUI786514 MEE786514 MOA786514 MXW786514 NHS786514 NRO786514 OBK786514 OLG786514 OVC786514 PEY786514 POU786514 PYQ786514 QIM786514 QSI786514 RCE786514 RMA786514 RVW786514 SFS786514 SPO786514 SZK786514 TJG786514 TTC786514 UCY786514 UMU786514 UWQ786514 VGM786514 VQI786514 WAE786514 WKA786514 WTW786514 HK852050 RG852050 ABC852050 AKY852050 AUU852050 BEQ852050 BOM852050 BYI852050 CIE852050 CSA852050 DBW852050 DLS852050 DVO852050 EFK852050 EPG852050 EZC852050 FIY852050 FSU852050 GCQ852050 GMM852050 GWI852050 HGE852050 HQA852050 HZW852050 IJS852050 ITO852050 JDK852050 JNG852050 JXC852050 KGY852050 KQU852050 LAQ852050 LKM852050 LUI852050 MEE852050 MOA852050 MXW852050 NHS852050 NRO852050 OBK852050 OLG852050 OVC852050 PEY852050 POU852050 PYQ852050 QIM852050 QSI852050 RCE852050 RMA852050 RVW852050 SFS852050 SPO852050 SZK852050 TJG852050 TTC852050 UCY852050 UMU852050 UWQ852050 VGM852050 VQI852050 WAE852050 WKA852050 WTW852050 HK917586 RG917586 ABC917586 AKY917586 AUU917586 BEQ917586 BOM917586 BYI917586 CIE917586 CSA917586 DBW917586 DLS917586 DVO917586 EFK917586 EPG917586 EZC917586 FIY917586 FSU917586 GCQ917586 GMM917586 GWI917586 HGE917586 HQA917586 HZW917586 IJS917586 ITO917586 JDK917586 JNG917586 JXC917586 KGY917586 KQU917586 LAQ917586 LKM917586 LUI917586 MEE917586 MOA917586 MXW917586 NHS917586 NRO917586 OBK917586 OLG917586 OVC917586 PEY917586 POU917586 PYQ917586 QIM917586 QSI917586 RCE917586 RMA917586 RVW917586 SFS917586 SPO917586 SZK917586 TJG917586 TTC917586 UCY917586 UMU917586 UWQ917586 VGM917586 VQI917586 WAE917586 WKA917586 WTW917586 HK983122 RG983122 ABC983122 AKY983122 AUU983122 BEQ983122 BOM983122 BYI983122 CIE983122 CSA983122 DBW983122 DLS983122 DVO983122 EFK983122 EPG983122 EZC983122 FIY983122 FSU983122 GCQ983122 GMM983122 GWI983122 HGE983122 HQA983122 HZW983122 IJS983122 ITO983122 JDK983122 JNG983122 JXC983122 KGY983122 KQU983122 LAQ983122 LKM983122 LUI983122 MEE983122 MOA983122 MXW983122 NHS983122 NRO983122 OBK983122 OLG983122 OVC983122 PEY983122 POU983122 PYQ983122 QIM983122 QSI983122 RCE983122 RMA983122 RVW983122 SFS983122 SPO983122 SZK983122 TJG983122 TTC983122 UCY983122 UMU983122 UWQ983122 VGM983122 VQI983122 WAE983122 WKA983122 WTW983122 HG82 RC82 AAY82 AKU82 AUQ82 BEM82 BOI82 BYE82 CIA82 CRW82 DBS82 DLO82 DVK82 EFG82 EPC82 EYY82 FIU82 FSQ82 GCM82 GMI82 GWE82 HGA82 HPW82 HZS82 IJO82 ITK82 JDG82 JNC82 JWY82 KGU82 KQQ82 LAM82 LKI82 LUE82 MEA82 MNW82 MXS82 NHO82 NRK82 OBG82 OLC82 OUY82 PEU82 POQ82 PYM82 QII82 QSE82 RCA82 RLW82 RVS82 SFO82 SPK82 SZG82 TJC82 TSY82 UCU82 UMQ82 UWM82 VGI82 VQE82 WAA82 WJW82 WTS82 HG65618 RC65618 AAY65618 AKU65618 AUQ65618 BEM65618 BOI65618 BYE65618 CIA65618 CRW65618 DBS65618 DLO65618 DVK65618 EFG65618 EPC65618 EYY65618 FIU65618 FSQ65618 GCM65618 GMI65618 GWE65618 HGA65618 HPW65618 HZS65618 IJO65618 ITK65618 JDG65618 JNC65618 JWY65618 KGU65618 KQQ65618 LAM65618 LKI65618 LUE65618 MEA65618 MNW65618 MXS65618 NHO65618 NRK65618 OBG65618 OLC65618 OUY65618 PEU65618 POQ65618 PYM65618 QII65618 QSE65618 RCA65618 RLW65618 RVS65618 SFO65618 SPK65618 SZG65618 TJC65618 TSY65618 UCU65618 UMQ65618 UWM65618 VGI65618 VQE65618 WAA65618 WJW65618 WTS65618 HG131154 RC131154 AAY131154 AKU131154 AUQ131154 BEM131154 BOI131154 BYE131154 CIA131154 CRW131154 DBS131154 DLO131154 DVK131154 EFG131154 EPC131154 EYY131154 FIU131154 FSQ131154 GCM131154 GMI131154 GWE131154 HGA131154 HPW131154 HZS131154 IJO131154 ITK131154 JDG131154 JNC131154 JWY131154 KGU131154 KQQ131154 LAM131154 LKI131154 LUE131154 MEA131154 MNW131154 MXS131154 NHO131154 NRK131154 OBG131154 OLC131154 OUY131154 PEU131154 POQ131154 PYM131154 QII131154 QSE131154 RCA131154 RLW131154 RVS131154 SFO131154 SPK131154 SZG131154 TJC131154 TSY131154 UCU131154 UMQ131154 UWM131154 VGI131154 VQE131154 WAA131154 WJW131154 WTS131154 HG196690 RC196690 AAY196690 AKU196690 AUQ196690 BEM196690 BOI196690 BYE196690 CIA196690 CRW196690 DBS196690 DLO196690 DVK196690 EFG196690 EPC196690 EYY196690 FIU196690 FSQ196690 GCM196690 GMI196690 GWE196690 HGA196690 HPW196690 HZS196690 IJO196690 ITK196690 JDG196690 JNC196690 JWY196690 KGU196690 KQQ196690 LAM196690 LKI196690 LUE196690 MEA196690 MNW196690 MXS196690 NHO196690 NRK196690 OBG196690 OLC196690 OUY196690 PEU196690 POQ196690 PYM196690 QII196690 QSE196690 RCA196690 RLW196690 RVS196690 SFO196690 SPK196690 SZG196690 TJC196690 TSY196690 UCU196690 UMQ196690 UWM196690 VGI196690 VQE196690 WAA196690 WJW196690 WTS196690 HG262226 RC262226 AAY262226 AKU262226 AUQ262226 BEM262226 BOI262226 BYE262226 CIA262226 CRW262226 DBS262226 DLO262226 DVK262226 EFG262226 EPC262226 EYY262226 FIU262226 FSQ262226 GCM262226 GMI262226 GWE262226 HGA262226 HPW262226 HZS262226 IJO262226 ITK262226 JDG262226 JNC262226 JWY262226 KGU262226 KQQ262226 LAM262226 LKI262226 LUE262226 MEA262226 MNW262226 MXS262226 NHO262226 NRK262226 OBG262226 OLC262226 OUY262226 PEU262226 POQ262226 PYM262226 QII262226 QSE262226 RCA262226 RLW262226 RVS262226 SFO262226 SPK262226 SZG262226 TJC262226 TSY262226 UCU262226 UMQ262226 UWM262226 VGI262226 VQE262226 WAA262226 WJW262226 WTS262226 HG327762 RC327762 AAY327762 AKU327762 AUQ327762 BEM327762 BOI327762 BYE327762 CIA327762 CRW327762 DBS327762 DLO327762 DVK327762 EFG327762 EPC327762 EYY327762 FIU327762 FSQ327762 GCM327762 GMI327762 GWE327762 HGA327762 HPW327762 HZS327762 IJO327762 ITK327762 JDG327762 JNC327762 JWY327762 KGU327762 KQQ327762 LAM327762 LKI327762 LUE327762 MEA327762 MNW327762 MXS327762 NHO327762 NRK327762 OBG327762 OLC327762 OUY327762 PEU327762 POQ327762 PYM327762 QII327762 QSE327762 RCA327762 RLW327762 RVS327762 SFO327762 SPK327762 SZG327762 TJC327762 TSY327762 UCU327762 UMQ327762 UWM327762 VGI327762 VQE327762 WAA327762 WJW327762 WTS327762 HG393298 RC393298 AAY393298 AKU393298 AUQ393298 BEM393298 BOI393298 BYE393298 CIA393298 CRW393298 DBS393298 DLO393298 DVK393298 EFG393298 EPC393298 EYY393298 FIU393298 FSQ393298 GCM393298 GMI393298 GWE393298 HGA393298 HPW393298 HZS393298 IJO393298 ITK393298 JDG393298 JNC393298 JWY393298 KGU393298 KQQ393298 LAM393298 LKI393298 LUE393298 MEA393298 MNW393298 MXS393298 NHO393298 NRK393298 OBG393298 OLC393298 OUY393298 PEU393298 POQ393298 PYM393298 QII393298 QSE393298 RCA393298 RLW393298 RVS393298 SFO393298 SPK393298 SZG393298 TJC393298 TSY393298 UCU393298 UMQ393298 UWM393298 VGI393298 VQE393298 WAA393298 WJW393298 WTS393298 HG458834 RC458834 AAY458834 AKU458834 AUQ458834 BEM458834 BOI458834 BYE458834 CIA458834 CRW458834 DBS458834 DLO458834 DVK458834 EFG458834 EPC458834 EYY458834 FIU458834 FSQ458834 GCM458834 GMI458834 GWE458834 HGA458834 HPW458834 HZS458834 IJO458834 ITK458834 JDG458834 JNC458834 JWY458834 KGU458834 KQQ458834 LAM458834 LKI458834 LUE458834 MEA458834 MNW458834 MXS458834 NHO458834 NRK458834 OBG458834 OLC458834 OUY458834 PEU458834 POQ458834 PYM458834 QII458834 QSE458834 RCA458834 RLW458834 RVS458834 SFO458834 SPK458834 SZG458834 TJC458834 TSY458834 UCU458834 UMQ458834 UWM458834 VGI458834 VQE458834 WAA458834 WJW458834 WTS458834 HG524370 RC524370 AAY524370 AKU524370 AUQ524370 BEM524370 BOI524370 BYE524370 CIA524370 CRW524370 DBS524370 DLO524370 DVK524370 EFG524370 EPC524370 EYY524370 FIU524370 FSQ524370 GCM524370 GMI524370 GWE524370 HGA524370 HPW524370 HZS524370 IJO524370 ITK524370 JDG524370 JNC524370 JWY524370 KGU524370 KQQ524370 LAM524370 LKI524370 LUE524370 MEA524370 MNW524370 MXS524370 NHO524370 NRK524370 OBG524370 OLC524370 OUY524370 PEU524370 POQ524370 PYM524370 QII524370 QSE524370 RCA524370 RLW524370 RVS524370 SFO524370 SPK524370 SZG524370 TJC524370 TSY524370 UCU524370 UMQ524370 UWM524370 VGI524370 VQE524370 WAA524370 WJW524370 WTS524370 HG589906 RC589906 AAY589906 AKU589906 AUQ589906 BEM589906 BOI589906 BYE589906 CIA589906 CRW589906 DBS589906 DLO589906 DVK589906 EFG589906 EPC589906 EYY589906 FIU589906 FSQ589906 GCM589906 GMI589906 GWE589906 HGA589906 HPW589906 HZS589906 IJO589906 ITK589906 JDG589906 JNC589906 JWY589906 KGU589906 KQQ589906 LAM589906 LKI589906 LUE589906 MEA589906 MNW589906 MXS589906 NHO589906 NRK589906 OBG589906 OLC589906 OUY589906 PEU589906 POQ589906 PYM589906 QII589906 QSE589906 RCA589906 RLW589906 RVS589906 SFO589906 SPK589906 SZG589906 TJC589906 TSY589906 UCU589906 UMQ589906 UWM589906 VGI589906 VQE589906 WAA589906 WJW589906 WTS589906 HG655442 RC655442 AAY655442 AKU655442 AUQ655442 BEM655442 BOI655442 BYE655442 CIA655442 CRW655442 DBS655442 DLO655442 DVK655442 EFG655442 EPC655442 EYY655442 FIU655442 FSQ655442 GCM655442 GMI655442 GWE655442 HGA655442 HPW655442 HZS655442 IJO655442 ITK655442 JDG655442 JNC655442 JWY655442 KGU655442 KQQ655442 LAM655442 LKI655442 LUE655442 MEA655442 MNW655442 MXS655442 NHO655442 NRK655442 OBG655442 OLC655442 OUY655442 PEU655442 POQ655442 PYM655442 QII655442 QSE655442 RCA655442 RLW655442 RVS655442 SFO655442 SPK655442 SZG655442 TJC655442 TSY655442 UCU655442 UMQ655442 UWM655442 VGI655442 VQE655442 WAA655442 WJW655442 WTS655442 HG720978 RC720978 AAY720978 AKU720978 AUQ720978 BEM720978 BOI720978 BYE720978 CIA720978 CRW720978 DBS720978 DLO720978 DVK720978 EFG720978 EPC720978 EYY720978 FIU720978 FSQ720978 GCM720978 GMI720978 GWE720978 HGA720978 HPW720978 HZS720978 IJO720978 ITK720978 JDG720978 JNC720978 JWY720978 KGU720978 KQQ720978 LAM720978 LKI720978 LUE720978 MEA720978 MNW720978 MXS720978 NHO720978 NRK720978 OBG720978 OLC720978 OUY720978 PEU720978 POQ720978 PYM720978 QII720978 QSE720978 RCA720978 RLW720978 RVS720978 SFO720978 SPK720978 SZG720978 TJC720978 TSY720978 UCU720978 UMQ720978 UWM720978 VGI720978 VQE720978 WAA720978 WJW720978 WTS720978 HG786514 RC786514 AAY786514 AKU786514 AUQ786514 BEM786514 BOI786514 BYE786514 CIA786514 CRW786514 DBS786514 DLO786514 DVK786514 EFG786514 EPC786514 EYY786514 FIU786514 FSQ786514 GCM786514 GMI786514 GWE786514 HGA786514 HPW786514 HZS786514 IJO786514 ITK786514 JDG786514 JNC786514 JWY786514 KGU786514 KQQ786514 LAM786514 LKI786514 LUE786514 MEA786514 MNW786514 MXS786514 NHO786514 NRK786514 OBG786514 OLC786514 OUY786514 PEU786514 POQ786514 PYM786514 QII786514 QSE786514 RCA786514 RLW786514 RVS786514 SFO786514 SPK786514 SZG786514 TJC786514 TSY786514 UCU786514 UMQ786514 UWM786514 VGI786514 VQE786514 WAA786514 WJW786514 WTS786514 HG852050 RC852050 AAY852050 AKU852050 AUQ852050 BEM852050 BOI852050 BYE852050 CIA852050 CRW852050 DBS852050 DLO852050 DVK852050 EFG852050 EPC852050 EYY852050 FIU852050 FSQ852050 GCM852050 GMI852050 GWE852050 HGA852050 HPW852050 HZS852050 IJO852050 ITK852050 JDG852050 JNC852050 JWY852050 KGU852050 KQQ852050 LAM852050 LKI852050 LUE852050 MEA852050 MNW852050 MXS852050 NHO852050 NRK852050 OBG852050 OLC852050 OUY852050 PEU852050 POQ852050 PYM852050 QII852050 QSE852050 RCA852050 RLW852050 RVS852050 SFO852050 SPK852050 SZG852050 TJC852050 TSY852050 UCU852050 UMQ852050 UWM852050 VGI852050 VQE852050 WAA852050 WJW852050 WTS852050 HG917586 RC917586 AAY917586 AKU917586 AUQ917586 BEM917586 BOI917586 BYE917586 CIA917586 CRW917586 DBS917586 DLO917586 DVK917586 EFG917586 EPC917586 EYY917586 FIU917586 FSQ917586 GCM917586 GMI917586 GWE917586 HGA917586 HPW917586 HZS917586 IJO917586 ITK917586 JDG917586 JNC917586 JWY917586 KGU917586 KQQ917586 LAM917586 LKI917586 LUE917586 MEA917586 MNW917586 MXS917586 NHO917586 NRK917586 OBG917586 OLC917586 OUY917586 PEU917586 POQ917586 PYM917586 QII917586 QSE917586 RCA917586 RLW917586 RVS917586 SFO917586 SPK917586 SZG917586 TJC917586 TSY917586 UCU917586 UMQ917586 UWM917586 VGI917586 VQE917586 WAA917586 WJW917586 WTS917586 HG983122 RC983122 AAY983122 AKU983122 AUQ983122 BEM983122 BOI983122 BYE983122 CIA983122 CRW983122 DBS983122 DLO983122 DVK983122 EFG983122 EPC983122 EYY983122 FIU983122 FSQ983122 GCM983122 GMI983122 GWE983122 HGA983122 HPW983122 HZS983122 IJO983122 ITK983122 JDG983122 JNC983122 JWY983122 KGU983122 KQQ983122 LAM983122 LKI983122 LUE983122 MEA983122 MNW983122 MXS983122 NHO983122 NRK983122 OBG983122 OLC983122 OUY983122 PEU983122 POQ983122 PYM983122 QII983122 QSE983122 RCA983122 RLW983122 RVS983122 SFO983122 SPK983122 SZG983122 TJC983122 TSY983122 UCU983122 UMQ983122 UWM983122 VGI983122 VQE983122 WAA983122 WJW983122 WTS983122 HC82 QY82 AAU82 AKQ82 AUM82 BEI82 BOE82 BYA82 CHW82 CRS82 DBO82 DLK82 DVG82 EFC82 EOY82 EYU82 FIQ82 FSM82 GCI82 GME82 GWA82 HFW82 HPS82 HZO82 IJK82 ITG82 JDC82 JMY82 JWU82 KGQ82 KQM82 LAI82 LKE82 LUA82 MDW82 MNS82 MXO82 NHK82 NRG82 OBC82 OKY82 OUU82 PEQ82 POM82 PYI82 QIE82 QSA82 RBW82 RLS82 RVO82 SFK82 SPG82 SZC82 TIY82 TSU82 UCQ82 UMM82 UWI82 VGE82 VQA82 VZW82 WJS82 WTO82 HC65618 QY65618 AAU65618 AKQ65618 AUM65618 BEI65618 BOE65618 BYA65618 CHW65618 CRS65618 DBO65618 DLK65618 DVG65618 EFC65618 EOY65618 EYU65618 FIQ65618 FSM65618 GCI65618 GME65618 GWA65618 HFW65618 HPS65618 HZO65618 IJK65618 ITG65618 JDC65618 JMY65618 JWU65618 KGQ65618 KQM65618 LAI65618 LKE65618 LUA65618 MDW65618 MNS65618 MXO65618 NHK65618 NRG65618 OBC65618 OKY65618 OUU65618 PEQ65618 POM65618 PYI65618 QIE65618 QSA65618 RBW65618 RLS65618 RVO65618 SFK65618 SPG65618 SZC65618 TIY65618 TSU65618 UCQ65618 UMM65618 UWI65618 VGE65618 VQA65618 VZW65618 WJS65618 WTO65618 HC131154 QY131154 AAU131154 AKQ131154 AUM131154 BEI131154 BOE131154 BYA131154 CHW131154 CRS131154 DBO131154 DLK131154 DVG131154 EFC131154 EOY131154 EYU131154 FIQ131154 FSM131154 GCI131154 GME131154 GWA131154 HFW131154 HPS131154 HZO131154 IJK131154 ITG131154 JDC131154 JMY131154 JWU131154 KGQ131154 KQM131154 LAI131154 LKE131154 LUA131154 MDW131154 MNS131154 MXO131154 NHK131154 NRG131154 OBC131154 OKY131154 OUU131154 PEQ131154 POM131154 PYI131154 QIE131154 QSA131154 RBW131154 RLS131154 RVO131154 SFK131154 SPG131154 SZC131154 TIY131154 TSU131154 UCQ131154 UMM131154 UWI131154 VGE131154 VQA131154 VZW131154 WJS131154 WTO131154 HC196690 QY196690 AAU196690 AKQ196690 AUM196690 BEI196690 BOE196690 BYA196690 CHW196690 CRS196690 DBO196690 DLK196690 DVG196690 EFC196690 EOY196690 EYU196690 FIQ196690 FSM196690 GCI196690 GME196690 GWA196690 HFW196690 HPS196690 HZO196690 IJK196690 ITG196690 JDC196690 JMY196690 JWU196690 KGQ196690 KQM196690 LAI196690 LKE196690 LUA196690 MDW196690 MNS196690 MXO196690 NHK196690 NRG196690 OBC196690 OKY196690 OUU196690 PEQ196690 POM196690 PYI196690 QIE196690 QSA196690 RBW196690 RLS196690 RVO196690 SFK196690 SPG196690 SZC196690 TIY196690 TSU196690 UCQ196690 UMM196690 UWI196690 VGE196690 VQA196690 VZW196690 WJS196690 WTO196690 HC262226 QY262226 AAU262226 AKQ262226 AUM262226 BEI262226 BOE262226 BYA262226 CHW262226 CRS262226 DBO262226 DLK262226 DVG262226 EFC262226 EOY262226 EYU262226 FIQ262226 FSM262226 GCI262226 GME262226 GWA262226 HFW262226 HPS262226 HZO262226 IJK262226 ITG262226 JDC262226 JMY262226 JWU262226 KGQ262226 KQM262226 LAI262226 LKE262226 LUA262226 MDW262226 MNS262226 MXO262226 NHK262226 NRG262226 OBC262226 OKY262226 OUU262226 PEQ262226 POM262226 PYI262226 QIE262226 QSA262226 RBW262226 RLS262226 RVO262226 SFK262226 SPG262226 SZC262226 TIY262226 TSU262226 UCQ262226 UMM262226 UWI262226 VGE262226 VQA262226 VZW262226 WJS262226 WTO262226 HC327762 QY327762 AAU327762 AKQ327762 AUM327762 BEI327762 BOE327762 BYA327762 CHW327762 CRS327762 DBO327762 DLK327762 DVG327762 EFC327762 EOY327762 EYU327762 FIQ327762 FSM327762 GCI327762 GME327762 GWA327762 HFW327762 HPS327762 HZO327762 IJK327762 ITG327762 JDC327762 JMY327762 JWU327762 KGQ327762 KQM327762 LAI327762 LKE327762 LUA327762 MDW327762 MNS327762 MXO327762 NHK327762 NRG327762 OBC327762 OKY327762 OUU327762 PEQ327762 POM327762 PYI327762 QIE327762 QSA327762 RBW327762 RLS327762 RVO327762 SFK327762 SPG327762 SZC327762 TIY327762 TSU327762 UCQ327762 UMM327762 UWI327762 VGE327762 VQA327762 VZW327762 WJS327762 WTO327762 HC393298 QY393298 AAU393298 AKQ393298 AUM393298 BEI393298 BOE393298 BYA393298 CHW393298 CRS393298 DBO393298 DLK393298 DVG393298 EFC393298 EOY393298 EYU393298 FIQ393298 FSM393298 GCI393298 GME393298 GWA393298 HFW393298 HPS393298 HZO393298 IJK393298 ITG393298 JDC393298 JMY393298 JWU393298 KGQ393298 KQM393298 LAI393298 LKE393298 LUA393298 MDW393298 MNS393298 MXO393298 NHK393298 NRG393298 OBC393298 OKY393298 OUU393298 PEQ393298 POM393298 PYI393298 QIE393298 QSA393298 RBW393298 RLS393298 RVO393298 SFK393298 SPG393298 SZC393298 TIY393298 TSU393298 UCQ393298 UMM393298 UWI393298 VGE393298 VQA393298 VZW393298 WJS393298 WTO393298 HC458834 QY458834 AAU458834 AKQ458834 AUM458834 BEI458834 BOE458834 BYA458834 CHW458834 CRS458834 DBO458834 DLK458834 DVG458834 EFC458834 EOY458834 EYU458834 FIQ458834 FSM458834 GCI458834 GME458834 GWA458834 HFW458834 HPS458834 HZO458834 IJK458834 ITG458834 JDC458834 JMY458834 JWU458834 KGQ458834 KQM458834 LAI458834 LKE458834 LUA458834 MDW458834 MNS458834 MXO458834 NHK458834 NRG458834 OBC458834 OKY458834 OUU458834 PEQ458834 POM458834 PYI458834 QIE458834 QSA458834 RBW458834 RLS458834 RVO458834 SFK458834 SPG458834 SZC458834 TIY458834 TSU458834 UCQ458834 UMM458834 UWI458834 VGE458834 VQA458834 VZW458834 WJS458834 WTO458834 HC524370 QY524370 AAU524370 AKQ524370 AUM524370 BEI524370 BOE524370 BYA524370 CHW524370 CRS524370 DBO524370 DLK524370 DVG524370 EFC524370 EOY524370 EYU524370 FIQ524370 FSM524370 GCI524370 GME524370 GWA524370 HFW524370 HPS524370 HZO524370 IJK524370 ITG524370 JDC524370 JMY524370 JWU524370 KGQ524370 KQM524370 LAI524370 LKE524370 LUA524370 MDW524370 MNS524370 MXO524370 NHK524370 NRG524370 OBC524370 OKY524370 OUU524370 PEQ524370 POM524370 PYI524370 QIE524370 QSA524370 RBW524370 RLS524370 RVO524370 SFK524370 SPG524370 SZC524370 TIY524370 TSU524370 UCQ524370 UMM524370 UWI524370 VGE524370 VQA524370 VZW524370 WJS524370 WTO524370 HC589906 QY589906 AAU589906 AKQ589906 AUM589906 BEI589906 BOE589906 BYA589906 CHW589906 CRS589906 DBO589906 DLK589906 DVG589906 EFC589906 EOY589906 EYU589906 FIQ589906 FSM589906 GCI589906 GME589906 GWA589906 HFW589906 HPS589906 HZO589906 IJK589906 ITG589906 JDC589906 JMY589906 JWU589906 KGQ589906 KQM589906 LAI589906 LKE589906 LUA589906 MDW589906 MNS589906 MXO589906 NHK589906 NRG589906 OBC589906 OKY589906 OUU589906 PEQ589906 POM589906 PYI589906 QIE589906 QSA589906 RBW589906 RLS589906 RVO589906 SFK589906 SPG589906 SZC589906 TIY589906 TSU589906 UCQ589906 UMM589906 UWI589906 VGE589906 VQA589906 VZW589906 WJS589906 WTO589906 HC655442 QY655442 AAU655442 AKQ655442 AUM655442 BEI655442 BOE655442 BYA655442 CHW655442 CRS655442 DBO655442 DLK655442 DVG655442 EFC655442 EOY655442 EYU655442 FIQ655442 FSM655442 GCI655442 GME655442 GWA655442 HFW655442 HPS655442 HZO655442 IJK655442 ITG655442 JDC655442 JMY655442 JWU655442 KGQ655442 KQM655442 LAI655442 LKE655442 LUA655442 MDW655442 MNS655442 MXO655442 NHK655442 NRG655442 OBC655442 OKY655442 OUU655442 PEQ655442 POM655442 PYI655442 QIE655442 QSA655442 RBW655442 RLS655442 RVO655442 SFK655442 SPG655442 SZC655442 TIY655442 TSU655442 UCQ655442 UMM655442 UWI655442 VGE655442 VQA655442 VZW655442 WJS655442 WTO655442 HC720978 QY720978 AAU720978 AKQ720978 AUM720978 BEI720978 BOE720978 BYA720978 CHW720978 CRS720978 DBO720978 DLK720978 DVG720978 EFC720978 EOY720978 EYU720978 FIQ720978 FSM720978 GCI720978 GME720978 GWA720978 HFW720978 HPS720978 HZO720978 IJK720978 ITG720978 JDC720978 JMY720978 JWU720978 KGQ720978 KQM720978 LAI720978 LKE720978 LUA720978 MDW720978 MNS720978 MXO720978 NHK720978 NRG720978 OBC720978 OKY720978 OUU720978 PEQ720978 POM720978 PYI720978 QIE720978 QSA720978 RBW720978 RLS720978 RVO720978 SFK720978 SPG720978 SZC720978 TIY720978 TSU720978 UCQ720978 UMM720978 UWI720978 VGE720978 VQA720978 VZW720978 WJS720978 WTO720978 HC786514 QY786514 AAU786514 AKQ786514 AUM786514 BEI786514 BOE786514 BYA786514 CHW786514 CRS786514 DBO786514 DLK786514 DVG786514 EFC786514 EOY786514 EYU786514 FIQ786514 FSM786514 GCI786514 GME786514 GWA786514 HFW786514 HPS786514 HZO786514 IJK786514 ITG786514 JDC786514 JMY786514 JWU786514 KGQ786514 KQM786514 LAI786514 LKE786514 LUA786514 MDW786514 MNS786514 MXO786514 NHK786514 NRG786514 OBC786514 OKY786514 OUU786514 PEQ786514 POM786514 PYI786514 QIE786514 QSA786514 RBW786514 RLS786514 RVO786514 SFK786514 SPG786514 SZC786514 TIY786514 TSU786514 UCQ786514 UMM786514 UWI786514 VGE786514 VQA786514 VZW786514 WJS786514 WTO786514 HC852050 QY852050 AAU852050 AKQ852050 AUM852050 BEI852050 BOE852050 BYA852050 CHW852050 CRS852050 DBO852050 DLK852050 DVG852050 EFC852050 EOY852050 EYU852050 FIQ852050 FSM852050 GCI852050 GME852050 GWA852050 HFW852050 HPS852050 HZO852050 IJK852050 ITG852050 JDC852050 JMY852050 JWU852050 KGQ852050 KQM852050 LAI852050 LKE852050 LUA852050 MDW852050 MNS852050 MXO852050 NHK852050 NRG852050 OBC852050 OKY852050 OUU852050 PEQ852050 POM852050 PYI852050 QIE852050 QSA852050 RBW852050 RLS852050 RVO852050 SFK852050 SPG852050 SZC852050 TIY852050 TSU852050 UCQ852050 UMM852050 UWI852050 VGE852050 VQA852050 VZW852050 WJS852050 WTO852050 HC917586 QY917586 AAU917586 AKQ917586 AUM917586 BEI917586 BOE917586 BYA917586 CHW917586 CRS917586 DBO917586 DLK917586 DVG917586 EFC917586 EOY917586 EYU917586 FIQ917586 FSM917586 GCI917586 GME917586 GWA917586 HFW917586 HPS917586 HZO917586 IJK917586 ITG917586 JDC917586 JMY917586 JWU917586 KGQ917586 KQM917586 LAI917586 LKE917586 LUA917586 MDW917586 MNS917586 MXO917586 NHK917586 NRG917586 OBC917586 OKY917586 OUU917586 PEQ917586 POM917586 PYI917586 QIE917586 QSA917586 RBW917586 RLS917586 RVO917586 SFK917586 SPG917586 SZC917586 TIY917586 TSU917586 UCQ917586 UMM917586 UWI917586 VGE917586 VQA917586 VZW917586 WJS917586 WTO917586 HC983122 QY983122 AAU983122 AKQ983122 AUM983122 BEI983122 BOE983122 BYA983122 CHW983122 CRS983122 DBO983122 DLK983122 DVG983122 EFC983122 EOY983122 EYU983122 FIQ983122 FSM983122 GCI983122 GME983122 GWA983122 HFW983122 HPS983122 HZO983122 IJK983122 ITG983122 JDC983122 JMY983122 JWU983122 KGQ983122 KQM983122 LAI983122 LKE983122 LUA983122 MDW983122 MNS983122 MXO983122 NHK983122 NRG983122 OBC983122 OKY983122 OUU983122 PEQ983122 POM983122 PYI983122 QIE983122 QSA983122 RBW983122 RLS983122 RVO983122 SFK983122 SPG983122 SZC983122 TIY983122 TSU983122 UCQ983122 UMM983122 UWI983122 VGE983122 VQA983122 VZW983122 WJS983122 WTO983122 U82 U65618 U131154 U196690 U262226 U327762 U393298 U458834 U524370 U589906 U655442 U720978 U786514 U852050 U917586 U983122 AA82 AA65618 AA131154 AA196690 AA262226 AA327762 AA393298 AA458834 AA524370 AA589906 AA655442 AA720978 AA786514 AA852050 AA917586 AA983122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Q20"/>
  <sheetViews>
    <sheetView view="pageBreakPreview" zoomScaleNormal="100" zoomScaleSheetLayoutView="100" workbookViewId="0">
      <pane xSplit="6" ySplit="8" topLeftCell="G9" activePane="bottomRight" state="frozen"/>
      <selection pane="topRight" activeCell="J1" sqref="J1"/>
      <selection pane="bottomLeft" activeCell="A11" sqref="A11"/>
      <selection pane="bottomRight" activeCell="D28" sqref="D28"/>
    </sheetView>
  </sheetViews>
  <sheetFormatPr baseColWidth="10" defaultColWidth="11.42578125" defaultRowHeight="12.75" outlineLevelRow="1"/>
  <cols>
    <col min="1" max="1" width="6" style="733" customWidth="1"/>
    <col min="2" max="2" width="50" style="744" customWidth="1"/>
    <col min="3" max="3" width="26.7109375" style="745" customWidth="1"/>
    <col min="4" max="4" width="44.28515625" style="746" customWidth="1"/>
    <col min="5" max="5" width="1.85546875" style="732" customWidth="1"/>
    <col min="6" max="6" width="3.85546875" style="732" customWidth="1"/>
    <col min="7" max="7" width="12.85546875" style="733" customWidth="1"/>
    <col min="8" max="8" width="3.85546875" style="733" customWidth="1"/>
    <col min="9" max="9" width="14.85546875" style="733" customWidth="1"/>
    <col min="10" max="10" width="3.85546875" style="733" customWidth="1"/>
    <col min="11" max="11" width="14.42578125" style="733" customWidth="1"/>
    <col min="12" max="12" width="3.85546875" style="733" customWidth="1"/>
    <col min="13" max="13" width="12.85546875" style="733" customWidth="1"/>
    <col min="14" max="14" width="3.85546875" style="733" customWidth="1"/>
    <col min="15" max="15" width="12.85546875" style="733" customWidth="1"/>
    <col min="16" max="16" width="14.85546875" style="732" customWidth="1"/>
    <col min="17" max="17" width="15.42578125" style="732" customWidth="1"/>
    <col min="18" max="16384" width="11.42578125" style="732"/>
  </cols>
  <sheetData>
    <row r="1" spans="1:17" ht="15.75" outlineLevel="1">
      <c r="A1" s="934" t="s">
        <v>369</v>
      </c>
      <c r="B1" s="934"/>
      <c r="C1" s="934"/>
      <c r="D1" s="934"/>
    </row>
    <row r="2" spans="1:17" ht="15.75" outlineLevel="1">
      <c r="A2" s="934"/>
      <c r="B2" s="934"/>
      <c r="C2" s="934"/>
      <c r="D2" s="934"/>
    </row>
    <row r="3" spans="1:17" ht="15.75" outlineLevel="1">
      <c r="A3" s="935"/>
      <c r="B3" s="935"/>
      <c r="C3" s="935"/>
      <c r="D3" s="935"/>
    </row>
    <row r="4" spans="1:17" ht="93" customHeight="1" outlineLevel="1">
      <c r="A4" s="936" t="s">
        <v>412</v>
      </c>
      <c r="B4" s="937"/>
      <c r="C4" s="937"/>
      <c r="D4" s="937"/>
    </row>
    <row r="5" spans="1:17" ht="15" customHeight="1" outlineLevel="1">
      <c r="A5" s="937"/>
      <c r="B5" s="937"/>
      <c r="C5" s="938"/>
      <c r="D5" s="938"/>
    </row>
    <row r="6" spans="1:17" ht="18.75" customHeight="1" outlineLevel="1" thickBot="1">
      <c r="A6" s="933" t="s">
        <v>370</v>
      </c>
      <c r="B6" s="933"/>
      <c r="C6" s="933"/>
      <c r="D6" s="933"/>
      <c r="I6" s="734"/>
    </row>
    <row r="7" spans="1:17" s="201" customFormat="1" ht="26.25" thickBot="1">
      <c r="A7" s="762" t="s">
        <v>10</v>
      </c>
      <c r="B7" s="764" t="s">
        <v>32</v>
      </c>
      <c r="C7" s="755" t="s">
        <v>398</v>
      </c>
      <c r="D7" s="756" t="s">
        <v>15</v>
      </c>
      <c r="G7" s="735"/>
      <c r="H7" s="247"/>
      <c r="I7" s="736"/>
      <c r="J7" s="247"/>
      <c r="K7" s="247"/>
      <c r="L7" s="247"/>
      <c r="M7" s="247"/>
      <c r="N7" s="247"/>
      <c r="O7" s="247"/>
    </row>
    <row r="8" spans="1:17" s="201" customFormat="1" ht="51">
      <c r="A8" s="763">
        <v>1</v>
      </c>
      <c r="B8" s="765" t="str">
        <f>+Conformación!B5</f>
        <v>CONSTRUNAL DE AGUAS SAS</v>
      </c>
      <c r="C8" s="766" t="s">
        <v>35</v>
      </c>
      <c r="D8" s="768" t="s">
        <v>407</v>
      </c>
      <c r="G8" s="737"/>
      <c r="H8" s="737"/>
      <c r="I8" s="737"/>
      <c r="J8" s="737"/>
      <c r="K8" s="737"/>
      <c r="L8" s="737"/>
      <c r="M8" s="737"/>
      <c r="N8" s="737"/>
      <c r="O8" s="737"/>
      <c r="P8" s="737"/>
    </row>
    <row r="9" spans="1:17" ht="9" customHeight="1">
      <c r="G9" s="740"/>
      <c r="H9" s="741"/>
      <c r="I9" s="740"/>
      <c r="J9" s="741"/>
      <c r="K9" s="742"/>
      <c r="M9" s="742"/>
      <c r="N9" s="738"/>
      <c r="O9" s="739"/>
      <c r="P9" s="733"/>
      <c r="Q9" s="743"/>
    </row>
    <row r="10" spans="1:17">
      <c r="G10" s="740"/>
      <c r="H10" s="741"/>
      <c r="I10" s="740"/>
      <c r="J10" s="741"/>
      <c r="K10" s="742"/>
      <c r="M10" s="742"/>
      <c r="N10" s="738"/>
      <c r="O10" s="739"/>
      <c r="P10" s="733"/>
      <c r="Q10" s="743"/>
    </row>
    <row r="11" spans="1:17" ht="24" customHeight="1">
      <c r="F11" s="738"/>
      <c r="G11" s="739"/>
      <c r="H11" s="738"/>
      <c r="I11" s="739"/>
      <c r="J11" s="738"/>
      <c r="K11" s="739"/>
      <c r="L11" s="738"/>
      <c r="M11" s="739"/>
      <c r="N11" s="738"/>
      <c r="O11" s="739"/>
      <c r="P11" s="735"/>
    </row>
    <row r="13" spans="1:17" s="733" customFormat="1">
      <c r="B13" s="744"/>
      <c r="C13" s="745"/>
      <c r="D13" s="746"/>
    </row>
    <row r="16" spans="1:17">
      <c r="I16" s="741"/>
      <c r="J16" s="741"/>
      <c r="K16" s="741"/>
      <c r="L16" s="741"/>
      <c r="M16" s="741"/>
      <c r="N16" s="741"/>
      <c r="O16" s="741"/>
      <c r="P16" s="743"/>
      <c r="Q16" s="743"/>
    </row>
    <row r="18" spans="9:9">
      <c r="I18" s="741"/>
    </row>
    <row r="19" spans="9:9">
      <c r="I19" s="743"/>
    </row>
    <row r="20" spans="9:9">
      <c r="I20" s="743"/>
    </row>
  </sheetData>
  <sheetProtection algorithmName="SHA-512" hashValue="pOUnrj4d4Us4d1R35j4csSZ7brLF61Hgt7ICW529jAwzSEHG/7tfg1bE9BPV3fEPoFZge2A8yH+AmBmACDGRNg==" saltValue="K6nGhBif9Gpw4JNnzBrQ5w==" spinCount="100000" sheet="1" objects="1" scenarios="1"/>
  <mergeCells count="7">
    <mergeCell ref="A6:D6"/>
    <mergeCell ref="A1:D1"/>
    <mergeCell ref="A2:D2"/>
    <mergeCell ref="A3:D3"/>
    <mergeCell ref="A4:D4"/>
    <mergeCell ref="A5:B5"/>
    <mergeCell ref="C5:D5"/>
  </mergeCells>
  <printOptions horizontalCentered="1"/>
  <pageMargins left="0.70866141732283472" right="0.70866141732283472" top="0.74803149606299213" bottom="0.74803149606299213" header="0.31496062992125984" footer="0.31496062992125984"/>
  <pageSetup scale="59" fitToHeight="0" orientation="portrait" r:id="rId1"/>
  <headerFooter>
    <oddFooter>&amp;L&amp;F&amp;RPágina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422"/>
  <sheetViews>
    <sheetView workbookViewId="0">
      <selection activeCell="M295" sqref="M295"/>
    </sheetView>
  </sheetViews>
  <sheetFormatPr baseColWidth="10" defaultRowHeight="12.75"/>
  <cols>
    <col min="1" max="1" width="32.85546875" style="277" customWidth="1"/>
    <col min="2" max="2" width="23.42578125" style="277" customWidth="1"/>
    <col min="3" max="4" width="21" style="277" customWidth="1"/>
    <col min="5" max="5" width="25.140625" style="277" customWidth="1"/>
    <col min="6" max="6" width="22.140625" style="277" customWidth="1"/>
    <col min="7" max="7" width="4.7109375" style="277" customWidth="1"/>
    <col min="8" max="8" width="22" style="277" customWidth="1"/>
    <col min="9" max="9" width="23.7109375" style="277" customWidth="1"/>
    <col min="10" max="11" width="10.85546875" style="277"/>
    <col min="12" max="12" width="3.42578125" style="277" customWidth="1"/>
    <col min="13" max="13" width="19.42578125" style="277" customWidth="1"/>
    <col min="14" max="256" width="10.85546875" style="277"/>
    <col min="257" max="257" width="32.85546875" style="277" customWidth="1"/>
    <col min="258" max="258" width="23.42578125" style="277" customWidth="1"/>
    <col min="259" max="260" width="21" style="277" customWidth="1"/>
    <col min="261" max="261" width="25.140625" style="277" customWidth="1"/>
    <col min="262" max="262" width="22.140625" style="277" customWidth="1"/>
    <col min="263" max="263" width="4.7109375" style="277" customWidth="1"/>
    <col min="264" max="264" width="22" style="277" customWidth="1"/>
    <col min="265" max="265" width="23.7109375" style="277" customWidth="1"/>
    <col min="266" max="267" width="10.85546875" style="277"/>
    <col min="268" max="268" width="3.42578125" style="277" customWidth="1"/>
    <col min="269" max="269" width="15.42578125" style="277" bestFit="1" customWidth="1"/>
    <col min="270" max="512" width="10.85546875" style="277"/>
    <col min="513" max="513" width="32.85546875" style="277" customWidth="1"/>
    <col min="514" max="514" width="23.42578125" style="277" customWidth="1"/>
    <col min="515" max="516" width="21" style="277" customWidth="1"/>
    <col min="517" max="517" width="25.140625" style="277" customWidth="1"/>
    <col min="518" max="518" width="22.140625" style="277" customWidth="1"/>
    <col min="519" max="519" width="4.7109375" style="277" customWidth="1"/>
    <col min="520" max="520" width="22" style="277" customWidth="1"/>
    <col min="521" max="521" width="23.7109375" style="277" customWidth="1"/>
    <col min="522" max="523" width="10.85546875" style="277"/>
    <col min="524" max="524" width="3.42578125" style="277" customWidth="1"/>
    <col min="525" max="525" width="15.42578125" style="277" bestFit="1" customWidth="1"/>
    <col min="526" max="768" width="10.85546875" style="277"/>
    <col min="769" max="769" width="32.85546875" style="277" customWidth="1"/>
    <col min="770" max="770" width="23.42578125" style="277" customWidth="1"/>
    <col min="771" max="772" width="21" style="277" customWidth="1"/>
    <col min="773" max="773" width="25.140625" style="277" customWidth="1"/>
    <col min="774" max="774" width="22.140625" style="277" customWidth="1"/>
    <col min="775" max="775" width="4.7109375" style="277" customWidth="1"/>
    <col min="776" max="776" width="22" style="277" customWidth="1"/>
    <col min="777" max="777" width="23.7109375" style="277" customWidth="1"/>
    <col min="778" max="779" width="10.85546875" style="277"/>
    <col min="780" max="780" width="3.42578125" style="277" customWidth="1"/>
    <col min="781" max="781" width="15.42578125" style="277" bestFit="1" customWidth="1"/>
    <col min="782" max="1024" width="10.85546875" style="277"/>
    <col min="1025" max="1025" width="32.85546875" style="277" customWidth="1"/>
    <col min="1026" max="1026" width="23.42578125" style="277" customWidth="1"/>
    <col min="1027" max="1028" width="21" style="277" customWidth="1"/>
    <col min="1029" max="1029" width="25.140625" style="277" customWidth="1"/>
    <col min="1030" max="1030" width="22.140625" style="277" customWidth="1"/>
    <col min="1031" max="1031" width="4.7109375" style="277" customWidth="1"/>
    <col min="1032" max="1032" width="22" style="277" customWidth="1"/>
    <col min="1033" max="1033" width="23.7109375" style="277" customWidth="1"/>
    <col min="1034" max="1035" width="10.85546875" style="277"/>
    <col min="1036" max="1036" width="3.42578125" style="277" customWidth="1"/>
    <col min="1037" max="1037" width="15.42578125" style="277" bestFit="1" customWidth="1"/>
    <col min="1038" max="1280" width="10.85546875" style="277"/>
    <col min="1281" max="1281" width="32.85546875" style="277" customWidth="1"/>
    <col min="1282" max="1282" width="23.42578125" style="277" customWidth="1"/>
    <col min="1283" max="1284" width="21" style="277" customWidth="1"/>
    <col min="1285" max="1285" width="25.140625" style="277" customWidth="1"/>
    <col min="1286" max="1286" width="22.140625" style="277" customWidth="1"/>
    <col min="1287" max="1287" width="4.7109375" style="277" customWidth="1"/>
    <col min="1288" max="1288" width="22" style="277" customWidth="1"/>
    <col min="1289" max="1289" width="23.7109375" style="277" customWidth="1"/>
    <col min="1290" max="1291" width="10.85546875" style="277"/>
    <col min="1292" max="1292" width="3.42578125" style="277" customWidth="1"/>
    <col min="1293" max="1293" width="15.42578125" style="277" bestFit="1" customWidth="1"/>
    <col min="1294" max="1536" width="10.85546875" style="277"/>
    <col min="1537" max="1537" width="32.85546875" style="277" customWidth="1"/>
    <col min="1538" max="1538" width="23.42578125" style="277" customWidth="1"/>
    <col min="1539" max="1540" width="21" style="277" customWidth="1"/>
    <col min="1541" max="1541" width="25.140625" style="277" customWidth="1"/>
    <col min="1542" max="1542" width="22.140625" style="277" customWidth="1"/>
    <col min="1543" max="1543" width="4.7109375" style="277" customWidth="1"/>
    <col min="1544" max="1544" width="22" style="277" customWidth="1"/>
    <col min="1545" max="1545" width="23.7109375" style="277" customWidth="1"/>
    <col min="1546" max="1547" width="10.85546875" style="277"/>
    <col min="1548" max="1548" width="3.42578125" style="277" customWidth="1"/>
    <col min="1549" max="1549" width="15.42578125" style="277" bestFit="1" customWidth="1"/>
    <col min="1550" max="1792" width="10.85546875" style="277"/>
    <col min="1793" max="1793" width="32.85546875" style="277" customWidth="1"/>
    <col min="1794" max="1794" width="23.42578125" style="277" customWidth="1"/>
    <col min="1795" max="1796" width="21" style="277" customWidth="1"/>
    <col min="1797" max="1797" width="25.140625" style="277" customWidth="1"/>
    <col min="1798" max="1798" width="22.140625" style="277" customWidth="1"/>
    <col min="1799" max="1799" width="4.7109375" style="277" customWidth="1"/>
    <col min="1800" max="1800" width="22" style="277" customWidth="1"/>
    <col min="1801" max="1801" width="23.7109375" style="277" customWidth="1"/>
    <col min="1802" max="1803" width="10.85546875" style="277"/>
    <col min="1804" max="1804" width="3.42578125" style="277" customWidth="1"/>
    <col min="1805" max="1805" width="15.42578125" style="277" bestFit="1" customWidth="1"/>
    <col min="1806" max="2048" width="10.85546875" style="277"/>
    <col min="2049" max="2049" width="32.85546875" style="277" customWidth="1"/>
    <col min="2050" max="2050" width="23.42578125" style="277" customWidth="1"/>
    <col min="2051" max="2052" width="21" style="277" customWidth="1"/>
    <col min="2053" max="2053" width="25.140625" style="277" customWidth="1"/>
    <col min="2054" max="2054" width="22.140625" style="277" customWidth="1"/>
    <col min="2055" max="2055" width="4.7109375" style="277" customWidth="1"/>
    <col min="2056" max="2056" width="22" style="277" customWidth="1"/>
    <col min="2057" max="2057" width="23.7109375" style="277" customWidth="1"/>
    <col min="2058" max="2059" width="10.85546875" style="277"/>
    <col min="2060" max="2060" width="3.42578125" style="277" customWidth="1"/>
    <col min="2061" max="2061" width="15.42578125" style="277" bestFit="1" customWidth="1"/>
    <col min="2062" max="2304" width="10.85546875" style="277"/>
    <col min="2305" max="2305" width="32.85546875" style="277" customWidth="1"/>
    <col min="2306" max="2306" width="23.42578125" style="277" customWidth="1"/>
    <col min="2307" max="2308" width="21" style="277" customWidth="1"/>
    <col min="2309" max="2309" width="25.140625" style="277" customWidth="1"/>
    <col min="2310" max="2310" width="22.140625" style="277" customWidth="1"/>
    <col min="2311" max="2311" width="4.7109375" style="277" customWidth="1"/>
    <col min="2312" max="2312" width="22" style="277" customWidth="1"/>
    <col min="2313" max="2313" width="23.7109375" style="277" customWidth="1"/>
    <col min="2314" max="2315" width="10.85546875" style="277"/>
    <col min="2316" max="2316" width="3.42578125" style="277" customWidth="1"/>
    <col min="2317" max="2317" width="15.42578125" style="277" bestFit="1" customWidth="1"/>
    <col min="2318" max="2560" width="10.85546875" style="277"/>
    <col min="2561" max="2561" width="32.85546875" style="277" customWidth="1"/>
    <col min="2562" max="2562" width="23.42578125" style="277" customWidth="1"/>
    <col min="2563" max="2564" width="21" style="277" customWidth="1"/>
    <col min="2565" max="2565" width="25.140625" style="277" customWidth="1"/>
    <col min="2566" max="2566" width="22.140625" style="277" customWidth="1"/>
    <col min="2567" max="2567" width="4.7109375" style="277" customWidth="1"/>
    <col min="2568" max="2568" width="22" style="277" customWidth="1"/>
    <col min="2569" max="2569" width="23.7109375" style="277" customWidth="1"/>
    <col min="2570" max="2571" width="10.85546875" style="277"/>
    <col min="2572" max="2572" width="3.42578125" style="277" customWidth="1"/>
    <col min="2573" max="2573" width="15.42578125" style="277" bestFit="1" customWidth="1"/>
    <col min="2574" max="2816" width="10.85546875" style="277"/>
    <col min="2817" max="2817" width="32.85546875" style="277" customWidth="1"/>
    <col min="2818" max="2818" width="23.42578125" style="277" customWidth="1"/>
    <col min="2819" max="2820" width="21" style="277" customWidth="1"/>
    <col min="2821" max="2821" width="25.140625" style="277" customWidth="1"/>
    <col min="2822" max="2822" width="22.140625" style="277" customWidth="1"/>
    <col min="2823" max="2823" width="4.7109375" style="277" customWidth="1"/>
    <col min="2824" max="2824" width="22" style="277" customWidth="1"/>
    <col min="2825" max="2825" width="23.7109375" style="277" customWidth="1"/>
    <col min="2826" max="2827" width="10.85546875" style="277"/>
    <col min="2828" max="2828" width="3.42578125" style="277" customWidth="1"/>
    <col min="2829" max="2829" width="15.42578125" style="277" bestFit="1" customWidth="1"/>
    <col min="2830" max="3072" width="10.85546875" style="277"/>
    <col min="3073" max="3073" width="32.85546875" style="277" customWidth="1"/>
    <col min="3074" max="3074" width="23.42578125" style="277" customWidth="1"/>
    <col min="3075" max="3076" width="21" style="277" customWidth="1"/>
    <col min="3077" max="3077" width="25.140625" style="277" customWidth="1"/>
    <col min="3078" max="3078" width="22.140625" style="277" customWidth="1"/>
    <col min="3079" max="3079" width="4.7109375" style="277" customWidth="1"/>
    <col min="3080" max="3080" width="22" style="277" customWidth="1"/>
    <col min="3081" max="3081" width="23.7109375" style="277" customWidth="1"/>
    <col min="3082" max="3083" width="10.85546875" style="277"/>
    <col min="3084" max="3084" width="3.42578125" style="277" customWidth="1"/>
    <col min="3085" max="3085" width="15.42578125" style="277" bestFit="1" customWidth="1"/>
    <col min="3086" max="3328" width="10.85546875" style="277"/>
    <col min="3329" max="3329" width="32.85546875" style="277" customWidth="1"/>
    <col min="3330" max="3330" width="23.42578125" style="277" customWidth="1"/>
    <col min="3331" max="3332" width="21" style="277" customWidth="1"/>
    <col min="3333" max="3333" width="25.140625" style="277" customWidth="1"/>
    <col min="3334" max="3334" width="22.140625" style="277" customWidth="1"/>
    <col min="3335" max="3335" width="4.7109375" style="277" customWidth="1"/>
    <col min="3336" max="3336" width="22" style="277" customWidth="1"/>
    <col min="3337" max="3337" width="23.7109375" style="277" customWidth="1"/>
    <col min="3338" max="3339" width="10.85546875" style="277"/>
    <col min="3340" max="3340" width="3.42578125" style="277" customWidth="1"/>
    <col min="3341" max="3341" width="15.42578125" style="277" bestFit="1" customWidth="1"/>
    <col min="3342" max="3584" width="10.85546875" style="277"/>
    <col min="3585" max="3585" width="32.85546875" style="277" customWidth="1"/>
    <col min="3586" max="3586" width="23.42578125" style="277" customWidth="1"/>
    <col min="3587" max="3588" width="21" style="277" customWidth="1"/>
    <col min="3589" max="3589" width="25.140625" style="277" customWidth="1"/>
    <col min="3590" max="3590" width="22.140625" style="277" customWidth="1"/>
    <col min="3591" max="3591" width="4.7109375" style="277" customWidth="1"/>
    <col min="3592" max="3592" width="22" style="277" customWidth="1"/>
    <col min="3593" max="3593" width="23.7109375" style="277" customWidth="1"/>
    <col min="3594" max="3595" width="10.85546875" style="277"/>
    <col min="3596" max="3596" width="3.42578125" style="277" customWidth="1"/>
    <col min="3597" max="3597" width="15.42578125" style="277" bestFit="1" customWidth="1"/>
    <col min="3598" max="3840" width="10.85546875" style="277"/>
    <col min="3841" max="3841" width="32.85546875" style="277" customWidth="1"/>
    <col min="3842" max="3842" width="23.42578125" style="277" customWidth="1"/>
    <col min="3843" max="3844" width="21" style="277" customWidth="1"/>
    <col min="3845" max="3845" width="25.140625" style="277" customWidth="1"/>
    <col min="3846" max="3846" width="22.140625" style="277" customWidth="1"/>
    <col min="3847" max="3847" width="4.7109375" style="277" customWidth="1"/>
    <col min="3848" max="3848" width="22" style="277" customWidth="1"/>
    <col min="3849" max="3849" width="23.7109375" style="277" customWidth="1"/>
    <col min="3850" max="3851" width="10.85546875" style="277"/>
    <col min="3852" max="3852" width="3.42578125" style="277" customWidth="1"/>
    <col min="3853" max="3853" width="15.42578125" style="277" bestFit="1" customWidth="1"/>
    <col min="3854" max="4096" width="10.85546875" style="277"/>
    <col min="4097" max="4097" width="32.85546875" style="277" customWidth="1"/>
    <col min="4098" max="4098" width="23.42578125" style="277" customWidth="1"/>
    <col min="4099" max="4100" width="21" style="277" customWidth="1"/>
    <col min="4101" max="4101" width="25.140625" style="277" customWidth="1"/>
    <col min="4102" max="4102" width="22.140625" style="277" customWidth="1"/>
    <col min="4103" max="4103" width="4.7109375" style="277" customWidth="1"/>
    <col min="4104" max="4104" width="22" style="277" customWidth="1"/>
    <col min="4105" max="4105" width="23.7109375" style="277" customWidth="1"/>
    <col min="4106" max="4107" width="10.85546875" style="277"/>
    <col min="4108" max="4108" width="3.42578125" style="277" customWidth="1"/>
    <col min="4109" max="4109" width="15.42578125" style="277" bestFit="1" customWidth="1"/>
    <col min="4110" max="4352" width="10.85546875" style="277"/>
    <col min="4353" max="4353" width="32.85546875" style="277" customWidth="1"/>
    <col min="4354" max="4354" width="23.42578125" style="277" customWidth="1"/>
    <col min="4355" max="4356" width="21" style="277" customWidth="1"/>
    <col min="4357" max="4357" width="25.140625" style="277" customWidth="1"/>
    <col min="4358" max="4358" width="22.140625" style="277" customWidth="1"/>
    <col min="4359" max="4359" width="4.7109375" style="277" customWidth="1"/>
    <col min="4360" max="4360" width="22" style="277" customWidth="1"/>
    <col min="4361" max="4361" width="23.7109375" style="277" customWidth="1"/>
    <col min="4362" max="4363" width="10.85546875" style="277"/>
    <col min="4364" max="4364" width="3.42578125" style="277" customWidth="1"/>
    <col min="4365" max="4365" width="15.42578125" style="277" bestFit="1" customWidth="1"/>
    <col min="4366" max="4608" width="10.85546875" style="277"/>
    <col min="4609" max="4609" width="32.85546875" style="277" customWidth="1"/>
    <col min="4610" max="4610" width="23.42578125" style="277" customWidth="1"/>
    <col min="4611" max="4612" width="21" style="277" customWidth="1"/>
    <col min="4613" max="4613" width="25.140625" style="277" customWidth="1"/>
    <col min="4614" max="4614" width="22.140625" style="277" customWidth="1"/>
    <col min="4615" max="4615" width="4.7109375" style="277" customWidth="1"/>
    <col min="4616" max="4616" width="22" style="277" customWidth="1"/>
    <col min="4617" max="4617" width="23.7109375" style="277" customWidth="1"/>
    <col min="4618" max="4619" width="10.85546875" style="277"/>
    <col min="4620" max="4620" width="3.42578125" style="277" customWidth="1"/>
    <col min="4621" max="4621" width="15.42578125" style="277" bestFit="1" customWidth="1"/>
    <col min="4622" max="4864" width="10.85546875" style="277"/>
    <col min="4865" max="4865" width="32.85546875" style="277" customWidth="1"/>
    <col min="4866" max="4866" width="23.42578125" style="277" customWidth="1"/>
    <col min="4867" max="4868" width="21" style="277" customWidth="1"/>
    <col min="4869" max="4869" width="25.140625" style="277" customWidth="1"/>
    <col min="4870" max="4870" width="22.140625" style="277" customWidth="1"/>
    <col min="4871" max="4871" width="4.7109375" style="277" customWidth="1"/>
    <col min="4872" max="4872" width="22" style="277" customWidth="1"/>
    <col min="4873" max="4873" width="23.7109375" style="277" customWidth="1"/>
    <col min="4874" max="4875" width="10.85546875" style="277"/>
    <col min="4876" max="4876" width="3.42578125" style="277" customWidth="1"/>
    <col min="4877" max="4877" width="15.42578125" style="277" bestFit="1" customWidth="1"/>
    <col min="4878" max="5120" width="10.85546875" style="277"/>
    <col min="5121" max="5121" width="32.85546875" style="277" customWidth="1"/>
    <col min="5122" max="5122" width="23.42578125" style="277" customWidth="1"/>
    <col min="5123" max="5124" width="21" style="277" customWidth="1"/>
    <col min="5125" max="5125" width="25.140625" style="277" customWidth="1"/>
    <col min="5126" max="5126" width="22.140625" style="277" customWidth="1"/>
    <col min="5127" max="5127" width="4.7109375" style="277" customWidth="1"/>
    <col min="5128" max="5128" width="22" style="277" customWidth="1"/>
    <col min="5129" max="5129" width="23.7109375" style="277" customWidth="1"/>
    <col min="5130" max="5131" width="10.85546875" style="277"/>
    <col min="5132" max="5132" width="3.42578125" style="277" customWidth="1"/>
    <col min="5133" max="5133" width="15.42578125" style="277" bestFit="1" customWidth="1"/>
    <col min="5134" max="5376" width="10.85546875" style="277"/>
    <col min="5377" max="5377" width="32.85546875" style="277" customWidth="1"/>
    <col min="5378" max="5378" width="23.42578125" style="277" customWidth="1"/>
    <col min="5379" max="5380" width="21" style="277" customWidth="1"/>
    <col min="5381" max="5381" width="25.140625" style="277" customWidth="1"/>
    <col min="5382" max="5382" width="22.140625" style="277" customWidth="1"/>
    <col min="5383" max="5383" width="4.7109375" style="277" customWidth="1"/>
    <col min="5384" max="5384" width="22" style="277" customWidth="1"/>
    <col min="5385" max="5385" width="23.7109375" style="277" customWidth="1"/>
    <col min="5386" max="5387" width="10.85546875" style="277"/>
    <col min="5388" max="5388" width="3.42578125" style="277" customWidth="1"/>
    <col min="5389" max="5389" width="15.42578125" style="277" bestFit="1" customWidth="1"/>
    <col min="5390" max="5632" width="10.85546875" style="277"/>
    <col min="5633" max="5633" width="32.85546875" style="277" customWidth="1"/>
    <col min="5634" max="5634" width="23.42578125" style="277" customWidth="1"/>
    <col min="5635" max="5636" width="21" style="277" customWidth="1"/>
    <col min="5637" max="5637" width="25.140625" style="277" customWidth="1"/>
    <col min="5638" max="5638" width="22.140625" style="277" customWidth="1"/>
    <col min="5639" max="5639" width="4.7109375" style="277" customWidth="1"/>
    <col min="5640" max="5640" width="22" style="277" customWidth="1"/>
    <col min="5641" max="5641" width="23.7109375" style="277" customWidth="1"/>
    <col min="5642" max="5643" width="10.85546875" style="277"/>
    <col min="5644" max="5644" width="3.42578125" style="277" customWidth="1"/>
    <col min="5645" max="5645" width="15.42578125" style="277" bestFit="1" customWidth="1"/>
    <col min="5646" max="5888" width="10.85546875" style="277"/>
    <col min="5889" max="5889" width="32.85546875" style="277" customWidth="1"/>
    <col min="5890" max="5890" width="23.42578125" style="277" customWidth="1"/>
    <col min="5891" max="5892" width="21" style="277" customWidth="1"/>
    <col min="5893" max="5893" width="25.140625" style="277" customWidth="1"/>
    <col min="5894" max="5894" width="22.140625" style="277" customWidth="1"/>
    <col min="5895" max="5895" width="4.7109375" style="277" customWidth="1"/>
    <col min="5896" max="5896" width="22" style="277" customWidth="1"/>
    <col min="5897" max="5897" width="23.7109375" style="277" customWidth="1"/>
    <col min="5898" max="5899" width="10.85546875" style="277"/>
    <col min="5900" max="5900" width="3.42578125" style="277" customWidth="1"/>
    <col min="5901" max="5901" width="15.42578125" style="277" bestFit="1" customWidth="1"/>
    <col min="5902" max="6144" width="10.85546875" style="277"/>
    <col min="6145" max="6145" width="32.85546875" style="277" customWidth="1"/>
    <col min="6146" max="6146" width="23.42578125" style="277" customWidth="1"/>
    <col min="6147" max="6148" width="21" style="277" customWidth="1"/>
    <col min="6149" max="6149" width="25.140625" style="277" customWidth="1"/>
    <col min="6150" max="6150" width="22.140625" style="277" customWidth="1"/>
    <col min="6151" max="6151" width="4.7109375" style="277" customWidth="1"/>
    <col min="6152" max="6152" width="22" style="277" customWidth="1"/>
    <col min="6153" max="6153" width="23.7109375" style="277" customWidth="1"/>
    <col min="6154" max="6155" width="10.85546875" style="277"/>
    <col min="6156" max="6156" width="3.42578125" style="277" customWidth="1"/>
    <col min="6157" max="6157" width="15.42578125" style="277" bestFit="1" customWidth="1"/>
    <col min="6158" max="6400" width="10.85546875" style="277"/>
    <col min="6401" max="6401" width="32.85546875" style="277" customWidth="1"/>
    <col min="6402" max="6402" width="23.42578125" style="277" customWidth="1"/>
    <col min="6403" max="6404" width="21" style="277" customWidth="1"/>
    <col min="6405" max="6405" width="25.140625" style="277" customWidth="1"/>
    <col min="6406" max="6406" width="22.140625" style="277" customWidth="1"/>
    <col min="6407" max="6407" width="4.7109375" style="277" customWidth="1"/>
    <col min="6408" max="6408" width="22" style="277" customWidth="1"/>
    <col min="6409" max="6409" width="23.7109375" style="277" customWidth="1"/>
    <col min="6410" max="6411" width="10.85546875" style="277"/>
    <col min="6412" max="6412" width="3.42578125" style="277" customWidth="1"/>
    <col min="6413" max="6413" width="15.42578125" style="277" bestFit="1" customWidth="1"/>
    <col min="6414" max="6656" width="10.85546875" style="277"/>
    <col min="6657" max="6657" width="32.85546875" style="277" customWidth="1"/>
    <col min="6658" max="6658" width="23.42578125" style="277" customWidth="1"/>
    <col min="6659" max="6660" width="21" style="277" customWidth="1"/>
    <col min="6661" max="6661" width="25.140625" style="277" customWidth="1"/>
    <col min="6662" max="6662" width="22.140625" style="277" customWidth="1"/>
    <col min="6663" max="6663" width="4.7109375" style="277" customWidth="1"/>
    <col min="6664" max="6664" width="22" style="277" customWidth="1"/>
    <col min="6665" max="6665" width="23.7109375" style="277" customWidth="1"/>
    <col min="6666" max="6667" width="10.85546875" style="277"/>
    <col min="6668" max="6668" width="3.42578125" style="277" customWidth="1"/>
    <col min="6669" max="6669" width="15.42578125" style="277" bestFit="1" customWidth="1"/>
    <col min="6670" max="6912" width="10.85546875" style="277"/>
    <col min="6913" max="6913" width="32.85546875" style="277" customWidth="1"/>
    <col min="6914" max="6914" width="23.42578125" style="277" customWidth="1"/>
    <col min="6915" max="6916" width="21" style="277" customWidth="1"/>
    <col min="6917" max="6917" width="25.140625" style="277" customWidth="1"/>
    <col min="6918" max="6918" width="22.140625" style="277" customWidth="1"/>
    <col min="6919" max="6919" width="4.7109375" style="277" customWidth="1"/>
    <col min="6920" max="6920" width="22" style="277" customWidth="1"/>
    <col min="6921" max="6921" width="23.7109375" style="277" customWidth="1"/>
    <col min="6922" max="6923" width="10.85546875" style="277"/>
    <col min="6924" max="6924" width="3.42578125" style="277" customWidth="1"/>
    <col min="6925" max="6925" width="15.42578125" style="277" bestFit="1" customWidth="1"/>
    <col min="6926" max="7168" width="10.85546875" style="277"/>
    <col min="7169" max="7169" width="32.85546875" style="277" customWidth="1"/>
    <col min="7170" max="7170" width="23.42578125" style="277" customWidth="1"/>
    <col min="7171" max="7172" width="21" style="277" customWidth="1"/>
    <col min="7173" max="7173" width="25.140625" style="277" customWidth="1"/>
    <col min="7174" max="7174" width="22.140625" style="277" customWidth="1"/>
    <col min="7175" max="7175" width="4.7109375" style="277" customWidth="1"/>
    <col min="7176" max="7176" width="22" style="277" customWidth="1"/>
    <col min="7177" max="7177" width="23.7109375" style="277" customWidth="1"/>
    <col min="7178" max="7179" width="10.85546875" style="277"/>
    <col min="7180" max="7180" width="3.42578125" style="277" customWidth="1"/>
    <col min="7181" max="7181" width="15.42578125" style="277" bestFit="1" customWidth="1"/>
    <col min="7182" max="7424" width="10.85546875" style="277"/>
    <col min="7425" max="7425" width="32.85546875" style="277" customWidth="1"/>
    <col min="7426" max="7426" width="23.42578125" style="277" customWidth="1"/>
    <col min="7427" max="7428" width="21" style="277" customWidth="1"/>
    <col min="7429" max="7429" width="25.140625" style="277" customWidth="1"/>
    <col min="7430" max="7430" width="22.140625" style="277" customWidth="1"/>
    <col min="7431" max="7431" width="4.7109375" style="277" customWidth="1"/>
    <col min="7432" max="7432" width="22" style="277" customWidth="1"/>
    <col min="7433" max="7433" width="23.7109375" style="277" customWidth="1"/>
    <col min="7434" max="7435" width="10.85546875" style="277"/>
    <col min="7436" max="7436" width="3.42578125" style="277" customWidth="1"/>
    <col min="7437" max="7437" width="15.42578125" style="277" bestFit="1" customWidth="1"/>
    <col min="7438" max="7680" width="10.85546875" style="277"/>
    <col min="7681" max="7681" width="32.85546875" style="277" customWidth="1"/>
    <col min="7682" max="7682" width="23.42578125" style="277" customWidth="1"/>
    <col min="7683" max="7684" width="21" style="277" customWidth="1"/>
    <col min="7685" max="7685" width="25.140625" style="277" customWidth="1"/>
    <col min="7686" max="7686" width="22.140625" style="277" customWidth="1"/>
    <col min="7687" max="7687" width="4.7109375" style="277" customWidth="1"/>
    <col min="7688" max="7688" width="22" style="277" customWidth="1"/>
    <col min="7689" max="7689" width="23.7109375" style="277" customWidth="1"/>
    <col min="7690" max="7691" width="10.85546875" style="277"/>
    <col min="7692" max="7692" width="3.42578125" style="277" customWidth="1"/>
    <col min="7693" max="7693" width="15.42578125" style="277" bestFit="1" customWidth="1"/>
    <col min="7694" max="7936" width="10.85546875" style="277"/>
    <col min="7937" max="7937" width="32.85546875" style="277" customWidth="1"/>
    <col min="7938" max="7938" width="23.42578125" style="277" customWidth="1"/>
    <col min="7939" max="7940" width="21" style="277" customWidth="1"/>
    <col min="7941" max="7941" width="25.140625" style="277" customWidth="1"/>
    <col min="7942" max="7942" width="22.140625" style="277" customWidth="1"/>
    <col min="7943" max="7943" width="4.7109375" style="277" customWidth="1"/>
    <col min="7944" max="7944" width="22" style="277" customWidth="1"/>
    <col min="7945" max="7945" width="23.7109375" style="277" customWidth="1"/>
    <col min="7946" max="7947" width="10.85546875" style="277"/>
    <col min="7948" max="7948" width="3.42578125" style="277" customWidth="1"/>
    <col min="7949" max="7949" width="15.42578125" style="277" bestFit="1" customWidth="1"/>
    <col min="7950" max="8192" width="10.85546875" style="277"/>
    <col min="8193" max="8193" width="32.85546875" style="277" customWidth="1"/>
    <col min="8194" max="8194" width="23.42578125" style="277" customWidth="1"/>
    <col min="8195" max="8196" width="21" style="277" customWidth="1"/>
    <col min="8197" max="8197" width="25.140625" style="277" customWidth="1"/>
    <col min="8198" max="8198" width="22.140625" style="277" customWidth="1"/>
    <col min="8199" max="8199" width="4.7109375" style="277" customWidth="1"/>
    <col min="8200" max="8200" width="22" style="277" customWidth="1"/>
    <col min="8201" max="8201" width="23.7109375" style="277" customWidth="1"/>
    <col min="8202" max="8203" width="10.85546875" style="277"/>
    <col min="8204" max="8204" width="3.42578125" style="277" customWidth="1"/>
    <col min="8205" max="8205" width="15.42578125" style="277" bestFit="1" customWidth="1"/>
    <col min="8206" max="8448" width="10.85546875" style="277"/>
    <col min="8449" max="8449" width="32.85546875" style="277" customWidth="1"/>
    <col min="8450" max="8450" width="23.42578125" style="277" customWidth="1"/>
    <col min="8451" max="8452" width="21" style="277" customWidth="1"/>
    <col min="8453" max="8453" width="25.140625" style="277" customWidth="1"/>
    <col min="8454" max="8454" width="22.140625" style="277" customWidth="1"/>
    <col min="8455" max="8455" width="4.7109375" style="277" customWidth="1"/>
    <col min="8456" max="8456" width="22" style="277" customWidth="1"/>
    <col min="8457" max="8457" width="23.7109375" style="277" customWidth="1"/>
    <col min="8458" max="8459" width="10.85546875" style="277"/>
    <col min="8460" max="8460" width="3.42578125" style="277" customWidth="1"/>
    <col min="8461" max="8461" width="15.42578125" style="277" bestFit="1" customWidth="1"/>
    <col min="8462" max="8704" width="10.85546875" style="277"/>
    <col min="8705" max="8705" width="32.85546875" style="277" customWidth="1"/>
    <col min="8706" max="8706" width="23.42578125" style="277" customWidth="1"/>
    <col min="8707" max="8708" width="21" style="277" customWidth="1"/>
    <col min="8709" max="8709" width="25.140625" style="277" customWidth="1"/>
    <col min="8710" max="8710" width="22.140625" style="277" customWidth="1"/>
    <col min="8711" max="8711" width="4.7109375" style="277" customWidth="1"/>
    <col min="8712" max="8712" width="22" style="277" customWidth="1"/>
    <col min="8713" max="8713" width="23.7109375" style="277" customWidth="1"/>
    <col min="8714" max="8715" width="10.85546875" style="277"/>
    <col min="8716" max="8716" width="3.42578125" style="277" customWidth="1"/>
    <col min="8717" max="8717" width="15.42578125" style="277" bestFit="1" customWidth="1"/>
    <col min="8718" max="8960" width="10.85546875" style="277"/>
    <col min="8961" max="8961" width="32.85546875" style="277" customWidth="1"/>
    <col min="8962" max="8962" width="23.42578125" style="277" customWidth="1"/>
    <col min="8963" max="8964" width="21" style="277" customWidth="1"/>
    <col min="8965" max="8965" width="25.140625" style="277" customWidth="1"/>
    <col min="8966" max="8966" width="22.140625" style="277" customWidth="1"/>
    <col min="8967" max="8967" width="4.7109375" style="277" customWidth="1"/>
    <col min="8968" max="8968" width="22" style="277" customWidth="1"/>
    <col min="8969" max="8969" width="23.7109375" style="277" customWidth="1"/>
    <col min="8970" max="8971" width="10.85546875" style="277"/>
    <col min="8972" max="8972" width="3.42578125" style="277" customWidth="1"/>
    <col min="8973" max="8973" width="15.42578125" style="277" bestFit="1" customWidth="1"/>
    <col min="8974" max="9216" width="10.85546875" style="277"/>
    <col min="9217" max="9217" width="32.85546875" style="277" customWidth="1"/>
    <col min="9218" max="9218" width="23.42578125" style="277" customWidth="1"/>
    <col min="9219" max="9220" width="21" style="277" customWidth="1"/>
    <col min="9221" max="9221" width="25.140625" style="277" customWidth="1"/>
    <col min="9222" max="9222" width="22.140625" style="277" customWidth="1"/>
    <col min="9223" max="9223" width="4.7109375" style="277" customWidth="1"/>
    <col min="9224" max="9224" width="22" style="277" customWidth="1"/>
    <col min="9225" max="9225" width="23.7109375" style="277" customWidth="1"/>
    <col min="9226" max="9227" width="10.85546875" style="277"/>
    <col min="9228" max="9228" width="3.42578125" style="277" customWidth="1"/>
    <col min="9229" max="9229" width="15.42578125" style="277" bestFit="1" customWidth="1"/>
    <col min="9230" max="9472" width="10.85546875" style="277"/>
    <col min="9473" max="9473" width="32.85546875" style="277" customWidth="1"/>
    <col min="9474" max="9474" width="23.42578125" style="277" customWidth="1"/>
    <col min="9475" max="9476" width="21" style="277" customWidth="1"/>
    <col min="9477" max="9477" width="25.140625" style="277" customWidth="1"/>
    <col min="9478" max="9478" width="22.140625" style="277" customWidth="1"/>
    <col min="9479" max="9479" width="4.7109375" style="277" customWidth="1"/>
    <col min="9480" max="9480" width="22" style="277" customWidth="1"/>
    <col min="9481" max="9481" width="23.7109375" style="277" customWidth="1"/>
    <col min="9482" max="9483" width="10.85546875" style="277"/>
    <col min="9484" max="9484" width="3.42578125" style="277" customWidth="1"/>
    <col min="9485" max="9485" width="15.42578125" style="277" bestFit="1" customWidth="1"/>
    <col min="9486" max="9728" width="10.85546875" style="277"/>
    <col min="9729" max="9729" width="32.85546875" style="277" customWidth="1"/>
    <col min="9730" max="9730" width="23.42578125" style="277" customWidth="1"/>
    <col min="9731" max="9732" width="21" style="277" customWidth="1"/>
    <col min="9733" max="9733" width="25.140625" style="277" customWidth="1"/>
    <col min="9734" max="9734" width="22.140625" style="277" customWidth="1"/>
    <col min="9735" max="9735" width="4.7109375" style="277" customWidth="1"/>
    <col min="9736" max="9736" width="22" style="277" customWidth="1"/>
    <col min="9737" max="9737" width="23.7109375" style="277" customWidth="1"/>
    <col min="9738" max="9739" width="10.85546875" style="277"/>
    <col min="9740" max="9740" width="3.42578125" style="277" customWidth="1"/>
    <col min="9741" max="9741" width="15.42578125" style="277" bestFit="1" customWidth="1"/>
    <col min="9742" max="9984" width="10.85546875" style="277"/>
    <col min="9985" max="9985" width="32.85546875" style="277" customWidth="1"/>
    <col min="9986" max="9986" width="23.42578125" style="277" customWidth="1"/>
    <col min="9987" max="9988" width="21" style="277" customWidth="1"/>
    <col min="9989" max="9989" width="25.140625" style="277" customWidth="1"/>
    <col min="9990" max="9990" width="22.140625" style="277" customWidth="1"/>
    <col min="9991" max="9991" width="4.7109375" style="277" customWidth="1"/>
    <col min="9992" max="9992" width="22" style="277" customWidth="1"/>
    <col min="9993" max="9993" width="23.7109375" style="277" customWidth="1"/>
    <col min="9994" max="9995" width="10.85546875" style="277"/>
    <col min="9996" max="9996" width="3.42578125" style="277" customWidth="1"/>
    <col min="9997" max="9997" width="15.42578125" style="277" bestFit="1" customWidth="1"/>
    <col min="9998" max="10240" width="10.85546875" style="277"/>
    <col min="10241" max="10241" width="32.85546875" style="277" customWidth="1"/>
    <col min="10242" max="10242" width="23.42578125" style="277" customWidth="1"/>
    <col min="10243" max="10244" width="21" style="277" customWidth="1"/>
    <col min="10245" max="10245" width="25.140625" style="277" customWidth="1"/>
    <col min="10246" max="10246" width="22.140625" style="277" customWidth="1"/>
    <col min="10247" max="10247" width="4.7109375" style="277" customWidth="1"/>
    <col min="10248" max="10248" width="22" style="277" customWidth="1"/>
    <col min="10249" max="10249" width="23.7109375" style="277" customWidth="1"/>
    <col min="10250" max="10251" width="10.85546875" style="277"/>
    <col min="10252" max="10252" width="3.42578125" style="277" customWidth="1"/>
    <col min="10253" max="10253" width="15.42578125" style="277" bestFit="1" customWidth="1"/>
    <col min="10254" max="10496" width="10.85546875" style="277"/>
    <col min="10497" max="10497" width="32.85546875" style="277" customWidth="1"/>
    <col min="10498" max="10498" width="23.42578125" style="277" customWidth="1"/>
    <col min="10499" max="10500" width="21" style="277" customWidth="1"/>
    <col min="10501" max="10501" width="25.140625" style="277" customWidth="1"/>
    <col min="10502" max="10502" width="22.140625" style="277" customWidth="1"/>
    <col min="10503" max="10503" width="4.7109375" style="277" customWidth="1"/>
    <col min="10504" max="10504" width="22" style="277" customWidth="1"/>
    <col min="10505" max="10505" width="23.7109375" style="277" customWidth="1"/>
    <col min="10506" max="10507" width="10.85546875" style="277"/>
    <col min="10508" max="10508" width="3.42578125" style="277" customWidth="1"/>
    <col min="10509" max="10509" width="15.42578125" style="277" bestFit="1" customWidth="1"/>
    <col min="10510" max="10752" width="10.85546875" style="277"/>
    <col min="10753" max="10753" width="32.85546875" style="277" customWidth="1"/>
    <col min="10754" max="10754" width="23.42578125" style="277" customWidth="1"/>
    <col min="10755" max="10756" width="21" style="277" customWidth="1"/>
    <col min="10757" max="10757" width="25.140625" style="277" customWidth="1"/>
    <col min="10758" max="10758" width="22.140625" style="277" customWidth="1"/>
    <col min="10759" max="10759" width="4.7109375" style="277" customWidth="1"/>
    <col min="10760" max="10760" width="22" style="277" customWidth="1"/>
    <col min="10761" max="10761" width="23.7109375" style="277" customWidth="1"/>
    <col min="10762" max="10763" width="10.85546875" style="277"/>
    <col min="10764" max="10764" width="3.42578125" style="277" customWidth="1"/>
    <col min="10765" max="10765" width="15.42578125" style="277" bestFit="1" customWidth="1"/>
    <col min="10766" max="11008" width="10.85546875" style="277"/>
    <col min="11009" max="11009" width="32.85546875" style="277" customWidth="1"/>
    <col min="11010" max="11010" width="23.42578125" style="277" customWidth="1"/>
    <col min="11011" max="11012" width="21" style="277" customWidth="1"/>
    <col min="11013" max="11013" width="25.140625" style="277" customWidth="1"/>
    <col min="11014" max="11014" width="22.140625" style="277" customWidth="1"/>
    <col min="11015" max="11015" width="4.7109375" style="277" customWidth="1"/>
    <col min="11016" max="11016" width="22" style="277" customWidth="1"/>
    <col min="11017" max="11017" width="23.7109375" style="277" customWidth="1"/>
    <col min="11018" max="11019" width="10.85546875" style="277"/>
    <col min="11020" max="11020" width="3.42578125" style="277" customWidth="1"/>
    <col min="11021" max="11021" width="15.42578125" style="277" bestFit="1" customWidth="1"/>
    <col min="11022" max="11264" width="10.85546875" style="277"/>
    <col min="11265" max="11265" width="32.85546875" style="277" customWidth="1"/>
    <col min="11266" max="11266" width="23.42578125" style="277" customWidth="1"/>
    <col min="11267" max="11268" width="21" style="277" customWidth="1"/>
    <col min="11269" max="11269" width="25.140625" style="277" customWidth="1"/>
    <col min="11270" max="11270" width="22.140625" style="277" customWidth="1"/>
    <col min="11271" max="11271" width="4.7109375" style="277" customWidth="1"/>
    <col min="11272" max="11272" width="22" style="277" customWidth="1"/>
    <col min="11273" max="11273" width="23.7109375" style="277" customWidth="1"/>
    <col min="11274" max="11275" width="10.85546875" style="277"/>
    <col min="11276" max="11276" width="3.42578125" style="277" customWidth="1"/>
    <col min="11277" max="11277" width="15.42578125" style="277" bestFit="1" customWidth="1"/>
    <col min="11278" max="11520" width="10.85546875" style="277"/>
    <col min="11521" max="11521" width="32.85546875" style="277" customWidth="1"/>
    <col min="11522" max="11522" width="23.42578125" style="277" customWidth="1"/>
    <col min="11523" max="11524" width="21" style="277" customWidth="1"/>
    <col min="11525" max="11525" width="25.140625" style="277" customWidth="1"/>
    <col min="11526" max="11526" width="22.140625" style="277" customWidth="1"/>
    <col min="11527" max="11527" width="4.7109375" style="277" customWidth="1"/>
    <col min="11528" max="11528" width="22" style="277" customWidth="1"/>
    <col min="11529" max="11529" width="23.7109375" style="277" customWidth="1"/>
    <col min="11530" max="11531" width="10.85546875" style="277"/>
    <col min="11532" max="11532" width="3.42578125" style="277" customWidth="1"/>
    <col min="11533" max="11533" width="15.42578125" style="277" bestFit="1" customWidth="1"/>
    <col min="11534" max="11776" width="10.85546875" style="277"/>
    <col min="11777" max="11777" width="32.85546875" style="277" customWidth="1"/>
    <col min="11778" max="11778" width="23.42578125" style="277" customWidth="1"/>
    <col min="11779" max="11780" width="21" style="277" customWidth="1"/>
    <col min="11781" max="11781" width="25.140625" style="277" customWidth="1"/>
    <col min="11782" max="11782" width="22.140625" style="277" customWidth="1"/>
    <col min="11783" max="11783" width="4.7109375" style="277" customWidth="1"/>
    <col min="11784" max="11784" width="22" style="277" customWidth="1"/>
    <col min="11785" max="11785" width="23.7109375" style="277" customWidth="1"/>
    <col min="11786" max="11787" width="10.85546875" style="277"/>
    <col min="11788" max="11788" width="3.42578125" style="277" customWidth="1"/>
    <col min="11789" max="11789" width="15.42578125" style="277" bestFit="1" customWidth="1"/>
    <col min="11790" max="12032" width="10.85546875" style="277"/>
    <col min="12033" max="12033" width="32.85546875" style="277" customWidth="1"/>
    <col min="12034" max="12034" width="23.42578125" style="277" customWidth="1"/>
    <col min="12035" max="12036" width="21" style="277" customWidth="1"/>
    <col min="12037" max="12037" width="25.140625" style="277" customWidth="1"/>
    <col min="12038" max="12038" width="22.140625" style="277" customWidth="1"/>
    <col min="12039" max="12039" width="4.7109375" style="277" customWidth="1"/>
    <col min="12040" max="12040" width="22" style="277" customWidth="1"/>
    <col min="12041" max="12041" width="23.7109375" style="277" customWidth="1"/>
    <col min="12042" max="12043" width="10.85546875" style="277"/>
    <col min="12044" max="12044" width="3.42578125" style="277" customWidth="1"/>
    <col min="12045" max="12045" width="15.42578125" style="277" bestFit="1" customWidth="1"/>
    <col min="12046" max="12288" width="10.85546875" style="277"/>
    <col min="12289" max="12289" width="32.85546875" style="277" customWidth="1"/>
    <col min="12290" max="12290" width="23.42578125" style="277" customWidth="1"/>
    <col min="12291" max="12292" width="21" style="277" customWidth="1"/>
    <col min="12293" max="12293" width="25.140625" style="277" customWidth="1"/>
    <col min="12294" max="12294" width="22.140625" style="277" customWidth="1"/>
    <col min="12295" max="12295" width="4.7109375" style="277" customWidth="1"/>
    <col min="12296" max="12296" width="22" style="277" customWidth="1"/>
    <col min="12297" max="12297" width="23.7109375" style="277" customWidth="1"/>
    <col min="12298" max="12299" width="10.85546875" style="277"/>
    <col min="12300" max="12300" width="3.42578125" style="277" customWidth="1"/>
    <col min="12301" max="12301" width="15.42578125" style="277" bestFit="1" customWidth="1"/>
    <col min="12302" max="12544" width="10.85546875" style="277"/>
    <col min="12545" max="12545" width="32.85546875" style="277" customWidth="1"/>
    <col min="12546" max="12546" width="23.42578125" style="277" customWidth="1"/>
    <col min="12547" max="12548" width="21" style="277" customWidth="1"/>
    <col min="12549" max="12549" width="25.140625" style="277" customWidth="1"/>
    <col min="12550" max="12550" width="22.140625" style="277" customWidth="1"/>
    <col min="12551" max="12551" width="4.7109375" style="277" customWidth="1"/>
    <col min="12552" max="12552" width="22" style="277" customWidth="1"/>
    <col min="12553" max="12553" width="23.7109375" style="277" customWidth="1"/>
    <col min="12554" max="12555" width="10.85546875" style="277"/>
    <col min="12556" max="12556" width="3.42578125" style="277" customWidth="1"/>
    <col min="12557" max="12557" width="15.42578125" style="277" bestFit="1" customWidth="1"/>
    <col min="12558" max="12800" width="10.85546875" style="277"/>
    <col min="12801" max="12801" width="32.85546875" style="277" customWidth="1"/>
    <col min="12802" max="12802" width="23.42578125" style="277" customWidth="1"/>
    <col min="12803" max="12804" width="21" style="277" customWidth="1"/>
    <col min="12805" max="12805" width="25.140625" style="277" customWidth="1"/>
    <col min="12806" max="12806" width="22.140625" style="277" customWidth="1"/>
    <col min="12807" max="12807" width="4.7109375" style="277" customWidth="1"/>
    <col min="12808" max="12808" width="22" style="277" customWidth="1"/>
    <col min="12809" max="12809" width="23.7109375" style="277" customWidth="1"/>
    <col min="12810" max="12811" width="10.85546875" style="277"/>
    <col min="12812" max="12812" width="3.42578125" style="277" customWidth="1"/>
    <col min="12813" max="12813" width="15.42578125" style="277" bestFit="1" customWidth="1"/>
    <col min="12814" max="13056" width="10.85546875" style="277"/>
    <col min="13057" max="13057" width="32.85546875" style="277" customWidth="1"/>
    <col min="13058" max="13058" width="23.42578125" style="277" customWidth="1"/>
    <col min="13059" max="13060" width="21" style="277" customWidth="1"/>
    <col min="13061" max="13061" width="25.140625" style="277" customWidth="1"/>
    <col min="13062" max="13062" width="22.140625" style="277" customWidth="1"/>
    <col min="13063" max="13063" width="4.7109375" style="277" customWidth="1"/>
    <col min="13064" max="13064" width="22" style="277" customWidth="1"/>
    <col min="13065" max="13065" width="23.7109375" style="277" customWidth="1"/>
    <col min="13066" max="13067" width="10.85546875" style="277"/>
    <col min="13068" max="13068" width="3.42578125" style="277" customWidth="1"/>
    <col min="13069" max="13069" width="15.42578125" style="277" bestFit="1" customWidth="1"/>
    <col min="13070" max="13312" width="10.85546875" style="277"/>
    <col min="13313" max="13313" width="32.85546875" style="277" customWidth="1"/>
    <col min="13314" max="13314" width="23.42578125" style="277" customWidth="1"/>
    <col min="13315" max="13316" width="21" style="277" customWidth="1"/>
    <col min="13317" max="13317" width="25.140625" style="277" customWidth="1"/>
    <col min="13318" max="13318" width="22.140625" style="277" customWidth="1"/>
    <col min="13319" max="13319" width="4.7109375" style="277" customWidth="1"/>
    <col min="13320" max="13320" width="22" style="277" customWidth="1"/>
    <col min="13321" max="13321" width="23.7109375" style="277" customWidth="1"/>
    <col min="13322" max="13323" width="10.85546875" style="277"/>
    <col min="13324" max="13324" width="3.42578125" style="277" customWidth="1"/>
    <col min="13325" max="13325" width="15.42578125" style="277" bestFit="1" customWidth="1"/>
    <col min="13326" max="13568" width="10.85546875" style="277"/>
    <col min="13569" max="13569" width="32.85546875" style="277" customWidth="1"/>
    <col min="13570" max="13570" width="23.42578125" style="277" customWidth="1"/>
    <col min="13571" max="13572" width="21" style="277" customWidth="1"/>
    <col min="13573" max="13573" width="25.140625" style="277" customWidth="1"/>
    <col min="13574" max="13574" width="22.140625" style="277" customWidth="1"/>
    <col min="13575" max="13575" width="4.7109375" style="277" customWidth="1"/>
    <col min="13576" max="13576" width="22" style="277" customWidth="1"/>
    <col min="13577" max="13577" width="23.7109375" style="277" customWidth="1"/>
    <col min="13578" max="13579" width="10.85546875" style="277"/>
    <col min="13580" max="13580" width="3.42578125" style="277" customWidth="1"/>
    <col min="13581" max="13581" width="15.42578125" style="277" bestFit="1" customWidth="1"/>
    <col min="13582" max="13824" width="10.85546875" style="277"/>
    <col min="13825" max="13825" width="32.85546875" style="277" customWidth="1"/>
    <col min="13826" max="13826" width="23.42578125" style="277" customWidth="1"/>
    <col min="13827" max="13828" width="21" style="277" customWidth="1"/>
    <col min="13829" max="13829" width="25.140625" style="277" customWidth="1"/>
    <col min="13830" max="13830" width="22.140625" style="277" customWidth="1"/>
    <col min="13831" max="13831" width="4.7109375" style="277" customWidth="1"/>
    <col min="13832" max="13832" width="22" style="277" customWidth="1"/>
    <col min="13833" max="13833" width="23.7109375" style="277" customWidth="1"/>
    <col min="13834" max="13835" width="10.85546875" style="277"/>
    <col min="13836" max="13836" width="3.42578125" style="277" customWidth="1"/>
    <col min="13837" max="13837" width="15.42578125" style="277" bestFit="1" customWidth="1"/>
    <col min="13838" max="14080" width="10.85546875" style="277"/>
    <col min="14081" max="14081" width="32.85546875" style="277" customWidth="1"/>
    <col min="14082" max="14082" width="23.42578125" style="277" customWidth="1"/>
    <col min="14083" max="14084" width="21" style="277" customWidth="1"/>
    <col min="14085" max="14085" width="25.140625" style="277" customWidth="1"/>
    <col min="14086" max="14086" width="22.140625" style="277" customWidth="1"/>
    <col min="14087" max="14087" width="4.7109375" style="277" customWidth="1"/>
    <col min="14088" max="14088" width="22" style="277" customWidth="1"/>
    <col min="14089" max="14089" width="23.7109375" style="277" customWidth="1"/>
    <col min="14090" max="14091" width="10.85546875" style="277"/>
    <col min="14092" max="14092" width="3.42578125" style="277" customWidth="1"/>
    <col min="14093" max="14093" width="15.42578125" style="277" bestFit="1" customWidth="1"/>
    <col min="14094" max="14336" width="10.85546875" style="277"/>
    <col min="14337" max="14337" width="32.85546875" style="277" customWidth="1"/>
    <col min="14338" max="14338" width="23.42578125" style="277" customWidth="1"/>
    <col min="14339" max="14340" width="21" style="277" customWidth="1"/>
    <col min="14341" max="14341" width="25.140625" style="277" customWidth="1"/>
    <col min="14342" max="14342" width="22.140625" style="277" customWidth="1"/>
    <col min="14343" max="14343" width="4.7109375" style="277" customWidth="1"/>
    <col min="14344" max="14344" width="22" style="277" customWidth="1"/>
    <col min="14345" max="14345" width="23.7109375" style="277" customWidth="1"/>
    <col min="14346" max="14347" width="10.85546875" style="277"/>
    <col min="14348" max="14348" width="3.42578125" style="277" customWidth="1"/>
    <col min="14349" max="14349" width="15.42578125" style="277" bestFit="1" customWidth="1"/>
    <col min="14350" max="14592" width="10.85546875" style="277"/>
    <col min="14593" max="14593" width="32.85546875" style="277" customWidth="1"/>
    <col min="14594" max="14594" width="23.42578125" style="277" customWidth="1"/>
    <col min="14595" max="14596" width="21" style="277" customWidth="1"/>
    <col min="14597" max="14597" width="25.140625" style="277" customWidth="1"/>
    <col min="14598" max="14598" width="22.140625" style="277" customWidth="1"/>
    <col min="14599" max="14599" width="4.7109375" style="277" customWidth="1"/>
    <col min="14600" max="14600" width="22" style="277" customWidth="1"/>
    <col min="14601" max="14601" width="23.7109375" style="277" customWidth="1"/>
    <col min="14602" max="14603" width="10.85546875" style="277"/>
    <col min="14604" max="14604" width="3.42578125" style="277" customWidth="1"/>
    <col min="14605" max="14605" width="15.42578125" style="277" bestFit="1" customWidth="1"/>
    <col min="14606" max="14848" width="10.85546875" style="277"/>
    <col min="14849" max="14849" width="32.85546875" style="277" customWidth="1"/>
    <col min="14850" max="14850" width="23.42578125" style="277" customWidth="1"/>
    <col min="14851" max="14852" width="21" style="277" customWidth="1"/>
    <col min="14853" max="14853" width="25.140625" style="277" customWidth="1"/>
    <col min="14854" max="14854" width="22.140625" style="277" customWidth="1"/>
    <col min="14855" max="14855" width="4.7109375" style="277" customWidth="1"/>
    <col min="14856" max="14856" width="22" style="277" customWidth="1"/>
    <col min="14857" max="14857" width="23.7109375" style="277" customWidth="1"/>
    <col min="14858" max="14859" width="10.85546875" style="277"/>
    <col min="14860" max="14860" width="3.42578125" style="277" customWidth="1"/>
    <col min="14861" max="14861" width="15.42578125" style="277" bestFit="1" customWidth="1"/>
    <col min="14862" max="15104" width="10.85546875" style="277"/>
    <col min="15105" max="15105" width="32.85546875" style="277" customWidth="1"/>
    <col min="15106" max="15106" width="23.42578125" style="277" customWidth="1"/>
    <col min="15107" max="15108" width="21" style="277" customWidth="1"/>
    <col min="15109" max="15109" width="25.140625" style="277" customWidth="1"/>
    <col min="15110" max="15110" width="22.140625" style="277" customWidth="1"/>
    <col min="15111" max="15111" width="4.7109375" style="277" customWidth="1"/>
    <col min="15112" max="15112" width="22" style="277" customWidth="1"/>
    <col min="15113" max="15113" width="23.7109375" style="277" customWidth="1"/>
    <col min="15114" max="15115" width="10.85546875" style="277"/>
    <col min="15116" max="15116" width="3.42578125" style="277" customWidth="1"/>
    <col min="15117" max="15117" width="15.42578125" style="277" bestFit="1" customWidth="1"/>
    <col min="15118" max="15360" width="10.85546875" style="277"/>
    <col min="15361" max="15361" width="32.85546875" style="277" customWidth="1"/>
    <col min="15362" max="15362" width="23.42578125" style="277" customWidth="1"/>
    <col min="15363" max="15364" width="21" style="277" customWidth="1"/>
    <col min="15365" max="15365" width="25.140625" style="277" customWidth="1"/>
    <col min="15366" max="15366" width="22.140625" style="277" customWidth="1"/>
    <col min="15367" max="15367" width="4.7109375" style="277" customWidth="1"/>
    <col min="15368" max="15368" width="22" style="277" customWidth="1"/>
    <col min="15369" max="15369" width="23.7109375" style="277" customWidth="1"/>
    <col min="15370" max="15371" width="10.85546875" style="277"/>
    <col min="15372" max="15372" width="3.42578125" style="277" customWidth="1"/>
    <col min="15373" max="15373" width="15.42578125" style="277" bestFit="1" customWidth="1"/>
    <col min="15374" max="15616" width="10.85546875" style="277"/>
    <col min="15617" max="15617" width="32.85546875" style="277" customWidth="1"/>
    <col min="15618" max="15618" width="23.42578125" style="277" customWidth="1"/>
    <col min="15619" max="15620" width="21" style="277" customWidth="1"/>
    <col min="15621" max="15621" width="25.140625" style="277" customWidth="1"/>
    <col min="15622" max="15622" width="22.140625" style="277" customWidth="1"/>
    <col min="15623" max="15623" width="4.7109375" style="277" customWidth="1"/>
    <col min="15624" max="15624" width="22" style="277" customWidth="1"/>
    <col min="15625" max="15625" width="23.7109375" style="277" customWidth="1"/>
    <col min="15626" max="15627" width="10.85546875" style="277"/>
    <col min="15628" max="15628" width="3.42578125" style="277" customWidth="1"/>
    <col min="15629" max="15629" width="15.42578125" style="277" bestFit="1" customWidth="1"/>
    <col min="15630" max="15872" width="10.85546875" style="277"/>
    <col min="15873" max="15873" width="32.85546875" style="277" customWidth="1"/>
    <col min="15874" max="15874" width="23.42578125" style="277" customWidth="1"/>
    <col min="15875" max="15876" width="21" style="277" customWidth="1"/>
    <col min="15877" max="15877" width="25.140625" style="277" customWidth="1"/>
    <col min="15878" max="15878" width="22.140625" style="277" customWidth="1"/>
    <col min="15879" max="15879" width="4.7109375" style="277" customWidth="1"/>
    <col min="15880" max="15880" width="22" style="277" customWidth="1"/>
    <col min="15881" max="15881" width="23.7109375" style="277" customWidth="1"/>
    <col min="15882" max="15883" width="10.85546875" style="277"/>
    <col min="15884" max="15884" width="3.42578125" style="277" customWidth="1"/>
    <col min="15885" max="15885" width="15.42578125" style="277" bestFit="1" customWidth="1"/>
    <col min="15886" max="16128" width="10.85546875" style="277"/>
    <col min="16129" max="16129" width="32.85546875" style="277" customWidth="1"/>
    <col min="16130" max="16130" width="23.42578125" style="277" customWidth="1"/>
    <col min="16131" max="16132" width="21" style="277" customWidth="1"/>
    <col min="16133" max="16133" width="25.140625" style="277" customWidth="1"/>
    <col min="16134" max="16134" width="22.140625" style="277" customWidth="1"/>
    <col min="16135" max="16135" width="4.7109375" style="277" customWidth="1"/>
    <col min="16136" max="16136" width="22" style="277" customWidth="1"/>
    <col min="16137" max="16137" width="23.7109375" style="277" customWidth="1"/>
    <col min="16138" max="16139" width="10.85546875" style="277"/>
    <col min="16140" max="16140" width="3.42578125" style="277" customWidth="1"/>
    <col min="16141" max="16141" width="15.42578125" style="277" bestFit="1" customWidth="1"/>
    <col min="16142" max="16384" width="10.85546875" style="277"/>
  </cols>
  <sheetData>
    <row r="2" spans="1:15" s="272" customFormat="1" ht="11.25" customHeight="1">
      <c r="A2" s="270" t="s">
        <v>122</v>
      </c>
      <c r="B2" s="271">
        <v>1</v>
      </c>
      <c r="C2" s="981" t="str">
        <f>VLOOKUP(B2,Conformación!$A$5:$N$129,2,FALSE)</f>
        <v>CONSTRUNAL DE AGUAS SAS</v>
      </c>
      <c r="D2" s="981"/>
      <c r="E2" s="981"/>
      <c r="F2" s="981"/>
      <c r="G2" s="981"/>
      <c r="H2" s="981"/>
      <c r="I2" s="981"/>
      <c r="K2" s="273"/>
      <c r="L2" s="273"/>
      <c r="M2" s="273" t="s">
        <v>141</v>
      </c>
      <c r="N2" s="274">
        <v>1.92</v>
      </c>
      <c r="O2" s="273"/>
    </row>
    <row r="3" spans="1:15" s="275" customFormat="1" ht="12.75" customHeight="1">
      <c r="A3" s="270"/>
      <c r="B3" s="270"/>
      <c r="C3" s="982" t="str">
        <f>Conformación!D5</f>
        <v xml:space="preserve">(CONSTRUNAL DE AGUAS SAS 100% -  0% -  0%- 0%- 0%) </v>
      </c>
      <c r="D3" s="982"/>
      <c r="E3" s="982"/>
      <c r="F3" s="982"/>
      <c r="G3" s="982"/>
      <c r="H3" s="982"/>
      <c r="I3" s="982"/>
      <c r="K3" s="276"/>
      <c r="L3" s="276"/>
      <c r="M3" s="276"/>
      <c r="N3" s="276"/>
      <c r="O3" s="276"/>
    </row>
    <row r="4" spans="1:15" s="272" customFormat="1">
      <c r="A4" s="270"/>
      <c r="B4" s="270"/>
      <c r="C4" s="982"/>
      <c r="D4" s="982"/>
      <c r="E4" s="982"/>
      <c r="F4" s="982"/>
      <c r="G4" s="982"/>
      <c r="H4" s="982"/>
      <c r="I4" s="982"/>
      <c r="K4" s="273"/>
      <c r="L4" s="273"/>
      <c r="M4" s="273"/>
      <c r="N4" s="273"/>
      <c r="O4" s="273"/>
    </row>
    <row r="5" spans="1:15" ht="13.5" thickBot="1"/>
    <row r="6" spans="1:15" ht="14.25" thickTop="1" thickBot="1">
      <c r="A6" s="983" t="s">
        <v>143</v>
      </c>
      <c r="B6" s="984"/>
      <c r="C6" s="984"/>
      <c r="D6" s="984"/>
      <c r="E6" s="984"/>
      <c r="F6" s="984"/>
      <c r="G6" s="984"/>
      <c r="H6" s="984"/>
      <c r="I6" s="985"/>
    </row>
    <row r="7" spans="1:15" ht="14.25" thickTop="1" thickBot="1">
      <c r="A7" s="986" t="s">
        <v>144</v>
      </c>
      <c r="B7" s="987"/>
      <c r="C7" s="987"/>
      <c r="D7" s="987"/>
      <c r="E7" s="987"/>
      <c r="F7" s="987"/>
      <c r="G7" s="987"/>
      <c r="H7" s="987"/>
      <c r="I7" s="988"/>
    </row>
    <row r="8" spans="1:15" ht="13.5" thickTop="1">
      <c r="A8" s="278" t="s">
        <v>145</v>
      </c>
      <c r="B8" s="279" t="s">
        <v>146</v>
      </c>
      <c r="C8" s="279" t="s">
        <v>147</v>
      </c>
      <c r="D8" s="279" t="s">
        <v>148</v>
      </c>
      <c r="E8" s="279" t="s">
        <v>149</v>
      </c>
      <c r="F8" s="979" t="s">
        <v>150</v>
      </c>
      <c r="G8" s="980"/>
      <c r="H8" s="279" t="s">
        <v>151</v>
      </c>
      <c r="I8" s="280"/>
    </row>
    <row r="9" spans="1:15" ht="24">
      <c r="A9" s="281" t="s">
        <v>152</v>
      </c>
      <c r="B9" s="282" t="s">
        <v>153</v>
      </c>
      <c r="C9" s="282" t="s">
        <v>154</v>
      </c>
      <c r="D9" s="282" t="s">
        <v>155</v>
      </c>
      <c r="E9" s="282" t="s">
        <v>156</v>
      </c>
      <c r="F9" s="977" t="s">
        <v>157</v>
      </c>
      <c r="G9" s="978"/>
      <c r="H9" s="282" t="s">
        <v>158</v>
      </c>
      <c r="I9" s="283" t="s">
        <v>159</v>
      </c>
    </row>
    <row r="10" spans="1:15">
      <c r="A10" s="482" t="s">
        <v>313</v>
      </c>
      <c r="B10" s="483">
        <v>1</v>
      </c>
      <c r="C10" s="484">
        <v>6000000</v>
      </c>
      <c r="D10" s="485">
        <v>0.1</v>
      </c>
      <c r="E10" s="485">
        <v>1.92</v>
      </c>
      <c r="F10" s="968">
        <f>+ROUND(B10*C10*D10*E10,0)</f>
        <v>1152000</v>
      </c>
      <c r="G10" s="968"/>
      <c r="H10" s="486">
        <v>2.5</v>
      </c>
      <c r="I10" s="297">
        <f>+ROUND(H10*F10,0)</f>
        <v>2880000</v>
      </c>
    </row>
    <row r="11" spans="1:15">
      <c r="A11" s="487" t="s">
        <v>314</v>
      </c>
      <c r="B11" s="488">
        <v>1</v>
      </c>
      <c r="C11" s="286">
        <v>5500000</v>
      </c>
      <c r="D11" s="287">
        <v>1</v>
      </c>
      <c r="E11" s="287">
        <f>E10</f>
        <v>1.92</v>
      </c>
      <c r="F11" s="945">
        <f t="shared" ref="F11:F12" si="0">+ROUND(B11*C11*D11*E11,0)</f>
        <v>10560000</v>
      </c>
      <c r="G11" s="945"/>
      <c r="H11" s="486">
        <v>2.5</v>
      </c>
      <c r="I11" s="289">
        <f t="shared" ref="I11:I12" si="1">+ROUND(H11*F11,0)</f>
        <v>26400000</v>
      </c>
    </row>
    <row r="12" spans="1:15">
      <c r="A12" s="487" t="s">
        <v>315</v>
      </c>
      <c r="B12" s="488">
        <v>1</v>
      </c>
      <c r="C12" s="286">
        <v>4500000</v>
      </c>
      <c r="D12" s="287">
        <v>0.7</v>
      </c>
      <c r="E12" s="287">
        <f t="shared" ref="E12" si="2">E11</f>
        <v>1.92</v>
      </c>
      <c r="F12" s="945">
        <f t="shared" si="0"/>
        <v>6048000</v>
      </c>
      <c r="G12" s="945"/>
      <c r="H12" s="486">
        <v>2.5</v>
      </c>
      <c r="I12" s="289">
        <f t="shared" si="1"/>
        <v>15120000</v>
      </c>
    </row>
    <row r="13" spans="1:15">
      <c r="A13" s="487"/>
      <c r="B13" s="488"/>
      <c r="C13" s="286"/>
      <c r="D13" s="287"/>
      <c r="E13" s="287"/>
      <c r="F13" s="945"/>
      <c r="G13" s="945"/>
      <c r="H13" s="486"/>
      <c r="I13" s="289"/>
    </row>
    <row r="14" spans="1:15" ht="22.5" customHeight="1">
      <c r="A14" s="542"/>
      <c r="B14" s="543"/>
      <c r="C14" s="544"/>
      <c r="D14" s="545"/>
      <c r="E14" s="287"/>
      <c r="F14" s="945"/>
      <c r="G14" s="945"/>
      <c r="H14" s="288"/>
      <c r="I14" s="289"/>
    </row>
    <row r="15" spans="1:15">
      <c r="A15" s="489"/>
      <c r="B15" s="490"/>
      <c r="C15" s="491"/>
      <c r="D15" s="492"/>
      <c r="E15" s="493"/>
      <c r="F15" s="976"/>
      <c r="G15" s="976"/>
      <c r="H15" s="494"/>
      <c r="I15" s="495"/>
    </row>
    <row r="16" spans="1:15">
      <c r="A16" s="970" t="s">
        <v>160</v>
      </c>
      <c r="B16" s="971"/>
      <c r="C16" s="971"/>
      <c r="D16" s="971"/>
      <c r="E16" s="971"/>
      <c r="F16" s="971"/>
      <c r="G16" s="971"/>
      <c r="H16" s="972"/>
      <c r="I16" s="293">
        <f>+ ROUND(SUM(I10:I15),0)</f>
        <v>44400000</v>
      </c>
    </row>
    <row r="17" spans="1:9">
      <c r="A17" s="973" t="s">
        <v>161</v>
      </c>
      <c r="B17" s="974"/>
      <c r="C17" s="974"/>
      <c r="D17" s="974"/>
      <c r="E17" s="974"/>
      <c r="F17" s="974"/>
      <c r="G17" s="974"/>
      <c r="H17" s="974"/>
      <c r="I17" s="975"/>
    </row>
    <row r="18" spans="1:9" ht="24">
      <c r="A18" s="281" t="s">
        <v>162</v>
      </c>
      <c r="B18" s="282" t="s">
        <v>153</v>
      </c>
      <c r="C18" s="282" t="s">
        <v>154</v>
      </c>
      <c r="D18" s="282" t="s">
        <v>155</v>
      </c>
      <c r="E18" s="282" t="s">
        <v>163</v>
      </c>
      <c r="F18" s="977" t="s">
        <v>157</v>
      </c>
      <c r="G18" s="978"/>
      <c r="H18" s="282" t="s">
        <v>158</v>
      </c>
      <c r="I18" s="283" t="s">
        <v>159</v>
      </c>
    </row>
    <row r="19" spans="1:9">
      <c r="A19" s="482" t="s">
        <v>309</v>
      </c>
      <c r="B19" s="294">
        <v>1</v>
      </c>
      <c r="C19" s="484">
        <v>4500000</v>
      </c>
      <c r="D19" s="295">
        <v>0.15</v>
      </c>
      <c r="E19" s="496">
        <v>1.92</v>
      </c>
      <c r="F19" s="968">
        <f t="shared" ref="F19:F24" si="3">+ROUND(B19*C19*D19*E19,0)</f>
        <v>1296000</v>
      </c>
      <c r="G19" s="968"/>
      <c r="H19" s="486">
        <v>2.5</v>
      </c>
      <c r="I19" s="297">
        <f t="shared" ref="I19:I26" si="4">+ROUND(H19*F19,0)</f>
        <v>3240000</v>
      </c>
    </row>
    <row r="20" spans="1:9">
      <c r="A20" s="487" t="s">
        <v>305</v>
      </c>
      <c r="B20" s="497">
        <v>1</v>
      </c>
      <c r="C20" s="484">
        <v>4500000</v>
      </c>
      <c r="D20" s="498">
        <v>0.4</v>
      </c>
      <c r="E20" s="496">
        <v>1.92</v>
      </c>
      <c r="F20" s="945">
        <f t="shared" si="3"/>
        <v>3456000</v>
      </c>
      <c r="G20" s="945"/>
      <c r="H20" s="486">
        <v>2.5</v>
      </c>
      <c r="I20" s="289">
        <f t="shared" si="4"/>
        <v>8640000</v>
      </c>
    </row>
    <row r="21" spans="1:9">
      <c r="A21" s="487" t="s">
        <v>306</v>
      </c>
      <c r="B21" s="497">
        <v>1</v>
      </c>
      <c r="C21" s="484">
        <v>4500000</v>
      </c>
      <c r="D21" s="498">
        <v>0.2</v>
      </c>
      <c r="E21" s="496">
        <v>1.92</v>
      </c>
      <c r="F21" s="945">
        <f t="shared" si="3"/>
        <v>1728000</v>
      </c>
      <c r="G21" s="945"/>
      <c r="H21" s="486">
        <v>2.5</v>
      </c>
      <c r="I21" s="289">
        <f t="shared" si="4"/>
        <v>4320000</v>
      </c>
    </row>
    <row r="22" spans="1:9">
      <c r="A22" s="550" t="s">
        <v>316</v>
      </c>
      <c r="B22" s="551">
        <v>1</v>
      </c>
      <c r="C22" s="484">
        <v>4500000</v>
      </c>
      <c r="D22" s="498">
        <v>0.4</v>
      </c>
      <c r="E22" s="496">
        <v>1.92</v>
      </c>
      <c r="F22" s="945">
        <f t="shared" si="3"/>
        <v>3456000</v>
      </c>
      <c r="G22" s="945"/>
      <c r="H22" s="486">
        <v>2.5</v>
      </c>
      <c r="I22" s="289">
        <f t="shared" si="4"/>
        <v>8640000</v>
      </c>
    </row>
    <row r="23" spans="1:9">
      <c r="A23" s="550" t="s">
        <v>311</v>
      </c>
      <c r="B23" s="551">
        <v>1</v>
      </c>
      <c r="C23" s="484">
        <v>4500000</v>
      </c>
      <c r="D23" s="498">
        <v>0.4</v>
      </c>
      <c r="E23" s="496">
        <v>1.92</v>
      </c>
      <c r="F23" s="945">
        <f t="shared" si="3"/>
        <v>3456000</v>
      </c>
      <c r="G23" s="945"/>
      <c r="H23" s="486">
        <v>2.5</v>
      </c>
      <c r="I23" s="289">
        <f t="shared" si="4"/>
        <v>8640000</v>
      </c>
    </row>
    <row r="24" spans="1:9">
      <c r="A24" s="550" t="s">
        <v>317</v>
      </c>
      <c r="B24" s="551">
        <v>1</v>
      </c>
      <c r="C24" s="552">
        <v>4000000</v>
      </c>
      <c r="D24" s="498">
        <v>0.45</v>
      </c>
      <c r="E24" s="496">
        <v>1.92</v>
      </c>
      <c r="F24" s="945">
        <f t="shared" si="3"/>
        <v>3456000</v>
      </c>
      <c r="G24" s="945"/>
      <c r="H24" s="486">
        <v>2.5</v>
      </c>
      <c r="I24" s="289">
        <f t="shared" si="4"/>
        <v>8640000</v>
      </c>
    </row>
    <row r="25" spans="1:9">
      <c r="A25" s="550" t="s">
        <v>307</v>
      </c>
      <c r="B25" s="551">
        <v>1</v>
      </c>
      <c r="C25" s="484">
        <v>4500000</v>
      </c>
      <c r="D25" s="498">
        <v>0.2</v>
      </c>
      <c r="E25" s="496">
        <v>1.92</v>
      </c>
      <c r="F25" s="945">
        <f t="shared" ref="F25:F26" si="5">+ROUND(B25*C25*D25*E25,0)</f>
        <v>1728000</v>
      </c>
      <c r="G25" s="945"/>
      <c r="H25" s="486">
        <v>2.5</v>
      </c>
      <c r="I25" s="289">
        <f t="shared" si="4"/>
        <v>4320000</v>
      </c>
    </row>
    <row r="26" spans="1:9">
      <c r="A26" s="500" t="s">
        <v>318</v>
      </c>
      <c r="B26" s="501">
        <v>1</v>
      </c>
      <c r="C26" s="484">
        <v>4500000</v>
      </c>
      <c r="D26" s="498">
        <v>0.3</v>
      </c>
      <c r="E26" s="496">
        <v>1.92</v>
      </c>
      <c r="F26" s="945">
        <f t="shared" si="5"/>
        <v>2592000</v>
      </c>
      <c r="G26" s="945"/>
      <c r="H26" s="486">
        <v>2.5</v>
      </c>
      <c r="I26" s="289">
        <f t="shared" si="4"/>
        <v>6480000</v>
      </c>
    </row>
    <row r="27" spans="1:9">
      <c r="A27" s="970" t="s">
        <v>164</v>
      </c>
      <c r="B27" s="971"/>
      <c r="C27" s="971"/>
      <c r="D27" s="971"/>
      <c r="E27" s="971"/>
      <c r="F27" s="971"/>
      <c r="G27" s="971"/>
      <c r="H27" s="972"/>
      <c r="I27" s="293">
        <f>+ ROUND(SUM(I19:I26),0)</f>
        <v>52920000</v>
      </c>
    </row>
    <row r="28" spans="1:9">
      <c r="A28" s="973" t="s">
        <v>165</v>
      </c>
      <c r="B28" s="974"/>
      <c r="C28" s="974"/>
      <c r="D28" s="974"/>
      <c r="E28" s="974"/>
      <c r="F28" s="974"/>
      <c r="G28" s="974"/>
      <c r="H28" s="974"/>
      <c r="I28" s="975"/>
    </row>
    <row r="29" spans="1:9">
      <c r="A29" s="962" t="s">
        <v>166</v>
      </c>
      <c r="B29" s="963"/>
      <c r="C29" s="964"/>
      <c r="D29" s="965" t="s">
        <v>167</v>
      </c>
      <c r="E29" s="964"/>
      <c r="F29" s="965" t="s">
        <v>153</v>
      </c>
      <c r="G29" s="964"/>
      <c r="H29" s="299" t="s">
        <v>168</v>
      </c>
      <c r="I29" s="300" t="s">
        <v>169</v>
      </c>
    </row>
    <row r="30" spans="1:9" ht="23.25" customHeight="1">
      <c r="A30" s="993" t="s">
        <v>319</v>
      </c>
      <c r="B30" s="994"/>
      <c r="C30" s="995"/>
      <c r="D30" s="949" t="s">
        <v>320</v>
      </c>
      <c r="E30" s="950"/>
      <c r="F30" s="966">
        <v>1</v>
      </c>
      <c r="G30" s="967"/>
      <c r="H30" s="301">
        <v>18700000</v>
      </c>
      <c r="I30" s="302">
        <f>+ROUND(H30*F30,0)</f>
        <v>18700000</v>
      </c>
    </row>
    <row r="31" spans="1:9">
      <c r="A31" s="946"/>
      <c r="B31" s="947"/>
      <c r="C31" s="948"/>
      <c r="D31" s="949"/>
      <c r="E31" s="950"/>
      <c r="F31" s="951"/>
      <c r="G31" s="952"/>
      <c r="H31" s="301"/>
      <c r="I31" s="302">
        <f t="shared" ref="I31:I33" si="6">+ROUND(H31*F31,0)</f>
        <v>0</v>
      </c>
    </row>
    <row r="32" spans="1:9">
      <c r="A32" s="946"/>
      <c r="B32" s="947"/>
      <c r="C32" s="948"/>
      <c r="D32" s="949"/>
      <c r="E32" s="950"/>
      <c r="F32" s="951"/>
      <c r="G32" s="952"/>
      <c r="H32" s="301"/>
      <c r="I32" s="302">
        <f t="shared" si="6"/>
        <v>0</v>
      </c>
    </row>
    <row r="33" spans="1:18">
      <c r="A33" s="946"/>
      <c r="B33" s="947"/>
      <c r="C33" s="948"/>
      <c r="D33" s="949"/>
      <c r="E33" s="950"/>
      <c r="F33" s="951"/>
      <c r="G33" s="952"/>
      <c r="H33" s="301"/>
      <c r="I33" s="302">
        <f t="shared" si="6"/>
        <v>0</v>
      </c>
    </row>
    <row r="34" spans="1:18">
      <c r="A34" s="946"/>
      <c r="B34" s="947"/>
      <c r="C34" s="948"/>
      <c r="D34" s="949"/>
      <c r="E34" s="950"/>
      <c r="F34" s="951"/>
      <c r="G34" s="952"/>
      <c r="H34" s="301"/>
      <c r="I34" s="302">
        <v>0</v>
      </c>
    </row>
    <row r="35" spans="1:18" ht="12" customHeight="1">
      <c r="A35" s="946"/>
      <c r="B35" s="947"/>
      <c r="C35" s="948"/>
      <c r="D35" s="949"/>
      <c r="E35" s="950"/>
      <c r="F35" s="951"/>
      <c r="G35" s="952"/>
      <c r="H35" s="301"/>
      <c r="I35" s="302">
        <v>0</v>
      </c>
    </row>
    <row r="36" spans="1:18" ht="13.5" thickBot="1">
      <c r="A36" s="953" t="s">
        <v>170</v>
      </c>
      <c r="B36" s="954"/>
      <c r="C36" s="954"/>
      <c r="D36" s="954"/>
      <c r="E36" s="954"/>
      <c r="F36" s="954"/>
      <c r="G36" s="954"/>
      <c r="H36" s="955"/>
      <c r="I36" s="293">
        <f>+ ROUND(SUM(I30:I35),0)</f>
        <v>18700000</v>
      </c>
    </row>
    <row r="37" spans="1:18" ht="13.5" thickTop="1">
      <c r="A37" s="956" t="s">
        <v>171</v>
      </c>
      <c r="B37" s="957"/>
      <c r="C37" s="957"/>
      <c r="D37" s="957"/>
      <c r="E37" s="957"/>
      <c r="F37" s="957"/>
      <c r="G37" s="957"/>
      <c r="H37" s="957"/>
      <c r="I37" s="958"/>
    </row>
    <row r="38" spans="1:18">
      <c r="A38" s="959" t="s">
        <v>172</v>
      </c>
      <c r="B38" s="960"/>
      <c r="C38" s="960"/>
      <c r="D38" s="960"/>
      <c r="E38" s="960"/>
      <c r="F38" s="960"/>
      <c r="G38" s="960"/>
      <c r="H38" s="961"/>
      <c r="I38" s="307">
        <f>+ROUND(I36+I27+I16,0)</f>
        <v>116020000</v>
      </c>
    </row>
    <row r="39" spans="1:18" ht="13.5" thickBot="1">
      <c r="A39" s="939" t="s">
        <v>173</v>
      </c>
      <c r="B39" s="940"/>
      <c r="C39" s="940"/>
      <c r="D39" s="940"/>
      <c r="E39" s="940"/>
      <c r="F39" s="940"/>
      <c r="G39" s="940"/>
      <c r="H39" s="941"/>
      <c r="I39" s="308">
        <f>+ROUND(I38*0.16,0)</f>
        <v>18563200</v>
      </c>
    </row>
    <row r="40" spans="1:18" ht="13.5" thickBot="1">
      <c r="A40" s="942" t="s">
        <v>174</v>
      </c>
      <c r="B40" s="943"/>
      <c r="C40" s="943"/>
      <c r="D40" s="943"/>
      <c r="E40" s="943"/>
      <c r="F40" s="943"/>
      <c r="G40" s="943"/>
      <c r="H40" s="944"/>
      <c r="I40" s="309">
        <f>+ROUND(SUM(I38:I39),0)</f>
        <v>134583200</v>
      </c>
      <c r="J40" s="310" t="s">
        <v>175</v>
      </c>
      <c r="K40" s="311"/>
      <c r="L40" s="311"/>
      <c r="M40" s="312">
        <v>134678536</v>
      </c>
    </row>
    <row r="41" spans="1:18" ht="13.5" thickTop="1"/>
    <row r="42" spans="1:18">
      <c r="A42" s="270" t="s">
        <v>122</v>
      </c>
      <c r="B42" s="271">
        <v>2</v>
      </c>
      <c r="C42" s="981">
        <f>VLOOKUP(B42,Conformación!$A$5:$N$129,2,FALSE)</f>
        <v>0</v>
      </c>
      <c r="D42" s="981"/>
      <c r="E42" s="981"/>
      <c r="F42" s="981"/>
      <c r="G42" s="981"/>
      <c r="H42" s="981"/>
      <c r="I42" s="981"/>
      <c r="J42" s="272"/>
      <c r="K42" s="273"/>
      <c r="L42" s="273"/>
      <c r="M42" s="273"/>
    </row>
    <row r="43" spans="1:18" ht="13.5" customHeight="1">
      <c r="A43" s="270"/>
      <c r="B43" s="270"/>
      <c r="C43" s="982" t="str">
        <f>Conformación!D6</f>
        <v xml:space="preserve">( 0% -  0% -  0%- 0%- 0%) </v>
      </c>
      <c r="D43" s="982"/>
      <c r="E43" s="982"/>
      <c r="F43" s="982"/>
      <c r="G43" s="982"/>
      <c r="H43" s="982"/>
      <c r="I43" s="982"/>
      <c r="J43" s="275"/>
      <c r="K43" s="276"/>
      <c r="L43" s="276"/>
      <c r="M43" s="276"/>
    </row>
    <row r="44" spans="1:18">
      <c r="A44" s="270"/>
      <c r="B44" s="270"/>
      <c r="C44" s="982"/>
      <c r="D44" s="982"/>
      <c r="E44" s="982"/>
      <c r="F44" s="982"/>
      <c r="G44" s="982"/>
      <c r="H44" s="982"/>
      <c r="I44" s="982"/>
      <c r="J44" s="272"/>
      <c r="K44" s="273"/>
      <c r="L44" s="273"/>
      <c r="M44" s="273"/>
    </row>
    <row r="45" spans="1:18" s="272" customFormat="1" ht="12.75" hidden="1" customHeight="1">
      <c r="A45" s="277"/>
      <c r="B45" s="277"/>
      <c r="C45" s="277"/>
      <c r="D45" s="277"/>
      <c r="E45" s="277"/>
      <c r="F45" s="277"/>
      <c r="G45" s="277"/>
      <c r="H45" s="277"/>
      <c r="I45" s="277"/>
      <c r="J45" s="277"/>
      <c r="K45" s="277"/>
      <c r="L45" s="277"/>
      <c r="M45" s="277"/>
      <c r="N45" s="277"/>
      <c r="O45" s="277"/>
      <c r="P45" s="277"/>
      <c r="Q45" s="277"/>
      <c r="R45" s="277"/>
    </row>
    <row r="46" spans="1:18" s="272" customFormat="1" ht="12.75" hidden="1" customHeight="1">
      <c r="A46" s="983" t="s">
        <v>143</v>
      </c>
      <c r="B46" s="984"/>
      <c r="C46" s="984"/>
      <c r="D46" s="984"/>
      <c r="E46" s="984"/>
      <c r="F46" s="984"/>
      <c r="G46" s="984"/>
      <c r="H46" s="984"/>
      <c r="I46" s="985"/>
      <c r="J46" s="277"/>
      <c r="K46" s="277"/>
      <c r="L46" s="277"/>
      <c r="M46" s="277"/>
      <c r="N46" s="277"/>
      <c r="O46" s="277"/>
      <c r="P46" s="277"/>
      <c r="Q46" s="277"/>
      <c r="R46" s="277"/>
    </row>
    <row r="47" spans="1:18" s="272" customFormat="1" ht="13.5" hidden="1" customHeight="1">
      <c r="A47" s="986" t="s">
        <v>144</v>
      </c>
      <c r="B47" s="987"/>
      <c r="C47" s="987"/>
      <c r="D47" s="987"/>
      <c r="E47" s="987"/>
      <c r="F47" s="987"/>
      <c r="G47" s="987"/>
      <c r="H47" s="987"/>
      <c r="I47" s="988"/>
      <c r="J47" s="277"/>
      <c r="K47" s="277"/>
      <c r="L47" s="277"/>
      <c r="M47" s="277"/>
      <c r="N47" s="277"/>
      <c r="O47" s="277"/>
      <c r="P47" s="277"/>
      <c r="Q47" s="277"/>
      <c r="R47" s="277"/>
    </row>
    <row r="48" spans="1:18" ht="13.5" hidden="1" customHeight="1">
      <c r="A48" s="278" t="s">
        <v>145</v>
      </c>
      <c r="B48" s="279" t="s">
        <v>146</v>
      </c>
      <c r="C48" s="279" t="s">
        <v>147</v>
      </c>
      <c r="D48" s="279" t="s">
        <v>148</v>
      </c>
      <c r="E48" s="279" t="s">
        <v>149</v>
      </c>
      <c r="F48" s="979" t="s">
        <v>150</v>
      </c>
      <c r="G48" s="980"/>
      <c r="H48" s="279" t="s">
        <v>151</v>
      </c>
      <c r="I48" s="280"/>
    </row>
    <row r="49" spans="1:9" ht="14.25" hidden="1" customHeight="1">
      <c r="A49" s="281" t="s">
        <v>152</v>
      </c>
      <c r="B49" s="282" t="s">
        <v>153</v>
      </c>
      <c r="C49" s="282" t="s">
        <v>154</v>
      </c>
      <c r="D49" s="282" t="s">
        <v>155</v>
      </c>
      <c r="E49" s="282" t="s">
        <v>156</v>
      </c>
      <c r="F49" s="977" t="s">
        <v>157</v>
      </c>
      <c r="G49" s="978"/>
      <c r="H49" s="282" t="s">
        <v>158</v>
      </c>
      <c r="I49" s="283" t="s">
        <v>159</v>
      </c>
    </row>
    <row r="50" spans="1:9" ht="14.25" hidden="1" customHeight="1">
      <c r="A50" s="482" t="s">
        <v>289</v>
      </c>
      <c r="B50" s="483">
        <v>1</v>
      </c>
      <c r="C50" s="484">
        <v>6000000</v>
      </c>
      <c r="D50" s="485">
        <v>0.5</v>
      </c>
      <c r="E50" s="485">
        <v>2.2999999999999998</v>
      </c>
      <c r="F50" s="968">
        <f>+ROUND(B50*C50*D50*E50,0)</f>
        <v>6900000</v>
      </c>
      <c r="G50" s="968"/>
      <c r="H50" s="486">
        <v>4.5</v>
      </c>
      <c r="I50" s="297">
        <f>+ROUND(H50*F50,0)</f>
        <v>31050000</v>
      </c>
    </row>
    <row r="51" spans="1:9" ht="13.5" hidden="1" customHeight="1">
      <c r="A51" s="487" t="s">
        <v>290</v>
      </c>
      <c r="B51" s="488">
        <v>2</v>
      </c>
      <c r="C51" s="286">
        <v>3000000</v>
      </c>
      <c r="D51" s="287">
        <v>1</v>
      </c>
      <c r="E51" s="287">
        <v>2.2999999999999998</v>
      </c>
      <c r="F51" s="945">
        <f t="shared" ref="F51:F54" si="7">+ROUND(B51*C51*D51*E51,0)</f>
        <v>13800000</v>
      </c>
      <c r="G51" s="945"/>
      <c r="H51" s="288">
        <v>4.5</v>
      </c>
      <c r="I51" s="289">
        <f t="shared" ref="I51:I54" si="8">+ROUND(H51*F51,0)</f>
        <v>62100000</v>
      </c>
    </row>
    <row r="52" spans="1:9" ht="24" hidden="1" customHeight="1">
      <c r="A52" s="487" t="s">
        <v>291</v>
      </c>
      <c r="B52" s="488">
        <v>1</v>
      </c>
      <c r="C52" s="286">
        <v>3500000</v>
      </c>
      <c r="D52" s="287">
        <v>0.5</v>
      </c>
      <c r="E52" s="287">
        <v>2.2999999999999998</v>
      </c>
      <c r="F52" s="945">
        <f t="shared" si="7"/>
        <v>4025000</v>
      </c>
      <c r="G52" s="945"/>
      <c r="H52" s="288">
        <v>4.5</v>
      </c>
      <c r="I52" s="289">
        <f t="shared" si="8"/>
        <v>18112500</v>
      </c>
    </row>
    <row r="53" spans="1:9" ht="12.75" hidden="1" customHeight="1">
      <c r="A53" s="487" t="s">
        <v>292</v>
      </c>
      <c r="B53" s="488">
        <v>1</v>
      </c>
      <c r="C53" s="286">
        <v>3500000</v>
      </c>
      <c r="D53" s="287">
        <v>0.5</v>
      </c>
      <c r="E53" s="287">
        <v>2.2999999999999998</v>
      </c>
      <c r="F53" s="945">
        <f t="shared" si="7"/>
        <v>4025000</v>
      </c>
      <c r="G53" s="945"/>
      <c r="H53" s="288">
        <v>4.5</v>
      </c>
      <c r="I53" s="289">
        <f t="shared" si="8"/>
        <v>18112500</v>
      </c>
    </row>
    <row r="54" spans="1:9" ht="12.75" hidden="1" customHeight="1">
      <c r="A54" s="487" t="s">
        <v>293</v>
      </c>
      <c r="B54" s="488">
        <v>1</v>
      </c>
      <c r="C54" s="286">
        <v>3500000</v>
      </c>
      <c r="D54" s="287">
        <v>0.3</v>
      </c>
      <c r="E54" s="287">
        <v>2.2999999999999998</v>
      </c>
      <c r="F54" s="945">
        <f t="shared" si="7"/>
        <v>2415000</v>
      </c>
      <c r="G54" s="945"/>
      <c r="H54" s="288">
        <v>4.5</v>
      </c>
      <c r="I54" s="289">
        <f t="shared" si="8"/>
        <v>10867500</v>
      </c>
    </row>
    <row r="55" spans="1:9" ht="12.75" hidden="1" customHeight="1">
      <c r="A55" s="489"/>
      <c r="B55" s="490"/>
      <c r="C55" s="491"/>
      <c r="D55" s="492"/>
      <c r="E55" s="493"/>
      <c r="F55" s="976"/>
      <c r="G55" s="976"/>
      <c r="H55" s="494"/>
      <c r="I55" s="495"/>
    </row>
    <row r="56" spans="1:9" ht="12.75" hidden="1" customHeight="1">
      <c r="A56" s="970" t="s">
        <v>160</v>
      </c>
      <c r="B56" s="971"/>
      <c r="C56" s="971"/>
      <c r="D56" s="971"/>
      <c r="E56" s="971"/>
      <c r="F56" s="971"/>
      <c r="G56" s="971"/>
      <c r="H56" s="972"/>
      <c r="I56" s="293">
        <f>+ ROUND(SUM(I50:I55),0)</f>
        <v>140242500</v>
      </c>
    </row>
    <row r="57" spans="1:9" ht="12.75" hidden="1" customHeight="1">
      <c r="A57" s="973" t="s">
        <v>161</v>
      </c>
      <c r="B57" s="974"/>
      <c r="C57" s="974"/>
      <c r="D57" s="974"/>
      <c r="E57" s="974"/>
      <c r="F57" s="974"/>
      <c r="G57" s="974"/>
      <c r="H57" s="974"/>
      <c r="I57" s="975"/>
    </row>
    <row r="58" spans="1:9" ht="12.75" hidden="1" customHeight="1">
      <c r="A58" s="281" t="s">
        <v>162</v>
      </c>
      <c r="B58" s="282" t="s">
        <v>153</v>
      </c>
      <c r="C58" s="282" t="s">
        <v>154</v>
      </c>
      <c r="D58" s="282" t="s">
        <v>155</v>
      </c>
      <c r="E58" s="282" t="s">
        <v>163</v>
      </c>
      <c r="F58" s="977" t="s">
        <v>157</v>
      </c>
      <c r="G58" s="978"/>
      <c r="H58" s="282" t="s">
        <v>158</v>
      </c>
      <c r="I58" s="283" t="s">
        <v>159</v>
      </c>
    </row>
    <row r="59" spans="1:9" ht="12.75" hidden="1" customHeight="1">
      <c r="A59" s="482" t="s">
        <v>294</v>
      </c>
      <c r="B59" s="294">
        <v>3</v>
      </c>
      <c r="C59" s="484">
        <v>1800000</v>
      </c>
      <c r="D59" s="295">
        <v>1</v>
      </c>
      <c r="E59" s="496">
        <v>2.2999999999999998</v>
      </c>
      <c r="F59" s="968">
        <f t="shared" ref="F59:F61" si="9">+ROUND(B59*C59*D59*E59,0)</f>
        <v>12420000</v>
      </c>
      <c r="G59" s="968"/>
      <c r="H59" s="296">
        <v>4.5</v>
      </c>
      <c r="I59" s="297">
        <f t="shared" ref="I59:I61" si="10">+ROUND(H59*F59,0)</f>
        <v>55890000</v>
      </c>
    </row>
    <row r="60" spans="1:9" ht="12.75" hidden="1" customHeight="1">
      <c r="A60" s="487" t="s">
        <v>295</v>
      </c>
      <c r="B60" s="497">
        <v>1</v>
      </c>
      <c r="C60" s="286">
        <v>1800000</v>
      </c>
      <c r="D60" s="498">
        <v>0.3</v>
      </c>
      <c r="E60" s="290">
        <v>2.2999999999999998</v>
      </c>
      <c r="F60" s="945">
        <f t="shared" si="9"/>
        <v>1242000</v>
      </c>
      <c r="G60" s="945"/>
      <c r="H60" s="291">
        <v>4.5</v>
      </c>
      <c r="I60" s="289">
        <f t="shared" si="10"/>
        <v>5589000</v>
      </c>
    </row>
    <row r="61" spans="1:9" ht="12.75" hidden="1" customHeight="1">
      <c r="A61" s="487" t="s">
        <v>195</v>
      </c>
      <c r="B61" s="497">
        <v>1</v>
      </c>
      <c r="C61" s="499">
        <v>900000</v>
      </c>
      <c r="D61" s="498">
        <v>0.3</v>
      </c>
      <c r="E61" s="290">
        <v>2.2999999999999998</v>
      </c>
      <c r="F61" s="945">
        <f t="shared" si="9"/>
        <v>621000</v>
      </c>
      <c r="G61" s="945"/>
      <c r="H61" s="291">
        <v>4.5</v>
      </c>
      <c r="I61" s="289">
        <f t="shared" si="10"/>
        <v>2794500</v>
      </c>
    </row>
    <row r="62" spans="1:9" ht="12.75" hidden="1" customHeight="1">
      <c r="A62" s="500"/>
      <c r="B62" s="501"/>
      <c r="C62" s="502"/>
      <c r="D62" s="503"/>
      <c r="E62" s="493"/>
      <c r="F62" s="969"/>
      <c r="G62" s="969"/>
      <c r="H62" s="494"/>
      <c r="I62" s="495"/>
    </row>
    <row r="63" spans="1:9" ht="12.75" hidden="1" customHeight="1">
      <c r="A63" s="970" t="s">
        <v>164</v>
      </c>
      <c r="B63" s="971"/>
      <c r="C63" s="971"/>
      <c r="D63" s="971"/>
      <c r="E63" s="971"/>
      <c r="F63" s="971"/>
      <c r="G63" s="971"/>
      <c r="H63" s="972"/>
      <c r="I63" s="293">
        <f>+ ROUND(SUM(I59:I62),0)</f>
        <v>64273500</v>
      </c>
    </row>
    <row r="64" spans="1:9" ht="12.75" hidden="1" customHeight="1">
      <c r="A64" s="973" t="s">
        <v>165</v>
      </c>
      <c r="B64" s="974"/>
      <c r="C64" s="974"/>
      <c r="D64" s="974"/>
      <c r="E64" s="974"/>
      <c r="F64" s="974"/>
      <c r="G64" s="974"/>
      <c r="H64" s="974"/>
      <c r="I64" s="975"/>
    </row>
    <row r="65" spans="1:13" ht="12.75" hidden="1" customHeight="1">
      <c r="A65" s="962" t="s">
        <v>166</v>
      </c>
      <c r="B65" s="963"/>
      <c r="C65" s="964"/>
      <c r="D65" s="965" t="s">
        <v>167</v>
      </c>
      <c r="E65" s="964"/>
      <c r="F65" s="965" t="s">
        <v>153</v>
      </c>
      <c r="G65" s="964"/>
      <c r="H65" s="299" t="s">
        <v>168</v>
      </c>
      <c r="I65" s="300" t="s">
        <v>169</v>
      </c>
    </row>
    <row r="66" spans="1:13" ht="12.75" hidden="1" customHeight="1">
      <c r="A66" s="946" t="s">
        <v>165</v>
      </c>
      <c r="B66" s="947"/>
      <c r="C66" s="948"/>
      <c r="D66" s="949" t="s">
        <v>296</v>
      </c>
      <c r="E66" s="950"/>
      <c r="F66" s="966">
        <v>4.5</v>
      </c>
      <c r="G66" s="967"/>
      <c r="H66" s="301">
        <v>13500000</v>
      </c>
      <c r="I66" s="302">
        <f>+ROUND(H66*F66,0)</f>
        <v>60750000</v>
      </c>
    </row>
    <row r="67" spans="1:13" ht="12.75" hidden="1" customHeight="1">
      <c r="A67" s="946"/>
      <c r="B67" s="947"/>
      <c r="C67" s="948"/>
      <c r="D67" s="949"/>
      <c r="E67" s="950"/>
      <c r="F67" s="951"/>
      <c r="G67" s="952"/>
      <c r="H67" s="301"/>
      <c r="I67" s="302">
        <f t="shared" ref="I67:I69" si="11">+ROUND(H67*F67,0)</f>
        <v>0</v>
      </c>
    </row>
    <row r="68" spans="1:13" ht="12.75" hidden="1" customHeight="1">
      <c r="A68" s="946"/>
      <c r="B68" s="947"/>
      <c r="C68" s="948"/>
      <c r="D68" s="949"/>
      <c r="E68" s="950"/>
      <c r="F68" s="951"/>
      <c r="G68" s="952"/>
      <c r="H68" s="301"/>
      <c r="I68" s="302">
        <f t="shared" si="11"/>
        <v>0</v>
      </c>
    </row>
    <row r="69" spans="1:13" ht="12.75" hidden="1" customHeight="1">
      <c r="A69" s="946"/>
      <c r="B69" s="947"/>
      <c r="C69" s="948"/>
      <c r="D69" s="949"/>
      <c r="E69" s="950"/>
      <c r="F69" s="951"/>
      <c r="G69" s="952"/>
      <c r="H69" s="301"/>
      <c r="I69" s="302">
        <f t="shared" si="11"/>
        <v>0</v>
      </c>
    </row>
    <row r="70" spans="1:13" ht="12.75" hidden="1" customHeight="1">
      <c r="A70" s="946"/>
      <c r="B70" s="947"/>
      <c r="C70" s="948"/>
      <c r="D70" s="949"/>
      <c r="E70" s="950"/>
      <c r="F70" s="951"/>
      <c r="G70" s="952"/>
      <c r="H70" s="301"/>
      <c r="I70" s="302">
        <v>0</v>
      </c>
    </row>
    <row r="71" spans="1:13" ht="24" hidden="1" customHeight="1">
      <c r="A71" s="946"/>
      <c r="B71" s="947"/>
      <c r="C71" s="948"/>
      <c r="D71" s="949"/>
      <c r="E71" s="950"/>
      <c r="F71" s="951"/>
      <c r="G71" s="952"/>
      <c r="H71" s="301"/>
      <c r="I71" s="302">
        <v>0</v>
      </c>
    </row>
    <row r="72" spans="1:13" ht="12.75" hidden="1" customHeight="1">
      <c r="A72" s="953" t="s">
        <v>170</v>
      </c>
      <c r="B72" s="954"/>
      <c r="C72" s="954"/>
      <c r="D72" s="954"/>
      <c r="E72" s="954"/>
      <c r="F72" s="954"/>
      <c r="G72" s="954"/>
      <c r="H72" s="955"/>
      <c r="I72" s="293">
        <f>+ ROUND(SUM(I66:I71),0)</f>
        <v>60750000</v>
      </c>
    </row>
    <row r="73" spans="1:13" ht="12.75" hidden="1" customHeight="1">
      <c r="A73" s="956" t="s">
        <v>171</v>
      </c>
      <c r="B73" s="957"/>
      <c r="C73" s="957"/>
      <c r="D73" s="957"/>
      <c r="E73" s="957"/>
      <c r="F73" s="957"/>
      <c r="G73" s="957"/>
      <c r="H73" s="957"/>
      <c r="I73" s="958"/>
    </row>
    <row r="74" spans="1:13" ht="12.75" hidden="1" customHeight="1">
      <c r="A74" s="959" t="s">
        <v>172</v>
      </c>
      <c r="B74" s="960"/>
      <c r="C74" s="960"/>
      <c r="D74" s="960"/>
      <c r="E74" s="960"/>
      <c r="F74" s="960"/>
      <c r="G74" s="960"/>
      <c r="H74" s="961"/>
      <c r="I74" s="307">
        <f>+ROUND(I72+I63+I56,0)</f>
        <v>265266000</v>
      </c>
    </row>
    <row r="75" spans="1:13" ht="12.75" hidden="1" customHeight="1">
      <c r="A75" s="939" t="s">
        <v>173</v>
      </c>
      <c r="B75" s="940"/>
      <c r="C75" s="940"/>
      <c r="D75" s="940"/>
      <c r="E75" s="940"/>
      <c r="F75" s="940"/>
      <c r="G75" s="940"/>
      <c r="H75" s="941"/>
      <c r="I75" s="308">
        <f>+ROUND(I74*0.16,0)</f>
        <v>42442560</v>
      </c>
    </row>
    <row r="76" spans="1:13" ht="12.75" hidden="1" customHeight="1">
      <c r="A76" s="942" t="s">
        <v>174</v>
      </c>
      <c r="B76" s="943"/>
      <c r="C76" s="943"/>
      <c r="D76" s="943"/>
      <c r="E76" s="943"/>
      <c r="F76" s="943"/>
      <c r="G76" s="943"/>
      <c r="H76" s="944"/>
      <c r="I76" s="309">
        <f>+ROUND(SUM(I74:I75),0)</f>
        <v>307708560</v>
      </c>
      <c r="J76" s="310" t="s">
        <v>175</v>
      </c>
      <c r="K76" s="311"/>
      <c r="L76" s="311"/>
      <c r="M76" s="312">
        <v>307748760</v>
      </c>
    </row>
    <row r="77" spans="1:13" ht="12.75" hidden="1" customHeight="1">
      <c r="A77" s="334" t="s">
        <v>165</v>
      </c>
      <c r="B77" s="335"/>
      <c r="C77" s="335"/>
      <c r="D77" s="335"/>
      <c r="E77" s="335"/>
      <c r="F77" s="335"/>
      <c r="G77" s="335"/>
      <c r="H77" s="335"/>
      <c r="I77" s="336"/>
    </row>
    <row r="78" spans="1:13" ht="12.75" hidden="1" customHeight="1">
      <c r="A78" s="331" t="s">
        <v>166</v>
      </c>
      <c r="B78" s="332"/>
      <c r="C78" s="333"/>
      <c r="D78" s="341" t="s">
        <v>179</v>
      </c>
      <c r="E78" s="333"/>
      <c r="F78" s="341" t="s">
        <v>153</v>
      </c>
      <c r="G78" s="333"/>
      <c r="H78" s="299" t="s">
        <v>168</v>
      </c>
      <c r="I78" s="300" t="s">
        <v>169</v>
      </c>
    </row>
    <row r="79" spans="1:13" ht="12.75" hidden="1" customHeight="1">
      <c r="A79" s="342"/>
      <c r="B79" s="343"/>
      <c r="C79" s="344"/>
      <c r="D79" s="345"/>
      <c r="E79" s="344"/>
      <c r="F79" s="346"/>
      <c r="G79" s="347"/>
      <c r="H79" s="301"/>
      <c r="I79" s="302">
        <v>0</v>
      </c>
    </row>
    <row r="80" spans="1:13" ht="12.75" hidden="1" customHeight="1">
      <c r="A80" s="342"/>
      <c r="B80" s="343"/>
      <c r="C80" s="344"/>
      <c r="D80" s="345"/>
      <c r="E80" s="344"/>
      <c r="F80" s="346"/>
      <c r="G80" s="347"/>
      <c r="H80" s="301"/>
      <c r="I80" s="302">
        <v>0</v>
      </c>
    </row>
    <row r="81" spans="1:13" ht="12.75" hidden="1" customHeight="1">
      <c r="A81" s="342"/>
      <c r="B81" s="343"/>
      <c r="C81" s="344"/>
      <c r="D81" s="345"/>
      <c r="E81" s="344"/>
      <c r="F81" s="346"/>
      <c r="G81" s="347"/>
      <c r="H81" s="301"/>
      <c r="I81" s="302">
        <v>0</v>
      </c>
    </row>
    <row r="82" spans="1:13" ht="12.75" hidden="1" customHeight="1">
      <c r="A82" s="342"/>
      <c r="B82" s="343"/>
      <c r="C82" s="344"/>
      <c r="D82" s="345"/>
      <c r="E82" s="344"/>
      <c r="F82" s="346"/>
      <c r="G82" s="347"/>
      <c r="H82" s="301"/>
      <c r="I82" s="302">
        <v>0</v>
      </c>
    </row>
    <row r="83" spans="1:13" ht="12.75" hidden="1" customHeight="1">
      <c r="A83" s="342"/>
      <c r="B83" s="343"/>
      <c r="C83" s="344"/>
      <c r="D83" s="345"/>
      <c r="E83" s="344"/>
      <c r="F83" s="346"/>
      <c r="G83" s="347"/>
      <c r="H83" s="301"/>
      <c r="I83" s="302">
        <v>0</v>
      </c>
    </row>
    <row r="84" spans="1:13" ht="12.75" hidden="1" customHeight="1">
      <c r="A84" s="342"/>
      <c r="B84" s="343"/>
      <c r="C84" s="344"/>
      <c r="D84" s="345"/>
      <c r="E84" s="344"/>
      <c r="F84" s="346"/>
      <c r="G84" s="347"/>
      <c r="H84" s="301"/>
      <c r="I84" s="302">
        <v>0</v>
      </c>
    </row>
    <row r="85" spans="1:13" ht="12.75" hidden="1" customHeight="1">
      <c r="A85" s="342"/>
      <c r="B85" s="343"/>
      <c r="C85" s="344"/>
      <c r="D85" s="345"/>
      <c r="E85" s="344"/>
      <c r="F85" s="346"/>
      <c r="G85" s="347"/>
      <c r="H85" s="301"/>
      <c r="I85" s="302">
        <v>0</v>
      </c>
    </row>
    <row r="86" spans="1:13" ht="12.75" hidden="1" customHeight="1">
      <c r="A86" s="342"/>
      <c r="B86" s="343"/>
      <c r="C86" s="344"/>
      <c r="D86" s="345"/>
      <c r="E86" s="344"/>
      <c r="F86" s="346"/>
      <c r="G86" s="347"/>
      <c r="H86" s="301"/>
      <c r="I86" s="302">
        <v>0</v>
      </c>
    </row>
    <row r="87" spans="1:13" ht="12.75" hidden="1" customHeight="1">
      <c r="A87" s="348"/>
      <c r="B87" s="349"/>
      <c r="C87" s="350"/>
      <c r="D87" s="351"/>
      <c r="E87" s="350"/>
      <c r="F87" s="352"/>
      <c r="G87" s="353"/>
      <c r="H87" s="301"/>
      <c r="I87" s="302">
        <v>0</v>
      </c>
    </row>
    <row r="88" spans="1:13" ht="12.75" hidden="1" customHeight="1">
      <c r="A88" s="348"/>
      <c r="B88" s="349"/>
      <c r="C88" s="350"/>
      <c r="D88" s="351"/>
      <c r="E88" s="350"/>
      <c r="F88" s="352"/>
      <c r="G88" s="353"/>
      <c r="H88" s="301"/>
      <c r="I88" s="302">
        <v>0</v>
      </c>
    </row>
    <row r="89" spans="1:13" ht="12.75" hidden="1" customHeight="1">
      <c r="A89" s="348"/>
      <c r="B89" s="349"/>
      <c r="C89" s="350"/>
      <c r="D89" s="351"/>
      <c r="E89" s="350"/>
      <c r="F89" s="352"/>
      <c r="G89" s="353"/>
      <c r="H89" s="301"/>
      <c r="I89" s="302">
        <v>0</v>
      </c>
    </row>
    <row r="90" spans="1:13" ht="12.75" hidden="1" customHeight="1">
      <c r="A90" s="348"/>
      <c r="B90" s="349"/>
      <c r="C90" s="350"/>
      <c r="D90" s="351"/>
      <c r="E90" s="350"/>
      <c r="F90" s="354"/>
      <c r="G90" s="355"/>
      <c r="H90" s="301"/>
      <c r="I90" s="302">
        <v>0</v>
      </c>
    </row>
    <row r="91" spans="1:13" ht="13.5" hidden="1" customHeight="1">
      <c r="A91" s="356" t="s">
        <v>170</v>
      </c>
      <c r="B91" s="357"/>
      <c r="C91" s="357"/>
      <c r="D91" s="357"/>
      <c r="E91" s="357"/>
      <c r="F91" s="357"/>
      <c r="G91" s="357"/>
      <c r="H91" s="358"/>
      <c r="I91" s="306">
        <v>0</v>
      </c>
    </row>
    <row r="92" spans="1:13" ht="13.5" hidden="1" customHeight="1">
      <c r="A92" s="359" t="s">
        <v>171</v>
      </c>
      <c r="B92" s="360"/>
      <c r="C92" s="360"/>
      <c r="D92" s="360"/>
      <c r="E92" s="360"/>
      <c r="F92" s="360"/>
      <c r="G92" s="360"/>
      <c r="H92" s="360"/>
      <c r="I92" s="361"/>
    </row>
    <row r="93" spans="1:13" ht="12.75" hidden="1" customHeight="1">
      <c r="A93" s="362" t="s">
        <v>172</v>
      </c>
      <c r="B93" s="363"/>
      <c r="C93" s="363"/>
      <c r="D93" s="363"/>
      <c r="E93" s="363"/>
      <c r="F93" s="363"/>
      <c r="G93" s="363"/>
      <c r="H93" s="364"/>
      <c r="I93" s="307">
        <v>0</v>
      </c>
    </row>
    <row r="94" spans="1:13" ht="13.5" hidden="1" customHeight="1">
      <c r="A94" s="365" t="s">
        <v>173</v>
      </c>
      <c r="B94" s="366"/>
      <c r="C94" s="366"/>
      <c r="D94" s="366"/>
      <c r="E94" s="366"/>
      <c r="F94" s="366"/>
      <c r="G94" s="366"/>
      <c r="H94" s="367"/>
      <c r="I94" s="308">
        <v>0</v>
      </c>
    </row>
    <row r="95" spans="1:13" ht="13.5" hidden="1" customHeight="1">
      <c r="A95" s="368" t="s">
        <v>180</v>
      </c>
      <c r="B95" s="369"/>
      <c r="C95" s="369"/>
      <c r="D95" s="369"/>
      <c r="E95" s="369"/>
      <c r="F95" s="369"/>
      <c r="G95" s="369"/>
      <c r="H95" s="370"/>
      <c r="I95" s="309">
        <v>0</v>
      </c>
      <c r="J95" s="310" t="s">
        <v>175</v>
      </c>
      <c r="K95" s="311"/>
      <c r="L95" s="311"/>
      <c r="M95" s="312"/>
    </row>
    <row r="96" spans="1:13" ht="13.5" hidden="1" customHeight="1"/>
    <row r="97" spans="1:18" ht="12.75" hidden="1" customHeight="1"/>
    <row r="98" spans="1:18" s="272" customFormat="1" ht="12.75" hidden="1" customHeight="1">
      <c r="A98" s="270">
        <v>0</v>
      </c>
      <c r="B98" s="271">
        <v>3</v>
      </c>
      <c r="C98" s="313">
        <v>0</v>
      </c>
      <c r="D98" s="313"/>
      <c r="E98" s="313"/>
      <c r="F98" s="313"/>
      <c r="G98" s="313"/>
      <c r="H98" s="313"/>
      <c r="I98" s="313"/>
      <c r="J98" s="277"/>
      <c r="K98" s="277"/>
      <c r="L98" s="277"/>
      <c r="M98" s="277"/>
      <c r="N98" s="277"/>
      <c r="O98" s="277"/>
      <c r="P98" s="277"/>
      <c r="Q98" s="277"/>
      <c r="R98" s="277"/>
    </row>
    <row r="99" spans="1:18" s="272" customFormat="1" ht="12.75" hidden="1" customHeight="1">
      <c r="A99" s="270"/>
      <c r="B99" s="270"/>
      <c r="C99" s="314" t="s">
        <v>177</v>
      </c>
      <c r="D99" s="314"/>
      <c r="E99" s="314"/>
      <c r="F99" s="314"/>
      <c r="G99" s="314"/>
      <c r="H99" s="314"/>
      <c r="I99" s="314"/>
      <c r="J99" s="277"/>
      <c r="K99" s="277"/>
      <c r="L99" s="277"/>
      <c r="M99" s="277"/>
      <c r="N99" s="277"/>
      <c r="O99" s="277"/>
      <c r="P99" s="277"/>
      <c r="Q99" s="277"/>
      <c r="R99" s="277"/>
    </row>
    <row r="100" spans="1:18" s="272" customFormat="1" ht="13.5" hidden="1" customHeight="1">
      <c r="A100" s="270"/>
      <c r="B100" s="270"/>
      <c r="C100" s="314"/>
      <c r="D100" s="314"/>
      <c r="E100" s="314"/>
      <c r="F100" s="314"/>
      <c r="G100" s="314"/>
      <c r="H100" s="314"/>
      <c r="I100" s="314"/>
      <c r="J100" s="277"/>
      <c r="K100" s="277"/>
      <c r="L100" s="277"/>
      <c r="M100" s="277"/>
      <c r="N100" s="277"/>
      <c r="O100" s="277"/>
      <c r="P100" s="277"/>
      <c r="Q100" s="277"/>
      <c r="R100" s="277"/>
    </row>
    <row r="101" spans="1:18" ht="13.5" hidden="1" customHeight="1"/>
    <row r="102" spans="1:18" ht="14.25" hidden="1" customHeight="1">
      <c r="A102" s="315" t="s">
        <v>178</v>
      </c>
      <c r="B102" s="316"/>
      <c r="C102" s="316"/>
      <c r="D102" s="316"/>
      <c r="E102" s="316"/>
      <c r="F102" s="316"/>
      <c r="G102" s="316"/>
      <c r="H102" s="316"/>
      <c r="I102" s="317"/>
    </row>
    <row r="103" spans="1:18" ht="14.25" hidden="1" customHeight="1">
      <c r="A103" s="318" t="s">
        <v>144</v>
      </c>
      <c r="B103" s="319"/>
      <c r="C103" s="319"/>
      <c r="D103" s="319"/>
      <c r="E103" s="319"/>
      <c r="F103" s="319"/>
      <c r="G103" s="319"/>
      <c r="H103" s="319"/>
      <c r="I103" s="320"/>
    </row>
    <row r="104" spans="1:18" ht="13.5" hidden="1" customHeight="1">
      <c r="A104" s="278" t="s">
        <v>145</v>
      </c>
      <c r="B104" s="279" t="s">
        <v>146</v>
      </c>
      <c r="C104" s="279" t="s">
        <v>147</v>
      </c>
      <c r="D104" s="279" t="s">
        <v>148</v>
      </c>
      <c r="E104" s="279" t="s">
        <v>149</v>
      </c>
      <c r="F104" s="321" t="s">
        <v>150</v>
      </c>
      <c r="G104" s="322"/>
      <c r="H104" s="279" t="s">
        <v>151</v>
      </c>
      <c r="I104" s="280"/>
    </row>
    <row r="105" spans="1:18" ht="24" hidden="1" customHeight="1">
      <c r="A105" s="281" t="s">
        <v>152</v>
      </c>
      <c r="B105" s="282" t="s">
        <v>153</v>
      </c>
      <c r="C105" s="282" t="s">
        <v>154</v>
      </c>
      <c r="D105" s="282" t="s">
        <v>155</v>
      </c>
      <c r="E105" s="282" t="s">
        <v>156</v>
      </c>
      <c r="F105" s="323" t="s">
        <v>157</v>
      </c>
      <c r="G105" s="324"/>
      <c r="H105" s="282" t="s">
        <v>158</v>
      </c>
      <c r="I105" s="283" t="s">
        <v>159</v>
      </c>
    </row>
    <row r="106" spans="1:18" ht="12.75" hidden="1" customHeight="1">
      <c r="A106" s="284"/>
      <c r="B106" s="285"/>
      <c r="C106" s="286"/>
      <c r="D106" s="287"/>
      <c r="E106" s="287"/>
      <c r="F106" s="325">
        <v>0</v>
      </c>
      <c r="G106" s="326"/>
      <c r="H106" s="327"/>
      <c r="I106" s="289">
        <v>0</v>
      </c>
    </row>
    <row r="107" spans="1:18" ht="12.75" hidden="1" customHeight="1">
      <c r="A107" s="284"/>
      <c r="B107" s="285"/>
      <c r="C107" s="286"/>
      <c r="D107" s="287"/>
      <c r="E107" s="290">
        <v>0</v>
      </c>
      <c r="F107" s="328">
        <v>0</v>
      </c>
      <c r="G107" s="329"/>
      <c r="H107" s="330">
        <v>0</v>
      </c>
      <c r="I107" s="289">
        <v>0</v>
      </c>
    </row>
    <row r="108" spans="1:18" ht="12.75" hidden="1" customHeight="1">
      <c r="A108" s="284"/>
      <c r="B108" s="285"/>
      <c r="C108" s="286"/>
      <c r="D108" s="287"/>
      <c r="E108" s="290">
        <v>0</v>
      </c>
      <c r="F108" s="328">
        <v>0</v>
      </c>
      <c r="G108" s="329"/>
      <c r="H108" s="330">
        <v>0</v>
      </c>
      <c r="I108" s="289">
        <v>0</v>
      </c>
    </row>
    <row r="109" spans="1:18" ht="12.75" hidden="1" customHeight="1">
      <c r="A109" s="284"/>
      <c r="B109" s="285"/>
      <c r="C109" s="286"/>
      <c r="D109" s="287"/>
      <c r="E109" s="290">
        <v>0</v>
      </c>
      <c r="F109" s="328">
        <v>0</v>
      </c>
      <c r="G109" s="329"/>
      <c r="H109" s="330">
        <v>0</v>
      </c>
      <c r="I109" s="289">
        <v>0</v>
      </c>
    </row>
    <row r="110" spans="1:18" ht="12.75" hidden="1" customHeight="1">
      <c r="A110" s="284"/>
      <c r="B110" s="285"/>
      <c r="C110" s="286"/>
      <c r="D110" s="287"/>
      <c r="E110" s="290">
        <v>0</v>
      </c>
      <c r="F110" s="328">
        <v>0</v>
      </c>
      <c r="G110" s="329"/>
      <c r="H110" s="330">
        <v>0</v>
      </c>
      <c r="I110" s="289">
        <v>0</v>
      </c>
    </row>
    <row r="111" spans="1:18" ht="12.75" hidden="1" customHeight="1">
      <c r="A111" s="284"/>
      <c r="B111" s="285"/>
      <c r="C111" s="286"/>
      <c r="D111" s="287"/>
      <c r="E111" s="290">
        <v>0</v>
      </c>
      <c r="F111" s="328">
        <v>0</v>
      </c>
      <c r="G111" s="329"/>
      <c r="H111" s="330">
        <v>0</v>
      </c>
      <c r="I111" s="289">
        <v>0</v>
      </c>
    </row>
    <row r="112" spans="1:18" ht="12.75" hidden="1" customHeight="1">
      <c r="A112" s="284"/>
      <c r="B112" s="285"/>
      <c r="C112" s="286"/>
      <c r="D112" s="287"/>
      <c r="E112" s="290">
        <v>0</v>
      </c>
      <c r="F112" s="328">
        <v>0</v>
      </c>
      <c r="G112" s="329"/>
      <c r="H112" s="330">
        <v>0</v>
      </c>
      <c r="I112" s="289">
        <v>0</v>
      </c>
    </row>
    <row r="113" spans="1:9" ht="12.75" hidden="1" customHeight="1">
      <c r="A113" s="284"/>
      <c r="B113" s="285"/>
      <c r="C113" s="286"/>
      <c r="D113" s="287"/>
      <c r="E113" s="290">
        <v>0</v>
      </c>
      <c r="F113" s="328">
        <v>0</v>
      </c>
      <c r="G113" s="329"/>
      <c r="H113" s="330">
        <v>0</v>
      </c>
      <c r="I113" s="289">
        <v>0</v>
      </c>
    </row>
    <row r="114" spans="1:9" ht="12.75" hidden="1" customHeight="1">
      <c r="A114" s="284"/>
      <c r="B114" s="285"/>
      <c r="C114" s="286"/>
      <c r="D114" s="287"/>
      <c r="E114" s="290">
        <v>0</v>
      </c>
      <c r="F114" s="328">
        <v>0</v>
      </c>
      <c r="G114" s="329"/>
      <c r="H114" s="330">
        <v>0</v>
      </c>
      <c r="I114" s="289">
        <v>0</v>
      </c>
    </row>
    <row r="115" spans="1:9" ht="12.75" hidden="1" customHeight="1">
      <c r="A115" s="284"/>
      <c r="B115" s="285"/>
      <c r="C115" s="286"/>
      <c r="D115" s="287"/>
      <c r="E115" s="290">
        <v>0</v>
      </c>
      <c r="F115" s="328">
        <v>0</v>
      </c>
      <c r="G115" s="329"/>
      <c r="H115" s="330">
        <v>0</v>
      </c>
      <c r="I115" s="289">
        <v>0</v>
      </c>
    </row>
    <row r="116" spans="1:9" ht="12.75" hidden="1" customHeight="1">
      <c r="A116" s="284"/>
      <c r="B116" s="285"/>
      <c r="C116" s="286"/>
      <c r="D116" s="287"/>
      <c r="E116" s="290">
        <v>0</v>
      </c>
      <c r="F116" s="328">
        <v>0</v>
      </c>
      <c r="G116" s="329"/>
      <c r="H116" s="330">
        <v>0</v>
      </c>
      <c r="I116" s="289">
        <v>0</v>
      </c>
    </row>
    <row r="117" spans="1:9" ht="12.75" hidden="1" customHeight="1">
      <c r="A117" s="284"/>
      <c r="B117" s="285"/>
      <c r="C117" s="286"/>
      <c r="D117" s="287"/>
      <c r="E117" s="290">
        <v>0</v>
      </c>
      <c r="F117" s="328">
        <v>0</v>
      </c>
      <c r="G117" s="329"/>
      <c r="H117" s="330">
        <v>0</v>
      </c>
      <c r="I117" s="289">
        <v>0</v>
      </c>
    </row>
    <row r="118" spans="1:9" ht="12.75" hidden="1" customHeight="1">
      <c r="A118" s="284"/>
      <c r="B118" s="285"/>
      <c r="C118" s="286"/>
      <c r="D118" s="287"/>
      <c r="E118" s="290">
        <v>0</v>
      </c>
      <c r="F118" s="328">
        <v>0</v>
      </c>
      <c r="G118" s="329"/>
      <c r="H118" s="330">
        <v>0</v>
      </c>
      <c r="I118" s="289">
        <v>0</v>
      </c>
    </row>
    <row r="119" spans="1:9" ht="12.75" hidden="1" customHeight="1">
      <c r="A119" s="284"/>
      <c r="B119" s="285"/>
      <c r="C119" s="286"/>
      <c r="D119" s="287"/>
      <c r="E119" s="290">
        <v>0</v>
      </c>
      <c r="F119" s="328">
        <v>0</v>
      </c>
      <c r="G119" s="329"/>
      <c r="H119" s="330">
        <v>0</v>
      </c>
      <c r="I119" s="289">
        <v>0</v>
      </c>
    </row>
    <row r="120" spans="1:9" ht="12.75" hidden="1" customHeight="1">
      <c r="A120" s="284"/>
      <c r="B120" s="285"/>
      <c r="C120" s="286"/>
      <c r="D120" s="287"/>
      <c r="E120" s="290">
        <v>0</v>
      </c>
      <c r="F120" s="328">
        <v>0</v>
      </c>
      <c r="G120" s="329"/>
      <c r="H120" s="330">
        <v>0</v>
      </c>
      <c r="I120" s="289">
        <v>0</v>
      </c>
    </row>
    <row r="121" spans="1:9" ht="12.75" hidden="1" customHeight="1">
      <c r="A121" s="292"/>
      <c r="B121" s="285"/>
      <c r="C121" s="286"/>
      <c r="D121" s="287"/>
      <c r="E121" s="290"/>
      <c r="F121" s="328">
        <v>0</v>
      </c>
      <c r="G121" s="329"/>
      <c r="H121" s="330"/>
      <c r="I121" s="289">
        <v>0</v>
      </c>
    </row>
    <row r="122" spans="1:9" ht="12.75" hidden="1" customHeight="1">
      <c r="A122" s="331" t="s">
        <v>160</v>
      </c>
      <c r="B122" s="332"/>
      <c r="C122" s="332"/>
      <c r="D122" s="332"/>
      <c r="E122" s="332"/>
      <c r="F122" s="332"/>
      <c r="G122" s="332"/>
      <c r="H122" s="333"/>
      <c r="I122" s="293">
        <v>0</v>
      </c>
    </row>
    <row r="123" spans="1:9" ht="12.75" hidden="1" customHeight="1">
      <c r="A123" s="334" t="s">
        <v>161</v>
      </c>
      <c r="B123" s="335"/>
      <c r="C123" s="335"/>
      <c r="D123" s="335"/>
      <c r="E123" s="335"/>
      <c r="F123" s="335"/>
      <c r="G123" s="335"/>
      <c r="H123" s="335"/>
      <c r="I123" s="336"/>
    </row>
    <row r="124" spans="1:9" ht="24" hidden="1" customHeight="1">
      <c r="A124" s="281" t="s">
        <v>162</v>
      </c>
      <c r="B124" s="282" t="s">
        <v>153</v>
      </c>
      <c r="C124" s="282" t="s">
        <v>154</v>
      </c>
      <c r="D124" s="282" t="s">
        <v>155</v>
      </c>
      <c r="E124" s="282" t="s">
        <v>163</v>
      </c>
      <c r="F124" s="323" t="s">
        <v>157</v>
      </c>
      <c r="G124" s="324"/>
      <c r="H124" s="282" t="s">
        <v>158</v>
      </c>
      <c r="I124" s="283" t="s">
        <v>159</v>
      </c>
    </row>
    <row r="125" spans="1:9" ht="12.75" hidden="1" customHeight="1">
      <c r="A125" s="284"/>
      <c r="B125" s="294"/>
      <c r="C125" s="298"/>
      <c r="D125" s="295"/>
      <c r="E125" s="290">
        <v>0</v>
      </c>
      <c r="F125" s="337">
        <v>0</v>
      </c>
      <c r="G125" s="338"/>
      <c r="H125" s="339">
        <v>0</v>
      </c>
      <c r="I125" s="297">
        <v>0</v>
      </c>
    </row>
    <row r="126" spans="1:9" ht="12.75" hidden="1" customHeight="1">
      <c r="A126" s="284"/>
      <c r="B126" s="294"/>
      <c r="C126" s="298"/>
      <c r="D126" s="295"/>
      <c r="E126" s="290">
        <v>0</v>
      </c>
      <c r="F126" s="337">
        <v>0</v>
      </c>
      <c r="G126" s="338"/>
      <c r="H126" s="339">
        <v>0</v>
      </c>
      <c r="I126" s="297">
        <v>0</v>
      </c>
    </row>
    <row r="127" spans="1:9" ht="12.75" hidden="1" customHeight="1">
      <c r="A127" s="284"/>
      <c r="B127" s="294"/>
      <c r="C127" s="298"/>
      <c r="D127" s="295"/>
      <c r="E127" s="290">
        <v>0</v>
      </c>
      <c r="F127" s="337">
        <v>0</v>
      </c>
      <c r="G127" s="338"/>
      <c r="H127" s="339">
        <v>0</v>
      </c>
      <c r="I127" s="297">
        <v>0</v>
      </c>
    </row>
    <row r="128" spans="1:9" ht="12.75" hidden="1" customHeight="1">
      <c r="A128" s="284"/>
      <c r="B128" s="294"/>
      <c r="C128" s="298"/>
      <c r="D128" s="295"/>
      <c r="E128" s="290">
        <v>0</v>
      </c>
      <c r="F128" s="337">
        <v>0</v>
      </c>
      <c r="G128" s="338"/>
      <c r="H128" s="339">
        <v>0</v>
      </c>
      <c r="I128" s="297">
        <v>0</v>
      </c>
    </row>
    <row r="129" spans="1:9" ht="12.75" hidden="1" customHeight="1">
      <c r="A129" s="331" t="s">
        <v>164</v>
      </c>
      <c r="B129" s="332"/>
      <c r="C129" s="332"/>
      <c r="D129" s="332"/>
      <c r="E129" s="332"/>
      <c r="F129" s="332"/>
      <c r="G129" s="332"/>
      <c r="H129" s="333"/>
      <c r="I129" s="340">
        <v>0</v>
      </c>
    </row>
    <row r="130" spans="1:9" ht="12.75" hidden="1" customHeight="1">
      <c r="A130" s="334" t="s">
        <v>165</v>
      </c>
      <c r="B130" s="335"/>
      <c r="C130" s="335"/>
      <c r="D130" s="335"/>
      <c r="E130" s="335"/>
      <c r="F130" s="335"/>
      <c r="G130" s="335"/>
      <c r="H130" s="335"/>
      <c r="I130" s="336"/>
    </row>
    <row r="131" spans="1:9" ht="12.75" hidden="1" customHeight="1">
      <c r="A131" s="331" t="s">
        <v>166</v>
      </c>
      <c r="B131" s="332"/>
      <c r="C131" s="333"/>
      <c r="D131" s="341" t="s">
        <v>167</v>
      </c>
      <c r="E131" s="333"/>
      <c r="F131" s="341" t="s">
        <v>153</v>
      </c>
      <c r="G131" s="333"/>
      <c r="H131" s="299" t="s">
        <v>168</v>
      </c>
      <c r="I131" s="300" t="s">
        <v>169</v>
      </c>
    </row>
    <row r="132" spans="1:9" ht="12.75" hidden="1" customHeight="1">
      <c r="A132" s="371"/>
      <c r="B132" s="372"/>
      <c r="C132" s="373"/>
      <c r="D132" s="374"/>
      <c r="E132" s="375"/>
      <c r="F132" s="376"/>
      <c r="G132" s="377"/>
      <c r="H132" s="301"/>
      <c r="I132" s="302">
        <v>0</v>
      </c>
    </row>
    <row r="133" spans="1:9" ht="12.75" hidden="1" customHeight="1">
      <c r="A133" s="378"/>
      <c r="B133" s="379"/>
      <c r="C133" s="380"/>
      <c r="D133" s="374"/>
      <c r="E133" s="375"/>
      <c r="F133" s="352"/>
      <c r="G133" s="353"/>
      <c r="H133" s="301"/>
      <c r="I133" s="302">
        <v>0</v>
      </c>
    </row>
    <row r="134" spans="1:9" ht="12.75" hidden="1" customHeight="1">
      <c r="A134" s="378"/>
      <c r="B134" s="379"/>
      <c r="C134" s="380"/>
      <c r="D134" s="374"/>
      <c r="E134" s="375"/>
      <c r="F134" s="352"/>
      <c r="G134" s="353"/>
      <c r="H134" s="301"/>
      <c r="I134" s="302">
        <v>0</v>
      </c>
    </row>
    <row r="135" spans="1:9" ht="12.75" hidden="1" customHeight="1">
      <c r="A135" s="378"/>
      <c r="B135" s="379"/>
      <c r="C135" s="380"/>
      <c r="D135" s="374"/>
      <c r="E135" s="375"/>
      <c r="F135" s="352"/>
      <c r="G135" s="353"/>
      <c r="H135" s="301"/>
      <c r="I135" s="302">
        <v>0</v>
      </c>
    </row>
    <row r="136" spans="1:9" ht="12.75" hidden="1" customHeight="1">
      <c r="A136" s="378"/>
      <c r="B136" s="379"/>
      <c r="C136" s="380"/>
      <c r="D136" s="374"/>
      <c r="E136" s="375"/>
      <c r="F136" s="352"/>
      <c r="G136" s="353"/>
      <c r="H136" s="301"/>
      <c r="I136" s="302">
        <v>0</v>
      </c>
    </row>
    <row r="137" spans="1:9" ht="12.75" hidden="1" customHeight="1">
      <c r="A137" s="378"/>
      <c r="B137" s="379"/>
      <c r="C137" s="380"/>
      <c r="D137" s="374"/>
      <c r="E137" s="375"/>
      <c r="F137" s="352"/>
      <c r="G137" s="353"/>
      <c r="H137" s="301"/>
      <c r="I137" s="302">
        <v>0</v>
      </c>
    </row>
    <row r="138" spans="1:9" ht="12.75" hidden="1" customHeight="1">
      <c r="A138" s="378"/>
      <c r="B138" s="379"/>
      <c r="C138" s="380"/>
      <c r="D138" s="374"/>
      <c r="E138" s="375"/>
      <c r="F138" s="352"/>
      <c r="G138" s="353"/>
      <c r="H138" s="301"/>
      <c r="I138" s="302">
        <v>0</v>
      </c>
    </row>
    <row r="139" spans="1:9" ht="12.75" hidden="1" customHeight="1">
      <c r="A139" s="378"/>
      <c r="B139" s="379"/>
      <c r="C139" s="380"/>
      <c r="D139" s="351"/>
      <c r="E139" s="350"/>
      <c r="F139" s="352"/>
      <c r="G139" s="353"/>
      <c r="H139" s="301"/>
      <c r="I139" s="302">
        <v>0</v>
      </c>
    </row>
    <row r="140" spans="1:9" ht="12.75" hidden="1" customHeight="1">
      <c r="A140" s="381"/>
      <c r="B140" s="382"/>
      <c r="C140" s="383"/>
      <c r="D140" s="351"/>
      <c r="E140" s="350"/>
      <c r="F140" s="352"/>
      <c r="G140" s="353"/>
      <c r="H140" s="301"/>
      <c r="I140" s="302">
        <v>0</v>
      </c>
    </row>
    <row r="141" spans="1:9" ht="12.75" hidden="1" customHeight="1">
      <c r="A141" s="348"/>
      <c r="B141" s="349"/>
      <c r="C141" s="350"/>
      <c r="D141" s="351"/>
      <c r="E141" s="350"/>
      <c r="F141" s="352"/>
      <c r="G141" s="353"/>
      <c r="H141" s="301"/>
      <c r="I141" s="302">
        <v>0</v>
      </c>
    </row>
    <row r="142" spans="1:9" ht="12.75" hidden="1" customHeight="1">
      <c r="A142" s="348"/>
      <c r="B142" s="349"/>
      <c r="C142" s="350"/>
      <c r="D142" s="351"/>
      <c r="E142" s="350"/>
      <c r="F142" s="352"/>
      <c r="G142" s="353"/>
      <c r="H142" s="301"/>
      <c r="I142" s="302">
        <v>0</v>
      </c>
    </row>
    <row r="143" spans="1:9" ht="12.75" hidden="1" customHeight="1">
      <c r="A143" s="348"/>
      <c r="B143" s="349"/>
      <c r="C143" s="350"/>
      <c r="D143" s="351"/>
      <c r="E143" s="350"/>
      <c r="F143" s="354"/>
      <c r="G143" s="355"/>
      <c r="H143" s="301"/>
      <c r="I143" s="302">
        <v>0</v>
      </c>
    </row>
    <row r="144" spans="1:9" ht="13.5" hidden="1" customHeight="1">
      <c r="A144" s="356" t="s">
        <v>170</v>
      </c>
      <c r="B144" s="357"/>
      <c r="C144" s="357"/>
      <c r="D144" s="357"/>
      <c r="E144" s="357"/>
      <c r="F144" s="357"/>
      <c r="G144" s="357"/>
      <c r="H144" s="358"/>
      <c r="I144" s="306">
        <v>0</v>
      </c>
    </row>
    <row r="145" spans="1:18" ht="13.5" hidden="1" customHeight="1">
      <c r="A145" s="359" t="s">
        <v>171</v>
      </c>
      <c r="B145" s="360"/>
      <c r="C145" s="360"/>
      <c r="D145" s="360"/>
      <c r="E145" s="360"/>
      <c r="F145" s="360"/>
      <c r="G145" s="360"/>
      <c r="H145" s="360"/>
      <c r="I145" s="361"/>
    </row>
    <row r="146" spans="1:18" ht="12.75" hidden="1" customHeight="1">
      <c r="A146" s="362" t="s">
        <v>172</v>
      </c>
      <c r="B146" s="363"/>
      <c r="C146" s="363"/>
      <c r="D146" s="363"/>
      <c r="E146" s="363"/>
      <c r="F146" s="363"/>
      <c r="G146" s="363"/>
      <c r="H146" s="364"/>
      <c r="I146" s="307">
        <v>0</v>
      </c>
    </row>
    <row r="147" spans="1:18" ht="13.5" hidden="1" customHeight="1">
      <c r="A147" s="365" t="s">
        <v>173</v>
      </c>
      <c r="B147" s="366"/>
      <c r="C147" s="366"/>
      <c r="D147" s="366"/>
      <c r="E147" s="366"/>
      <c r="F147" s="366"/>
      <c r="G147" s="366"/>
      <c r="H147" s="367"/>
      <c r="I147" s="308">
        <v>0</v>
      </c>
    </row>
    <row r="148" spans="1:18" ht="13.5" hidden="1" customHeight="1">
      <c r="A148" s="368" t="s">
        <v>180</v>
      </c>
      <c r="B148" s="369"/>
      <c r="C148" s="369"/>
      <c r="D148" s="369"/>
      <c r="E148" s="369"/>
      <c r="F148" s="369"/>
      <c r="G148" s="369"/>
      <c r="H148" s="370"/>
      <c r="I148" s="309">
        <v>0</v>
      </c>
      <c r="J148" s="310" t="s">
        <v>175</v>
      </c>
      <c r="K148" s="311"/>
      <c r="L148" s="311"/>
      <c r="M148" s="312"/>
    </row>
    <row r="149" spans="1:18" ht="13.5" hidden="1" customHeight="1"/>
    <row r="150" spans="1:18" ht="12.75" hidden="1" customHeight="1"/>
    <row r="151" spans="1:18" s="272" customFormat="1" ht="12.75" hidden="1" customHeight="1">
      <c r="A151" s="270">
        <v>0</v>
      </c>
      <c r="B151" s="271">
        <v>4</v>
      </c>
      <c r="C151" s="313">
        <v>0</v>
      </c>
      <c r="D151" s="313"/>
      <c r="E151" s="313"/>
      <c r="F151" s="313"/>
      <c r="G151" s="313"/>
      <c r="H151" s="313"/>
      <c r="I151" s="313"/>
      <c r="J151" s="277"/>
      <c r="K151" s="277"/>
      <c r="L151" s="277"/>
      <c r="M151" s="277"/>
      <c r="N151" s="277"/>
      <c r="O151" s="277"/>
      <c r="P151" s="277"/>
      <c r="Q151" s="277"/>
      <c r="R151" s="277"/>
    </row>
    <row r="152" spans="1:18" s="272" customFormat="1" ht="12.75" hidden="1" customHeight="1">
      <c r="A152" s="270"/>
      <c r="B152" s="270"/>
      <c r="C152" s="314" t="s">
        <v>177</v>
      </c>
      <c r="D152" s="314"/>
      <c r="E152" s="314"/>
      <c r="F152" s="314"/>
      <c r="G152" s="314"/>
      <c r="H152" s="314"/>
      <c r="I152" s="314"/>
      <c r="J152" s="277"/>
      <c r="K152" s="277"/>
      <c r="L152" s="277"/>
      <c r="M152" s="277"/>
      <c r="N152" s="277"/>
      <c r="O152" s="277"/>
      <c r="P152" s="277"/>
      <c r="Q152" s="277"/>
      <c r="R152" s="277"/>
    </row>
    <row r="153" spans="1:18" s="272" customFormat="1" ht="13.5" hidden="1" customHeight="1">
      <c r="A153" s="270"/>
      <c r="B153" s="270"/>
      <c r="C153" s="314"/>
      <c r="D153" s="314"/>
      <c r="E153" s="314"/>
      <c r="F153" s="314"/>
      <c r="G153" s="314"/>
      <c r="H153" s="314"/>
      <c r="I153" s="314"/>
      <c r="J153" s="277"/>
      <c r="K153" s="277"/>
      <c r="L153" s="277"/>
      <c r="M153" s="277"/>
      <c r="N153" s="277"/>
      <c r="O153" s="277"/>
      <c r="P153" s="277"/>
      <c r="Q153" s="277"/>
      <c r="R153" s="277"/>
    </row>
    <row r="154" spans="1:18" ht="13.5" hidden="1" customHeight="1"/>
    <row r="155" spans="1:18" ht="14.25" hidden="1" customHeight="1">
      <c r="A155" s="315" t="s">
        <v>178</v>
      </c>
      <c r="B155" s="316"/>
      <c r="C155" s="316"/>
      <c r="D155" s="316"/>
      <c r="E155" s="316"/>
      <c r="F155" s="316"/>
      <c r="G155" s="316"/>
      <c r="H155" s="316"/>
      <c r="I155" s="317"/>
    </row>
    <row r="156" spans="1:18" ht="14.25" hidden="1" customHeight="1">
      <c r="A156" s="318" t="s">
        <v>144</v>
      </c>
      <c r="B156" s="319"/>
      <c r="C156" s="319"/>
      <c r="D156" s="319"/>
      <c r="E156" s="319"/>
      <c r="F156" s="319"/>
      <c r="G156" s="319"/>
      <c r="H156" s="319"/>
      <c r="I156" s="320"/>
    </row>
    <row r="157" spans="1:18" ht="13.5" hidden="1" customHeight="1">
      <c r="A157" s="278" t="s">
        <v>145</v>
      </c>
      <c r="B157" s="279" t="s">
        <v>146</v>
      </c>
      <c r="C157" s="279" t="s">
        <v>147</v>
      </c>
      <c r="D157" s="279" t="s">
        <v>148</v>
      </c>
      <c r="E157" s="279" t="s">
        <v>149</v>
      </c>
      <c r="F157" s="321" t="s">
        <v>150</v>
      </c>
      <c r="G157" s="322"/>
      <c r="H157" s="279" t="s">
        <v>151</v>
      </c>
      <c r="I157" s="280"/>
    </row>
    <row r="158" spans="1:18" ht="24" hidden="1" customHeight="1">
      <c r="A158" s="281" t="s">
        <v>152</v>
      </c>
      <c r="B158" s="282" t="s">
        <v>153</v>
      </c>
      <c r="C158" s="282" t="s">
        <v>154</v>
      </c>
      <c r="D158" s="282" t="s">
        <v>155</v>
      </c>
      <c r="E158" s="282" t="s">
        <v>156</v>
      </c>
      <c r="F158" s="323" t="s">
        <v>157</v>
      </c>
      <c r="G158" s="324"/>
      <c r="H158" s="282" t="s">
        <v>158</v>
      </c>
      <c r="I158" s="283" t="s">
        <v>159</v>
      </c>
    </row>
    <row r="159" spans="1:18" ht="12.75" hidden="1" customHeight="1">
      <c r="A159" s="284"/>
      <c r="B159" s="285"/>
      <c r="C159" s="384"/>
      <c r="D159" s="287"/>
      <c r="E159" s="287"/>
      <c r="F159" s="325">
        <v>0</v>
      </c>
      <c r="G159" s="326"/>
      <c r="H159" s="327"/>
      <c r="I159" s="289">
        <v>0</v>
      </c>
    </row>
    <row r="160" spans="1:18" ht="12.75" hidden="1" customHeight="1">
      <c r="A160" s="284"/>
      <c r="B160" s="285"/>
      <c r="C160" s="384"/>
      <c r="D160" s="287"/>
      <c r="E160" s="290">
        <v>0</v>
      </c>
      <c r="F160" s="328">
        <v>0</v>
      </c>
      <c r="G160" s="329"/>
      <c r="H160" s="330">
        <v>0</v>
      </c>
      <c r="I160" s="289">
        <v>0</v>
      </c>
    </row>
    <row r="161" spans="1:9" ht="12.75" hidden="1" customHeight="1">
      <c r="A161" s="284"/>
      <c r="B161" s="285"/>
      <c r="C161" s="384"/>
      <c r="D161" s="287"/>
      <c r="E161" s="290">
        <v>0</v>
      </c>
      <c r="F161" s="328">
        <v>0</v>
      </c>
      <c r="G161" s="329"/>
      <c r="H161" s="330">
        <v>0</v>
      </c>
      <c r="I161" s="289">
        <v>0</v>
      </c>
    </row>
    <row r="162" spans="1:9" ht="12.75" hidden="1" customHeight="1">
      <c r="A162" s="284"/>
      <c r="B162" s="285"/>
      <c r="C162" s="385"/>
      <c r="D162" s="287"/>
      <c r="E162" s="290">
        <v>0</v>
      </c>
      <c r="F162" s="328">
        <v>0</v>
      </c>
      <c r="G162" s="329"/>
      <c r="H162" s="330">
        <v>0</v>
      </c>
      <c r="I162" s="289">
        <v>0</v>
      </c>
    </row>
    <row r="163" spans="1:9" ht="12.75" hidden="1" customHeight="1">
      <c r="A163" s="284"/>
      <c r="B163" s="285"/>
      <c r="C163" s="385"/>
      <c r="D163" s="287"/>
      <c r="E163" s="290">
        <v>0</v>
      </c>
      <c r="F163" s="328">
        <v>0</v>
      </c>
      <c r="G163" s="329"/>
      <c r="H163" s="330">
        <v>0</v>
      </c>
      <c r="I163" s="289">
        <v>0</v>
      </c>
    </row>
    <row r="164" spans="1:9" ht="12.75" hidden="1" customHeight="1">
      <c r="A164" s="284"/>
      <c r="B164" s="285"/>
      <c r="C164" s="385"/>
      <c r="D164" s="287"/>
      <c r="E164" s="290">
        <v>0</v>
      </c>
      <c r="F164" s="328">
        <v>0</v>
      </c>
      <c r="G164" s="329"/>
      <c r="H164" s="330">
        <v>0</v>
      </c>
      <c r="I164" s="289">
        <v>0</v>
      </c>
    </row>
    <row r="165" spans="1:9" ht="12.75" hidden="1" customHeight="1">
      <c r="A165" s="284"/>
      <c r="B165" s="285"/>
      <c r="C165" s="385"/>
      <c r="D165" s="287"/>
      <c r="E165" s="290">
        <v>0</v>
      </c>
      <c r="F165" s="328">
        <v>0</v>
      </c>
      <c r="G165" s="329"/>
      <c r="H165" s="330">
        <v>0</v>
      </c>
      <c r="I165" s="289">
        <v>0</v>
      </c>
    </row>
    <row r="166" spans="1:9" ht="12.75" hidden="1" customHeight="1">
      <c r="A166" s="284"/>
      <c r="B166" s="285"/>
      <c r="C166" s="385"/>
      <c r="D166" s="287"/>
      <c r="E166" s="290">
        <v>0</v>
      </c>
      <c r="F166" s="328">
        <v>0</v>
      </c>
      <c r="G166" s="329"/>
      <c r="H166" s="330">
        <v>0</v>
      </c>
      <c r="I166" s="289">
        <v>0</v>
      </c>
    </row>
    <row r="167" spans="1:9" ht="12.75" hidden="1" customHeight="1">
      <c r="A167" s="284"/>
      <c r="B167" s="285"/>
      <c r="C167" s="385"/>
      <c r="D167" s="287"/>
      <c r="E167" s="290">
        <v>0</v>
      </c>
      <c r="F167" s="328">
        <v>0</v>
      </c>
      <c r="G167" s="329"/>
      <c r="H167" s="330">
        <v>0</v>
      </c>
      <c r="I167" s="289">
        <v>0</v>
      </c>
    </row>
    <row r="168" spans="1:9" ht="12.75" hidden="1" customHeight="1">
      <c r="A168" s="284"/>
      <c r="B168" s="285"/>
      <c r="C168" s="385"/>
      <c r="D168" s="287"/>
      <c r="E168" s="290">
        <v>0</v>
      </c>
      <c r="F168" s="328">
        <v>0</v>
      </c>
      <c r="G168" s="329"/>
      <c r="H168" s="330">
        <v>0</v>
      </c>
      <c r="I168" s="289">
        <v>0</v>
      </c>
    </row>
    <row r="169" spans="1:9" ht="12.75" hidden="1" customHeight="1">
      <c r="A169" s="284"/>
      <c r="B169" s="285"/>
      <c r="C169" s="385"/>
      <c r="D169" s="287"/>
      <c r="E169" s="290">
        <v>0</v>
      </c>
      <c r="F169" s="328">
        <v>0</v>
      </c>
      <c r="G169" s="329"/>
      <c r="H169" s="330">
        <v>0</v>
      </c>
      <c r="I169" s="289">
        <v>0</v>
      </c>
    </row>
    <row r="170" spans="1:9" ht="12.75" hidden="1" customHeight="1">
      <c r="A170" s="284"/>
      <c r="B170" s="285"/>
      <c r="C170" s="385"/>
      <c r="D170" s="287"/>
      <c r="E170" s="290">
        <v>0</v>
      </c>
      <c r="F170" s="328">
        <v>0</v>
      </c>
      <c r="G170" s="329"/>
      <c r="H170" s="330">
        <v>0</v>
      </c>
      <c r="I170" s="289">
        <v>0</v>
      </c>
    </row>
    <row r="171" spans="1:9" ht="12.75" hidden="1" customHeight="1">
      <c r="A171" s="284"/>
      <c r="B171" s="285"/>
      <c r="C171" s="384"/>
      <c r="D171" s="287"/>
      <c r="E171" s="290">
        <v>0</v>
      </c>
      <c r="F171" s="328">
        <v>0</v>
      </c>
      <c r="G171" s="329"/>
      <c r="H171" s="330">
        <v>0</v>
      </c>
      <c r="I171" s="289">
        <v>0</v>
      </c>
    </row>
    <row r="172" spans="1:9" ht="12.75" hidden="1" customHeight="1">
      <c r="A172" s="284"/>
      <c r="B172" s="285"/>
      <c r="C172" s="384"/>
      <c r="D172" s="287"/>
      <c r="E172" s="290">
        <v>0</v>
      </c>
      <c r="F172" s="328">
        <v>0</v>
      </c>
      <c r="G172" s="329"/>
      <c r="H172" s="330">
        <v>0</v>
      </c>
      <c r="I172" s="289">
        <v>0</v>
      </c>
    </row>
    <row r="173" spans="1:9" ht="12.75" hidden="1" customHeight="1">
      <c r="A173" s="284"/>
      <c r="B173" s="285"/>
      <c r="C173" s="385"/>
      <c r="D173" s="287"/>
      <c r="E173" s="290">
        <v>0</v>
      </c>
      <c r="F173" s="328">
        <v>0</v>
      </c>
      <c r="G173" s="329"/>
      <c r="H173" s="330">
        <v>0</v>
      </c>
      <c r="I173" s="289">
        <v>0</v>
      </c>
    </row>
    <row r="174" spans="1:9" ht="12.75" hidden="1" customHeight="1">
      <c r="A174" s="292"/>
      <c r="B174" s="285"/>
      <c r="C174" s="286"/>
      <c r="D174" s="287"/>
      <c r="E174" s="290"/>
      <c r="F174" s="328">
        <v>0</v>
      </c>
      <c r="G174" s="329"/>
      <c r="H174" s="330"/>
      <c r="I174" s="289">
        <v>0</v>
      </c>
    </row>
    <row r="175" spans="1:9" ht="12.75" hidden="1" customHeight="1">
      <c r="A175" s="331" t="s">
        <v>160</v>
      </c>
      <c r="B175" s="332"/>
      <c r="C175" s="332"/>
      <c r="D175" s="332"/>
      <c r="E175" s="332"/>
      <c r="F175" s="332"/>
      <c r="G175" s="332"/>
      <c r="H175" s="333"/>
      <c r="I175" s="293">
        <v>0</v>
      </c>
    </row>
    <row r="176" spans="1:9" ht="12.75" hidden="1" customHeight="1">
      <c r="A176" s="334" t="s">
        <v>161</v>
      </c>
      <c r="B176" s="335"/>
      <c r="C176" s="335"/>
      <c r="D176" s="335"/>
      <c r="E176" s="335"/>
      <c r="F176" s="335"/>
      <c r="G176" s="335"/>
      <c r="H176" s="335"/>
      <c r="I176" s="336"/>
    </row>
    <row r="177" spans="1:9" ht="24" hidden="1" customHeight="1">
      <c r="A177" s="281" t="s">
        <v>162</v>
      </c>
      <c r="B177" s="282" t="s">
        <v>153</v>
      </c>
      <c r="C177" s="282" t="s">
        <v>154</v>
      </c>
      <c r="D177" s="282" t="s">
        <v>155</v>
      </c>
      <c r="E177" s="282" t="s">
        <v>163</v>
      </c>
      <c r="F177" s="323" t="s">
        <v>157</v>
      </c>
      <c r="G177" s="324"/>
      <c r="H177" s="282" t="s">
        <v>158</v>
      </c>
      <c r="I177" s="283" t="s">
        <v>159</v>
      </c>
    </row>
    <row r="178" spans="1:9" ht="12.75" hidden="1" customHeight="1">
      <c r="A178" s="284"/>
      <c r="B178" s="294"/>
      <c r="C178" s="385"/>
      <c r="D178" s="295"/>
      <c r="E178" s="290">
        <v>0</v>
      </c>
      <c r="F178" s="337">
        <v>0</v>
      </c>
      <c r="G178" s="338"/>
      <c r="H178" s="339">
        <v>0</v>
      </c>
      <c r="I178" s="297">
        <v>0</v>
      </c>
    </row>
    <row r="179" spans="1:9" ht="12.75" hidden="1" customHeight="1">
      <c r="A179" s="284"/>
      <c r="B179" s="294"/>
      <c r="C179" s="385"/>
      <c r="D179" s="295"/>
      <c r="E179" s="290">
        <v>0</v>
      </c>
      <c r="F179" s="337">
        <v>0</v>
      </c>
      <c r="G179" s="338"/>
      <c r="H179" s="339">
        <v>0</v>
      </c>
      <c r="I179" s="297">
        <v>0</v>
      </c>
    </row>
    <row r="180" spans="1:9" ht="12.75" hidden="1" customHeight="1">
      <c r="A180" s="284"/>
      <c r="B180" s="294"/>
      <c r="C180" s="385"/>
      <c r="D180" s="295"/>
      <c r="E180" s="290">
        <v>0</v>
      </c>
      <c r="F180" s="337">
        <v>0</v>
      </c>
      <c r="G180" s="338"/>
      <c r="H180" s="339">
        <v>0</v>
      </c>
      <c r="I180" s="297">
        <v>0</v>
      </c>
    </row>
    <row r="181" spans="1:9" ht="12.75" hidden="1" customHeight="1">
      <c r="A181" s="284"/>
      <c r="B181" s="294"/>
      <c r="C181" s="385"/>
      <c r="D181" s="295"/>
      <c r="E181" s="290">
        <v>0</v>
      </c>
      <c r="F181" s="337">
        <v>0</v>
      </c>
      <c r="G181" s="338"/>
      <c r="H181" s="339">
        <v>0</v>
      </c>
      <c r="I181" s="297">
        <v>0</v>
      </c>
    </row>
    <row r="182" spans="1:9" ht="12.75" hidden="1" customHeight="1">
      <c r="A182" s="331" t="s">
        <v>164</v>
      </c>
      <c r="B182" s="332"/>
      <c r="C182" s="332"/>
      <c r="D182" s="332"/>
      <c r="E182" s="332"/>
      <c r="F182" s="332"/>
      <c r="G182" s="332"/>
      <c r="H182" s="333"/>
      <c r="I182" s="340">
        <v>0</v>
      </c>
    </row>
    <row r="183" spans="1:9" ht="12.75" hidden="1" customHeight="1">
      <c r="A183" s="334" t="s">
        <v>165</v>
      </c>
      <c r="B183" s="335"/>
      <c r="C183" s="335"/>
      <c r="D183" s="335"/>
      <c r="E183" s="335"/>
      <c r="F183" s="335"/>
      <c r="G183" s="335"/>
      <c r="H183" s="335"/>
      <c r="I183" s="336"/>
    </row>
    <row r="184" spans="1:9" ht="12.75" hidden="1" customHeight="1">
      <c r="A184" s="331" t="s">
        <v>166</v>
      </c>
      <c r="B184" s="332"/>
      <c r="C184" s="333"/>
      <c r="D184" s="341" t="s">
        <v>167</v>
      </c>
      <c r="E184" s="333"/>
      <c r="F184" s="341" t="s">
        <v>153</v>
      </c>
      <c r="G184" s="333"/>
      <c r="H184" s="299" t="s">
        <v>168</v>
      </c>
      <c r="I184" s="300" t="s">
        <v>169</v>
      </c>
    </row>
    <row r="185" spans="1:9" ht="12.75" hidden="1" customHeight="1">
      <c r="A185" s="386"/>
      <c r="B185" s="387"/>
      <c r="C185" s="387"/>
      <c r="D185" s="351"/>
      <c r="E185" s="350"/>
      <c r="F185" s="388"/>
      <c r="G185" s="389"/>
      <c r="H185" s="390"/>
      <c r="I185" s="302">
        <v>0</v>
      </c>
    </row>
    <row r="186" spans="1:9" ht="12.75" hidden="1" customHeight="1">
      <c r="A186" s="386"/>
      <c r="B186" s="387"/>
      <c r="C186" s="387"/>
      <c r="D186" s="351"/>
      <c r="E186" s="350"/>
      <c r="F186" s="388"/>
      <c r="G186" s="389"/>
      <c r="H186" s="390"/>
      <c r="I186" s="302">
        <v>0</v>
      </c>
    </row>
    <row r="187" spans="1:9" ht="12.75" hidden="1" customHeight="1">
      <c r="A187" s="386"/>
      <c r="B187" s="387"/>
      <c r="C187" s="387"/>
      <c r="D187" s="351"/>
      <c r="E187" s="350"/>
      <c r="F187" s="388"/>
      <c r="G187" s="389"/>
      <c r="H187" s="390"/>
      <c r="I187" s="302">
        <v>0</v>
      </c>
    </row>
    <row r="188" spans="1:9" ht="12.75" hidden="1" customHeight="1">
      <c r="A188" s="391"/>
      <c r="B188" s="392"/>
      <c r="C188" s="389"/>
      <c r="D188" s="351"/>
      <c r="E188" s="350"/>
      <c r="F188" s="388"/>
      <c r="G188" s="389"/>
      <c r="H188" s="390"/>
      <c r="I188" s="302">
        <v>0</v>
      </c>
    </row>
    <row r="189" spans="1:9" ht="12.75" hidden="1" customHeight="1">
      <c r="A189" s="386"/>
      <c r="B189" s="387"/>
      <c r="C189" s="387"/>
      <c r="D189" s="351"/>
      <c r="E189" s="350"/>
      <c r="F189" s="388"/>
      <c r="G189" s="389"/>
      <c r="H189" s="390"/>
      <c r="I189" s="302">
        <v>0</v>
      </c>
    </row>
    <row r="190" spans="1:9" ht="12.75" hidden="1" customHeight="1">
      <c r="A190" s="386"/>
      <c r="B190" s="387"/>
      <c r="C190" s="387"/>
      <c r="D190" s="351"/>
      <c r="E190" s="350"/>
      <c r="F190" s="388"/>
      <c r="G190" s="389"/>
      <c r="H190" s="390"/>
      <c r="I190" s="302">
        <v>0</v>
      </c>
    </row>
    <row r="191" spans="1:9" ht="12.75" hidden="1" customHeight="1">
      <c r="A191" s="348"/>
      <c r="B191" s="349"/>
      <c r="C191" s="350"/>
      <c r="D191" s="351"/>
      <c r="E191" s="350"/>
      <c r="F191" s="352"/>
      <c r="G191" s="353"/>
      <c r="H191" s="301"/>
      <c r="I191" s="302">
        <v>0</v>
      </c>
    </row>
    <row r="192" spans="1:9" ht="12.75" hidden="1" customHeight="1">
      <c r="A192" s="348"/>
      <c r="B192" s="349"/>
      <c r="C192" s="350"/>
      <c r="D192" s="351"/>
      <c r="E192" s="350"/>
      <c r="F192" s="352"/>
      <c r="G192" s="353"/>
      <c r="H192" s="301"/>
      <c r="I192" s="302">
        <v>0</v>
      </c>
    </row>
    <row r="193" spans="1:18" ht="12.75" hidden="1" customHeight="1">
      <c r="A193" s="348"/>
      <c r="B193" s="349"/>
      <c r="C193" s="350"/>
      <c r="D193" s="351" t="s">
        <v>181</v>
      </c>
      <c r="E193" s="350"/>
      <c r="F193" s="352"/>
      <c r="G193" s="353"/>
      <c r="H193" s="301"/>
      <c r="I193" s="302">
        <v>0</v>
      </c>
    </row>
    <row r="194" spans="1:18" ht="12.75" hidden="1" customHeight="1">
      <c r="A194" s="348"/>
      <c r="B194" s="349"/>
      <c r="C194" s="350"/>
      <c r="D194" s="351"/>
      <c r="E194" s="350"/>
      <c r="F194" s="352"/>
      <c r="G194" s="353"/>
      <c r="H194" s="301"/>
      <c r="I194" s="302">
        <v>0</v>
      </c>
    </row>
    <row r="195" spans="1:18" ht="12.75" hidden="1" customHeight="1">
      <c r="A195" s="348"/>
      <c r="B195" s="349"/>
      <c r="C195" s="350"/>
      <c r="D195" s="351"/>
      <c r="E195" s="350"/>
      <c r="F195" s="352"/>
      <c r="G195" s="353"/>
      <c r="H195" s="301"/>
      <c r="I195" s="302">
        <v>0</v>
      </c>
    </row>
    <row r="196" spans="1:18" ht="12.75" hidden="1" customHeight="1">
      <c r="A196" s="348"/>
      <c r="B196" s="349"/>
      <c r="C196" s="350"/>
      <c r="D196" s="351"/>
      <c r="E196" s="350"/>
      <c r="F196" s="354"/>
      <c r="G196" s="355"/>
      <c r="H196" s="301"/>
      <c r="I196" s="302">
        <v>0</v>
      </c>
    </row>
    <row r="197" spans="1:18" ht="13.5" hidden="1" customHeight="1">
      <c r="A197" s="356" t="s">
        <v>170</v>
      </c>
      <c r="B197" s="357"/>
      <c r="C197" s="357"/>
      <c r="D197" s="357"/>
      <c r="E197" s="357"/>
      <c r="F197" s="357"/>
      <c r="G197" s="357"/>
      <c r="H197" s="358"/>
      <c r="I197" s="306">
        <v>0</v>
      </c>
    </row>
    <row r="198" spans="1:18" ht="13.5" hidden="1" customHeight="1">
      <c r="A198" s="359" t="s">
        <v>171</v>
      </c>
      <c r="B198" s="360"/>
      <c r="C198" s="360"/>
      <c r="D198" s="360"/>
      <c r="E198" s="360"/>
      <c r="F198" s="360"/>
      <c r="G198" s="360"/>
      <c r="H198" s="360"/>
      <c r="I198" s="361"/>
    </row>
    <row r="199" spans="1:18" ht="12.75" hidden="1" customHeight="1">
      <c r="A199" s="362" t="s">
        <v>172</v>
      </c>
      <c r="B199" s="363"/>
      <c r="C199" s="363"/>
      <c r="D199" s="363"/>
      <c r="E199" s="363"/>
      <c r="F199" s="363"/>
      <c r="G199" s="363"/>
      <c r="H199" s="364"/>
      <c r="I199" s="307">
        <v>0</v>
      </c>
    </row>
    <row r="200" spans="1:18" ht="13.5" hidden="1" customHeight="1">
      <c r="A200" s="365" t="s">
        <v>173</v>
      </c>
      <c r="B200" s="366"/>
      <c r="C200" s="366"/>
      <c r="D200" s="366"/>
      <c r="E200" s="366"/>
      <c r="F200" s="366"/>
      <c r="G200" s="366"/>
      <c r="H200" s="367"/>
      <c r="I200" s="308">
        <v>0</v>
      </c>
    </row>
    <row r="201" spans="1:18" ht="13.5" hidden="1" customHeight="1">
      <c r="A201" s="368" t="s">
        <v>180</v>
      </c>
      <c r="B201" s="369"/>
      <c r="C201" s="369"/>
      <c r="D201" s="369"/>
      <c r="E201" s="369"/>
      <c r="F201" s="369"/>
      <c r="G201" s="369"/>
      <c r="H201" s="370"/>
      <c r="I201" s="309">
        <v>0</v>
      </c>
      <c r="J201" s="310" t="s">
        <v>175</v>
      </c>
      <c r="K201" s="311"/>
      <c r="L201" s="311"/>
      <c r="M201" s="312"/>
    </row>
    <row r="202" spans="1:18" ht="13.5" hidden="1" customHeight="1"/>
    <row r="203" spans="1:18" ht="12.75" hidden="1" customHeight="1"/>
    <row r="204" spans="1:18" s="272" customFormat="1" ht="12.75" hidden="1" customHeight="1">
      <c r="A204" s="270">
        <v>0</v>
      </c>
      <c r="B204" s="271">
        <v>5</v>
      </c>
      <c r="C204" s="313">
        <v>0</v>
      </c>
      <c r="D204" s="313"/>
      <c r="E204" s="313"/>
      <c r="F204" s="313"/>
      <c r="G204" s="313"/>
      <c r="H204" s="313"/>
      <c r="I204" s="313"/>
      <c r="J204" s="277"/>
      <c r="K204" s="277"/>
      <c r="L204" s="277"/>
      <c r="M204" s="277"/>
      <c r="N204" s="277"/>
      <c r="O204" s="277"/>
      <c r="P204" s="277"/>
      <c r="Q204" s="277"/>
      <c r="R204" s="277"/>
    </row>
    <row r="205" spans="1:18" s="272" customFormat="1" ht="12.75" hidden="1" customHeight="1">
      <c r="A205" s="270"/>
      <c r="B205" s="270"/>
      <c r="C205" s="314" t="s">
        <v>177</v>
      </c>
      <c r="D205" s="314"/>
      <c r="E205" s="314"/>
      <c r="F205" s="314"/>
      <c r="G205" s="314"/>
      <c r="H205" s="314"/>
      <c r="I205" s="314"/>
      <c r="J205" s="277"/>
      <c r="K205" s="277"/>
      <c r="L205" s="277"/>
      <c r="M205" s="277"/>
      <c r="N205" s="277"/>
      <c r="O205" s="277"/>
      <c r="P205" s="277"/>
      <c r="Q205" s="277"/>
      <c r="R205" s="277"/>
    </row>
    <row r="206" spans="1:18" s="272" customFormat="1" ht="13.5" hidden="1" customHeight="1">
      <c r="A206" s="270"/>
      <c r="B206" s="270"/>
      <c r="C206" s="314"/>
      <c r="D206" s="314"/>
      <c r="E206" s="314"/>
      <c r="F206" s="314"/>
      <c r="G206" s="314"/>
      <c r="H206" s="314"/>
      <c r="I206" s="314"/>
      <c r="J206" s="277"/>
      <c r="K206" s="277"/>
      <c r="L206" s="277"/>
      <c r="M206" s="277"/>
      <c r="N206" s="277"/>
      <c r="O206" s="277"/>
      <c r="P206" s="277"/>
      <c r="Q206" s="277"/>
      <c r="R206" s="277"/>
    </row>
    <row r="207" spans="1:18" ht="13.5" hidden="1" customHeight="1"/>
    <row r="208" spans="1:18" ht="14.25" hidden="1" customHeight="1">
      <c r="A208" s="315" t="s">
        <v>178</v>
      </c>
      <c r="B208" s="316"/>
      <c r="C208" s="316"/>
      <c r="D208" s="316"/>
      <c r="E208" s="316"/>
      <c r="F208" s="316"/>
      <c r="G208" s="316"/>
      <c r="H208" s="316"/>
      <c r="I208" s="317"/>
    </row>
    <row r="209" spans="1:9" ht="14.25" hidden="1" customHeight="1">
      <c r="A209" s="318" t="s">
        <v>144</v>
      </c>
      <c r="B209" s="319"/>
      <c r="C209" s="319"/>
      <c r="D209" s="319"/>
      <c r="E209" s="319"/>
      <c r="F209" s="319"/>
      <c r="G209" s="319"/>
      <c r="H209" s="319"/>
      <c r="I209" s="320"/>
    </row>
    <row r="210" spans="1:9" ht="13.5" hidden="1" customHeight="1">
      <c r="A210" s="278" t="s">
        <v>145</v>
      </c>
      <c r="B210" s="279" t="s">
        <v>146</v>
      </c>
      <c r="C210" s="279" t="s">
        <v>147</v>
      </c>
      <c r="D210" s="279" t="s">
        <v>148</v>
      </c>
      <c r="E210" s="279" t="s">
        <v>149</v>
      </c>
      <c r="F210" s="321" t="s">
        <v>150</v>
      </c>
      <c r="G210" s="322"/>
      <c r="H210" s="279" t="s">
        <v>151</v>
      </c>
      <c r="I210" s="280"/>
    </row>
    <row r="211" spans="1:9" ht="24" hidden="1" customHeight="1">
      <c r="A211" s="281" t="s">
        <v>152</v>
      </c>
      <c r="B211" s="282" t="s">
        <v>153</v>
      </c>
      <c r="C211" s="282" t="s">
        <v>154</v>
      </c>
      <c r="D211" s="282" t="s">
        <v>155</v>
      </c>
      <c r="E211" s="282" t="s">
        <v>156</v>
      </c>
      <c r="F211" s="323" t="s">
        <v>157</v>
      </c>
      <c r="G211" s="324"/>
      <c r="H211" s="282" t="s">
        <v>158</v>
      </c>
      <c r="I211" s="283" t="s">
        <v>159</v>
      </c>
    </row>
    <row r="212" spans="1:9" ht="12.75" hidden="1" customHeight="1">
      <c r="A212" s="284"/>
      <c r="B212" s="285"/>
      <c r="C212" s="286"/>
      <c r="D212" s="287"/>
      <c r="E212" s="287"/>
      <c r="F212" s="325">
        <v>0</v>
      </c>
      <c r="G212" s="326"/>
      <c r="H212" s="327"/>
      <c r="I212" s="289">
        <v>0</v>
      </c>
    </row>
    <row r="213" spans="1:9" ht="12.75" hidden="1" customHeight="1">
      <c r="A213" s="284"/>
      <c r="B213" s="285"/>
      <c r="C213" s="286"/>
      <c r="D213" s="287"/>
      <c r="E213" s="290">
        <v>0</v>
      </c>
      <c r="F213" s="328">
        <v>0</v>
      </c>
      <c r="G213" s="329"/>
      <c r="H213" s="330">
        <v>0</v>
      </c>
      <c r="I213" s="289">
        <v>0</v>
      </c>
    </row>
    <row r="214" spans="1:9" ht="12.75" hidden="1" customHeight="1">
      <c r="A214" s="284"/>
      <c r="B214" s="285"/>
      <c r="C214" s="286"/>
      <c r="D214" s="287"/>
      <c r="E214" s="290">
        <v>0</v>
      </c>
      <c r="F214" s="328">
        <v>0</v>
      </c>
      <c r="G214" s="329"/>
      <c r="H214" s="330">
        <v>0</v>
      </c>
      <c r="I214" s="289">
        <v>0</v>
      </c>
    </row>
    <row r="215" spans="1:9" ht="12.75" hidden="1" customHeight="1">
      <c r="A215" s="284"/>
      <c r="B215" s="285"/>
      <c r="C215" s="286"/>
      <c r="D215" s="287"/>
      <c r="E215" s="290">
        <v>0</v>
      </c>
      <c r="F215" s="328">
        <v>0</v>
      </c>
      <c r="G215" s="329"/>
      <c r="H215" s="330">
        <v>0</v>
      </c>
      <c r="I215" s="289">
        <v>0</v>
      </c>
    </row>
    <row r="216" spans="1:9" ht="12.75" hidden="1" customHeight="1">
      <c r="A216" s="284"/>
      <c r="B216" s="285"/>
      <c r="C216" s="286"/>
      <c r="D216" s="287"/>
      <c r="E216" s="290">
        <v>0</v>
      </c>
      <c r="F216" s="328">
        <v>0</v>
      </c>
      <c r="G216" s="329"/>
      <c r="H216" s="330">
        <v>0</v>
      </c>
      <c r="I216" s="289">
        <v>0</v>
      </c>
    </row>
    <row r="217" spans="1:9" ht="12.75" hidden="1" customHeight="1">
      <c r="A217" s="284"/>
      <c r="B217" s="285"/>
      <c r="C217" s="286"/>
      <c r="D217" s="287"/>
      <c r="E217" s="290">
        <v>0</v>
      </c>
      <c r="F217" s="328">
        <v>0</v>
      </c>
      <c r="G217" s="329"/>
      <c r="H217" s="330">
        <v>0</v>
      </c>
      <c r="I217" s="289">
        <v>0</v>
      </c>
    </row>
    <row r="218" spans="1:9" ht="12.75" hidden="1" customHeight="1">
      <c r="A218" s="284"/>
      <c r="B218" s="285"/>
      <c r="C218" s="286"/>
      <c r="D218" s="287"/>
      <c r="E218" s="290">
        <v>0</v>
      </c>
      <c r="F218" s="328">
        <v>0</v>
      </c>
      <c r="G218" s="329"/>
      <c r="H218" s="330">
        <v>0</v>
      </c>
      <c r="I218" s="289">
        <v>0</v>
      </c>
    </row>
    <row r="219" spans="1:9" ht="12.75" hidden="1" customHeight="1">
      <c r="A219" s="284"/>
      <c r="B219" s="285"/>
      <c r="C219" s="286"/>
      <c r="D219" s="287"/>
      <c r="E219" s="290">
        <v>0</v>
      </c>
      <c r="F219" s="328">
        <v>0</v>
      </c>
      <c r="G219" s="329"/>
      <c r="H219" s="330">
        <v>0</v>
      </c>
      <c r="I219" s="289">
        <v>0</v>
      </c>
    </row>
    <row r="220" spans="1:9" ht="12.75" hidden="1" customHeight="1">
      <c r="A220" s="284"/>
      <c r="B220" s="285"/>
      <c r="C220" s="286"/>
      <c r="D220" s="287"/>
      <c r="E220" s="290">
        <v>0</v>
      </c>
      <c r="F220" s="328">
        <v>0</v>
      </c>
      <c r="G220" s="329"/>
      <c r="H220" s="330">
        <v>0</v>
      </c>
      <c r="I220" s="289">
        <v>0</v>
      </c>
    </row>
    <row r="221" spans="1:9" ht="12.75" hidden="1" customHeight="1">
      <c r="A221" s="284"/>
      <c r="B221" s="285"/>
      <c r="C221" s="286"/>
      <c r="D221" s="287"/>
      <c r="E221" s="290">
        <v>0</v>
      </c>
      <c r="F221" s="328">
        <v>0</v>
      </c>
      <c r="G221" s="329"/>
      <c r="H221" s="330">
        <v>0</v>
      </c>
      <c r="I221" s="289">
        <v>0</v>
      </c>
    </row>
    <row r="222" spans="1:9" ht="12.75" hidden="1" customHeight="1">
      <c r="A222" s="284"/>
      <c r="B222" s="285"/>
      <c r="C222" s="286"/>
      <c r="D222" s="287"/>
      <c r="E222" s="290">
        <v>0</v>
      </c>
      <c r="F222" s="328">
        <v>0</v>
      </c>
      <c r="G222" s="329"/>
      <c r="H222" s="330">
        <v>0</v>
      </c>
      <c r="I222" s="289">
        <v>0</v>
      </c>
    </row>
    <row r="223" spans="1:9" ht="12.75" hidden="1" customHeight="1">
      <c r="A223" s="284"/>
      <c r="B223" s="285"/>
      <c r="C223" s="286"/>
      <c r="D223" s="287"/>
      <c r="E223" s="290">
        <v>0</v>
      </c>
      <c r="F223" s="328">
        <v>0</v>
      </c>
      <c r="G223" s="329"/>
      <c r="H223" s="330">
        <v>0</v>
      </c>
      <c r="I223" s="289">
        <v>0</v>
      </c>
    </row>
    <row r="224" spans="1:9" ht="12.75" hidden="1" customHeight="1">
      <c r="A224" s="284"/>
      <c r="B224" s="285"/>
      <c r="C224" s="286"/>
      <c r="D224" s="287"/>
      <c r="E224" s="290">
        <v>0</v>
      </c>
      <c r="F224" s="328">
        <v>0</v>
      </c>
      <c r="G224" s="329"/>
      <c r="H224" s="330">
        <v>0</v>
      </c>
      <c r="I224" s="289">
        <v>0</v>
      </c>
    </row>
    <row r="225" spans="1:9" ht="12.75" hidden="1" customHeight="1">
      <c r="A225" s="284"/>
      <c r="B225" s="285"/>
      <c r="C225" s="286"/>
      <c r="D225" s="287"/>
      <c r="E225" s="290">
        <v>0</v>
      </c>
      <c r="F225" s="328">
        <v>0</v>
      </c>
      <c r="G225" s="329"/>
      <c r="H225" s="330">
        <v>0</v>
      </c>
      <c r="I225" s="289">
        <v>0</v>
      </c>
    </row>
    <row r="226" spans="1:9" ht="12.75" hidden="1" customHeight="1">
      <c r="A226" s="284"/>
      <c r="B226" s="285"/>
      <c r="C226" s="286"/>
      <c r="D226" s="287"/>
      <c r="E226" s="290">
        <v>0</v>
      </c>
      <c r="F226" s="328">
        <v>0</v>
      </c>
      <c r="G226" s="329"/>
      <c r="H226" s="330">
        <v>0</v>
      </c>
      <c r="I226" s="289">
        <v>0</v>
      </c>
    </row>
    <row r="227" spans="1:9" ht="12.75" hidden="1" customHeight="1">
      <c r="A227" s="292"/>
      <c r="B227" s="285"/>
      <c r="C227" s="286"/>
      <c r="D227" s="287"/>
      <c r="E227" s="290"/>
      <c r="F227" s="328">
        <v>0</v>
      </c>
      <c r="G227" s="329"/>
      <c r="H227" s="330"/>
      <c r="I227" s="289">
        <v>0</v>
      </c>
    </row>
    <row r="228" spans="1:9" ht="12.75" hidden="1" customHeight="1">
      <c r="A228" s="331" t="s">
        <v>160</v>
      </c>
      <c r="B228" s="332"/>
      <c r="C228" s="332"/>
      <c r="D228" s="332"/>
      <c r="E228" s="332"/>
      <c r="F228" s="332"/>
      <c r="G228" s="332"/>
      <c r="H228" s="333"/>
      <c r="I228" s="293">
        <v>0</v>
      </c>
    </row>
    <row r="229" spans="1:9" ht="12.75" hidden="1" customHeight="1">
      <c r="A229" s="334" t="s">
        <v>161</v>
      </c>
      <c r="B229" s="335"/>
      <c r="C229" s="335"/>
      <c r="D229" s="335"/>
      <c r="E229" s="335"/>
      <c r="F229" s="335"/>
      <c r="G229" s="335"/>
      <c r="H229" s="335"/>
      <c r="I229" s="336"/>
    </row>
    <row r="230" spans="1:9" ht="24" hidden="1" customHeight="1">
      <c r="A230" s="281" t="s">
        <v>162</v>
      </c>
      <c r="B230" s="282" t="s">
        <v>153</v>
      </c>
      <c r="C230" s="282" t="s">
        <v>154</v>
      </c>
      <c r="D230" s="282" t="s">
        <v>155</v>
      </c>
      <c r="E230" s="282" t="s">
        <v>163</v>
      </c>
      <c r="F230" s="323" t="s">
        <v>157</v>
      </c>
      <c r="G230" s="324"/>
      <c r="H230" s="282" t="s">
        <v>158</v>
      </c>
      <c r="I230" s="283" t="s">
        <v>159</v>
      </c>
    </row>
    <row r="231" spans="1:9" ht="12.75" hidden="1" customHeight="1">
      <c r="A231" s="393"/>
      <c r="B231" s="294"/>
      <c r="C231" s="298"/>
      <c r="D231" s="295"/>
      <c r="E231" s="290">
        <v>0</v>
      </c>
      <c r="F231" s="337">
        <v>0</v>
      </c>
      <c r="G231" s="338"/>
      <c r="H231" s="339">
        <v>0</v>
      </c>
      <c r="I231" s="297">
        <v>0</v>
      </c>
    </row>
    <row r="232" spans="1:9" ht="12.75" hidden="1" customHeight="1">
      <c r="A232" s="393"/>
      <c r="B232" s="294"/>
      <c r="C232" s="298"/>
      <c r="D232" s="295"/>
      <c r="E232" s="290">
        <v>0</v>
      </c>
      <c r="F232" s="337">
        <v>0</v>
      </c>
      <c r="G232" s="338"/>
      <c r="H232" s="339">
        <v>0</v>
      </c>
      <c r="I232" s="297">
        <v>0</v>
      </c>
    </row>
    <row r="233" spans="1:9" ht="12.75" hidden="1" customHeight="1">
      <c r="A233" s="393"/>
      <c r="B233" s="294"/>
      <c r="C233" s="298"/>
      <c r="D233" s="295"/>
      <c r="E233" s="290">
        <v>0</v>
      </c>
      <c r="F233" s="337">
        <v>0</v>
      </c>
      <c r="G233" s="338"/>
      <c r="H233" s="339">
        <v>0</v>
      </c>
      <c r="I233" s="297">
        <v>0</v>
      </c>
    </row>
    <row r="234" spans="1:9" ht="12.75" hidden="1" customHeight="1">
      <c r="A234" s="393"/>
      <c r="B234" s="294"/>
      <c r="C234" s="298"/>
      <c r="D234" s="295"/>
      <c r="E234" s="290">
        <v>0</v>
      </c>
      <c r="F234" s="337">
        <v>0</v>
      </c>
      <c r="G234" s="338"/>
      <c r="H234" s="339">
        <v>0</v>
      </c>
      <c r="I234" s="297">
        <v>0</v>
      </c>
    </row>
    <row r="235" spans="1:9" ht="12.75" hidden="1" customHeight="1">
      <c r="A235" s="331" t="s">
        <v>164</v>
      </c>
      <c r="B235" s="332"/>
      <c r="C235" s="332"/>
      <c r="D235" s="332"/>
      <c r="E235" s="332"/>
      <c r="F235" s="332"/>
      <c r="G235" s="332"/>
      <c r="H235" s="333"/>
      <c r="I235" s="340">
        <v>0</v>
      </c>
    </row>
    <row r="236" spans="1:9" ht="12.75" hidden="1" customHeight="1">
      <c r="A236" s="334" t="s">
        <v>165</v>
      </c>
      <c r="B236" s="335"/>
      <c r="C236" s="335"/>
      <c r="D236" s="335"/>
      <c r="E236" s="335"/>
      <c r="F236" s="335"/>
      <c r="G236" s="335"/>
      <c r="H236" s="335"/>
      <c r="I236" s="336"/>
    </row>
    <row r="237" spans="1:9" ht="12.75" hidden="1" customHeight="1">
      <c r="A237" s="331" t="s">
        <v>166</v>
      </c>
      <c r="B237" s="332"/>
      <c r="C237" s="333"/>
      <c r="D237" s="341" t="s">
        <v>167</v>
      </c>
      <c r="E237" s="333"/>
      <c r="F237" s="341" t="s">
        <v>153</v>
      </c>
      <c r="G237" s="333"/>
      <c r="H237" s="299" t="s">
        <v>168</v>
      </c>
      <c r="I237" s="300" t="s">
        <v>169</v>
      </c>
    </row>
    <row r="238" spans="1:9" ht="12.75" hidden="1" customHeight="1">
      <c r="A238" s="348"/>
      <c r="B238" s="349"/>
      <c r="C238" s="350"/>
      <c r="D238" s="351"/>
      <c r="E238" s="350"/>
      <c r="F238" s="376"/>
      <c r="G238" s="377"/>
      <c r="H238" s="301"/>
      <c r="I238" s="302">
        <v>0</v>
      </c>
    </row>
    <row r="239" spans="1:9" ht="12.75" hidden="1" customHeight="1">
      <c r="A239" s="348"/>
      <c r="B239" s="349"/>
      <c r="C239" s="350"/>
      <c r="D239" s="351"/>
      <c r="E239" s="350"/>
      <c r="F239" s="352"/>
      <c r="G239" s="353"/>
      <c r="H239" s="301"/>
      <c r="I239" s="302">
        <v>0</v>
      </c>
    </row>
    <row r="240" spans="1:9" ht="12.75" hidden="1" customHeight="1">
      <c r="A240" s="348"/>
      <c r="B240" s="349"/>
      <c r="C240" s="350"/>
      <c r="D240" s="351"/>
      <c r="E240" s="350"/>
      <c r="F240" s="352"/>
      <c r="G240" s="353"/>
      <c r="H240" s="301"/>
      <c r="I240" s="302">
        <v>0</v>
      </c>
    </row>
    <row r="241" spans="1:13" ht="12.75" hidden="1" customHeight="1">
      <c r="A241" s="348"/>
      <c r="B241" s="349"/>
      <c r="C241" s="350"/>
      <c r="D241" s="351"/>
      <c r="E241" s="350"/>
      <c r="F241" s="352"/>
      <c r="G241" s="353"/>
      <c r="H241" s="301"/>
      <c r="I241" s="302">
        <v>0</v>
      </c>
    </row>
    <row r="242" spans="1:13" ht="12.75" hidden="1" customHeight="1">
      <c r="A242" s="348"/>
      <c r="B242" s="349"/>
      <c r="C242" s="350"/>
      <c r="D242" s="351"/>
      <c r="E242" s="350"/>
      <c r="F242" s="352"/>
      <c r="G242" s="353"/>
      <c r="H242" s="301"/>
      <c r="I242" s="302">
        <v>0</v>
      </c>
    </row>
    <row r="243" spans="1:13" ht="12.75" hidden="1" customHeight="1">
      <c r="A243" s="348"/>
      <c r="B243" s="349"/>
      <c r="C243" s="350"/>
      <c r="D243" s="351"/>
      <c r="E243" s="350"/>
      <c r="F243" s="352"/>
      <c r="G243" s="353"/>
      <c r="H243" s="301"/>
      <c r="I243" s="302">
        <v>0</v>
      </c>
    </row>
    <row r="244" spans="1:13" ht="12.75" hidden="1" customHeight="1">
      <c r="A244" s="348"/>
      <c r="B244" s="349"/>
      <c r="C244" s="350"/>
      <c r="D244" s="351"/>
      <c r="E244" s="350"/>
      <c r="F244" s="352"/>
      <c r="G244" s="353"/>
      <c r="H244" s="301"/>
      <c r="I244" s="302">
        <v>0</v>
      </c>
    </row>
    <row r="245" spans="1:13" ht="12.75" hidden="1" customHeight="1">
      <c r="A245" s="348"/>
      <c r="B245" s="349"/>
      <c r="C245" s="350"/>
      <c r="D245" s="351"/>
      <c r="E245" s="350"/>
      <c r="F245" s="352"/>
      <c r="G245" s="353"/>
      <c r="H245" s="301"/>
      <c r="I245" s="302">
        <v>0</v>
      </c>
    </row>
    <row r="246" spans="1:13" ht="12.75" hidden="1" customHeight="1">
      <c r="A246" s="348"/>
      <c r="B246" s="349"/>
      <c r="C246" s="350"/>
      <c r="D246" s="351"/>
      <c r="E246" s="350"/>
      <c r="F246" s="352"/>
      <c r="G246" s="353"/>
      <c r="H246" s="301"/>
      <c r="I246" s="302">
        <v>0</v>
      </c>
    </row>
    <row r="247" spans="1:13" ht="12.75" hidden="1" customHeight="1">
      <c r="A247" s="348"/>
      <c r="B247" s="349"/>
      <c r="C247" s="350"/>
      <c r="D247" s="351"/>
      <c r="E247" s="350"/>
      <c r="F247" s="352"/>
      <c r="G247" s="353"/>
      <c r="H247" s="301"/>
      <c r="I247" s="302">
        <v>0</v>
      </c>
    </row>
    <row r="248" spans="1:13" ht="12.75" hidden="1" customHeight="1">
      <c r="A248" s="348"/>
      <c r="B248" s="349"/>
      <c r="C248" s="350"/>
      <c r="D248" s="351"/>
      <c r="E248" s="350"/>
      <c r="F248" s="352"/>
      <c r="G248" s="353"/>
      <c r="H248" s="301"/>
      <c r="I248" s="302">
        <v>0</v>
      </c>
    </row>
    <row r="249" spans="1:13" ht="12.75" hidden="1" customHeight="1">
      <c r="A249" s="348"/>
      <c r="B249" s="349"/>
      <c r="C249" s="350"/>
      <c r="D249" s="351"/>
      <c r="E249" s="350"/>
      <c r="F249" s="354"/>
      <c r="G249" s="355"/>
      <c r="H249" s="301"/>
      <c r="I249" s="302">
        <v>0</v>
      </c>
    </row>
    <row r="250" spans="1:13" ht="13.5" hidden="1" customHeight="1">
      <c r="A250" s="356" t="s">
        <v>170</v>
      </c>
      <c r="B250" s="357"/>
      <c r="C250" s="357"/>
      <c r="D250" s="357"/>
      <c r="E250" s="357"/>
      <c r="F250" s="357"/>
      <c r="G250" s="357"/>
      <c r="H250" s="358"/>
      <c r="I250" s="306">
        <v>0</v>
      </c>
    </row>
    <row r="251" spans="1:13" ht="13.5" hidden="1" customHeight="1">
      <c r="A251" s="359" t="s">
        <v>171</v>
      </c>
      <c r="B251" s="360"/>
      <c r="C251" s="360"/>
      <c r="D251" s="360"/>
      <c r="E251" s="360"/>
      <c r="F251" s="360"/>
      <c r="G251" s="360"/>
      <c r="H251" s="360"/>
      <c r="I251" s="361"/>
    </row>
    <row r="252" spans="1:13" ht="12.75" hidden="1" customHeight="1">
      <c r="A252" s="362" t="s">
        <v>172</v>
      </c>
      <c r="B252" s="363"/>
      <c r="C252" s="363"/>
      <c r="D252" s="363"/>
      <c r="E252" s="363"/>
      <c r="F252" s="363"/>
      <c r="G252" s="363"/>
      <c r="H252" s="364"/>
      <c r="I252" s="307">
        <v>0</v>
      </c>
    </row>
    <row r="253" spans="1:13" ht="13.5" hidden="1" customHeight="1">
      <c r="A253" s="365" t="s">
        <v>173</v>
      </c>
      <c r="B253" s="366"/>
      <c r="C253" s="366"/>
      <c r="D253" s="366"/>
      <c r="E253" s="366"/>
      <c r="F253" s="366"/>
      <c r="G253" s="366"/>
      <c r="H253" s="367"/>
      <c r="I253" s="308">
        <v>0</v>
      </c>
    </row>
    <row r="254" spans="1:13" ht="13.5" hidden="1" customHeight="1">
      <c r="A254" s="368" t="s">
        <v>180</v>
      </c>
      <c r="B254" s="369"/>
      <c r="C254" s="369"/>
      <c r="D254" s="369"/>
      <c r="E254" s="369"/>
      <c r="F254" s="369"/>
      <c r="G254" s="369"/>
      <c r="H254" s="370"/>
      <c r="I254" s="309">
        <v>0</v>
      </c>
      <c r="J254" s="310" t="s">
        <v>175</v>
      </c>
      <c r="K254" s="311"/>
      <c r="L254" s="311"/>
      <c r="M254" s="312"/>
    </row>
    <row r="255" spans="1:13" ht="13.5" hidden="1" customHeight="1"/>
    <row r="256" spans="1:13" ht="13.5" thickBot="1"/>
    <row r="257" spans="1:9" ht="14.25" thickTop="1" thickBot="1">
      <c r="A257" s="983" t="s">
        <v>143</v>
      </c>
      <c r="B257" s="984"/>
      <c r="C257" s="984"/>
      <c r="D257" s="984"/>
      <c r="E257" s="984"/>
      <c r="F257" s="984"/>
      <c r="G257" s="984"/>
      <c r="H257" s="984"/>
      <c r="I257" s="985"/>
    </row>
    <row r="258" spans="1:9" ht="14.25" thickTop="1" thickBot="1">
      <c r="A258" s="986" t="s">
        <v>144</v>
      </c>
      <c r="B258" s="987"/>
      <c r="C258" s="987"/>
      <c r="D258" s="987"/>
      <c r="E258" s="987"/>
      <c r="F258" s="987"/>
      <c r="G258" s="987"/>
      <c r="H258" s="987"/>
      <c r="I258" s="988"/>
    </row>
    <row r="259" spans="1:9" ht="13.5" thickTop="1">
      <c r="A259" s="278" t="s">
        <v>145</v>
      </c>
      <c r="B259" s="279" t="s">
        <v>146</v>
      </c>
      <c r="C259" s="279" t="s">
        <v>147</v>
      </c>
      <c r="D259" s="279" t="s">
        <v>148</v>
      </c>
      <c r="E259" s="279" t="s">
        <v>149</v>
      </c>
      <c r="F259" s="979" t="s">
        <v>150</v>
      </c>
      <c r="G259" s="980"/>
      <c r="H259" s="279" t="s">
        <v>151</v>
      </c>
      <c r="I259" s="280"/>
    </row>
    <row r="260" spans="1:9" ht="24">
      <c r="A260" s="281" t="s">
        <v>152</v>
      </c>
      <c r="B260" s="282" t="s">
        <v>153</v>
      </c>
      <c r="C260" s="282" t="s">
        <v>154</v>
      </c>
      <c r="D260" s="282" t="s">
        <v>155</v>
      </c>
      <c r="E260" s="282" t="s">
        <v>156</v>
      </c>
      <c r="F260" s="977" t="s">
        <v>157</v>
      </c>
      <c r="G260" s="978"/>
      <c r="H260" s="282" t="s">
        <v>158</v>
      </c>
      <c r="I260" s="283" t="s">
        <v>159</v>
      </c>
    </row>
    <row r="261" spans="1:9">
      <c r="A261" s="482" t="s">
        <v>313</v>
      </c>
      <c r="B261" s="483">
        <v>1</v>
      </c>
      <c r="C261" s="484">
        <v>5000000</v>
      </c>
      <c r="D261" s="485">
        <v>0.1</v>
      </c>
      <c r="E261" s="485">
        <v>2.2999999999999998</v>
      </c>
      <c r="F261" s="968">
        <f>+ROUND(B261*C261*D261*E261,0)</f>
        <v>1150000</v>
      </c>
      <c r="G261" s="968"/>
      <c r="H261" s="486">
        <v>2.5</v>
      </c>
      <c r="I261" s="297">
        <f>+ROUND(H261*F261,0)</f>
        <v>2875000</v>
      </c>
    </row>
    <row r="262" spans="1:9">
      <c r="A262" s="487" t="s">
        <v>314</v>
      </c>
      <c r="B262" s="488">
        <v>1</v>
      </c>
      <c r="C262" s="286">
        <v>4000000</v>
      </c>
      <c r="D262" s="287">
        <v>1</v>
      </c>
      <c r="E262" s="287">
        <f>E261</f>
        <v>2.2999999999999998</v>
      </c>
      <c r="F262" s="945">
        <f t="shared" ref="F262:F263" si="12">+ROUND(B262*C262*D262*E262,0)</f>
        <v>9200000</v>
      </c>
      <c r="G262" s="945"/>
      <c r="H262" s="486">
        <v>2.5</v>
      </c>
      <c r="I262" s="289">
        <f t="shared" ref="I262:I263" si="13">+ROUND(H262*F262,0)</f>
        <v>23000000</v>
      </c>
    </row>
    <row r="263" spans="1:9">
      <c r="A263" s="487" t="s">
        <v>315</v>
      </c>
      <c r="B263" s="488">
        <v>1</v>
      </c>
      <c r="C263" s="286">
        <v>5000000</v>
      </c>
      <c r="D263" s="287">
        <v>0.7</v>
      </c>
      <c r="E263" s="287">
        <f t="shared" ref="E263" si="14">E262</f>
        <v>2.2999999999999998</v>
      </c>
      <c r="F263" s="945">
        <f t="shared" si="12"/>
        <v>8050000</v>
      </c>
      <c r="G263" s="945"/>
      <c r="H263" s="486">
        <v>2.5</v>
      </c>
      <c r="I263" s="289">
        <f t="shared" si="13"/>
        <v>20125000</v>
      </c>
    </row>
    <row r="264" spans="1:9">
      <c r="A264" s="487"/>
      <c r="B264" s="488"/>
      <c r="C264" s="286"/>
      <c r="D264" s="287"/>
      <c r="E264" s="287"/>
      <c r="F264" s="945"/>
      <c r="G264" s="945"/>
      <c r="H264" s="288"/>
      <c r="I264" s="289"/>
    </row>
    <row r="265" spans="1:9">
      <c r="A265" s="489"/>
      <c r="B265" s="490"/>
      <c r="C265" s="491"/>
      <c r="D265" s="492"/>
      <c r="E265" s="493"/>
      <c r="F265" s="976"/>
      <c r="G265" s="976"/>
      <c r="H265" s="494"/>
      <c r="I265" s="495"/>
    </row>
    <row r="266" spans="1:9">
      <c r="A266" s="970" t="s">
        <v>160</v>
      </c>
      <c r="B266" s="971"/>
      <c r="C266" s="971"/>
      <c r="D266" s="971"/>
      <c r="E266" s="971"/>
      <c r="F266" s="971"/>
      <c r="G266" s="971"/>
      <c r="H266" s="972"/>
      <c r="I266" s="293">
        <f>+ ROUND(SUM(I261:I265),0)</f>
        <v>46000000</v>
      </c>
    </row>
    <row r="267" spans="1:9">
      <c r="A267" s="973" t="s">
        <v>161</v>
      </c>
      <c r="B267" s="974"/>
      <c r="C267" s="974"/>
      <c r="D267" s="974"/>
      <c r="E267" s="974"/>
      <c r="F267" s="974"/>
      <c r="G267" s="974"/>
      <c r="H267" s="974"/>
      <c r="I267" s="975"/>
    </row>
    <row r="268" spans="1:9" ht="24">
      <c r="A268" s="281" t="s">
        <v>162</v>
      </c>
      <c r="B268" s="282" t="s">
        <v>153</v>
      </c>
      <c r="C268" s="282" t="s">
        <v>154</v>
      </c>
      <c r="D268" s="282" t="s">
        <v>155</v>
      </c>
      <c r="E268" s="282" t="s">
        <v>163</v>
      </c>
      <c r="F268" s="977" t="s">
        <v>157</v>
      </c>
      <c r="G268" s="978"/>
      <c r="H268" s="282" t="s">
        <v>158</v>
      </c>
      <c r="I268" s="283" t="s">
        <v>159</v>
      </c>
    </row>
    <row r="269" spans="1:9">
      <c r="A269" s="482" t="s">
        <v>309</v>
      </c>
      <c r="B269" s="294">
        <v>1</v>
      </c>
      <c r="C269" s="484">
        <v>4000000</v>
      </c>
      <c r="D269" s="295">
        <v>0.15</v>
      </c>
      <c r="E269" s="496">
        <v>2.2999999999999998</v>
      </c>
      <c r="F269" s="968">
        <f t="shared" ref="F269:F274" si="15">+ROUND(B269*C269*D269*E269,0)</f>
        <v>1380000</v>
      </c>
      <c r="G269" s="968"/>
      <c r="H269" s="486">
        <v>2.5</v>
      </c>
      <c r="I269" s="297">
        <f t="shared" ref="I269:I276" si="16">+ROUND(H269*F269,0)</f>
        <v>3450000</v>
      </c>
    </row>
    <row r="270" spans="1:9">
      <c r="A270" s="487" t="s">
        <v>305</v>
      </c>
      <c r="B270" s="497">
        <v>1</v>
      </c>
      <c r="C270" s="484">
        <v>4000000</v>
      </c>
      <c r="D270" s="498">
        <v>0.4</v>
      </c>
      <c r="E270" s="496">
        <v>2.2999999999999998</v>
      </c>
      <c r="F270" s="945">
        <f t="shared" si="15"/>
        <v>3680000</v>
      </c>
      <c r="G270" s="945"/>
      <c r="H270" s="486">
        <v>2.5</v>
      </c>
      <c r="I270" s="289">
        <f t="shared" si="16"/>
        <v>9200000</v>
      </c>
    </row>
    <row r="271" spans="1:9">
      <c r="A271" s="487" t="s">
        <v>306</v>
      </c>
      <c r="B271" s="497">
        <v>1</v>
      </c>
      <c r="C271" s="484">
        <v>4000000</v>
      </c>
      <c r="D271" s="498">
        <v>0.2</v>
      </c>
      <c r="E271" s="496">
        <v>2.2999999999999998</v>
      </c>
      <c r="F271" s="945">
        <f t="shared" si="15"/>
        <v>1840000</v>
      </c>
      <c r="G271" s="945"/>
      <c r="H271" s="486">
        <v>2.5</v>
      </c>
      <c r="I271" s="289">
        <f t="shared" si="16"/>
        <v>4600000</v>
      </c>
    </row>
    <row r="272" spans="1:9">
      <c r="A272" s="550" t="s">
        <v>316</v>
      </c>
      <c r="B272" s="551">
        <v>1</v>
      </c>
      <c r="C272" s="484">
        <v>4000000</v>
      </c>
      <c r="D272" s="498">
        <v>0.4</v>
      </c>
      <c r="E272" s="496">
        <v>2.2999999999999998</v>
      </c>
      <c r="F272" s="945">
        <f t="shared" si="15"/>
        <v>3680000</v>
      </c>
      <c r="G272" s="945"/>
      <c r="H272" s="486">
        <v>2.5</v>
      </c>
      <c r="I272" s="289">
        <f t="shared" si="16"/>
        <v>9200000</v>
      </c>
    </row>
    <row r="273" spans="1:9">
      <c r="A273" s="550" t="s">
        <v>311</v>
      </c>
      <c r="B273" s="551">
        <v>1</v>
      </c>
      <c r="C273" s="484">
        <v>4000000</v>
      </c>
      <c r="D273" s="498">
        <v>0.4</v>
      </c>
      <c r="E273" s="496">
        <v>2.2999999999999998</v>
      </c>
      <c r="F273" s="945">
        <f t="shared" si="15"/>
        <v>3680000</v>
      </c>
      <c r="G273" s="945"/>
      <c r="H273" s="486">
        <v>2.5</v>
      </c>
      <c r="I273" s="289">
        <f t="shared" si="16"/>
        <v>9200000</v>
      </c>
    </row>
    <row r="274" spans="1:9">
      <c r="A274" s="550" t="s">
        <v>317</v>
      </c>
      <c r="B274" s="551">
        <v>1</v>
      </c>
      <c r="C274" s="484">
        <v>4000000</v>
      </c>
      <c r="D274" s="498">
        <v>0.45</v>
      </c>
      <c r="E274" s="496">
        <v>2.2999999999999998</v>
      </c>
      <c r="F274" s="945">
        <f t="shared" si="15"/>
        <v>4140000</v>
      </c>
      <c r="G274" s="945"/>
      <c r="H274" s="486">
        <v>2.5</v>
      </c>
      <c r="I274" s="289">
        <f t="shared" si="16"/>
        <v>10350000</v>
      </c>
    </row>
    <row r="275" spans="1:9">
      <c r="A275" s="550" t="s">
        <v>307</v>
      </c>
      <c r="B275" s="551">
        <v>1</v>
      </c>
      <c r="C275" s="484">
        <v>4000000</v>
      </c>
      <c r="D275" s="498">
        <v>0.2</v>
      </c>
      <c r="E275" s="496">
        <v>2.2999999999999998</v>
      </c>
      <c r="F275" s="945">
        <f t="shared" ref="F275" si="17">+ROUND(B275*C275*D275*E275,0)</f>
        <v>1840000</v>
      </c>
      <c r="G275" s="945"/>
      <c r="H275" s="486">
        <v>2.5</v>
      </c>
      <c r="I275" s="289">
        <f t="shared" si="16"/>
        <v>4600000</v>
      </c>
    </row>
    <row r="276" spans="1:9">
      <c r="A276" s="500" t="s">
        <v>318</v>
      </c>
      <c r="B276" s="501">
        <v>1</v>
      </c>
      <c r="C276" s="484">
        <v>4000000</v>
      </c>
      <c r="D276" s="498">
        <v>0.3</v>
      </c>
      <c r="E276" s="496">
        <v>2.2999999999999998</v>
      </c>
      <c r="F276" s="945">
        <f t="shared" ref="F276" si="18">+ROUND(B276*C276*D276*E276,0)</f>
        <v>2760000</v>
      </c>
      <c r="G276" s="945"/>
      <c r="H276" s="486">
        <v>2.5</v>
      </c>
      <c r="I276" s="289">
        <f t="shared" si="16"/>
        <v>6900000</v>
      </c>
    </row>
    <row r="277" spans="1:9">
      <c r="A277" s="970" t="s">
        <v>164</v>
      </c>
      <c r="B277" s="971"/>
      <c r="C277" s="971"/>
      <c r="D277" s="971"/>
      <c r="E277" s="971"/>
      <c r="F277" s="971"/>
      <c r="G277" s="971"/>
      <c r="H277" s="972"/>
      <c r="I277" s="293">
        <f>+ ROUND(SUM(I269:I276),0)</f>
        <v>57500000</v>
      </c>
    </row>
    <row r="278" spans="1:9">
      <c r="A278" s="973" t="s">
        <v>165</v>
      </c>
      <c r="B278" s="974"/>
      <c r="C278" s="974"/>
      <c r="D278" s="974"/>
      <c r="E278" s="974"/>
      <c r="F278" s="974"/>
      <c r="G278" s="974"/>
      <c r="H278" s="974"/>
      <c r="I278" s="975"/>
    </row>
    <row r="279" spans="1:9">
      <c r="A279" s="962" t="s">
        <v>166</v>
      </c>
      <c r="B279" s="963"/>
      <c r="C279" s="964"/>
      <c r="D279" s="965" t="s">
        <v>167</v>
      </c>
      <c r="E279" s="964"/>
      <c r="F279" s="965" t="s">
        <v>153</v>
      </c>
      <c r="G279" s="964"/>
      <c r="H279" s="299" t="s">
        <v>168</v>
      </c>
      <c r="I279" s="300" t="s">
        <v>169</v>
      </c>
    </row>
    <row r="280" spans="1:9">
      <c r="A280" s="946" t="s">
        <v>321</v>
      </c>
      <c r="B280" s="947"/>
      <c r="C280" s="948"/>
      <c r="D280" s="949" t="s">
        <v>320</v>
      </c>
      <c r="E280" s="950"/>
      <c r="F280" s="966">
        <v>1</v>
      </c>
      <c r="G280" s="967"/>
      <c r="H280" s="546">
        <v>3000000</v>
      </c>
      <c r="I280" s="302">
        <f>+ROUND(H280*F280,0)</f>
        <v>3000000</v>
      </c>
    </row>
    <row r="281" spans="1:9">
      <c r="A281" s="946" t="s">
        <v>322</v>
      </c>
      <c r="B281" s="947"/>
      <c r="C281" s="948"/>
      <c r="D281" s="949" t="s">
        <v>167</v>
      </c>
      <c r="E281" s="950"/>
      <c r="F281" s="951">
        <v>3</v>
      </c>
      <c r="G281" s="952"/>
      <c r="H281" s="301">
        <v>135000</v>
      </c>
      <c r="I281" s="302">
        <f t="shared" ref="I281:I287" si="19">+ROUND(H281*F281,0)</f>
        <v>405000</v>
      </c>
    </row>
    <row r="282" spans="1:9">
      <c r="A282" s="946" t="s">
        <v>324</v>
      </c>
      <c r="B282" s="947"/>
      <c r="C282" s="948"/>
      <c r="D282" s="949" t="s">
        <v>167</v>
      </c>
      <c r="E282" s="950"/>
      <c r="F282" s="951">
        <v>1</v>
      </c>
      <c r="G282" s="952"/>
      <c r="H282" s="301">
        <v>400000</v>
      </c>
      <c r="I282" s="302">
        <f t="shared" si="19"/>
        <v>400000</v>
      </c>
    </row>
    <row r="283" spans="1:9">
      <c r="A283" s="946" t="s">
        <v>323</v>
      </c>
      <c r="B283" s="947"/>
      <c r="C283" s="948"/>
      <c r="D283" s="949" t="s">
        <v>167</v>
      </c>
      <c r="E283" s="950"/>
      <c r="F283" s="951">
        <v>1</v>
      </c>
      <c r="G283" s="952"/>
      <c r="H283" s="301">
        <v>5500000</v>
      </c>
      <c r="I283" s="302">
        <f t="shared" si="19"/>
        <v>5500000</v>
      </c>
    </row>
    <row r="284" spans="1:9">
      <c r="A284" s="946"/>
      <c r="B284" s="947"/>
      <c r="C284" s="948"/>
      <c r="D284" s="949"/>
      <c r="E284" s="950"/>
      <c r="F284" s="951"/>
      <c r="G284" s="952"/>
      <c r="H284" s="301"/>
      <c r="I284" s="302">
        <f t="shared" si="19"/>
        <v>0</v>
      </c>
    </row>
    <row r="285" spans="1:9">
      <c r="A285" s="946"/>
      <c r="B285" s="947"/>
      <c r="C285" s="948"/>
      <c r="D285" s="949"/>
      <c r="E285" s="950"/>
      <c r="F285" s="951"/>
      <c r="G285" s="952"/>
      <c r="H285" s="301"/>
      <c r="I285" s="302">
        <f t="shared" si="19"/>
        <v>0</v>
      </c>
    </row>
    <row r="286" spans="1:9">
      <c r="A286" s="946"/>
      <c r="B286" s="947"/>
      <c r="C286" s="948"/>
      <c r="D286" s="949"/>
      <c r="E286" s="950"/>
      <c r="F286" s="951"/>
      <c r="G286" s="952"/>
      <c r="H286" s="301"/>
      <c r="I286" s="302">
        <f t="shared" si="19"/>
        <v>0</v>
      </c>
    </row>
    <row r="287" spans="1:9">
      <c r="A287" s="946"/>
      <c r="B287" s="947"/>
      <c r="C287" s="948"/>
      <c r="D287" s="989"/>
      <c r="E287" s="990"/>
      <c r="F287" s="991"/>
      <c r="G287" s="992"/>
      <c r="H287" s="547"/>
      <c r="I287" s="302">
        <f t="shared" si="19"/>
        <v>0</v>
      </c>
    </row>
    <row r="288" spans="1:9" ht="13.5" thickBot="1">
      <c r="A288" s="953" t="s">
        <v>170</v>
      </c>
      <c r="B288" s="954"/>
      <c r="C288" s="954"/>
      <c r="D288" s="954"/>
      <c r="E288" s="954"/>
      <c r="F288" s="954"/>
      <c r="G288" s="954"/>
      <c r="H288" s="955"/>
      <c r="I288" s="293">
        <f>+ ROUND(SUM(I280:I287),0)</f>
        <v>9305000</v>
      </c>
    </row>
    <row r="289" spans="1:13" ht="13.5" thickTop="1">
      <c r="A289" s="956" t="s">
        <v>171</v>
      </c>
      <c r="B289" s="957"/>
      <c r="C289" s="957"/>
      <c r="D289" s="957"/>
      <c r="E289" s="957"/>
      <c r="F289" s="957"/>
      <c r="G289" s="957"/>
      <c r="H289" s="957"/>
      <c r="I289" s="958"/>
    </row>
    <row r="290" spans="1:13">
      <c r="A290" s="959" t="s">
        <v>172</v>
      </c>
      <c r="B290" s="960"/>
      <c r="C290" s="960"/>
      <c r="D290" s="960"/>
      <c r="E290" s="960"/>
      <c r="F290" s="960"/>
      <c r="G290" s="960"/>
      <c r="H290" s="961"/>
      <c r="I290" s="307">
        <f>+ROUND(I288+I277+I266,0)</f>
        <v>112805000</v>
      </c>
    </row>
    <row r="291" spans="1:13" ht="13.5" thickBot="1">
      <c r="A291" s="939" t="s">
        <v>173</v>
      </c>
      <c r="B291" s="940"/>
      <c r="C291" s="940"/>
      <c r="D291" s="940"/>
      <c r="E291" s="940"/>
      <c r="F291" s="940"/>
      <c r="G291" s="940"/>
      <c r="H291" s="941"/>
      <c r="I291" s="308">
        <f>+ROUND(I290*0.16,0)</f>
        <v>18048800</v>
      </c>
    </row>
    <row r="292" spans="1:13" ht="13.5" thickBot="1">
      <c r="A292" s="942" t="s">
        <v>174</v>
      </c>
      <c r="B292" s="943"/>
      <c r="C292" s="943"/>
      <c r="D292" s="943"/>
      <c r="E292" s="943"/>
      <c r="F292" s="943"/>
      <c r="G292" s="943"/>
      <c r="H292" s="944"/>
      <c r="I292" s="309">
        <f>+ROUND(SUM(I290:I291),0)</f>
        <v>130853800</v>
      </c>
      <c r="J292" s="310" t="s">
        <v>175</v>
      </c>
      <c r="K292" s="311"/>
      <c r="L292" s="311"/>
      <c r="M292" s="312">
        <v>134678536</v>
      </c>
    </row>
    <row r="293" spans="1:13" ht="13.5" thickTop="1"/>
    <row r="294" spans="1:13">
      <c r="A294" s="270" t="s">
        <v>122</v>
      </c>
      <c r="B294" s="271">
        <v>3</v>
      </c>
      <c r="C294" s="981">
        <f>VLOOKUP(B294,Conformación!$A$5:$N$129,2,FALSE)</f>
        <v>0</v>
      </c>
      <c r="D294" s="981"/>
      <c r="E294" s="981"/>
      <c r="F294" s="981"/>
      <c r="G294" s="981"/>
      <c r="H294" s="981"/>
      <c r="I294" s="981"/>
    </row>
    <row r="295" spans="1:13">
      <c r="A295" s="270"/>
      <c r="B295" s="270"/>
      <c r="C295" s="982" t="str">
        <f>Conformación!D7</f>
        <v xml:space="preserve">( 0% -  0% -  0%- 0%- 0%) </v>
      </c>
      <c r="D295" s="982"/>
      <c r="E295" s="982"/>
      <c r="F295" s="982"/>
      <c r="G295" s="982"/>
      <c r="H295" s="982"/>
      <c r="I295" s="982"/>
    </row>
    <row r="296" spans="1:13">
      <c r="A296" s="270"/>
      <c r="B296" s="270"/>
      <c r="C296" s="982"/>
      <c r="D296" s="982"/>
      <c r="E296" s="982"/>
      <c r="F296" s="982"/>
      <c r="G296" s="982"/>
      <c r="H296" s="982"/>
      <c r="I296" s="982"/>
    </row>
    <row r="297" spans="1:13" ht="13.5" thickBot="1"/>
    <row r="298" spans="1:13" ht="14.25" thickTop="1" thickBot="1">
      <c r="A298" s="983" t="s">
        <v>143</v>
      </c>
      <c r="B298" s="984"/>
      <c r="C298" s="984"/>
      <c r="D298" s="984"/>
      <c r="E298" s="984"/>
      <c r="F298" s="984"/>
      <c r="G298" s="984"/>
      <c r="H298" s="984"/>
      <c r="I298" s="985"/>
    </row>
    <row r="299" spans="1:13" ht="14.25" thickTop="1" thickBot="1">
      <c r="A299" s="986" t="s">
        <v>144</v>
      </c>
      <c r="B299" s="987"/>
      <c r="C299" s="987"/>
      <c r="D299" s="987"/>
      <c r="E299" s="987"/>
      <c r="F299" s="987"/>
      <c r="G299" s="987"/>
      <c r="H299" s="987"/>
      <c r="I299" s="988"/>
    </row>
    <row r="300" spans="1:13" ht="13.5" thickTop="1">
      <c r="A300" s="278" t="s">
        <v>145</v>
      </c>
      <c r="B300" s="279" t="s">
        <v>146</v>
      </c>
      <c r="C300" s="279" t="s">
        <v>147</v>
      </c>
      <c r="D300" s="279" t="s">
        <v>148</v>
      </c>
      <c r="E300" s="279" t="s">
        <v>149</v>
      </c>
      <c r="F300" s="979" t="s">
        <v>150</v>
      </c>
      <c r="G300" s="980"/>
      <c r="H300" s="279" t="s">
        <v>151</v>
      </c>
      <c r="I300" s="280"/>
    </row>
    <row r="301" spans="1:13" ht="24">
      <c r="A301" s="281" t="s">
        <v>152</v>
      </c>
      <c r="B301" s="282" t="s">
        <v>153</v>
      </c>
      <c r="C301" s="282" t="s">
        <v>154</v>
      </c>
      <c r="D301" s="282" t="s">
        <v>155</v>
      </c>
      <c r="E301" s="282" t="s">
        <v>156</v>
      </c>
      <c r="F301" s="977" t="s">
        <v>157</v>
      </c>
      <c r="G301" s="978"/>
      <c r="H301" s="282" t="s">
        <v>158</v>
      </c>
      <c r="I301" s="283" t="s">
        <v>159</v>
      </c>
    </row>
    <row r="302" spans="1:13" ht="25.5">
      <c r="A302" s="482" t="s">
        <v>302</v>
      </c>
      <c r="B302" s="483">
        <v>1</v>
      </c>
      <c r="C302" s="484"/>
      <c r="D302" s="485">
        <v>0.6</v>
      </c>
      <c r="E302" s="485">
        <v>1.92</v>
      </c>
      <c r="F302" s="968">
        <f>+ROUND(B302*C302*D302*E302,0)</f>
        <v>0</v>
      </c>
      <c r="G302" s="968"/>
      <c r="H302" s="486">
        <v>5</v>
      </c>
      <c r="I302" s="297">
        <f>+ROUND(H302*F302,0)</f>
        <v>0</v>
      </c>
    </row>
    <row r="303" spans="1:13">
      <c r="A303" s="487" t="s">
        <v>298</v>
      </c>
      <c r="B303" s="488">
        <v>1</v>
      </c>
      <c r="C303" s="286"/>
      <c r="D303" s="287">
        <v>0.4</v>
      </c>
      <c r="E303" s="287">
        <f>E302</f>
        <v>1.92</v>
      </c>
      <c r="F303" s="945">
        <f t="shared" ref="F303:F313" si="20">+ROUND(B303*C303*D303*E303,0)</f>
        <v>0</v>
      </c>
      <c r="G303" s="945"/>
      <c r="H303" s="288">
        <v>5</v>
      </c>
      <c r="I303" s="289">
        <f t="shared" ref="I303:I313" si="21">+ROUND(H303*F303,0)</f>
        <v>0</v>
      </c>
    </row>
    <row r="304" spans="1:13">
      <c r="A304" s="487" t="s">
        <v>303</v>
      </c>
      <c r="B304" s="488">
        <v>1</v>
      </c>
      <c r="C304" s="286"/>
      <c r="D304" s="287">
        <v>0.6</v>
      </c>
      <c r="E304" s="287">
        <f t="shared" ref="E304:E312" si="22">E303</f>
        <v>1.92</v>
      </c>
      <c r="F304" s="945">
        <f t="shared" si="20"/>
        <v>0</v>
      </c>
      <c r="G304" s="945"/>
      <c r="H304" s="288">
        <v>5</v>
      </c>
      <c r="I304" s="289">
        <f t="shared" si="21"/>
        <v>0</v>
      </c>
    </row>
    <row r="305" spans="1:9">
      <c r="A305" s="487" t="s">
        <v>304</v>
      </c>
      <c r="B305" s="488">
        <v>1</v>
      </c>
      <c r="C305" s="286"/>
      <c r="D305" s="287">
        <v>0.6</v>
      </c>
      <c r="E305" s="287">
        <f t="shared" si="22"/>
        <v>1.92</v>
      </c>
      <c r="F305" s="945">
        <f t="shared" si="20"/>
        <v>0</v>
      </c>
      <c r="G305" s="945"/>
      <c r="H305" s="288">
        <v>5</v>
      </c>
      <c r="I305" s="289">
        <f t="shared" si="21"/>
        <v>0</v>
      </c>
    </row>
    <row r="306" spans="1:9">
      <c r="A306" s="487" t="s">
        <v>305</v>
      </c>
      <c r="B306" s="488">
        <v>1</v>
      </c>
      <c r="C306" s="286"/>
      <c r="D306" s="287">
        <v>0.3</v>
      </c>
      <c r="E306" s="287">
        <f t="shared" si="22"/>
        <v>1.92</v>
      </c>
      <c r="F306" s="945">
        <f t="shared" si="20"/>
        <v>0</v>
      </c>
      <c r="G306" s="945"/>
      <c r="H306" s="288">
        <v>5</v>
      </c>
      <c r="I306" s="289">
        <f t="shared" si="21"/>
        <v>0</v>
      </c>
    </row>
    <row r="307" spans="1:9">
      <c r="A307" s="542" t="s">
        <v>306</v>
      </c>
      <c r="B307" s="488">
        <v>1</v>
      </c>
      <c r="C307" s="544"/>
      <c r="D307" s="287">
        <v>0.2</v>
      </c>
      <c r="E307" s="287">
        <f t="shared" si="22"/>
        <v>1.92</v>
      </c>
      <c r="F307" s="945">
        <f t="shared" si="20"/>
        <v>0</v>
      </c>
      <c r="G307" s="945"/>
      <c r="H307" s="288">
        <v>5</v>
      </c>
      <c r="I307" s="289">
        <f t="shared" si="21"/>
        <v>0</v>
      </c>
    </row>
    <row r="308" spans="1:9">
      <c r="A308" s="542" t="s">
        <v>307</v>
      </c>
      <c r="B308" s="543">
        <v>1</v>
      </c>
      <c r="C308" s="544"/>
      <c r="D308" s="287">
        <v>0.15</v>
      </c>
      <c r="E308" s="287">
        <f t="shared" si="22"/>
        <v>1.92</v>
      </c>
      <c r="F308" s="945">
        <f t="shared" si="20"/>
        <v>0</v>
      </c>
      <c r="G308" s="945"/>
      <c r="H308" s="288">
        <v>5</v>
      </c>
      <c r="I308" s="289">
        <f t="shared" si="21"/>
        <v>0</v>
      </c>
    </row>
    <row r="309" spans="1:9">
      <c r="A309" s="542" t="s">
        <v>308</v>
      </c>
      <c r="B309" s="543">
        <v>1</v>
      </c>
      <c r="C309" s="544"/>
      <c r="D309" s="287">
        <v>0.15</v>
      </c>
      <c r="E309" s="287">
        <f t="shared" si="22"/>
        <v>1.92</v>
      </c>
      <c r="F309" s="945">
        <f t="shared" si="20"/>
        <v>0</v>
      </c>
      <c r="G309" s="945"/>
      <c r="H309" s="288">
        <v>5</v>
      </c>
      <c r="I309" s="289">
        <f t="shared" si="21"/>
        <v>0</v>
      </c>
    </row>
    <row r="310" spans="1:9">
      <c r="A310" s="542" t="s">
        <v>309</v>
      </c>
      <c r="B310" s="543">
        <v>1</v>
      </c>
      <c r="C310" s="544"/>
      <c r="D310" s="287">
        <v>0.25</v>
      </c>
      <c r="E310" s="287">
        <f t="shared" si="22"/>
        <v>1.92</v>
      </c>
      <c r="F310" s="945">
        <f t="shared" si="20"/>
        <v>0</v>
      </c>
      <c r="G310" s="945"/>
      <c r="H310" s="288">
        <v>5</v>
      </c>
      <c r="I310" s="289">
        <f t="shared" si="21"/>
        <v>0</v>
      </c>
    </row>
    <row r="311" spans="1:9">
      <c r="A311" s="542" t="s">
        <v>310</v>
      </c>
      <c r="B311" s="543">
        <v>1</v>
      </c>
      <c r="C311" s="544"/>
      <c r="D311" s="545">
        <v>0.15</v>
      </c>
      <c r="E311" s="287">
        <f t="shared" si="22"/>
        <v>1.92</v>
      </c>
      <c r="F311" s="945">
        <f t="shared" si="20"/>
        <v>0</v>
      </c>
      <c r="G311" s="945"/>
      <c r="H311" s="288">
        <v>5</v>
      </c>
      <c r="I311" s="289">
        <f t="shared" si="21"/>
        <v>0</v>
      </c>
    </row>
    <row r="312" spans="1:9">
      <c r="A312" s="542" t="s">
        <v>311</v>
      </c>
      <c r="B312" s="543">
        <v>1</v>
      </c>
      <c r="C312" s="544"/>
      <c r="D312" s="545">
        <v>0.15</v>
      </c>
      <c r="E312" s="287">
        <f t="shared" si="22"/>
        <v>1.92</v>
      </c>
      <c r="F312" s="945">
        <f t="shared" si="20"/>
        <v>0</v>
      </c>
      <c r="G312" s="945"/>
      <c r="H312" s="288">
        <v>5</v>
      </c>
      <c r="I312" s="289">
        <f t="shared" si="21"/>
        <v>0</v>
      </c>
    </row>
    <row r="313" spans="1:9" ht="25.5">
      <c r="A313" s="542" t="s">
        <v>312</v>
      </c>
      <c r="B313" s="543">
        <v>1</v>
      </c>
      <c r="C313" s="544"/>
      <c r="D313" s="545">
        <v>0.3</v>
      </c>
      <c r="E313" s="287">
        <f>E302</f>
        <v>1.92</v>
      </c>
      <c r="F313" s="945">
        <f t="shared" si="20"/>
        <v>0</v>
      </c>
      <c r="G313" s="945"/>
      <c r="H313" s="288">
        <v>5</v>
      </c>
      <c r="I313" s="289">
        <f t="shared" si="21"/>
        <v>0</v>
      </c>
    </row>
    <row r="314" spans="1:9">
      <c r="A314" s="489"/>
      <c r="B314" s="490"/>
      <c r="C314" s="491"/>
      <c r="D314" s="492"/>
      <c r="E314" s="493"/>
      <c r="F314" s="976"/>
      <c r="G314" s="976"/>
      <c r="H314" s="494"/>
      <c r="I314" s="495"/>
    </row>
    <row r="315" spans="1:9">
      <c r="A315" s="970" t="s">
        <v>160</v>
      </c>
      <c r="B315" s="971"/>
      <c r="C315" s="971"/>
      <c r="D315" s="971"/>
      <c r="E315" s="971"/>
      <c r="F315" s="971"/>
      <c r="G315" s="971"/>
      <c r="H315" s="972"/>
      <c r="I315" s="293">
        <f>+ ROUND(SUM(I302:I314),0)</f>
        <v>0</v>
      </c>
    </row>
    <row r="316" spans="1:9">
      <c r="A316" s="973" t="s">
        <v>161</v>
      </c>
      <c r="B316" s="974"/>
      <c r="C316" s="974"/>
      <c r="D316" s="974"/>
      <c r="E316" s="974"/>
      <c r="F316" s="974"/>
      <c r="G316" s="974"/>
      <c r="H316" s="974"/>
      <c r="I316" s="975"/>
    </row>
    <row r="317" spans="1:9" ht="24">
      <c r="A317" s="281" t="s">
        <v>162</v>
      </c>
      <c r="B317" s="282" t="s">
        <v>153</v>
      </c>
      <c r="C317" s="282" t="s">
        <v>154</v>
      </c>
      <c r="D317" s="282" t="s">
        <v>155</v>
      </c>
      <c r="E317" s="282" t="s">
        <v>163</v>
      </c>
      <c r="F317" s="977" t="s">
        <v>157</v>
      </c>
      <c r="G317" s="978"/>
      <c r="H317" s="282" t="s">
        <v>158</v>
      </c>
      <c r="I317" s="283" t="s">
        <v>159</v>
      </c>
    </row>
    <row r="318" spans="1:9" hidden="1">
      <c r="A318" s="482" t="s">
        <v>294</v>
      </c>
      <c r="B318" s="294">
        <v>0</v>
      </c>
      <c r="C318" s="484"/>
      <c r="D318" s="295">
        <v>0</v>
      </c>
      <c r="E318" s="496">
        <v>0</v>
      </c>
      <c r="F318" s="968">
        <f t="shared" ref="F318:F320" si="23">+ROUND(B318*C318*D318*E318,0)</f>
        <v>0</v>
      </c>
      <c r="G318" s="968"/>
      <c r="H318" s="296">
        <v>0</v>
      </c>
      <c r="I318" s="297">
        <f t="shared" ref="I318:I320" si="24">+ROUND(H318*F318,0)</f>
        <v>0</v>
      </c>
    </row>
    <row r="319" spans="1:9" hidden="1">
      <c r="A319" s="487" t="s">
        <v>295</v>
      </c>
      <c r="B319" s="497">
        <v>0</v>
      </c>
      <c r="C319" s="286"/>
      <c r="D319" s="498">
        <v>0</v>
      </c>
      <c r="E319" s="290">
        <v>0</v>
      </c>
      <c r="F319" s="945">
        <f t="shared" si="23"/>
        <v>0</v>
      </c>
      <c r="G319" s="945"/>
      <c r="H319" s="291">
        <v>0</v>
      </c>
      <c r="I319" s="289">
        <f t="shared" si="24"/>
        <v>0</v>
      </c>
    </row>
    <row r="320" spans="1:9" hidden="1">
      <c r="A320" s="487" t="s">
        <v>195</v>
      </c>
      <c r="B320" s="497">
        <v>0</v>
      </c>
      <c r="C320" s="499"/>
      <c r="D320" s="498">
        <v>0</v>
      </c>
      <c r="E320" s="290">
        <v>0</v>
      </c>
      <c r="F320" s="945">
        <f t="shared" si="23"/>
        <v>0</v>
      </c>
      <c r="G320" s="945"/>
      <c r="H320" s="291">
        <v>0</v>
      </c>
      <c r="I320" s="289">
        <f t="shared" si="24"/>
        <v>0</v>
      </c>
    </row>
    <row r="321" spans="1:9">
      <c r="A321" s="500"/>
      <c r="B321" s="501"/>
      <c r="C321" s="502"/>
      <c r="D321" s="503"/>
      <c r="E321" s="493"/>
      <c r="F321" s="969"/>
      <c r="G321" s="969"/>
      <c r="H321" s="494"/>
      <c r="I321" s="495"/>
    </row>
    <row r="322" spans="1:9">
      <c r="A322" s="970" t="s">
        <v>164</v>
      </c>
      <c r="B322" s="971"/>
      <c r="C322" s="971"/>
      <c r="D322" s="971"/>
      <c r="E322" s="971"/>
      <c r="F322" s="971"/>
      <c r="G322" s="971"/>
      <c r="H322" s="972"/>
      <c r="I322" s="293">
        <f>+ ROUND(SUM(I318:I321),0)</f>
        <v>0</v>
      </c>
    </row>
    <row r="323" spans="1:9">
      <c r="A323" s="973" t="s">
        <v>165</v>
      </c>
      <c r="B323" s="974"/>
      <c r="C323" s="974"/>
      <c r="D323" s="974"/>
      <c r="E323" s="974"/>
      <c r="F323" s="974"/>
      <c r="G323" s="974"/>
      <c r="H323" s="974"/>
      <c r="I323" s="975"/>
    </row>
    <row r="324" spans="1:9">
      <c r="A324" s="962" t="s">
        <v>166</v>
      </c>
      <c r="B324" s="963"/>
      <c r="C324" s="964"/>
      <c r="D324" s="965" t="s">
        <v>167</v>
      </c>
      <c r="E324" s="964"/>
      <c r="F324" s="965" t="s">
        <v>153</v>
      </c>
      <c r="G324" s="964"/>
      <c r="H324" s="299" t="s">
        <v>168</v>
      </c>
      <c r="I324" s="300" t="s">
        <v>169</v>
      </c>
    </row>
    <row r="325" spans="1:9">
      <c r="A325" s="946"/>
      <c r="B325" s="947"/>
      <c r="C325" s="948"/>
      <c r="D325" s="949"/>
      <c r="E325" s="950"/>
      <c r="F325" s="966"/>
      <c r="G325" s="967"/>
      <c r="H325" s="301"/>
      <c r="I325" s="302">
        <f>+ROUND(H325*F325,0)</f>
        <v>0</v>
      </c>
    </row>
    <row r="326" spans="1:9">
      <c r="A326" s="946"/>
      <c r="B326" s="947"/>
      <c r="C326" s="948"/>
      <c r="D326" s="949"/>
      <c r="E326" s="950"/>
      <c r="F326" s="951"/>
      <c r="G326" s="952"/>
      <c r="H326" s="301"/>
      <c r="I326" s="302">
        <f t="shared" ref="I326:I328" si="25">+ROUND(H326*F326,0)</f>
        <v>0</v>
      </c>
    </row>
    <row r="327" spans="1:9">
      <c r="A327" s="946"/>
      <c r="B327" s="947"/>
      <c r="C327" s="948"/>
      <c r="D327" s="949"/>
      <c r="E327" s="950"/>
      <c r="F327" s="951"/>
      <c r="G327" s="952"/>
      <c r="H327" s="301"/>
      <c r="I327" s="302">
        <f t="shared" si="25"/>
        <v>0</v>
      </c>
    </row>
    <row r="328" spans="1:9">
      <c r="A328" s="946"/>
      <c r="B328" s="947"/>
      <c r="C328" s="948"/>
      <c r="D328" s="949"/>
      <c r="E328" s="950"/>
      <c r="F328" s="951"/>
      <c r="G328" s="952"/>
      <c r="H328" s="301"/>
      <c r="I328" s="302">
        <f t="shared" si="25"/>
        <v>0</v>
      </c>
    </row>
    <row r="329" spans="1:9">
      <c r="A329" s="946"/>
      <c r="B329" s="947"/>
      <c r="C329" s="948"/>
      <c r="D329" s="949"/>
      <c r="E329" s="950"/>
      <c r="F329" s="951"/>
      <c r="G329" s="952"/>
      <c r="H329" s="301"/>
      <c r="I329" s="302">
        <v>0</v>
      </c>
    </row>
    <row r="330" spans="1:9">
      <c r="A330" s="946"/>
      <c r="B330" s="947"/>
      <c r="C330" s="948"/>
      <c r="D330" s="949"/>
      <c r="E330" s="950"/>
      <c r="F330" s="951"/>
      <c r="G330" s="952"/>
      <c r="H330" s="301"/>
      <c r="I330" s="302">
        <v>0</v>
      </c>
    </row>
    <row r="331" spans="1:9" ht="13.5" thickBot="1">
      <c r="A331" s="953" t="s">
        <v>170</v>
      </c>
      <c r="B331" s="954"/>
      <c r="C331" s="954"/>
      <c r="D331" s="954"/>
      <c r="E331" s="954"/>
      <c r="F331" s="954"/>
      <c r="G331" s="954"/>
      <c r="H331" s="955"/>
      <c r="I331" s="293">
        <f>+ ROUND(SUM(I325:I330),0)</f>
        <v>0</v>
      </c>
    </row>
    <row r="332" spans="1:9" ht="13.5" thickTop="1">
      <c r="A332" s="956" t="s">
        <v>171</v>
      </c>
      <c r="B332" s="957"/>
      <c r="C332" s="957"/>
      <c r="D332" s="957"/>
      <c r="E332" s="957"/>
      <c r="F332" s="957"/>
      <c r="G332" s="957"/>
      <c r="H332" s="957"/>
      <c r="I332" s="958"/>
    </row>
    <row r="333" spans="1:9">
      <c r="A333" s="959" t="s">
        <v>172</v>
      </c>
      <c r="B333" s="960"/>
      <c r="C333" s="960"/>
      <c r="D333" s="960"/>
      <c r="E333" s="960"/>
      <c r="F333" s="960"/>
      <c r="G333" s="960"/>
      <c r="H333" s="961"/>
      <c r="I333" s="307">
        <f>+ROUND(I331+I322+I315,0)</f>
        <v>0</v>
      </c>
    </row>
    <row r="334" spans="1:9">
      <c r="A334" s="939" t="s">
        <v>173</v>
      </c>
      <c r="B334" s="940"/>
      <c r="C334" s="940"/>
      <c r="D334" s="940"/>
      <c r="E334" s="940"/>
      <c r="F334" s="940"/>
      <c r="G334" s="940"/>
      <c r="H334" s="941"/>
      <c r="I334" s="308">
        <f>+ROUND(I333*0.16,0)</f>
        <v>0</v>
      </c>
    </row>
    <row r="335" spans="1:9" ht="13.5" thickBot="1">
      <c r="A335" s="942" t="s">
        <v>174</v>
      </c>
      <c r="B335" s="943"/>
      <c r="C335" s="943"/>
      <c r="D335" s="943"/>
      <c r="E335" s="943"/>
      <c r="F335" s="943"/>
      <c r="G335" s="943"/>
      <c r="H335" s="944"/>
      <c r="I335" s="309">
        <f>+ROUND(SUM(I333:I334),0)</f>
        <v>0</v>
      </c>
    </row>
    <row r="336" spans="1:9" ht="13.5" thickTop="1"/>
    <row r="337" spans="1:9">
      <c r="A337" s="270" t="s">
        <v>122</v>
      </c>
      <c r="B337" s="271">
        <v>4</v>
      </c>
      <c r="C337" s="981">
        <f>VLOOKUP(B337,Conformación!$A$5:$N$129,2,FALSE)</f>
        <v>0</v>
      </c>
      <c r="D337" s="981"/>
      <c r="E337" s="981"/>
      <c r="F337" s="981"/>
      <c r="G337" s="981"/>
      <c r="H337" s="981"/>
      <c r="I337" s="981"/>
    </row>
    <row r="338" spans="1:9">
      <c r="A338" s="270"/>
      <c r="B338" s="270"/>
      <c r="C338" s="982">
        <f>Conformación!D347</f>
        <v>0</v>
      </c>
      <c r="D338" s="982"/>
      <c r="E338" s="982"/>
      <c r="F338" s="982"/>
      <c r="G338" s="982"/>
      <c r="H338" s="982"/>
      <c r="I338" s="982"/>
    </row>
    <row r="339" spans="1:9">
      <c r="A339" s="270"/>
      <c r="B339" s="270"/>
      <c r="C339" s="982"/>
      <c r="D339" s="982"/>
      <c r="E339" s="982"/>
      <c r="F339" s="982"/>
      <c r="G339" s="982"/>
      <c r="H339" s="982"/>
      <c r="I339" s="982"/>
    </row>
    <row r="340" spans="1:9" ht="13.5" thickBot="1"/>
    <row r="341" spans="1:9" ht="14.25" thickTop="1" thickBot="1">
      <c r="A341" s="983" t="s">
        <v>143</v>
      </c>
      <c r="B341" s="984"/>
      <c r="C341" s="984"/>
      <c r="D341" s="984"/>
      <c r="E341" s="984"/>
      <c r="F341" s="984"/>
      <c r="G341" s="984"/>
      <c r="H341" s="984"/>
      <c r="I341" s="985"/>
    </row>
    <row r="342" spans="1:9" ht="14.25" thickTop="1" thickBot="1">
      <c r="A342" s="986" t="s">
        <v>144</v>
      </c>
      <c r="B342" s="987"/>
      <c r="C342" s="987"/>
      <c r="D342" s="987"/>
      <c r="E342" s="987"/>
      <c r="F342" s="987"/>
      <c r="G342" s="987"/>
      <c r="H342" s="987"/>
      <c r="I342" s="988"/>
    </row>
    <row r="343" spans="1:9" ht="13.5" thickTop="1">
      <c r="A343" s="278" t="s">
        <v>145</v>
      </c>
      <c r="B343" s="279" t="s">
        <v>146</v>
      </c>
      <c r="C343" s="279" t="s">
        <v>147</v>
      </c>
      <c r="D343" s="279" t="s">
        <v>148</v>
      </c>
      <c r="E343" s="279" t="s">
        <v>149</v>
      </c>
      <c r="F343" s="979" t="s">
        <v>150</v>
      </c>
      <c r="G343" s="980"/>
      <c r="H343" s="279" t="s">
        <v>151</v>
      </c>
      <c r="I343" s="280"/>
    </row>
    <row r="344" spans="1:9" ht="24">
      <c r="A344" s="281" t="s">
        <v>152</v>
      </c>
      <c r="B344" s="282" t="s">
        <v>153</v>
      </c>
      <c r="C344" s="282" t="s">
        <v>154</v>
      </c>
      <c r="D344" s="282" t="s">
        <v>155</v>
      </c>
      <c r="E344" s="282" t="s">
        <v>156</v>
      </c>
      <c r="F344" s="977" t="s">
        <v>157</v>
      </c>
      <c r="G344" s="978"/>
      <c r="H344" s="282" t="s">
        <v>158</v>
      </c>
      <c r="I344" s="283" t="s">
        <v>159</v>
      </c>
    </row>
    <row r="345" spans="1:9" ht="25.5">
      <c r="A345" s="482" t="s">
        <v>302</v>
      </c>
      <c r="B345" s="483">
        <v>1</v>
      </c>
      <c r="C345" s="484"/>
      <c r="D345" s="485">
        <v>0.6</v>
      </c>
      <c r="E345" s="485">
        <v>1.92</v>
      </c>
      <c r="F345" s="968">
        <f>+ROUND(B345*C345*D345*E345,0)</f>
        <v>0</v>
      </c>
      <c r="G345" s="968"/>
      <c r="H345" s="486">
        <v>5</v>
      </c>
      <c r="I345" s="297">
        <f>+ROUND(H345*F345,0)</f>
        <v>0</v>
      </c>
    </row>
    <row r="346" spans="1:9">
      <c r="A346" s="487" t="s">
        <v>298</v>
      </c>
      <c r="B346" s="488">
        <v>1</v>
      </c>
      <c r="C346" s="286"/>
      <c r="D346" s="287">
        <v>0.4</v>
      </c>
      <c r="E346" s="287">
        <f>E345</f>
        <v>1.92</v>
      </c>
      <c r="F346" s="945">
        <f t="shared" ref="F346:F356" si="26">+ROUND(B346*C346*D346*E346,0)</f>
        <v>0</v>
      </c>
      <c r="G346" s="945"/>
      <c r="H346" s="288">
        <v>5</v>
      </c>
      <c r="I346" s="289">
        <f t="shared" ref="I346:I356" si="27">+ROUND(H346*F346,0)</f>
        <v>0</v>
      </c>
    </row>
    <row r="347" spans="1:9">
      <c r="A347" s="487" t="s">
        <v>303</v>
      </c>
      <c r="B347" s="488">
        <v>1</v>
      </c>
      <c r="C347" s="286"/>
      <c r="D347" s="287">
        <v>0.6</v>
      </c>
      <c r="E347" s="287">
        <f t="shared" ref="E347:E355" si="28">E346</f>
        <v>1.92</v>
      </c>
      <c r="F347" s="945">
        <f t="shared" si="26"/>
        <v>0</v>
      </c>
      <c r="G347" s="945"/>
      <c r="H347" s="288">
        <v>5</v>
      </c>
      <c r="I347" s="289">
        <f t="shared" si="27"/>
        <v>0</v>
      </c>
    </row>
    <row r="348" spans="1:9">
      <c r="A348" s="487" t="s">
        <v>304</v>
      </c>
      <c r="B348" s="488">
        <v>1</v>
      </c>
      <c r="C348" s="286"/>
      <c r="D348" s="287">
        <v>0.6</v>
      </c>
      <c r="E348" s="287">
        <f t="shared" si="28"/>
        <v>1.92</v>
      </c>
      <c r="F348" s="945">
        <f t="shared" si="26"/>
        <v>0</v>
      </c>
      <c r="G348" s="945"/>
      <c r="H348" s="288">
        <v>5</v>
      </c>
      <c r="I348" s="289">
        <f t="shared" si="27"/>
        <v>0</v>
      </c>
    </row>
    <row r="349" spans="1:9">
      <c r="A349" s="487" t="s">
        <v>305</v>
      </c>
      <c r="B349" s="488">
        <v>1</v>
      </c>
      <c r="C349" s="286"/>
      <c r="D349" s="287">
        <v>0.3</v>
      </c>
      <c r="E349" s="287">
        <f t="shared" si="28"/>
        <v>1.92</v>
      </c>
      <c r="F349" s="945">
        <f t="shared" si="26"/>
        <v>0</v>
      </c>
      <c r="G349" s="945"/>
      <c r="H349" s="288">
        <v>5</v>
      </c>
      <c r="I349" s="289">
        <f t="shared" si="27"/>
        <v>0</v>
      </c>
    </row>
    <row r="350" spans="1:9">
      <c r="A350" s="542" t="s">
        <v>306</v>
      </c>
      <c r="B350" s="488">
        <v>1</v>
      </c>
      <c r="C350" s="544"/>
      <c r="D350" s="287">
        <v>0.2</v>
      </c>
      <c r="E350" s="287">
        <f t="shared" si="28"/>
        <v>1.92</v>
      </c>
      <c r="F350" s="945">
        <f t="shared" si="26"/>
        <v>0</v>
      </c>
      <c r="G350" s="945"/>
      <c r="H350" s="288">
        <v>5</v>
      </c>
      <c r="I350" s="289">
        <f t="shared" si="27"/>
        <v>0</v>
      </c>
    </row>
    <row r="351" spans="1:9">
      <c r="A351" s="542" t="s">
        <v>307</v>
      </c>
      <c r="B351" s="543">
        <v>1</v>
      </c>
      <c r="C351" s="544"/>
      <c r="D351" s="287">
        <v>0.15</v>
      </c>
      <c r="E351" s="287">
        <f t="shared" si="28"/>
        <v>1.92</v>
      </c>
      <c r="F351" s="945">
        <f t="shared" si="26"/>
        <v>0</v>
      </c>
      <c r="G351" s="945"/>
      <c r="H351" s="288">
        <v>5</v>
      </c>
      <c r="I351" s="289">
        <f t="shared" si="27"/>
        <v>0</v>
      </c>
    </row>
    <row r="352" spans="1:9">
      <c r="A352" s="542" t="s">
        <v>308</v>
      </c>
      <c r="B352" s="543">
        <v>1</v>
      </c>
      <c r="C352" s="544"/>
      <c r="D352" s="287">
        <v>0.15</v>
      </c>
      <c r="E352" s="287">
        <f t="shared" si="28"/>
        <v>1.92</v>
      </c>
      <c r="F352" s="945">
        <f t="shared" si="26"/>
        <v>0</v>
      </c>
      <c r="G352" s="945"/>
      <c r="H352" s="288">
        <v>5</v>
      </c>
      <c r="I352" s="289">
        <f t="shared" si="27"/>
        <v>0</v>
      </c>
    </row>
    <row r="353" spans="1:9">
      <c r="A353" s="542" t="s">
        <v>309</v>
      </c>
      <c r="B353" s="543">
        <v>1</v>
      </c>
      <c r="C353" s="544"/>
      <c r="D353" s="287">
        <v>0.25</v>
      </c>
      <c r="E353" s="287">
        <f t="shared" si="28"/>
        <v>1.92</v>
      </c>
      <c r="F353" s="945">
        <f t="shared" si="26"/>
        <v>0</v>
      </c>
      <c r="G353" s="945"/>
      <c r="H353" s="288">
        <v>5</v>
      </c>
      <c r="I353" s="289">
        <f t="shared" si="27"/>
        <v>0</v>
      </c>
    </row>
    <row r="354" spans="1:9">
      <c r="A354" s="542" t="s">
        <v>310</v>
      </c>
      <c r="B354" s="543">
        <v>1</v>
      </c>
      <c r="C354" s="544"/>
      <c r="D354" s="545">
        <v>0.15</v>
      </c>
      <c r="E354" s="287">
        <f t="shared" si="28"/>
        <v>1.92</v>
      </c>
      <c r="F354" s="945">
        <f t="shared" si="26"/>
        <v>0</v>
      </c>
      <c r="G354" s="945"/>
      <c r="H354" s="288">
        <v>5</v>
      </c>
      <c r="I354" s="289">
        <f t="shared" si="27"/>
        <v>0</v>
      </c>
    </row>
    <row r="355" spans="1:9">
      <c r="A355" s="542" t="s">
        <v>311</v>
      </c>
      <c r="B355" s="543">
        <v>1</v>
      </c>
      <c r="C355" s="544"/>
      <c r="D355" s="545">
        <v>0.15</v>
      </c>
      <c r="E355" s="287">
        <f t="shared" si="28"/>
        <v>1.92</v>
      </c>
      <c r="F355" s="945">
        <f t="shared" si="26"/>
        <v>0</v>
      </c>
      <c r="G355" s="945"/>
      <c r="H355" s="288">
        <v>5</v>
      </c>
      <c r="I355" s="289">
        <f t="shared" si="27"/>
        <v>0</v>
      </c>
    </row>
    <row r="356" spans="1:9" ht="25.5">
      <c r="A356" s="542" t="s">
        <v>312</v>
      </c>
      <c r="B356" s="543">
        <v>1</v>
      </c>
      <c r="C356" s="544"/>
      <c r="D356" s="545">
        <v>0.3</v>
      </c>
      <c r="E356" s="287">
        <f>E345</f>
        <v>1.92</v>
      </c>
      <c r="F356" s="945">
        <f t="shared" si="26"/>
        <v>0</v>
      </c>
      <c r="G356" s="945"/>
      <c r="H356" s="288">
        <v>5</v>
      </c>
      <c r="I356" s="289">
        <f t="shared" si="27"/>
        <v>0</v>
      </c>
    </row>
    <row r="357" spans="1:9">
      <c r="A357" s="489"/>
      <c r="B357" s="490"/>
      <c r="C357" s="491"/>
      <c r="D357" s="492"/>
      <c r="E357" s="493"/>
      <c r="F357" s="976"/>
      <c r="G357" s="976"/>
      <c r="H357" s="494"/>
      <c r="I357" s="495"/>
    </row>
    <row r="358" spans="1:9">
      <c r="A358" s="970" t="s">
        <v>160</v>
      </c>
      <c r="B358" s="971"/>
      <c r="C358" s="971"/>
      <c r="D358" s="971"/>
      <c r="E358" s="971"/>
      <c r="F358" s="971"/>
      <c r="G358" s="971"/>
      <c r="H358" s="972"/>
      <c r="I358" s="293">
        <f>+ ROUND(SUM(I345:I357),0)</f>
        <v>0</v>
      </c>
    </row>
    <row r="359" spans="1:9">
      <c r="A359" s="973" t="s">
        <v>161</v>
      </c>
      <c r="B359" s="974"/>
      <c r="C359" s="974"/>
      <c r="D359" s="974"/>
      <c r="E359" s="974"/>
      <c r="F359" s="974"/>
      <c r="G359" s="974"/>
      <c r="H359" s="974"/>
      <c r="I359" s="975"/>
    </row>
    <row r="360" spans="1:9" ht="24">
      <c r="A360" s="281" t="s">
        <v>162</v>
      </c>
      <c r="B360" s="282" t="s">
        <v>153</v>
      </c>
      <c r="C360" s="282" t="s">
        <v>154</v>
      </c>
      <c r="D360" s="282" t="s">
        <v>155</v>
      </c>
      <c r="E360" s="282" t="s">
        <v>163</v>
      </c>
      <c r="F360" s="977" t="s">
        <v>157</v>
      </c>
      <c r="G360" s="978"/>
      <c r="H360" s="282" t="s">
        <v>158</v>
      </c>
      <c r="I360" s="283" t="s">
        <v>159</v>
      </c>
    </row>
    <row r="361" spans="1:9">
      <c r="A361" s="482" t="s">
        <v>294</v>
      </c>
      <c r="B361" s="294"/>
      <c r="C361" s="484"/>
      <c r="D361" s="295">
        <v>0</v>
      </c>
      <c r="E361" s="496">
        <v>0</v>
      </c>
      <c r="F361" s="968">
        <f t="shared" ref="F361:F363" si="29">+ROUND(B361*C361*D361*E361,0)</f>
        <v>0</v>
      </c>
      <c r="G361" s="968"/>
      <c r="H361" s="296">
        <v>0</v>
      </c>
      <c r="I361" s="297">
        <f t="shared" ref="I361:I363" si="30">+ROUND(H361*F361,0)</f>
        <v>0</v>
      </c>
    </row>
    <row r="362" spans="1:9">
      <c r="A362" s="487" t="s">
        <v>295</v>
      </c>
      <c r="B362" s="497"/>
      <c r="C362" s="286"/>
      <c r="D362" s="498">
        <v>0</v>
      </c>
      <c r="E362" s="290">
        <v>0</v>
      </c>
      <c r="F362" s="945">
        <f t="shared" si="29"/>
        <v>0</v>
      </c>
      <c r="G362" s="945"/>
      <c r="H362" s="291">
        <v>0</v>
      </c>
      <c r="I362" s="289">
        <f t="shared" si="30"/>
        <v>0</v>
      </c>
    </row>
    <row r="363" spans="1:9">
      <c r="A363" s="487" t="s">
        <v>195</v>
      </c>
      <c r="B363" s="497"/>
      <c r="C363" s="499"/>
      <c r="D363" s="498">
        <v>0</v>
      </c>
      <c r="E363" s="290">
        <v>0</v>
      </c>
      <c r="F363" s="945">
        <f t="shared" si="29"/>
        <v>0</v>
      </c>
      <c r="G363" s="945"/>
      <c r="H363" s="291">
        <v>0</v>
      </c>
      <c r="I363" s="289">
        <f t="shared" si="30"/>
        <v>0</v>
      </c>
    </row>
    <row r="364" spans="1:9">
      <c r="A364" s="500"/>
      <c r="B364" s="501"/>
      <c r="C364" s="502"/>
      <c r="D364" s="503"/>
      <c r="E364" s="493"/>
      <c r="F364" s="969"/>
      <c r="G364" s="969"/>
      <c r="H364" s="494"/>
      <c r="I364" s="495"/>
    </row>
    <row r="365" spans="1:9">
      <c r="A365" s="970" t="s">
        <v>164</v>
      </c>
      <c r="B365" s="971"/>
      <c r="C365" s="971"/>
      <c r="D365" s="971"/>
      <c r="E365" s="971"/>
      <c r="F365" s="971"/>
      <c r="G365" s="971"/>
      <c r="H365" s="972"/>
      <c r="I365" s="293">
        <f>+ ROUND(SUM(I361:I364),0)</f>
        <v>0</v>
      </c>
    </row>
    <row r="366" spans="1:9">
      <c r="A366" s="973" t="s">
        <v>165</v>
      </c>
      <c r="B366" s="974"/>
      <c r="C366" s="974"/>
      <c r="D366" s="974"/>
      <c r="E366" s="974"/>
      <c r="F366" s="974"/>
      <c r="G366" s="974"/>
      <c r="H366" s="974"/>
      <c r="I366" s="975"/>
    </row>
    <row r="367" spans="1:9">
      <c r="A367" s="962" t="s">
        <v>166</v>
      </c>
      <c r="B367" s="963"/>
      <c r="C367" s="964"/>
      <c r="D367" s="965" t="s">
        <v>167</v>
      </c>
      <c r="E367" s="964"/>
      <c r="F367" s="965" t="s">
        <v>153</v>
      </c>
      <c r="G367" s="964"/>
      <c r="H367" s="299" t="s">
        <v>168</v>
      </c>
      <c r="I367" s="300" t="s">
        <v>169</v>
      </c>
    </row>
    <row r="368" spans="1:9">
      <c r="A368" s="946"/>
      <c r="B368" s="947"/>
      <c r="C368" s="948"/>
      <c r="D368" s="949"/>
      <c r="E368" s="950"/>
      <c r="F368" s="966"/>
      <c r="G368" s="967"/>
      <c r="H368" s="301"/>
      <c r="I368" s="302">
        <f>+ROUND(H368*F368,0)</f>
        <v>0</v>
      </c>
    </row>
    <row r="369" spans="1:9">
      <c r="A369" s="946"/>
      <c r="B369" s="947"/>
      <c r="C369" s="948"/>
      <c r="D369" s="949"/>
      <c r="E369" s="950"/>
      <c r="F369" s="951"/>
      <c r="G369" s="952"/>
      <c r="H369" s="301"/>
      <c r="I369" s="302">
        <f t="shared" ref="I369:I371" si="31">+ROUND(H369*F369,0)</f>
        <v>0</v>
      </c>
    </row>
    <row r="370" spans="1:9">
      <c r="A370" s="946"/>
      <c r="B370" s="947"/>
      <c r="C370" s="948"/>
      <c r="D370" s="949"/>
      <c r="E370" s="950"/>
      <c r="F370" s="951"/>
      <c r="G370" s="952"/>
      <c r="H370" s="301"/>
      <c r="I370" s="302">
        <f t="shared" si="31"/>
        <v>0</v>
      </c>
    </row>
    <row r="371" spans="1:9">
      <c r="A371" s="946"/>
      <c r="B371" s="947"/>
      <c r="C371" s="948"/>
      <c r="D371" s="949"/>
      <c r="E371" s="950"/>
      <c r="F371" s="951"/>
      <c r="G371" s="952"/>
      <c r="H371" s="301"/>
      <c r="I371" s="302">
        <f t="shared" si="31"/>
        <v>0</v>
      </c>
    </row>
    <row r="372" spans="1:9">
      <c r="A372" s="946"/>
      <c r="B372" s="947"/>
      <c r="C372" s="948"/>
      <c r="D372" s="949"/>
      <c r="E372" s="950"/>
      <c r="F372" s="951"/>
      <c r="G372" s="952"/>
      <c r="H372" s="301"/>
      <c r="I372" s="302">
        <v>0</v>
      </c>
    </row>
    <row r="373" spans="1:9">
      <c r="A373" s="946"/>
      <c r="B373" s="947"/>
      <c r="C373" s="948"/>
      <c r="D373" s="949"/>
      <c r="E373" s="950"/>
      <c r="F373" s="951"/>
      <c r="G373" s="952"/>
      <c r="H373" s="301"/>
      <c r="I373" s="302">
        <v>0</v>
      </c>
    </row>
    <row r="374" spans="1:9" ht="13.5" thickBot="1">
      <c r="A374" s="953" t="s">
        <v>170</v>
      </c>
      <c r="B374" s="954"/>
      <c r="C374" s="954"/>
      <c r="D374" s="954"/>
      <c r="E374" s="954"/>
      <c r="F374" s="954"/>
      <c r="G374" s="954"/>
      <c r="H374" s="955"/>
      <c r="I374" s="293">
        <f>+ ROUND(SUM(I368:I373),0)</f>
        <v>0</v>
      </c>
    </row>
    <row r="375" spans="1:9" ht="13.5" thickTop="1">
      <c r="A375" s="956" t="s">
        <v>171</v>
      </c>
      <c r="B375" s="957"/>
      <c r="C375" s="957"/>
      <c r="D375" s="957"/>
      <c r="E375" s="957"/>
      <c r="F375" s="957"/>
      <c r="G375" s="957"/>
      <c r="H375" s="957"/>
      <c r="I375" s="958"/>
    </row>
    <row r="376" spans="1:9">
      <c r="A376" s="959" t="s">
        <v>172</v>
      </c>
      <c r="B376" s="960"/>
      <c r="C376" s="960"/>
      <c r="D376" s="960"/>
      <c r="E376" s="960"/>
      <c r="F376" s="960"/>
      <c r="G376" s="960"/>
      <c r="H376" s="961"/>
      <c r="I376" s="307">
        <f>+ROUND(I374+I365+I358,0)</f>
        <v>0</v>
      </c>
    </row>
    <row r="377" spans="1:9">
      <c r="A377" s="939" t="s">
        <v>173</v>
      </c>
      <c r="B377" s="940"/>
      <c r="C377" s="940"/>
      <c r="D377" s="940"/>
      <c r="E377" s="940"/>
      <c r="F377" s="940"/>
      <c r="G377" s="940"/>
      <c r="H377" s="941"/>
      <c r="I377" s="308">
        <f>+ROUND(I376*0.16,0)</f>
        <v>0</v>
      </c>
    </row>
    <row r="378" spans="1:9" ht="13.5" thickBot="1">
      <c r="A378" s="942" t="s">
        <v>174</v>
      </c>
      <c r="B378" s="943"/>
      <c r="C378" s="943"/>
      <c r="D378" s="943"/>
      <c r="E378" s="943"/>
      <c r="F378" s="943"/>
      <c r="G378" s="943"/>
      <c r="H378" s="944"/>
      <c r="I378" s="309">
        <f>+ROUND(SUM(I376:I377),0)</f>
        <v>0</v>
      </c>
    </row>
    <row r="379" spans="1:9" ht="13.5" thickTop="1"/>
    <row r="380" spans="1:9">
      <c r="A380" s="270" t="s">
        <v>122</v>
      </c>
      <c r="B380" s="271">
        <v>5</v>
      </c>
      <c r="C380" s="981">
        <f>VLOOKUP(B380,Conformación!$A$5:$N$129,2,FALSE)</f>
        <v>0</v>
      </c>
      <c r="D380" s="981"/>
      <c r="E380" s="981"/>
      <c r="F380" s="981"/>
      <c r="G380" s="981"/>
      <c r="H380" s="981"/>
      <c r="I380" s="981"/>
    </row>
    <row r="381" spans="1:9">
      <c r="A381" s="270"/>
      <c r="B381" s="270"/>
      <c r="C381" s="982">
        <f>Conformación!D390</f>
        <v>0</v>
      </c>
      <c r="D381" s="982"/>
      <c r="E381" s="982"/>
      <c r="F381" s="982"/>
      <c r="G381" s="982"/>
      <c r="H381" s="982"/>
      <c r="I381" s="982"/>
    </row>
    <row r="382" spans="1:9">
      <c r="A382" s="270"/>
      <c r="B382" s="270"/>
      <c r="C382" s="982"/>
      <c r="D382" s="982"/>
      <c r="E382" s="982"/>
      <c r="F382" s="982"/>
      <c r="G382" s="982"/>
      <c r="H382" s="982"/>
      <c r="I382" s="982"/>
    </row>
    <row r="383" spans="1:9" ht="13.5" thickBot="1"/>
    <row r="384" spans="1:9" ht="14.25" thickTop="1" thickBot="1">
      <c r="A384" s="983" t="s">
        <v>143</v>
      </c>
      <c r="B384" s="984"/>
      <c r="C384" s="984"/>
      <c r="D384" s="984"/>
      <c r="E384" s="984"/>
      <c r="F384" s="984"/>
      <c r="G384" s="984"/>
      <c r="H384" s="984"/>
      <c r="I384" s="985"/>
    </row>
    <row r="385" spans="1:9" ht="14.25" thickTop="1" thickBot="1">
      <c r="A385" s="986" t="s">
        <v>144</v>
      </c>
      <c r="B385" s="987"/>
      <c r="C385" s="987"/>
      <c r="D385" s="987"/>
      <c r="E385" s="987"/>
      <c r="F385" s="987"/>
      <c r="G385" s="987"/>
      <c r="H385" s="987"/>
      <c r="I385" s="988"/>
    </row>
    <row r="386" spans="1:9" ht="13.5" thickTop="1">
      <c r="A386" s="278" t="s">
        <v>145</v>
      </c>
      <c r="B386" s="279" t="s">
        <v>146</v>
      </c>
      <c r="C386" s="279" t="s">
        <v>147</v>
      </c>
      <c r="D386" s="279" t="s">
        <v>148</v>
      </c>
      <c r="E386" s="279" t="s">
        <v>149</v>
      </c>
      <c r="F386" s="979" t="s">
        <v>150</v>
      </c>
      <c r="G386" s="980"/>
      <c r="H386" s="279" t="s">
        <v>151</v>
      </c>
      <c r="I386" s="280"/>
    </row>
    <row r="387" spans="1:9" ht="24">
      <c r="A387" s="281" t="s">
        <v>152</v>
      </c>
      <c r="B387" s="282" t="s">
        <v>153</v>
      </c>
      <c r="C387" s="282" t="s">
        <v>154</v>
      </c>
      <c r="D387" s="282" t="s">
        <v>155</v>
      </c>
      <c r="E387" s="282" t="s">
        <v>156</v>
      </c>
      <c r="F387" s="977" t="s">
        <v>157</v>
      </c>
      <c r="G387" s="978"/>
      <c r="H387" s="282" t="s">
        <v>158</v>
      </c>
      <c r="I387" s="283" t="s">
        <v>159</v>
      </c>
    </row>
    <row r="388" spans="1:9" ht="25.5">
      <c r="A388" s="482" t="s">
        <v>302</v>
      </c>
      <c r="B388" s="483">
        <v>1</v>
      </c>
      <c r="C388" s="484"/>
      <c r="D388" s="485">
        <v>0.6</v>
      </c>
      <c r="E388" s="485">
        <v>1.92</v>
      </c>
      <c r="F388" s="968">
        <f>+ROUND(B388*C388*D388*E388,0)</f>
        <v>0</v>
      </c>
      <c r="G388" s="968"/>
      <c r="H388" s="486">
        <v>5</v>
      </c>
      <c r="I388" s="297">
        <f>+ROUND(H388*F388,0)</f>
        <v>0</v>
      </c>
    </row>
    <row r="389" spans="1:9">
      <c r="A389" s="487" t="s">
        <v>298</v>
      </c>
      <c r="B389" s="488">
        <v>1</v>
      </c>
      <c r="C389" s="286"/>
      <c r="D389" s="287">
        <v>0.4</v>
      </c>
      <c r="E389" s="287">
        <f>E388</f>
        <v>1.92</v>
      </c>
      <c r="F389" s="945">
        <f t="shared" ref="F389:F399" si="32">+ROUND(B389*C389*D389*E389,0)</f>
        <v>0</v>
      </c>
      <c r="G389" s="945"/>
      <c r="H389" s="288">
        <v>5</v>
      </c>
      <c r="I389" s="289">
        <f t="shared" ref="I389:I399" si="33">+ROUND(H389*F389,0)</f>
        <v>0</v>
      </c>
    </row>
    <row r="390" spans="1:9">
      <c r="A390" s="487" t="s">
        <v>303</v>
      </c>
      <c r="B390" s="488">
        <v>1</v>
      </c>
      <c r="C390" s="286"/>
      <c r="D390" s="287">
        <v>0.6</v>
      </c>
      <c r="E390" s="287">
        <f t="shared" ref="E390:E398" si="34">E389</f>
        <v>1.92</v>
      </c>
      <c r="F390" s="945">
        <f t="shared" si="32"/>
        <v>0</v>
      </c>
      <c r="G390" s="945"/>
      <c r="H390" s="288">
        <v>5</v>
      </c>
      <c r="I390" s="289">
        <f t="shared" si="33"/>
        <v>0</v>
      </c>
    </row>
    <row r="391" spans="1:9">
      <c r="A391" s="487" t="s">
        <v>304</v>
      </c>
      <c r="B391" s="488">
        <v>1</v>
      </c>
      <c r="C391" s="286"/>
      <c r="D391" s="287">
        <v>0.6</v>
      </c>
      <c r="E391" s="287">
        <f t="shared" si="34"/>
        <v>1.92</v>
      </c>
      <c r="F391" s="945">
        <f t="shared" si="32"/>
        <v>0</v>
      </c>
      <c r="G391" s="945"/>
      <c r="H391" s="288">
        <v>5</v>
      </c>
      <c r="I391" s="289">
        <f t="shared" si="33"/>
        <v>0</v>
      </c>
    </row>
    <row r="392" spans="1:9">
      <c r="A392" s="487" t="s">
        <v>305</v>
      </c>
      <c r="B392" s="488">
        <v>1</v>
      </c>
      <c r="C392" s="286"/>
      <c r="D392" s="287">
        <v>0.3</v>
      </c>
      <c r="E392" s="287">
        <f t="shared" si="34"/>
        <v>1.92</v>
      </c>
      <c r="F392" s="945">
        <f t="shared" si="32"/>
        <v>0</v>
      </c>
      <c r="G392" s="945"/>
      <c r="H392" s="288">
        <v>5</v>
      </c>
      <c r="I392" s="289">
        <f t="shared" si="33"/>
        <v>0</v>
      </c>
    </row>
    <row r="393" spans="1:9">
      <c r="A393" s="542" t="s">
        <v>306</v>
      </c>
      <c r="B393" s="488">
        <v>1</v>
      </c>
      <c r="C393" s="544"/>
      <c r="D393" s="287">
        <v>0.2</v>
      </c>
      <c r="E393" s="287">
        <f t="shared" si="34"/>
        <v>1.92</v>
      </c>
      <c r="F393" s="945">
        <f t="shared" si="32"/>
        <v>0</v>
      </c>
      <c r="G393" s="945"/>
      <c r="H393" s="288">
        <v>5</v>
      </c>
      <c r="I393" s="289">
        <f t="shared" si="33"/>
        <v>0</v>
      </c>
    </row>
    <row r="394" spans="1:9">
      <c r="A394" s="542" t="s">
        <v>307</v>
      </c>
      <c r="B394" s="543">
        <v>1</v>
      </c>
      <c r="C394" s="544"/>
      <c r="D394" s="287">
        <v>0.15</v>
      </c>
      <c r="E394" s="287">
        <f t="shared" si="34"/>
        <v>1.92</v>
      </c>
      <c r="F394" s="945">
        <f t="shared" si="32"/>
        <v>0</v>
      </c>
      <c r="G394" s="945"/>
      <c r="H394" s="288">
        <v>5</v>
      </c>
      <c r="I394" s="289">
        <f t="shared" si="33"/>
        <v>0</v>
      </c>
    </row>
    <row r="395" spans="1:9">
      <c r="A395" s="542" t="s">
        <v>308</v>
      </c>
      <c r="B395" s="543">
        <v>1</v>
      </c>
      <c r="C395" s="544"/>
      <c r="D395" s="287">
        <v>0.15</v>
      </c>
      <c r="E395" s="287">
        <f t="shared" si="34"/>
        <v>1.92</v>
      </c>
      <c r="F395" s="945">
        <f t="shared" si="32"/>
        <v>0</v>
      </c>
      <c r="G395" s="945"/>
      <c r="H395" s="288">
        <v>5</v>
      </c>
      <c r="I395" s="289">
        <f t="shared" si="33"/>
        <v>0</v>
      </c>
    </row>
    <row r="396" spans="1:9">
      <c r="A396" s="542" t="s">
        <v>309</v>
      </c>
      <c r="B396" s="543">
        <v>1</v>
      </c>
      <c r="C396" s="544"/>
      <c r="D396" s="287">
        <v>0.25</v>
      </c>
      <c r="E396" s="287">
        <f t="shared" si="34"/>
        <v>1.92</v>
      </c>
      <c r="F396" s="945">
        <f t="shared" si="32"/>
        <v>0</v>
      </c>
      <c r="G396" s="945"/>
      <c r="H396" s="288">
        <v>5</v>
      </c>
      <c r="I396" s="289">
        <f t="shared" si="33"/>
        <v>0</v>
      </c>
    </row>
    <row r="397" spans="1:9">
      <c r="A397" s="542" t="s">
        <v>310</v>
      </c>
      <c r="B397" s="543">
        <v>1</v>
      </c>
      <c r="C397" s="544"/>
      <c r="D397" s="545">
        <v>0.15</v>
      </c>
      <c r="E397" s="287">
        <f t="shared" si="34"/>
        <v>1.92</v>
      </c>
      <c r="F397" s="945">
        <f t="shared" si="32"/>
        <v>0</v>
      </c>
      <c r="G397" s="945"/>
      <c r="H397" s="288">
        <v>5</v>
      </c>
      <c r="I397" s="289">
        <f t="shared" si="33"/>
        <v>0</v>
      </c>
    </row>
    <row r="398" spans="1:9">
      <c r="A398" s="542" t="s">
        <v>311</v>
      </c>
      <c r="B398" s="543">
        <v>1</v>
      </c>
      <c r="C398" s="544"/>
      <c r="D398" s="545">
        <v>0.15</v>
      </c>
      <c r="E398" s="287">
        <f t="shared" si="34"/>
        <v>1.92</v>
      </c>
      <c r="F398" s="945">
        <f t="shared" si="32"/>
        <v>0</v>
      </c>
      <c r="G398" s="945"/>
      <c r="H398" s="288">
        <v>5</v>
      </c>
      <c r="I398" s="289">
        <f t="shared" si="33"/>
        <v>0</v>
      </c>
    </row>
    <row r="399" spans="1:9" ht="25.5">
      <c r="A399" s="542" t="s">
        <v>312</v>
      </c>
      <c r="B399" s="543">
        <v>1</v>
      </c>
      <c r="C399" s="544"/>
      <c r="D399" s="545">
        <v>0.3</v>
      </c>
      <c r="E399" s="287">
        <f>E388</f>
        <v>1.92</v>
      </c>
      <c r="F399" s="945">
        <f t="shared" si="32"/>
        <v>0</v>
      </c>
      <c r="G399" s="945"/>
      <c r="H399" s="288">
        <v>5</v>
      </c>
      <c r="I399" s="289">
        <f t="shared" si="33"/>
        <v>0</v>
      </c>
    </row>
    <row r="400" spans="1:9">
      <c r="A400" s="489"/>
      <c r="B400" s="490"/>
      <c r="C400" s="491"/>
      <c r="D400" s="492"/>
      <c r="E400" s="493"/>
      <c r="F400" s="976"/>
      <c r="G400" s="976"/>
      <c r="H400" s="494"/>
      <c r="I400" s="495"/>
    </row>
    <row r="401" spans="1:9">
      <c r="A401" s="970" t="s">
        <v>160</v>
      </c>
      <c r="B401" s="971"/>
      <c r="C401" s="971"/>
      <c r="D401" s="971"/>
      <c r="E401" s="971"/>
      <c r="F401" s="971"/>
      <c r="G401" s="971"/>
      <c r="H401" s="972"/>
      <c r="I401" s="293">
        <f>+ ROUND(SUM(I388:I400),0)</f>
        <v>0</v>
      </c>
    </row>
    <row r="402" spans="1:9">
      <c r="A402" s="973" t="s">
        <v>161</v>
      </c>
      <c r="B402" s="974"/>
      <c r="C402" s="974"/>
      <c r="D402" s="974"/>
      <c r="E402" s="974"/>
      <c r="F402" s="974"/>
      <c r="G402" s="974"/>
      <c r="H402" s="974"/>
      <c r="I402" s="975"/>
    </row>
    <row r="403" spans="1:9" ht="24">
      <c r="A403" s="281" t="s">
        <v>162</v>
      </c>
      <c r="B403" s="282" t="s">
        <v>153</v>
      </c>
      <c r="C403" s="282" t="s">
        <v>154</v>
      </c>
      <c r="D403" s="282" t="s">
        <v>155</v>
      </c>
      <c r="E403" s="282" t="s">
        <v>163</v>
      </c>
      <c r="F403" s="977" t="s">
        <v>157</v>
      </c>
      <c r="G403" s="978"/>
      <c r="H403" s="282" t="s">
        <v>158</v>
      </c>
      <c r="I403" s="283" t="s">
        <v>159</v>
      </c>
    </row>
    <row r="404" spans="1:9">
      <c r="A404" s="482" t="s">
        <v>294</v>
      </c>
      <c r="B404" s="294"/>
      <c r="C404" s="484"/>
      <c r="D404" s="295">
        <v>0</v>
      </c>
      <c r="E404" s="496">
        <v>0</v>
      </c>
      <c r="F404" s="968">
        <f t="shared" ref="F404:F406" si="35">+ROUND(B404*C404*D404*E404,0)</f>
        <v>0</v>
      </c>
      <c r="G404" s="968"/>
      <c r="H404" s="296">
        <v>0</v>
      </c>
      <c r="I404" s="297">
        <f t="shared" ref="I404:I406" si="36">+ROUND(H404*F404,0)</f>
        <v>0</v>
      </c>
    </row>
    <row r="405" spans="1:9">
      <c r="A405" s="487" t="s">
        <v>295</v>
      </c>
      <c r="B405" s="497"/>
      <c r="C405" s="286"/>
      <c r="D405" s="498">
        <v>0</v>
      </c>
      <c r="E405" s="290">
        <v>0</v>
      </c>
      <c r="F405" s="945">
        <f t="shared" si="35"/>
        <v>0</v>
      </c>
      <c r="G405" s="945"/>
      <c r="H405" s="291">
        <v>0</v>
      </c>
      <c r="I405" s="289">
        <f t="shared" si="36"/>
        <v>0</v>
      </c>
    </row>
    <row r="406" spans="1:9">
      <c r="A406" s="487" t="s">
        <v>195</v>
      </c>
      <c r="B406" s="497"/>
      <c r="C406" s="499"/>
      <c r="D406" s="498">
        <v>0</v>
      </c>
      <c r="E406" s="290">
        <v>0</v>
      </c>
      <c r="F406" s="945">
        <f t="shared" si="35"/>
        <v>0</v>
      </c>
      <c r="G406" s="945"/>
      <c r="H406" s="291">
        <v>0</v>
      </c>
      <c r="I406" s="289">
        <f t="shared" si="36"/>
        <v>0</v>
      </c>
    </row>
    <row r="407" spans="1:9">
      <c r="A407" s="500"/>
      <c r="B407" s="501"/>
      <c r="C407" s="502"/>
      <c r="D407" s="503"/>
      <c r="E407" s="493"/>
      <c r="F407" s="969"/>
      <c r="G407" s="969"/>
      <c r="H407" s="494"/>
      <c r="I407" s="495"/>
    </row>
    <row r="408" spans="1:9">
      <c r="A408" s="970" t="s">
        <v>164</v>
      </c>
      <c r="B408" s="971"/>
      <c r="C408" s="971"/>
      <c r="D408" s="971"/>
      <c r="E408" s="971"/>
      <c r="F408" s="971"/>
      <c r="G408" s="971"/>
      <c r="H408" s="972"/>
      <c r="I408" s="293">
        <f>+ ROUND(SUM(I404:I407),0)</f>
        <v>0</v>
      </c>
    </row>
    <row r="409" spans="1:9">
      <c r="A409" s="973" t="s">
        <v>165</v>
      </c>
      <c r="B409" s="974"/>
      <c r="C409" s="974"/>
      <c r="D409" s="974"/>
      <c r="E409" s="974"/>
      <c r="F409" s="974"/>
      <c r="G409" s="974"/>
      <c r="H409" s="974"/>
      <c r="I409" s="975"/>
    </row>
    <row r="410" spans="1:9">
      <c r="A410" s="962" t="s">
        <v>166</v>
      </c>
      <c r="B410" s="963"/>
      <c r="C410" s="964"/>
      <c r="D410" s="965" t="s">
        <v>167</v>
      </c>
      <c r="E410" s="964"/>
      <c r="F410" s="965" t="s">
        <v>153</v>
      </c>
      <c r="G410" s="964"/>
      <c r="H410" s="299" t="s">
        <v>168</v>
      </c>
      <c r="I410" s="300" t="s">
        <v>169</v>
      </c>
    </row>
    <row r="411" spans="1:9">
      <c r="A411" s="946"/>
      <c r="B411" s="947"/>
      <c r="C411" s="948"/>
      <c r="D411" s="949"/>
      <c r="E411" s="950"/>
      <c r="F411" s="966"/>
      <c r="G411" s="967"/>
      <c r="H411" s="301"/>
      <c r="I411" s="302">
        <f>+ROUND(H411*F411,0)</f>
        <v>0</v>
      </c>
    </row>
    <row r="412" spans="1:9">
      <c r="A412" s="946"/>
      <c r="B412" s="947"/>
      <c r="C412" s="948"/>
      <c r="D412" s="949"/>
      <c r="E412" s="950"/>
      <c r="F412" s="951"/>
      <c r="G412" s="952"/>
      <c r="H412" s="301"/>
      <c r="I412" s="302">
        <f t="shared" ref="I412:I414" si="37">+ROUND(H412*F412,0)</f>
        <v>0</v>
      </c>
    </row>
    <row r="413" spans="1:9">
      <c r="A413" s="946"/>
      <c r="B413" s="947"/>
      <c r="C413" s="948"/>
      <c r="D413" s="949"/>
      <c r="E413" s="950"/>
      <c r="F413" s="951"/>
      <c r="G413" s="952"/>
      <c r="H413" s="301"/>
      <c r="I413" s="302">
        <f t="shared" si="37"/>
        <v>0</v>
      </c>
    </row>
    <row r="414" spans="1:9">
      <c r="A414" s="946"/>
      <c r="B414" s="947"/>
      <c r="C414" s="948"/>
      <c r="D414" s="949"/>
      <c r="E414" s="950"/>
      <c r="F414" s="951"/>
      <c r="G414" s="952"/>
      <c r="H414" s="301"/>
      <c r="I414" s="302">
        <f t="shared" si="37"/>
        <v>0</v>
      </c>
    </row>
    <row r="415" spans="1:9">
      <c r="A415" s="946"/>
      <c r="B415" s="947"/>
      <c r="C415" s="948"/>
      <c r="D415" s="949"/>
      <c r="E415" s="950"/>
      <c r="F415" s="951"/>
      <c r="G415" s="952"/>
      <c r="H415" s="301"/>
      <c r="I415" s="302">
        <v>0</v>
      </c>
    </row>
    <row r="416" spans="1:9">
      <c r="A416" s="946"/>
      <c r="B416" s="947"/>
      <c r="C416" s="948"/>
      <c r="D416" s="949"/>
      <c r="E416" s="950"/>
      <c r="F416" s="951"/>
      <c r="G416" s="952"/>
      <c r="H416" s="301"/>
      <c r="I416" s="302">
        <v>0</v>
      </c>
    </row>
    <row r="417" spans="1:9" ht="13.5" thickBot="1">
      <c r="A417" s="953" t="s">
        <v>170</v>
      </c>
      <c r="B417" s="954"/>
      <c r="C417" s="954"/>
      <c r="D417" s="954"/>
      <c r="E417" s="954"/>
      <c r="F417" s="954"/>
      <c r="G417" s="954"/>
      <c r="H417" s="955"/>
      <c r="I417" s="293">
        <f>+ ROUND(SUM(I411:I416),0)</f>
        <v>0</v>
      </c>
    </row>
    <row r="418" spans="1:9" ht="13.5" thickTop="1">
      <c r="A418" s="956" t="s">
        <v>171</v>
      </c>
      <c r="B418" s="957"/>
      <c r="C418" s="957"/>
      <c r="D418" s="957"/>
      <c r="E418" s="957"/>
      <c r="F418" s="957"/>
      <c r="G418" s="957"/>
      <c r="H418" s="957"/>
      <c r="I418" s="958"/>
    </row>
    <row r="419" spans="1:9">
      <c r="A419" s="959" t="s">
        <v>172</v>
      </c>
      <c r="B419" s="960"/>
      <c r="C419" s="960"/>
      <c r="D419" s="960"/>
      <c r="E419" s="960"/>
      <c r="F419" s="960"/>
      <c r="G419" s="960"/>
      <c r="H419" s="961"/>
      <c r="I419" s="307">
        <f>+ROUND(I417+I408+I401,0)</f>
        <v>0</v>
      </c>
    </row>
    <row r="420" spans="1:9">
      <c r="A420" s="939" t="s">
        <v>173</v>
      </c>
      <c r="B420" s="940"/>
      <c r="C420" s="940"/>
      <c r="D420" s="940"/>
      <c r="E420" s="940"/>
      <c r="F420" s="940"/>
      <c r="G420" s="940"/>
      <c r="H420" s="941"/>
      <c r="I420" s="308">
        <f>+ROUND(I419*0.16,0)</f>
        <v>0</v>
      </c>
    </row>
    <row r="421" spans="1:9" ht="13.5" thickBot="1">
      <c r="A421" s="942" t="s">
        <v>174</v>
      </c>
      <c r="B421" s="943"/>
      <c r="C421" s="943"/>
      <c r="D421" s="943"/>
      <c r="E421" s="943"/>
      <c r="F421" s="943"/>
      <c r="G421" s="943"/>
      <c r="H421" s="944"/>
      <c r="I421" s="309">
        <f>+ROUND(SUM(I419:I420),0)</f>
        <v>0</v>
      </c>
    </row>
    <row r="422" spans="1:9" ht="13.5" thickTop="1"/>
  </sheetData>
  <mergeCells count="314">
    <mergeCell ref="F10:G10"/>
    <mergeCell ref="F11:G11"/>
    <mergeCell ref="F12:G12"/>
    <mergeCell ref="F13:G13"/>
    <mergeCell ref="F14:G14"/>
    <mergeCell ref="F15:G15"/>
    <mergeCell ref="C2:I2"/>
    <mergeCell ref="C3:I4"/>
    <mergeCell ref="A6:I6"/>
    <mergeCell ref="A7:I7"/>
    <mergeCell ref="F8:G8"/>
    <mergeCell ref="F9:G9"/>
    <mergeCell ref="F22:G22"/>
    <mergeCell ref="F23:G23"/>
    <mergeCell ref="F24:G24"/>
    <mergeCell ref="F25:G25"/>
    <mergeCell ref="F26:G26"/>
    <mergeCell ref="A27:H27"/>
    <mergeCell ref="A16:H16"/>
    <mergeCell ref="A17:I17"/>
    <mergeCell ref="F18:G18"/>
    <mergeCell ref="F19:G19"/>
    <mergeCell ref="F20:G20"/>
    <mergeCell ref="F21:G21"/>
    <mergeCell ref="A31:C31"/>
    <mergeCell ref="D31:E31"/>
    <mergeCell ref="F31:G31"/>
    <mergeCell ref="A32:C32"/>
    <mergeCell ref="D32:E32"/>
    <mergeCell ref="F32:G32"/>
    <mergeCell ref="A28:I28"/>
    <mergeCell ref="A29:C29"/>
    <mergeCell ref="D29:E29"/>
    <mergeCell ref="F29:G29"/>
    <mergeCell ref="A30:C30"/>
    <mergeCell ref="D30:E30"/>
    <mergeCell ref="F30:G30"/>
    <mergeCell ref="A35:C35"/>
    <mergeCell ref="D35:E35"/>
    <mergeCell ref="F35:G35"/>
    <mergeCell ref="A36:H36"/>
    <mergeCell ref="A37:I37"/>
    <mergeCell ref="A38:H38"/>
    <mergeCell ref="A33:C33"/>
    <mergeCell ref="D33:E33"/>
    <mergeCell ref="F33:G33"/>
    <mergeCell ref="A34:C34"/>
    <mergeCell ref="D34:E34"/>
    <mergeCell ref="F34:G34"/>
    <mergeCell ref="F48:G48"/>
    <mergeCell ref="F49:G49"/>
    <mergeCell ref="F50:G50"/>
    <mergeCell ref="F51:G51"/>
    <mergeCell ref="F52:G52"/>
    <mergeCell ref="F53:G53"/>
    <mergeCell ref="A39:H39"/>
    <mergeCell ref="A40:H40"/>
    <mergeCell ref="C42:I42"/>
    <mergeCell ref="C43:I44"/>
    <mergeCell ref="A46:I46"/>
    <mergeCell ref="A47:I47"/>
    <mergeCell ref="F60:G60"/>
    <mergeCell ref="F61:G61"/>
    <mergeCell ref="F62:G62"/>
    <mergeCell ref="A63:H63"/>
    <mergeCell ref="A64:I64"/>
    <mergeCell ref="A65:C65"/>
    <mergeCell ref="D65:E65"/>
    <mergeCell ref="F65:G65"/>
    <mergeCell ref="F54:G54"/>
    <mergeCell ref="F55:G55"/>
    <mergeCell ref="A56:H56"/>
    <mergeCell ref="A57:I57"/>
    <mergeCell ref="F58:G58"/>
    <mergeCell ref="F59:G59"/>
    <mergeCell ref="A68:C68"/>
    <mergeCell ref="D68:E68"/>
    <mergeCell ref="F68:G68"/>
    <mergeCell ref="A69:C69"/>
    <mergeCell ref="D69:E69"/>
    <mergeCell ref="F69:G69"/>
    <mergeCell ref="A66:C66"/>
    <mergeCell ref="D66:E66"/>
    <mergeCell ref="F66:G66"/>
    <mergeCell ref="A67:C67"/>
    <mergeCell ref="D67:E67"/>
    <mergeCell ref="F67:G67"/>
    <mergeCell ref="A72:H72"/>
    <mergeCell ref="A73:I73"/>
    <mergeCell ref="A74:H74"/>
    <mergeCell ref="A75:H75"/>
    <mergeCell ref="A76:H76"/>
    <mergeCell ref="A257:I257"/>
    <mergeCell ref="A70:C70"/>
    <mergeCell ref="D70:E70"/>
    <mergeCell ref="F70:G70"/>
    <mergeCell ref="A71:C71"/>
    <mergeCell ref="D71:E71"/>
    <mergeCell ref="F71:G71"/>
    <mergeCell ref="F264:G264"/>
    <mergeCell ref="F265:G265"/>
    <mergeCell ref="A266:H266"/>
    <mergeCell ref="A267:I267"/>
    <mergeCell ref="F268:G268"/>
    <mergeCell ref="F269:G269"/>
    <mergeCell ref="A258:I258"/>
    <mergeCell ref="F259:G259"/>
    <mergeCell ref="F260:G260"/>
    <mergeCell ref="F261:G261"/>
    <mergeCell ref="F262:G262"/>
    <mergeCell ref="F263:G263"/>
    <mergeCell ref="A277:H277"/>
    <mergeCell ref="A278:I278"/>
    <mergeCell ref="A279:C279"/>
    <mergeCell ref="D279:E279"/>
    <mergeCell ref="F279:G279"/>
    <mergeCell ref="A280:C280"/>
    <mergeCell ref="D280:E280"/>
    <mergeCell ref="F280:G280"/>
    <mergeCell ref="F270:G270"/>
    <mergeCell ref="F271:G271"/>
    <mergeCell ref="F272:G272"/>
    <mergeCell ref="F273:G273"/>
    <mergeCell ref="F274:G274"/>
    <mergeCell ref="F276:G276"/>
    <mergeCell ref="A283:C283"/>
    <mergeCell ref="D283:E283"/>
    <mergeCell ref="F283:G283"/>
    <mergeCell ref="A284:C284"/>
    <mergeCell ref="D284:E284"/>
    <mergeCell ref="F284:G284"/>
    <mergeCell ref="A281:C281"/>
    <mergeCell ref="D281:E281"/>
    <mergeCell ref="F281:G281"/>
    <mergeCell ref="A282:C282"/>
    <mergeCell ref="D282:E282"/>
    <mergeCell ref="F282:G282"/>
    <mergeCell ref="A287:C287"/>
    <mergeCell ref="D287:E287"/>
    <mergeCell ref="F287:G287"/>
    <mergeCell ref="A288:H288"/>
    <mergeCell ref="A289:I289"/>
    <mergeCell ref="A290:H290"/>
    <mergeCell ref="A285:C285"/>
    <mergeCell ref="D285:E285"/>
    <mergeCell ref="F285:G285"/>
    <mergeCell ref="A286:C286"/>
    <mergeCell ref="D286:E286"/>
    <mergeCell ref="F286:G286"/>
    <mergeCell ref="F300:G300"/>
    <mergeCell ref="F301:G301"/>
    <mergeCell ref="F302:G302"/>
    <mergeCell ref="F303:G303"/>
    <mergeCell ref="F304:G304"/>
    <mergeCell ref="F305:G305"/>
    <mergeCell ref="A291:H291"/>
    <mergeCell ref="A292:H292"/>
    <mergeCell ref="C294:I294"/>
    <mergeCell ref="C295:I296"/>
    <mergeCell ref="A298:I298"/>
    <mergeCell ref="A299:I299"/>
    <mergeCell ref="F312:G312"/>
    <mergeCell ref="F313:G313"/>
    <mergeCell ref="F314:G314"/>
    <mergeCell ref="A315:H315"/>
    <mergeCell ref="A316:I316"/>
    <mergeCell ref="F317:G317"/>
    <mergeCell ref="F306:G306"/>
    <mergeCell ref="F307:G307"/>
    <mergeCell ref="F308:G308"/>
    <mergeCell ref="F309:G309"/>
    <mergeCell ref="F310:G310"/>
    <mergeCell ref="F311:G311"/>
    <mergeCell ref="A324:C324"/>
    <mergeCell ref="D324:E324"/>
    <mergeCell ref="F324:G324"/>
    <mergeCell ref="A325:C325"/>
    <mergeCell ref="D325:E325"/>
    <mergeCell ref="F325:G325"/>
    <mergeCell ref="F318:G318"/>
    <mergeCell ref="F319:G319"/>
    <mergeCell ref="F320:G320"/>
    <mergeCell ref="F321:G321"/>
    <mergeCell ref="A322:H322"/>
    <mergeCell ref="A323:I323"/>
    <mergeCell ref="A328:C328"/>
    <mergeCell ref="D328:E328"/>
    <mergeCell ref="F328:G328"/>
    <mergeCell ref="A329:C329"/>
    <mergeCell ref="D329:E329"/>
    <mergeCell ref="F329:G329"/>
    <mergeCell ref="A326:C326"/>
    <mergeCell ref="D326:E326"/>
    <mergeCell ref="F326:G326"/>
    <mergeCell ref="A327:C327"/>
    <mergeCell ref="D327:E327"/>
    <mergeCell ref="F327:G327"/>
    <mergeCell ref="A334:H334"/>
    <mergeCell ref="A335:H335"/>
    <mergeCell ref="C337:I337"/>
    <mergeCell ref="C338:I339"/>
    <mergeCell ref="A341:I341"/>
    <mergeCell ref="A342:I342"/>
    <mergeCell ref="A330:C330"/>
    <mergeCell ref="D330:E330"/>
    <mergeCell ref="F330:G330"/>
    <mergeCell ref="A331:H331"/>
    <mergeCell ref="A332:I332"/>
    <mergeCell ref="A333:H333"/>
    <mergeCell ref="F349:G349"/>
    <mergeCell ref="F350:G350"/>
    <mergeCell ref="F351:G351"/>
    <mergeCell ref="F352:G352"/>
    <mergeCell ref="F353:G353"/>
    <mergeCell ref="F354:G354"/>
    <mergeCell ref="F343:G343"/>
    <mergeCell ref="F344:G344"/>
    <mergeCell ref="F345:G345"/>
    <mergeCell ref="F346:G346"/>
    <mergeCell ref="F347:G347"/>
    <mergeCell ref="F348:G348"/>
    <mergeCell ref="F361:G361"/>
    <mergeCell ref="F362:G362"/>
    <mergeCell ref="F363:G363"/>
    <mergeCell ref="F364:G364"/>
    <mergeCell ref="A365:H365"/>
    <mergeCell ref="A366:I366"/>
    <mergeCell ref="F355:G355"/>
    <mergeCell ref="F356:G356"/>
    <mergeCell ref="F357:G357"/>
    <mergeCell ref="A358:H358"/>
    <mergeCell ref="A359:I359"/>
    <mergeCell ref="F360:G360"/>
    <mergeCell ref="A369:C369"/>
    <mergeCell ref="D369:E369"/>
    <mergeCell ref="F369:G369"/>
    <mergeCell ref="A370:C370"/>
    <mergeCell ref="D370:E370"/>
    <mergeCell ref="F370:G370"/>
    <mergeCell ref="A367:C367"/>
    <mergeCell ref="D367:E367"/>
    <mergeCell ref="F367:G367"/>
    <mergeCell ref="A368:C368"/>
    <mergeCell ref="D368:E368"/>
    <mergeCell ref="F368:G368"/>
    <mergeCell ref="A373:C373"/>
    <mergeCell ref="D373:E373"/>
    <mergeCell ref="F373:G373"/>
    <mergeCell ref="A374:H374"/>
    <mergeCell ref="A375:I375"/>
    <mergeCell ref="A376:H376"/>
    <mergeCell ref="A371:C371"/>
    <mergeCell ref="D371:E371"/>
    <mergeCell ref="F371:G371"/>
    <mergeCell ref="A372:C372"/>
    <mergeCell ref="D372:E372"/>
    <mergeCell ref="F372:G372"/>
    <mergeCell ref="F386:G386"/>
    <mergeCell ref="F387:G387"/>
    <mergeCell ref="F388:G388"/>
    <mergeCell ref="F389:G389"/>
    <mergeCell ref="F390:G390"/>
    <mergeCell ref="F391:G391"/>
    <mergeCell ref="A377:H377"/>
    <mergeCell ref="A378:H378"/>
    <mergeCell ref="C380:I380"/>
    <mergeCell ref="C381:I382"/>
    <mergeCell ref="A384:I384"/>
    <mergeCell ref="A385:I385"/>
    <mergeCell ref="F398:G398"/>
    <mergeCell ref="F399:G399"/>
    <mergeCell ref="F400:G400"/>
    <mergeCell ref="A401:H401"/>
    <mergeCell ref="A402:I402"/>
    <mergeCell ref="F403:G403"/>
    <mergeCell ref="F392:G392"/>
    <mergeCell ref="F393:G393"/>
    <mergeCell ref="F394:G394"/>
    <mergeCell ref="F395:G395"/>
    <mergeCell ref="F396:G396"/>
    <mergeCell ref="F397:G397"/>
    <mergeCell ref="A411:C411"/>
    <mergeCell ref="D411:E411"/>
    <mergeCell ref="F411:G411"/>
    <mergeCell ref="F404:G404"/>
    <mergeCell ref="F405:G405"/>
    <mergeCell ref="F406:G406"/>
    <mergeCell ref="F407:G407"/>
    <mergeCell ref="A408:H408"/>
    <mergeCell ref="A409:I409"/>
    <mergeCell ref="A420:H420"/>
    <mergeCell ref="A421:H421"/>
    <mergeCell ref="F275:G275"/>
    <mergeCell ref="A416:C416"/>
    <mergeCell ref="D416:E416"/>
    <mergeCell ref="F416:G416"/>
    <mergeCell ref="A417:H417"/>
    <mergeCell ref="A418:I418"/>
    <mergeCell ref="A419:H419"/>
    <mergeCell ref="A414:C414"/>
    <mergeCell ref="D414:E414"/>
    <mergeCell ref="F414:G414"/>
    <mergeCell ref="A415:C415"/>
    <mergeCell ref="D415:E415"/>
    <mergeCell ref="F415:G415"/>
    <mergeCell ref="A412:C412"/>
    <mergeCell ref="D412:E412"/>
    <mergeCell ref="F412:G412"/>
    <mergeCell ref="A413:C413"/>
    <mergeCell ref="D413:E413"/>
    <mergeCell ref="F413:G413"/>
    <mergeCell ref="A410:C410"/>
    <mergeCell ref="D410:E410"/>
    <mergeCell ref="F410:G410"/>
  </mergeCells>
  <conditionalFormatting sqref="I40">
    <cfRule type="cellIs" dxfId="348" priority="207" stopIfTrue="1" operator="notEqual">
      <formula>$M$40</formula>
    </cfRule>
  </conditionalFormatting>
  <conditionalFormatting sqref="E10 D14 B14">
    <cfRule type="cellIs" dxfId="347" priority="208" stopIfTrue="1" operator="lessThan">
      <formula>#REF!</formula>
    </cfRule>
  </conditionalFormatting>
  <conditionalFormatting sqref="D10">
    <cfRule type="cellIs" dxfId="346" priority="209" stopIfTrue="1" operator="lessThan">
      <formula>#REF!</formula>
    </cfRule>
  </conditionalFormatting>
  <conditionalFormatting sqref="D11">
    <cfRule type="cellIs" dxfId="345" priority="210" stopIfTrue="1" operator="lessThan">
      <formula>#REF!</formula>
    </cfRule>
  </conditionalFormatting>
  <conditionalFormatting sqref="D13">
    <cfRule type="cellIs" dxfId="344" priority="211" stopIfTrue="1" operator="lessThan">
      <formula>#REF!</formula>
    </cfRule>
  </conditionalFormatting>
  <conditionalFormatting sqref="D15">
    <cfRule type="cellIs" dxfId="343" priority="212" stopIfTrue="1" operator="lessThan">
      <formula>#REF!</formula>
    </cfRule>
  </conditionalFormatting>
  <conditionalFormatting sqref="D19">
    <cfRule type="cellIs" dxfId="342" priority="213" stopIfTrue="1" operator="lessThan">
      <formula>#REF!</formula>
    </cfRule>
  </conditionalFormatting>
  <conditionalFormatting sqref="B10">
    <cfRule type="cellIs" dxfId="341" priority="214" stopIfTrue="1" operator="lessThan">
      <formula>#REF!</formula>
    </cfRule>
  </conditionalFormatting>
  <conditionalFormatting sqref="B11">
    <cfRule type="cellIs" dxfId="340" priority="215" stopIfTrue="1" operator="lessThan">
      <formula>#REF!</formula>
    </cfRule>
  </conditionalFormatting>
  <conditionalFormatting sqref="B15">
    <cfRule type="cellIs" dxfId="339" priority="216" stopIfTrue="1" operator="lessThan">
      <formula>#REF!</formula>
    </cfRule>
  </conditionalFormatting>
  <conditionalFormatting sqref="B19 B26">
    <cfRule type="cellIs" dxfId="338" priority="217" stopIfTrue="1" operator="lessThan">
      <formula>#REF!</formula>
    </cfRule>
  </conditionalFormatting>
  <conditionalFormatting sqref="I95">
    <cfRule type="cellIs" dxfId="337" priority="206" stopIfTrue="1" operator="notEqual">
      <formula>$M$95</formula>
    </cfRule>
  </conditionalFormatting>
  <conditionalFormatting sqref="D20">
    <cfRule type="cellIs" dxfId="336" priority="204" stopIfTrue="1" operator="lessThan">
      <formula>#REF!</formula>
    </cfRule>
  </conditionalFormatting>
  <conditionalFormatting sqref="B20">
    <cfRule type="cellIs" dxfId="335" priority="205" stopIfTrue="1" operator="lessThan">
      <formula>#REF!</formula>
    </cfRule>
  </conditionalFormatting>
  <conditionalFormatting sqref="D160">
    <cfRule type="cellIs" dxfId="334" priority="169" stopIfTrue="1" operator="lessThan">
      <formula>#REF!</formula>
    </cfRule>
  </conditionalFormatting>
  <conditionalFormatting sqref="D233">
    <cfRule type="cellIs" dxfId="333" priority="192" stopIfTrue="1" operator="lessThan">
      <formula>#REF!</formula>
    </cfRule>
  </conditionalFormatting>
  <conditionalFormatting sqref="D161">
    <cfRule type="cellIs" dxfId="332" priority="170" stopIfTrue="1" operator="lessThan">
      <formula>#REF!</formula>
    </cfRule>
  </conditionalFormatting>
  <conditionalFormatting sqref="D162">
    <cfRule type="cellIs" dxfId="331" priority="171" stopIfTrue="1" operator="lessThan">
      <formula>#REF!</formula>
    </cfRule>
  </conditionalFormatting>
  <conditionalFormatting sqref="I148">
    <cfRule type="cellIs" dxfId="330" priority="203" stopIfTrue="1" operator="notEqual">
      <formula>$M$148</formula>
    </cfRule>
  </conditionalFormatting>
  <conditionalFormatting sqref="E159">
    <cfRule type="cellIs" dxfId="329" priority="199" stopIfTrue="1" operator="lessThan">
      <formula>#REF!</formula>
    </cfRule>
  </conditionalFormatting>
  <conditionalFormatting sqref="E106">
    <cfRule type="cellIs" dxfId="328" priority="202" stopIfTrue="1" operator="lessThan">
      <formula>#REF!</formula>
    </cfRule>
  </conditionalFormatting>
  <conditionalFormatting sqref="B231 B234">
    <cfRule type="cellIs" dxfId="327" priority="196" stopIfTrue="1" operator="lessThan">
      <formula>#REF!</formula>
    </cfRule>
  </conditionalFormatting>
  <conditionalFormatting sqref="I201">
    <cfRule type="cellIs" dxfId="326" priority="201" stopIfTrue="1" operator="notEqual">
      <formula>$M$201</formula>
    </cfRule>
  </conditionalFormatting>
  <conditionalFormatting sqref="D180">
    <cfRule type="cellIs" dxfId="325" priority="198" stopIfTrue="1" operator="lessThan">
      <formula>#REF!</formula>
    </cfRule>
  </conditionalFormatting>
  <conditionalFormatting sqref="D21:D26">
    <cfRule type="cellIs" dxfId="324" priority="190" stopIfTrue="1" operator="lessThan">
      <formula>#REF!</formula>
    </cfRule>
  </conditionalFormatting>
  <conditionalFormatting sqref="D178 D181">
    <cfRule type="cellIs" dxfId="323" priority="200" stopIfTrue="1" operator="lessThan">
      <formula>#REF!</formula>
    </cfRule>
  </conditionalFormatting>
  <conditionalFormatting sqref="I254">
    <cfRule type="cellIs" dxfId="322" priority="197" stopIfTrue="1" operator="notEqual">
      <formula>$M$254</formula>
    </cfRule>
  </conditionalFormatting>
  <conditionalFormatting sqref="B233">
    <cfRule type="cellIs" dxfId="321" priority="193" stopIfTrue="1" operator="lessThan">
      <formula>#REF!</formula>
    </cfRule>
  </conditionalFormatting>
  <conditionalFormatting sqref="E212">
    <cfRule type="cellIs" dxfId="320" priority="194" stopIfTrue="1" operator="lessThan">
      <formula>#REF!</formula>
    </cfRule>
  </conditionalFormatting>
  <conditionalFormatting sqref="D231 D234">
    <cfRule type="cellIs" dxfId="319" priority="195" stopIfTrue="1" operator="lessThan">
      <formula>#REF!</formula>
    </cfRule>
  </conditionalFormatting>
  <conditionalFormatting sqref="B21:B25">
    <cfRule type="cellIs" dxfId="318" priority="191" stopIfTrue="1" operator="lessThan">
      <formula>#REF!</formula>
    </cfRule>
  </conditionalFormatting>
  <conditionalFormatting sqref="D109">
    <cfRule type="cellIs" dxfId="317" priority="183" stopIfTrue="1" operator="lessThan">
      <formula>#REF!</formula>
    </cfRule>
  </conditionalFormatting>
  <conditionalFormatting sqref="D121">
    <cfRule type="cellIs" dxfId="316" priority="184" stopIfTrue="1" operator="lessThan">
      <formula>#REF!</formula>
    </cfRule>
  </conditionalFormatting>
  <conditionalFormatting sqref="B106">
    <cfRule type="cellIs" dxfId="315" priority="185" stopIfTrue="1" operator="lessThan">
      <formula>#REF!</formula>
    </cfRule>
  </conditionalFormatting>
  <conditionalFormatting sqref="D108">
    <cfRule type="cellIs" dxfId="314" priority="182" stopIfTrue="1" operator="lessThan">
      <formula>#REF!</formula>
    </cfRule>
  </conditionalFormatting>
  <conditionalFormatting sqref="D106">
    <cfRule type="cellIs" dxfId="313" priority="180" stopIfTrue="1" operator="lessThan">
      <formula>#REF!</formula>
    </cfRule>
  </conditionalFormatting>
  <conditionalFormatting sqref="D107">
    <cfRule type="cellIs" dxfId="312" priority="181" stopIfTrue="1" operator="lessThan">
      <formula>#REF!</formula>
    </cfRule>
  </conditionalFormatting>
  <conditionalFormatting sqref="B107">
    <cfRule type="cellIs" dxfId="311" priority="186" stopIfTrue="1" operator="lessThan">
      <formula>#REF!</formula>
    </cfRule>
  </conditionalFormatting>
  <conditionalFormatting sqref="B108">
    <cfRule type="cellIs" dxfId="310" priority="187" stopIfTrue="1" operator="lessThan">
      <formula>#REF!</formula>
    </cfRule>
  </conditionalFormatting>
  <conditionalFormatting sqref="B109">
    <cfRule type="cellIs" dxfId="309" priority="188" stopIfTrue="1" operator="lessThan">
      <formula>#REF!</formula>
    </cfRule>
  </conditionalFormatting>
  <conditionalFormatting sqref="B121">
    <cfRule type="cellIs" dxfId="308" priority="189" stopIfTrue="1" operator="lessThan">
      <formula>#REF!</formula>
    </cfRule>
  </conditionalFormatting>
  <conditionalFormatting sqref="D110:D113">
    <cfRule type="cellIs" dxfId="307" priority="178" stopIfTrue="1" operator="lessThan">
      <formula>#REF!</formula>
    </cfRule>
  </conditionalFormatting>
  <conditionalFormatting sqref="B110:B113">
    <cfRule type="cellIs" dxfId="306" priority="179" stopIfTrue="1" operator="lessThan">
      <formula>#REF!</formula>
    </cfRule>
  </conditionalFormatting>
  <conditionalFormatting sqref="D159">
    <cfRule type="cellIs" dxfId="305" priority="168" stopIfTrue="1" operator="lessThan">
      <formula>#REF!</formula>
    </cfRule>
  </conditionalFormatting>
  <conditionalFormatting sqref="D174">
    <cfRule type="cellIs" dxfId="304" priority="172" stopIfTrue="1" operator="lessThan">
      <formula>#REF!</formula>
    </cfRule>
  </conditionalFormatting>
  <conditionalFormatting sqref="B159">
    <cfRule type="cellIs" dxfId="303" priority="173" stopIfTrue="1" operator="lessThan">
      <formula>#REF!</formula>
    </cfRule>
  </conditionalFormatting>
  <conditionalFormatting sqref="B160">
    <cfRule type="cellIs" dxfId="302" priority="174" stopIfTrue="1" operator="lessThan">
      <formula>#REF!</formula>
    </cfRule>
  </conditionalFormatting>
  <conditionalFormatting sqref="B161">
    <cfRule type="cellIs" dxfId="301" priority="175" stopIfTrue="1" operator="lessThan">
      <formula>#REF!</formula>
    </cfRule>
  </conditionalFormatting>
  <conditionalFormatting sqref="B162">
    <cfRule type="cellIs" dxfId="300" priority="176" stopIfTrue="1" operator="lessThan">
      <formula>#REF!</formula>
    </cfRule>
  </conditionalFormatting>
  <conditionalFormatting sqref="B174">
    <cfRule type="cellIs" dxfId="299" priority="177" stopIfTrue="1" operator="lessThan">
      <formula>#REF!</formula>
    </cfRule>
  </conditionalFormatting>
  <conditionalFormatting sqref="D163:D166">
    <cfRule type="cellIs" dxfId="298" priority="166" stopIfTrue="1" operator="lessThan">
      <formula>#REF!</formula>
    </cfRule>
  </conditionalFormatting>
  <conditionalFormatting sqref="B163:B166">
    <cfRule type="cellIs" dxfId="297" priority="167" stopIfTrue="1" operator="lessThan">
      <formula>#REF!</formula>
    </cfRule>
  </conditionalFormatting>
  <conditionalFormatting sqref="D227">
    <cfRule type="cellIs" dxfId="296" priority="164" stopIfTrue="1" operator="lessThan">
      <formula>#REF!</formula>
    </cfRule>
  </conditionalFormatting>
  <conditionalFormatting sqref="B227">
    <cfRule type="cellIs" dxfId="295" priority="165" stopIfTrue="1" operator="lessThan">
      <formula>#REF!</formula>
    </cfRule>
  </conditionalFormatting>
  <conditionalFormatting sqref="D116">
    <cfRule type="cellIs" dxfId="294" priority="160" stopIfTrue="1" operator="lessThan">
      <formula>#REF!</formula>
    </cfRule>
  </conditionalFormatting>
  <conditionalFormatting sqref="B180">
    <cfRule type="cellIs" dxfId="293" priority="138" stopIfTrue="1" operator="lessThan">
      <formula>#REF!</formula>
    </cfRule>
  </conditionalFormatting>
  <conditionalFormatting sqref="B220">
    <cfRule type="cellIs" dxfId="292" priority="125" stopIfTrue="1" operator="lessThan">
      <formula>#REF!</formula>
    </cfRule>
  </conditionalFormatting>
  <conditionalFormatting sqref="D221">
    <cfRule type="cellIs" dxfId="291" priority="123" stopIfTrue="1" operator="lessThan">
      <formula>#REF!</formula>
    </cfRule>
  </conditionalFormatting>
  <conditionalFormatting sqref="B222">
    <cfRule type="cellIs" dxfId="290" priority="127" stopIfTrue="1" operator="lessThan">
      <formula>#REF!</formula>
    </cfRule>
  </conditionalFormatting>
  <conditionalFormatting sqref="B125 B128">
    <cfRule type="cellIs" dxfId="289" priority="155" stopIfTrue="1" operator="lessThan">
      <formula>#REF!</formula>
    </cfRule>
  </conditionalFormatting>
  <conditionalFormatting sqref="D126">
    <cfRule type="cellIs" dxfId="288" priority="151" stopIfTrue="1" operator="lessThan">
      <formula>#REF!</formula>
    </cfRule>
  </conditionalFormatting>
  <conditionalFormatting sqref="B179">
    <cfRule type="cellIs" dxfId="287" priority="139" stopIfTrue="1" operator="lessThan">
      <formula>#REF!</formula>
    </cfRule>
  </conditionalFormatting>
  <conditionalFormatting sqref="D220">
    <cfRule type="cellIs" dxfId="286" priority="122" stopIfTrue="1" operator="lessThan">
      <formula>#REF!</formula>
    </cfRule>
  </conditionalFormatting>
  <conditionalFormatting sqref="D115">
    <cfRule type="cellIs" dxfId="285" priority="159" stopIfTrue="1" operator="lessThan">
      <formula>#REF!</formula>
    </cfRule>
  </conditionalFormatting>
  <conditionalFormatting sqref="D114">
    <cfRule type="cellIs" dxfId="284" priority="158" stopIfTrue="1" operator="lessThan">
      <formula>#REF!</formula>
    </cfRule>
  </conditionalFormatting>
  <conditionalFormatting sqref="B114">
    <cfRule type="cellIs" dxfId="283" priority="161" stopIfTrue="1" operator="lessThan">
      <formula>#REF!</formula>
    </cfRule>
  </conditionalFormatting>
  <conditionalFormatting sqref="B115">
    <cfRule type="cellIs" dxfId="282" priority="162" stopIfTrue="1" operator="lessThan">
      <formula>#REF!</formula>
    </cfRule>
  </conditionalFormatting>
  <conditionalFormatting sqref="B116">
    <cfRule type="cellIs" dxfId="281" priority="163" stopIfTrue="1" operator="lessThan">
      <formula>#REF!</formula>
    </cfRule>
  </conditionalFormatting>
  <conditionalFormatting sqref="D117:D120">
    <cfRule type="cellIs" dxfId="280" priority="156" stopIfTrue="1" operator="lessThan">
      <formula>#REF!</formula>
    </cfRule>
  </conditionalFormatting>
  <conditionalFormatting sqref="B117:B120">
    <cfRule type="cellIs" dxfId="279" priority="157" stopIfTrue="1" operator="lessThan">
      <formula>#REF!</formula>
    </cfRule>
  </conditionalFormatting>
  <conditionalFormatting sqref="B232">
    <cfRule type="cellIs" dxfId="278" priority="119" stopIfTrue="1" operator="lessThan">
      <formula>#REF!</formula>
    </cfRule>
  </conditionalFormatting>
  <conditionalFormatting sqref="B127">
    <cfRule type="cellIs" dxfId="277" priority="153" stopIfTrue="1" operator="lessThan">
      <formula>#REF!</formula>
    </cfRule>
  </conditionalFormatting>
  <conditionalFormatting sqref="B126">
    <cfRule type="cellIs" dxfId="276" priority="154" stopIfTrue="1" operator="lessThan">
      <formula>#REF!</formula>
    </cfRule>
  </conditionalFormatting>
  <conditionalFormatting sqref="D179">
    <cfRule type="cellIs" dxfId="275" priority="141" stopIfTrue="1" operator="lessThan">
      <formula>#REF!</formula>
    </cfRule>
  </conditionalFormatting>
  <conditionalFormatting sqref="D125 D127">
    <cfRule type="cellIs" dxfId="274" priority="152" stopIfTrue="1" operator="lessThan">
      <formula>#REF!</formula>
    </cfRule>
  </conditionalFormatting>
  <conditionalFormatting sqref="D128">
    <cfRule type="cellIs" dxfId="273" priority="150" stopIfTrue="1" operator="lessThan">
      <formula>#REF!</formula>
    </cfRule>
  </conditionalFormatting>
  <conditionalFormatting sqref="D167">
    <cfRule type="cellIs" dxfId="272" priority="144" stopIfTrue="1" operator="lessThan">
      <formula>#REF!</formula>
    </cfRule>
  </conditionalFormatting>
  <conditionalFormatting sqref="D168">
    <cfRule type="cellIs" dxfId="271" priority="145" stopIfTrue="1" operator="lessThan">
      <formula>#REF!</formula>
    </cfRule>
  </conditionalFormatting>
  <conditionalFormatting sqref="D169">
    <cfRule type="cellIs" dxfId="270" priority="146" stopIfTrue="1" operator="lessThan">
      <formula>#REF!</formula>
    </cfRule>
  </conditionalFormatting>
  <conditionalFormatting sqref="B167">
    <cfRule type="cellIs" dxfId="269" priority="147" stopIfTrue="1" operator="lessThan">
      <formula>#REF!</formula>
    </cfRule>
  </conditionalFormatting>
  <conditionalFormatting sqref="B168">
    <cfRule type="cellIs" dxfId="268" priority="148" stopIfTrue="1" operator="lessThan">
      <formula>#REF!</formula>
    </cfRule>
  </conditionalFormatting>
  <conditionalFormatting sqref="B169">
    <cfRule type="cellIs" dxfId="267" priority="149" stopIfTrue="1" operator="lessThan">
      <formula>#REF!</formula>
    </cfRule>
  </conditionalFormatting>
  <conditionalFormatting sqref="D170:D173 E11:E14">
    <cfRule type="cellIs" dxfId="266" priority="142" stopIfTrue="1" operator="lessThan">
      <formula>#REF!</formula>
    </cfRule>
  </conditionalFormatting>
  <conditionalFormatting sqref="B170:B173">
    <cfRule type="cellIs" dxfId="265" priority="143" stopIfTrue="1" operator="lessThan">
      <formula>#REF!</formula>
    </cfRule>
  </conditionalFormatting>
  <conditionalFormatting sqref="B178 B181">
    <cfRule type="cellIs" dxfId="264" priority="140" stopIfTrue="1" operator="lessThan">
      <formula>#REF!</formula>
    </cfRule>
  </conditionalFormatting>
  <conditionalFormatting sqref="D222">
    <cfRule type="cellIs" dxfId="263" priority="124" stopIfTrue="1" operator="lessThan">
      <formula>#REF!</formula>
    </cfRule>
  </conditionalFormatting>
  <conditionalFormatting sqref="B221">
    <cfRule type="cellIs" dxfId="262" priority="126" stopIfTrue="1" operator="lessThan">
      <formula>#REF!</formula>
    </cfRule>
  </conditionalFormatting>
  <conditionalFormatting sqref="D223:D226">
    <cfRule type="cellIs" dxfId="261" priority="120" stopIfTrue="1" operator="lessThan">
      <formula>#REF!</formula>
    </cfRule>
  </conditionalFormatting>
  <conditionalFormatting sqref="B223:B226">
    <cfRule type="cellIs" dxfId="260" priority="121" stopIfTrue="1" operator="lessThan">
      <formula>#REF!</formula>
    </cfRule>
  </conditionalFormatting>
  <conditionalFormatting sqref="D212">
    <cfRule type="cellIs" dxfId="259" priority="130" stopIfTrue="1" operator="lessThan">
      <formula>#REF!</formula>
    </cfRule>
  </conditionalFormatting>
  <conditionalFormatting sqref="D213">
    <cfRule type="cellIs" dxfId="258" priority="131" stopIfTrue="1" operator="lessThan">
      <formula>#REF!</formula>
    </cfRule>
  </conditionalFormatting>
  <conditionalFormatting sqref="D214">
    <cfRule type="cellIs" dxfId="257" priority="132" stopIfTrue="1" operator="lessThan">
      <formula>#REF!</formula>
    </cfRule>
  </conditionalFormatting>
  <conditionalFormatting sqref="D215">
    <cfRule type="cellIs" dxfId="256" priority="133" stopIfTrue="1" operator="lessThan">
      <formula>#REF!</formula>
    </cfRule>
  </conditionalFormatting>
  <conditionalFormatting sqref="B212">
    <cfRule type="cellIs" dxfId="255" priority="134" stopIfTrue="1" operator="lessThan">
      <formula>#REF!</formula>
    </cfRule>
  </conditionalFormatting>
  <conditionalFormatting sqref="B213">
    <cfRule type="cellIs" dxfId="254" priority="135" stopIfTrue="1" operator="lessThan">
      <formula>#REF!</formula>
    </cfRule>
  </conditionalFormatting>
  <conditionalFormatting sqref="B214">
    <cfRule type="cellIs" dxfId="253" priority="136" stopIfTrue="1" operator="lessThan">
      <formula>#REF!</formula>
    </cfRule>
  </conditionalFormatting>
  <conditionalFormatting sqref="B215">
    <cfRule type="cellIs" dxfId="252" priority="137" stopIfTrue="1" operator="lessThan">
      <formula>#REF!</formula>
    </cfRule>
  </conditionalFormatting>
  <conditionalFormatting sqref="D216:D219">
    <cfRule type="cellIs" dxfId="251" priority="128" stopIfTrue="1" operator="lessThan">
      <formula>#REF!</formula>
    </cfRule>
  </conditionalFormatting>
  <conditionalFormatting sqref="B216:B219">
    <cfRule type="cellIs" dxfId="250" priority="129" stopIfTrue="1" operator="lessThan">
      <formula>#REF!</formula>
    </cfRule>
  </conditionalFormatting>
  <conditionalFormatting sqref="D232">
    <cfRule type="cellIs" dxfId="249" priority="118" stopIfTrue="1" operator="lessThan">
      <formula>#REF!</formula>
    </cfRule>
  </conditionalFormatting>
  <conditionalFormatting sqref="I76">
    <cfRule type="cellIs" dxfId="248" priority="104" stopIfTrue="1" operator="notEqual">
      <formula>$M$40</formula>
    </cfRule>
  </conditionalFormatting>
  <conditionalFormatting sqref="E50">
    <cfRule type="cellIs" dxfId="247" priority="105" stopIfTrue="1" operator="lessThan">
      <formula>#REF!</formula>
    </cfRule>
  </conditionalFormatting>
  <conditionalFormatting sqref="D50">
    <cfRule type="cellIs" dxfId="246" priority="106" stopIfTrue="1" operator="lessThan">
      <formula>#REF!</formula>
    </cfRule>
  </conditionalFormatting>
  <conditionalFormatting sqref="D51">
    <cfRule type="cellIs" dxfId="245" priority="107" stopIfTrue="1" operator="lessThan">
      <formula>#REF!</formula>
    </cfRule>
  </conditionalFormatting>
  <conditionalFormatting sqref="D52">
    <cfRule type="cellIs" dxfId="244" priority="108" stopIfTrue="1" operator="lessThan">
      <formula>#REF!</formula>
    </cfRule>
  </conditionalFormatting>
  <conditionalFormatting sqref="D53">
    <cfRule type="cellIs" dxfId="243" priority="109" stopIfTrue="1" operator="lessThan">
      <formula>#REF!</formula>
    </cfRule>
  </conditionalFormatting>
  <conditionalFormatting sqref="D55">
    <cfRule type="cellIs" dxfId="242" priority="110" stopIfTrue="1" operator="lessThan">
      <formula>#REF!</formula>
    </cfRule>
  </conditionalFormatting>
  <conditionalFormatting sqref="D59 D62">
    <cfRule type="cellIs" dxfId="241" priority="111" stopIfTrue="1" operator="lessThan">
      <formula>#REF!</formula>
    </cfRule>
  </conditionalFormatting>
  <conditionalFormatting sqref="B50">
    <cfRule type="cellIs" dxfId="240" priority="112" stopIfTrue="1" operator="lessThan">
      <formula>#REF!</formula>
    </cfRule>
  </conditionalFormatting>
  <conditionalFormatting sqref="B51">
    <cfRule type="cellIs" dxfId="239" priority="113" stopIfTrue="1" operator="lessThan">
      <formula>#REF!</formula>
    </cfRule>
  </conditionalFormatting>
  <conditionalFormatting sqref="B52">
    <cfRule type="cellIs" dxfId="238" priority="114" stopIfTrue="1" operator="lessThan">
      <formula>#REF!</formula>
    </cfRule>
  </conditionalFormatting>
  <conditionalFormatting sqref="B53">
    <cfRule type="cellIs" dxfId="237" priority="115" stopIfTrue="1" operator="lessThan">
      <formula>#REF!</formula>
    </cfRule>
  </conditionalFormatting>
  <conditionalFormatting sqref="B55">
    <cfRule type="cellIs" dxfId="236" priority="116" stopIfTrue="1" operator="lessThan">
      <formula>#REF!</formula>
    </cfRule>
  </conditionalFormatting>
  <conditionalFormatting sqref="B59 B62">
    <cfRule type="cellIs" dxfId="235" priority="117" stopIfTrue="1" operator="lessThan">
      <formula>#REF!</formula>
    </cfRule>
  </conditionalFormatting>
  <conditionalFormatting sqref="D54">
    <cfRule type="cellIs" dxfId="234" priority="102" stopIfTrue="1" operator="lessThan">
      <formula>#REF!</formula>
    </cfRule>
  </conditionalFormatting>
  <conditionalFormatting sqref="B54">
    <cfRule type="cellIs" dxfId="233" priority="103" stopIfTrue="1" operator="lessThan">
      <formula>#REF!</formula>
    </cfRule>
  </conditionalFormatting>
  <conditionalFormatting sqref="D60">
    <cfRule type="cellIs" dxfId="232" priority="100" stopIfTrue="1" operator="lessThan">
      <formula>#REF!</formula>
    </cfRule>
  </conditionalFormatting>
  <conditionalFormatting sqref="B60">
    <cfRule type="cellIs" dxfId="231" priority="101" stopIfTrue="1" operator="lessThan">
      <formula>#REF!</formula>
    </cfRule>
  </conditionalFormatting>
  <conditionalFormatting sqref="D61">
    <cfRule type="cellIs" dxfId="230" priority="98" stopIfTrue="1" operator="lessThan">
      <formula>#REF!</formula>
    </cfRule>
  </conditionalFormatting>
  <conditionalFormatting sqref="B61">
    <cfRule type="cellIs" dxfId="229" priority="99" stopIfTrue="1" operator="lessThan">
      <formula>#REF!</formula>
    </cfRule>
  </conditionalFormatting>
  <conditionalFormatting sqref="E51:E54">
    <cfRule type="cellIs" dxfId="228" priority="97" stopIfTrue="1" operator="lessThan">
      <formula>#REF!</formula>
    </cfRule>
  </conditionalFormatting>
  <conditionalFormatting sqref="I292">
    <cfRule type="cellIs" dxfId="227" priority="92" stopIfTrue="1" operator="notEqual">
      <formula>$M$40</formula>
    </cfRule>
  </conditionalFormatting>
  <conditionalFormatting sqref="D265">
    <cfRule type="cellIs" dxfId="226" priority="93" stopIfTrue="1" operator="lessThan">
      <formula>#REF!</formula>
    </cfRule>
  </conditionalFormatting>
  <conditionalFormatting sqref="B265">
    <cfRule type="cellIs" dxfId="225" priority="95" stopIfTrue="1" operator="lessThan">
      <formula>#REF!</formula>
    </cfRule>
  </conditionalFormatting>
  <conditionalFormatting sqref="D318 D321">
    <cfRule type="cellIs" dxfId="224" priority="87" stopIfTrue="1" operator="lessThan">
      <formula>#REF!</formula>
    </cfRule>
  </conditionalFormatting>
  <conditionalFormatting sqref="I335">
    <cfRule type="cellIs" dxfId="223" priority="85" stopIfTrue="1" operator="notEqual">
      <formula>$M$40</formula>
    </cfRule>
  </conditionalFormatting>
  <conditionalFormatting sqref="D314">
    <cfRule type="cellIs" dxfId="222" priority="86" stopIfTrue="1" operator="lessThan">
      <formula>#REF!</formula>
    </cfRule>
  </conditionalFormatting>
  <conditionalFormatting sqref="B314">
    <cfRule type="cellIs" dxfId="221" priority="88" stopIfTrue="1" operator="lessThan">
      <formula>#REF!</formula>
    </cfRule>
  </conditionalFormatting>
  <conditionalFormatting sqref="B318 B321">
    <cfRule type="cellIs" dxfId="220" priority="89" stopIfTrue="1" operator="lessThan">
      <formula>#REF!</formula>
    </cfRule>
  </conditionalFormatting>
  <conditionalFormatting sqref="D319">
    <cfRule type="cellIs" dxfId="219" priority="83" stopIfTrue="1" operator="lessThan">
      <formula>#REF!</formula>
    </cfRule>
  </conditionalFormatting>
  <conditionalFormatting sqref="B319">
    <cfRule type="cellIs" dxfId="218" priority="84" stopIfTrue="1" operator="lessThan">
      <formula>#REF!</formula>
    </cfRule>
  </conditionalFormatting>
  <conditionalFormatting sqref="D320">
    <cfRule type="cellIs" dxfId="217" priority="81" stopIfTrue="1" operator="lessThan">
      <formula>#REF!</formula>
    </cfRule>
  </conditionalFormatting>
  <conditionalFormatting sqref="B320">
    <cfRule type="cellIs" dxfId="216" priority="82" stopIfTrue="1" operator="lessThan">
      <formula>#REF!</formula>
    </cfRule>
  </conditionalFormatting>
  <conditionalFormatting sqref="E261">
    <cfRule type="cellIs" dxfId="215" priority="78" stopIfTrue="1" operator="lessThan">
      <formula>#REF!</formula>
    </cfRule>
  </conditionalFormatting>
  <conditionalFormatting sqref="D264">
    <cfRule type="cellIs" dxfId="214" priority="79" stopIfTrue="1" operator="lessThan">
      <formula>#REF!</formula>
    </cfRule>
  </conditionalFormatting>
  <conditionalFormatting sqref="B264">
    <cfRule type="cellIs" dxfId="213" priority="80" stopIfTrue="1" operator="lessThan">
      <formula>#REF!</formula>
    </cfRule>
  </conditionalFormatting>
  <conditionalFormatting sqref="E262:E264">
    <cfRule type="cellIs" dxfId="212" priority="77" stopIfTrue="1" operator="lessThan">
      <formula>#REF!</formula>
    </cfRule>
  </conditionalFormatting>
  <conditionalFormatting sqref="E302">
    <cfRule type="cellIs" dxfId="211" priority="68" stopIfTrue="1" operator="lessThan">
      <formula>#REF!</formula>
    </cfRule>
  </conditionalFormatting>
  <conditionalFormatting sqref="D302">
    <cfRule type="cellIs" dxfId="210" priority="69" stopIfTrue="1" operator="lessThan">
      <formula>#REF!</formula>
    </cfRule>
  </conditionalFormatting>
  <conditionalFormatting sqref="D303">
    <cfRule type="cellIs" dxfId="209" priority="70" stopIfTrue="1" operator="lessThan">
      <formula>#REF!</formula>
    </cfRule>
  </conditionalFormatting>
  <conditionalFormatting sqref="D304">
    <cfRule type="cellIs" dxfId="208" priority="71" stopIfTrue="1" operator="lessThan">
      <formula>#REF!</formula>
    </cfRule>
  </conditionalFormatting>
  <conditionalFormatting sqref="D305">
    <cfRule type="cellIs" dxfId="207" priority="72" stopIfTrue="1" operator="lessThan">
      <formula>#REF!</formula>
    </cfRule>
  </conditionalFormatting>
  <conditionalFormatting sqref="B302">
    <cfRule type="cellIs" dxfId="206" priority="73" stopIfTrue="1" operator="lessThan">
      <formula>#REF!</formula>
    </cfRule>
  </conditionalFormatting>
  <conditionalFormatting sqref="B303">
    <cfRule type="cellIs" dxfId="205" priority="74" stopIfTrue="1" operator="lessThan">
      <formula>#REF!</formula>
    </cfRule>
  </conditionalFormatting>
  <conditionalFormatting sqref="B304">
    <cfRule type="cellIs" dxfId="204" priority="75" stopIfTrue="1" operator="lessThan">
      <formula>#REF!</formula>
    </cfRule>
  </conditionalFormatting>
  <conditionalFormatting sqref="B305">
    <cfRule type="cellIs" dxfId="203" priority="76" stopIfTrue="1" operator="lessThan">
      <formula>#REF!</formula>
    </cfRule>
  </conditionalFormatting>
  <conditionalFormatting sqref="D306:D313">
    <cfRule type="cellIs" dxfId="202" priority="66" stopIfTrue="1" operator="lessThan">
      <formula>#REF!</formula>
    </cfRule>
  </conditionalFormatting>
  <conditionalFormatting sqref="B306:B313">
    <cfRule type="cellIs" dxfId="201" priority="67" stopIfTrue="1" operator="lessThan">
      <formula>#REF!</formula>
    </cfRule>
  </conditionalFormatting>
  <conditionalFormatting sqref="E303:E313">
    <cfRule type="cellIs" dxfId="200" priority="65" stopIfTrue="1" operator="lessThan">
      <formula>#REF!</formula>
    </cfRule>
  </conditionalFormatting>
  <conditionalFormatting sqref="I378">
    <cfRule type="cellIs" dxfId="199" priority="51" stopIfTrue="1" operator="notEqual">
      <formula>$M$40</formula>
    </cfRule>
  </conditionalFormatting>
  <conditionalFormatting sqref="E345">
    <cfRule type="cellIs" dxfId="198" priority="52" stopIfTrue="1" operator="lessThan">
      <formula>#REF!</formula>
    </cfRule>
  </conditionalFormatting>
  <conditionalFormatting sqref="D345">
    <cfRule type="cellIs" dxfId="197" priority="53" stopIfTrue="1" operator="lessThan">
      <formula>#REF!</formula>
    </cfRule>
  </conditionalFormatting>
  <conditionalFormatting sqref="D346">
    <cfRule type="cellIs" dxfId="196" priority="54" stopIfTrue="1" operator="lessThan">
      <formula>#REF!</formula>
    </cfRule>
  </conditionalFormatting>
  <conditionalFormatting sqref="D347">
    <cfRule type="cellIs" dxfId="195" priority="55" stopIfTrue="1" operator="lessThan">
      <formula>#REF!</formula>
    </cfRule>
  </conditionalFormatting>
  <conditionalFormatting sqref="D348">
    <cfRule type="cellIs" dxfId="194" priority="56" stopIfTrue="1" operator="lessThan">
      <formula>#REF!</formula>
    </cfRule>
  </conditionalFormatting>
  <conditionalFormatting sqref="D357">
    <cfRule type="cellIs" dxfId="193" priority="57" stopIfTrue="1" operator="lessThan">
      <formula>#REF!</formula>
    </cfRule>
  </conditionalFormatting>
  <conditionalFormatting sqref="D361 D364">
    <cfRule type="cellIs" dxfId="192" priority="58" stopIfTrue="1" operator="lessThan">
      <formula>#REF!</formula>
    </cfRule>
  </conditionalFormatting>
  <conditionalFormatting sqref="B345">
    <cfRule type="cellIs" dxfId="191" priority="59" stopIfTrue="1" operator="lessThan">
      <formula>#REF!</formula>
    </cfRule>
  </conditionalFormatting>
  <conditionalFormatting sqref="B346">
    <cfRule type="cellIs" dxfId="190" priority="60" stopIfTrue="1" operator="lessThan">
      <formula>#REF!</formula>
    </cfRule>
  </conditionalFormatting>
  <conditionalFormatting sqref="B347">
    <cfRule type="cellIs" dxfId="189" priority="61" stopIfTrue="1" operator="lessThan">
      <formula>#REF!</formula>
    </cfRule>
  </conditionalFormatting>
  <conditionalFormatting sqref="B348">
    <cfRule type="cellIs" dxfId="188" priority="62" stopIfTrue="1" operator="lessThan">
      <formula>#REF!</formula>
    </cfRule>
  </conditionalFormatting>
  <conditionalFormatting sqref="B357">
    <cfRule type="cellIs" dxfId="187" priority="63" stopIfTrue="1" operator="lessThan">
      <formula>#REF!</formula>
    </cfRule>
  </conditionalFormatting>
  <conditionalFormatting sqref="B361 B364">
    <cfRule type="cellIs" dxfId="186" priority="64" stopIfTrue="1" operator="lessThan">
      <formula>#REF!</formula>
    </cfRule>
  </conditionalFormatting>
  <conditionalFormatting sqref="D349:D356">
    <cfRule type="cellIs" dxfId="185" priority="49" stopIfTrue="1" operator="lessThan">
      <formula>#REF!</formula>
    </cfRule>
  </conditionalFormatting>
  <conditionalFormatting sqref="B349:B356">
    <cfRule type="cellIs" dxfId="184" priority="50" stopIfTrue="1" operator="lessThan">
      <formula>#REF!</formula>
    </cfRule>
  </conditionalFormatting>
  <conditionalFormatting sqref="D362">
    <cfRule type="cellIs" dxfId="183" priority="47" stopIfTrue="1" operator="lessThan">
      <formula>#REF!</formula>
    </cfRule>
  </conditionalFormatting>
  <conditionalFormatting sqref="B362">
    <cfRule type="cellIs" dxfId="182" priority="48" stopIfTrue="1" operator="lessThan">
      <formula>#REF!</formula>
    </cfRule>
  </conditionalFormatting>
  <conditionalFormatting sqref="D363">
    <cfRule type="cellIs" dxfId="181" priority="45" stopIfTrue="1" operator="lessThan">
      <formula>#REF!</formula>
    </cfRule>
  </conditionalFormatting>
  <conditionalFormatting sqref="B363">
    <cfRule type="cellIs" dxfId="180" priority="46" stopIfTrue="1" operator="lessThan">
      <formula>#REF!</formula>
    </cfRule>
  </conditionalFormatting>
  <conditionalFormatting sqref="E346:E356">
    <cfRule type="cellIs" dxfId="179" priority="44" stopIfTrue="1" operator="lessThan">
      <formula>#REF!</formula>
    </cfRule>
  </conditionalFormatting>
  <conditionalFormatting sqref="I421">
    <cfRule type="cellIs" dxfId="178" priority="30" stopIfTrue="1" operator="notEqual">
      <formula>$M$40</formula>
    </cfRule>
  </conditionalFormatting>
  <conditionalFormatting sqref="E388">
    <cfRule type="cellIs" dxfId="177" priority="31" stopIfTrue="1" operator="lessThan">
      <formula>#REF!</formula>
    </cfRule>
  </conditionalFormatting>
  <conditionalFormatting sqref="D388">
    <cfRule type="cellIs" dxfId="176" priority="32" stopIfTrue="1" operator="lessThan">
      <formula>#REF!</formula>
    </cfRule>
  </conditionalFormatting>
  <conditionalFormatting sqref="D389">
    <cfRule type="cellIs" dxfId="175" priority="33" stopIfTrue="1" operator="lessThan">
      <formula>#REF!</formula>
    </cfRule>
  </conditionalFormatting>
  <conditionalFormatting sqref="D390">
    <cfRule type="cellIs" dxfId="174" priority="34" stopIfTrue="1" operator="lessThan">
      <formula>#REF!</formula>
    </cfRule>
  </conditionalFormatting>
  <conditionalFormatting sqref="D391">
    <cfRule type="cellIs" dxfId="173" priority="35" stopIfTrue="1" operator="lessThan">
      <formula>#REF!</formula>
    </cfRule>
  </conditionalFormatting>
  <conditionalFormatting sqref="D400">
    <cfRule type="cellIs" dxfId="172" priority="36" stopIfTrue="1" operator="lessThan">
      <formula>#REF!</formula>
    </cfRule>
  </conditionalFormatting>
  <conditionalFormatting sqref="D404 D407">
    <cfRule type="cellIs" dxfId="171" priority="37" stopIfTrue="1" operator="lessThan">
      <formula>#REF!</formula>
    </cfRule>
  </conditionalFormatting>
  <conditionalFormatting sqref="B388">
    <cfRule type="cellIs" dxfId="170" priority="38" stopIfTrue="1" operator="lessThan">
      <formula>#REF!</formula>
    </cfRule>
  </conditionalFormatting>
  <conditionalFormatting sqref="B389">
    <cfRule type="cellIs" dxfId="169" priority="39" stopIfTrue="1" operator="lessThan">
      <formula>#REF!</formula>
    </cfRule>
  </conditionalFormatting>
  <conditionalFormatting sqref="B390">
    <cfRule type="cellIs" dxfId="168" priority="40" stopIfTrue="1" operator="lessThan">
      <formula>#REF!</formula>
    </cfRule>
  </conditionalFormatting>
  <conditionalFormatting sqref="B391">
    <cfRule type="cellIs" dxfId="167" priority="41" stopIfTrue="1" operator="lessThan">
      <formula>#REF!</formula>
    </cfRule>
  </conditionalFormatting>
  <conditionalFormatting sqref="B400">
    <cfRule type="cellIs" dxfId="166" priority="42" stopIfTrue="1" operator="lessThan">
      <formula>#REF!</formula>
    </cfRule>
  </conditionalFormatting>
  <conditionalFormatting sqref="B404 B407">
    <cfRule type="cellIs" dxfId="165" priority="43" stopIfTrue="1" operator="lessThan">
      <formula>#REF!</formula>
    </cfRule>
  </conditionalFormatting>
  <conditionalFormatting sqref="D392:D399">
    <cfRule type="cellIs" dxfId="164" priority="28" stopIfTrue="1" operator="lessThan">
      <formula>#REF!</formula>
    </cfRule>
  </conditionalFormatting>
  <conditionalFormatting sqref="B392:B399">
    <cfRule type="cellIs" dxfId="163" priority="29" stopIfTrue="1" operator="lessThan">
      <formula>#REF!</formula>
    </cfRule>
  </conditionalFormatting>
  <conditionalFormatting sqref="D405">
    <cfRule type="cellIs" dxfId="162" priority="26" stopIfTrue="1" operator="lessThan">
      <formula>#REF!</formula>
    </cfRule>
  </conditionalFormatting>
  <conditionalFormatting sqref="B405">
    <cfRule type="cellIs" dxfId="161" priority="27" stopIfTrue="1" operator="lessThan">
      <formula>#REF!</formula>
    </cfRule>
  </conditionalFormatting>
  <conditionalFormatting sqref="D406">
    <cfRule type="cellIs" dxfId="160" priority="24" stopIfTrue="1" operator="lessThan">
      <formula>#REF!</formula>
    </cfRule>
  </conditionalFormatting>
  <conditionalFormatting sqref="B406">
    <cfRule type="cellIs" dxfId="159" priority="25" stopIfTrue="1" operator="lessThan">
      <formula>#REF!</formula>
    </cfRule>
  </conditionalFormatting>
  <conditionalFormatting sqref="E389:E399">
    <cfRule type="cellIs" dxfId="158" priority="23" stopIfTrue="1" operator="lessThan">
      <formula>#REF!</formula>
    </cfRule>
  </conditionalFormatting>
  <conditionalFormatting sqref="D12">
    <cfRule type="cellIs" dxfId="157" priority="22" stopIfTrue="1" operator="lessThan">
      <formula>#REF!</formula>
    </cfRule>
  </conditionalFormatting>
  <conditionalFormatting sqref="D261">
    <cfRule type="cellIs" dxfId="156" priority="18" stopIfTrue="1" operator="lessThan">
      <formula>#REF!</formula>
    </cfRule>
  </conditionalFormatting>
  <conditionalFormatting sqref="D262">
    <cfRule type="cellIs" dxfId="155" priority="19" stopIfTrue="1" operator="lessThan">
      <formula>#REF!</formula>
    </cfRule>
  </conditionalFormatting>
  <conditionalFormatting sqref="B261">
    <cfRule type="cellIs" dxfId="154" priority="20" stopIfTrue="1" operator="lessThan">
      <formula>#REF!</formula>
    </cfRule>
  </conditionalFormatting>
  <conditionalFormatting sqref="B262">
    <cfRule type="cellIs" dxfId="153" priority="21" stopIfTrue="1" operator="lessThan">
      <formula>#REF!</formula>
    </cfRule>
  </conditionalFormatting>
  <conditionalFormatting sqref="D263">
    <cfRule type="cellIs" dxfId="152" priority="17" stopIfTrue="1" operator="lessThan">
      <formula>#REF!</formula>
    </cfRule>
  </conditionalFormatting>
  <conditionalFormatting sqref="B263">
    <cfRule type="cellIs" dxfId="151" priority="16" stopIfTrue="1" operator="lessThan">
      <formula>#REF!</formula>
    </cfRule>
  </conditionalFormatting>
  <conditionalFormatting sqref="B269">
    <cfRule type="cellIs" dxfId="150" priority="15" stopIfTrue="1" operator="lessThan">
      <formula>#REF!</formula>
    </cfRule>
  </conditionalFormatting>
  <conditionalFormatting sqref="B270">
    <cfRule type="cellIs" dxfId="149" priority="13" stopIfTrue="1" operator="lessThan">
      <formula>#REF!</formula>
    </cfRule>
  </conditionalFormatting>
  <conditionalFormatting sqref="B271:B274">
    <cfRule type="cellIs" dxfId="148" priority="11" stopIfTrue="1" operator="lessThan">
      <formula>#REF!</formula>
    </cfRule>
  </conditionalFormatting>
  <conditionalFormatting sqref="B13">
    <cfRule type="cellIs" dxfId="147" priority="8" stopIfTrue="1" operator="lessThan">
      <formula>#REF!</formula>
    </cfRule>
  </conditionalFormatting>
  <conditionalFormatting sqref="B12">
    <cfRule type="cellIs" dxfId="146" priority="7" stopIfTrue="1" operator="lessThan">
      <formula>#REF!</formula>
    </cfRule>
  </conditionalFormatting>
  <conditionalFormatting sqref="B276">
    <cfRule type="cellIs" dxfId="145" priority="6" stopIfTrue="1" operator="lessThan">
      <formula>#REF!</formula>
    </cfRule>
  </conditionalFormatting>
  <conditionalFormatting sqref="B275">
    <cfRule type="cellIs" dxfId="144" priority="5" stopIfTrue="1" operator="lessThan">
      <formula>#REF!</formula>
    </cfRule>
  </conditionalFormatting>
  <conditionalFormatting sqref="D269">
    <cfRule type="cellIs" dxfId="143" priority="3" stopIfTrue="1" operator="lessThan">
      <formula>#REF!</formula>
    </cfRule>
  </conditionalFormatting>
  <conditionalFormatting sqref="D270">
    <cfRule type="cellIs" dxfId="142" priority="2" stopIfTrue="1" operator="lessThan">
      <formula>#REF!</formula>
    </cfRule>
  </conditionalFormatting>
  <conditionalFormatting sqref="D271:D276">
    <cfRule type="cellIs" dxfId="141" priority="1" stopIfTrue="1" operator="lessThan">
      <formula>#REF!</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R267"/>
  <sheetViews>
    <sheetView workbookViewId="0">
      <selection activeCell="M40" sqref="M40"/>
    </sheetView>
  </sheetViews>
  <sheetFormatPr baseColWidth="10" defaultRowHeight="12.75"/>
  <cols>
    <col min="1" max="1" width="32.85546875" style="277" customWidth="1"/>
    <col min="2" max="2" width="23.42578125" style="277" customWidth="1"/>
    <col min="3" max="4" width="21" style="277" customWidth="1"/>
    <col min="5" max="5" width="25.140625" style="277" customWidth="1"/>
    <col min="6" max="6" width="22.140625" style="277" customWidth="1"/>
    <col min="7" max="7" width="4.7109375" style="277" customWidth="1"/>
    <col min="8" max="8" width="22" style="277" customWidth="1"/>
    <col min="9" max="9" width="23.7109375" style="277" customWidth="1"/>
    <col min="10" max="11" width="10.85546875" style="277"/>
    <col min="12" max="12" width="3.42578125" style="277" customWidth="1"/>
    <col min="13" max="13" width="19.42578125" style="277" customWidth="1"/>
    <col min="14" max="256" width="10.85546875" style="277"/>
    <col min="257" max="257" width="32.85546875" style="277" customWidth="1"/>
    <col min="258" max="258" width="23.42578125" style="277" customWidth="1"/>
    <col min="259" max="260" width="21" style="277" customWidth="1"/>
    <col min="261" max="261" width="25.140625" style="277" customWidth="1"/>
    <col min="262" max="262" width="22.140625" style="277" customWidth="1"/>
    <col min="263" max="263" width="4.7109375" style="277" customWidth="1"/>
    <col min="264" max="264" width="22" style="277" customWidth="1"/>
    <col min="265" max="265" width="23.7109375" style="277" customWidth="1"/>
    <col min="266" max="267" width="10.85546875" style="277"/>
    <col min="268" max="268" width="3.42578125" style="277" customWidth="1"/>
    <col min="269" max="269" width="15.42578125" style="277" bestFit="1" customWidth="1"/>
    <col min="270" max="512" width="10.85546875" style="277"/>
    <col min="513" max="513" width="32.85546875" style="277" customWidth="1"/>
    <col min="514" max="514" width="23.42578125" style="277" customWidth="1"/>
    <col min="515" max="516" width="21" style="277" customWidth="1"/>
    <col min="517" max="517" width="25.140625" style="277" customWidth="1"/>
    <col min="518" max="518" width="22.140625" style="277" customWidth="1"/>
    <col min="519" max="519" width="4.7109375" style="277" customWidth="1"/>
    <col min="520" max="520" width="22" style="277" customWidth="1"/>
    <col min="521" max="521" width="23.7109375" style="277" customWidth="1"/>
    <col min="522" max="523" width="10.85546875" style="277"/>
    <col min="524" max="524" width="3.42578125" style="277" customWidth="1"/>
    <col min="525" max="525" width="15.42578125" style="277" bestFit="1" customWidth="1"/>
    <col min="526" max="768" width="10.85546875" style="277"/>
    <col min="769" max="769" width="32.85546875" style="277" customWidth="1"/>
    <col min="770" max="770" width="23.42578125" style="277" customWidth="1"/>
    <col min="771" max="772" width="21" style="277" customWidth="1"/>
    <col min="773" max="773" width="25.140625" style="277" customWidth="1"/>
    <col min="774" max="774" width="22.140625" style="277" customWidth="1"/>
    <col min="775" max="775" width="4.7109375" style="277" customWidth="1"/>
    <col min="776" max="776" width="22" style="277" customWidth="1"/>
    <col min="777" max="777" width="23.7109375" style="277" customWidth="1"/>
    <col min="778" max="779" width="10.85546875" style="277"/>
    <col min="780" max="780" width="3.42578125" style="277" customWidth="1"/>
    <col min="781" max="781" width="15.42578125" style="277" bestFit="1" customWidth="1"/>
    <col min="782" max="1024" width="10.85546875" style="277"/>
    <col min="1025" max="1025" width="32.85546875" style="277" customWidth="1"/>
    <col min="1026" max="1026" width="23.42578125" style="277" customWidth="1"/>
    <col min="1027" max="1028" width="21" style="277" customWidth="1"/>
    <col min="1029" max="1029" width="25.140625" style="277" customWidth="1"/>
    <col min="1030" max="1030" width="22.140625" style="277" customWidth="1"/>
    <col min="1031" max="1031" width="4.7109375" style="277" customWidth="1"/>
    <col min="1032" max="1032" width="22" style="277" customWidth="1"/>
    <col min="1033" max="1033" width="23.7109375" style="277" customWidth="1"/>
    <col min="1034" max="1035" width="10.85546875" style="277"/>
    <col min="1036" max="1036" width="3.42578125" style="277" customWidth="1"/>
    <col min="1037" max="1037" width="15.42578125" style="277" bestFit="1" customWidth="1"/>
    <col min="1038" max="1280" width="10.85546875" style="277"/>
    <col min="1281" max="1281" width="32.85546875" style="277" customWidth="1"/>
    <col min="1282" max="1282" width="23.42578125" style="277" customWidth="1"/>
    <col min="1283" max="1284" width="21" style="277" customWidth="1"/>
    <col min="1285" max="1285" width="25.140625" style="277" customWidth="1"/>
    <col min="1286" max="1286" width="22.140625" style="277" customWidth="1"/>
    <col min="1287" max="1287" width="4.7109375" style="277" customWidth="1"/>
    <col min="1288" max="1288" width="22" style="277" customWidth="1"/>
    <col min="1289" max="1289" width="23.7109375" style="277" customWidth="1"/>
    <col min="1290" max="1291" width="10.85546875" style="277"/>
    <col min="1292" max="1292" width="3.42578125" style="277" customWidth="1"/>
    <col min="1293" max="1293" width="15.42578125" style="277" bestFit="1" customWidth="1"/>
    <col min="1294" max="1536" width="10.85546875" style="277"/>
    <col min="1537" max="1537" width="32.85546875" style="277" customWidth="1"/>
    <col min="1538" max="1538" width="23.42578125" style="277" customWidth="1"/>
    <col min="1539" max="1540" width="21" style="277" customWidth="1"/>
    <col min="1541" max="1541" width="25.140625" style="277" customWidth="1"/>
    <col min="1542" max="1542" width="22.140625" style="277" customWidth="1"/>
    <col min="1543" max="1543" width="4.7109375" style="277" customWidth="1"/>
    <col min="1544" max="1544" width="22" style="277" customWidth="1"/>
    <col min="1545" max="1545" width="23.7109375" style="277" customWidth="1"/>
    <col min="1546" max="1547" width="10.85546875" style="277"/>
    <col min="1548" max="1548" width="3.42578125" style="277" customWidth="1"/>
    <col min="1549" max="1549" width="15.42578125" style="277" bestFit="1" customWidth="1"/>
    <col min="1550" max="1792" width="10.85546875" style="277"/>
    <col min="1793" max="1793" width="32.85546875" style="277" customWidth="1"/>
    <col min="1794" max="1794" width="23.42578125" style="277" customWidth="1"/>
    <col min="1795" max="1796" width="21" style="277" customWidth="1"/>
    <col min="1797" max="1797" width="25.140625" style="277" customWidth="1"/>
    <col min="1798" max="1798" width="22.140625" style="277" customWidth="1"/>
    <col min="1799" max="1799" width="4.7109375" style="277" customWidth="1"/>
    <col min="1800" max="1800" width="22" style="277" customWidth="1"/>
    <col min="1801" max="1801" width="23.7109375" style="277" customWidth="1"/>
    <col min="1802" max="1803" width="10.85546875" style="277"/>
    <col min="1804" max="1804" width="3.42578125" style="277" customWidth="1"/>
    <col min="1805" max="1805" width="15.42578125" style="277" bestFit="1" customWidth="1"/>
    <col min="1806" max="2048" width="10.85546875" style="277"/>
    <col min="2049" max="2049" width="32.85546875" style="277" customWidth="1"/>
    <col min="2050" max="2050" width="23.42578125" style="277" customWidth="1"/>
    <col min="2051" max="2052" width="21" style="277" customWidth="1"/>
    <col min="2053" max="2053" width="25.140625" style="277" customWidth="1"/>
    <col min="2054" max="2054" width="22.140625" style="277" customWidth="1"/>
    <col min="2055" max="2055" width="4.7109375" style="277" customWidth="1"/>
    <col min="2056" max="2056" width="22" style="277" customWidth="1"/>
    <col min="2057" max="2057" width="23.7109375" style="277" customWidth="1"/>
    <col min="2058" max="2059" width="10.85546875" style="277"/>
    <col min="2060" max="2060" width="3.42578125" style="277" customWidth="1"/>
    <col min="2061" max="2061" width="15.42578125" style="277" bestFit="1" customWidth="1"/>
    <col min="2062" max="2304" width="10.85546875" style="277"/>
    <col min="2305" max="2305" width="32.85546875" style="277" customWidth="1"/>
    <col min="2306" max="2306" width="23.42578125" style="277" customWidth="1"/>
    <col min="2307" max="2308" width="21" style="277" customWidth="1"/>
    <col min="2309" max="2309" width="25.140625" style="277" customWidth="1"/>
    <col min="2310" max="2310" width="22.140625" style="277" customWidth="1"/>
    <col min="2311" max="2311" width="4.7109375" style="277" customWidth="1"/>
    <col min="2312" max="2312" width="22" style="277" customWidth="1"/>
    <col min="2313" max="2313" width="23.7109375" style="277" customWidth="1"/>
    <col min="2314" max="2315" width="10.85546875" style="277"/>
    <col min="2316" max="2316" width="3.42578125" style="277" customWidth="1"/>
    <col min="2317" max="2317" width="15.42578125" style="277" bestFit="1" customWidth="1"/>
    <col min="2318" max="2560" width="10.85546875" style="277"/>
    <col min="2561" max="2561" width="32.85546875" style="277" customWidth="1"/>
    <col min="2562" max="2562" width="23.42578125" style="277" customWidth="1"/>
    <col min="2563" max="2564" width="21" style="277" customWidth="1"/>
    <col min="2565" max="2565" width="25.140625" style="277" customWidth="1"/>
    <col min="2566" max="2566" width="22.140625" style="277" customWidth="1"/>
    <col min="2567" max="2567" width="4.7109375" style="277" customWidth="1"/>
    <col min="2568" max="2568" width="22" style="277" customWidth="1"/>
    <col min="2569" max="2569" width="23.7109375" style="277" customWidth="1"/>
    <col min="2570" max="2571" width="10.85546875" style="277"/>
    <col min="2572" max="2572" width="3.42578125" style="277" customWidth="1"/>
    <col min="2573" max="2573" width="15.42578125" style="277" bestFit="1" customWidth="1"/>
    <col min="2574" max="2816" width="10.85546875" style="277"/>
    <col min="2817" max="2817" width="32.85546875" style="277" customWidth="1"/>
    <col min="2818" max="2818" width="23.42578125" style="277" customWidth="1"/>
    <col min="2819" max="2820" width="21" style="277" customWidth="1"/>
    <col min="2821" max="2821" width="25.140625" style="277" customWidth="1"/>
    <col min="2822" max="2822" width="22.140625" style="277" customWidth="1"/>
    <col min="2823" max="2823" width="4.7109375" style="277" customWidth="1"/>
    <col min="2824" max="2824" width="22" style="277" customWidth="1"/>
    <col min="2825" max="2825" width="23.7109375" style="277" customWidth="1"/>
    <col min="2826" max="2827" width="10.85546875" style="277"/>
    <col min="2828" max="2828" width="3.42578125" style="277" customWidth="1"/>
    <col min="2829" max="2829" width="15.42578125" style="277" bestFit="1" customWidth="1"/>
    <col min="2830" max="3072" width="10.85546875" style="277"/>
    <col min="3073" max="3073" width="32.85546875" style="277" customWidth="1"/>
    <col min="3074" max="3074" width="23.42578125" style="277" customWidth="1"/>
    <col min="3075" max="3076" width="21" style="277" customWidth="1"/>
    <col min="3077" max="3077" width="25.140625" style="277" customWidth="1"/>
    <col min="3078" max="3078" width="22.140625" style="277" customWidth="1"/>
    <col min="3079" max="3079" width="4.7109375" style="277" customWidth="1"/>
    <col min="3080" max="3080" width="22" style="277" customWidth="1"/>
    <col min="3081" max="3081" width="23.7109375" style="277" customWidth="1"/>
    <col min="3082" max="3083" width="10.85546875" style="277"/>
    <col min="3084" max="3084" width="3.42578125" style="277" customWidth="1"/>
    <col min="3085" max="3085" width="15.42578125" style="277" bestFit="1" customWidth="1"/>
    <col min="3086" max="3328" width="10.85546875" style="277"/>
    <col min="3329" max="3329" width="32.85546875" style="277" customWidth="1"/>
    <col min="3330" max="3330" width="23.42578125" style="277" customWidth="1"/>
    <col min="3331" max="3332" width="21" style="277" customWidth="1"/>
    <col min="3333" max="3333" width="25.140625" style="277" customWidth="1"/>
    <col min="3334" max="3334" width="22.140625" style="277" customWidth="1"/>
    <col min="3335" max="3335" width="4.7109375" style="277" customWidth="1"/>
    <col min="3336" max="3336" width="22" style="277" customWidth="1"/>
    <col min="3337" max="3337" width="23.7109375" style="277" customWidth="1"/>
    <col min="3338" max="3339" width="10.85546875" style="277"/>
    <col min="3340" max="3340" width="3.42578125" style="277" customWidth="1"/>
    <col min="3341" max="3341" width="15.42578125" style="277" bestFit="1" customWidth="1"/>
    <col min="3342" max="3584" width="10.85546875" style="277"/>
    <col min="3585" max="3585" width="32.85546875" style="277" customWidth="1"/>
    <col min="3586" max="3586" width="23.42578125" style="277" customWidth="1"/>
    <col min="3587" max="3588" width="21" style="277" customWidth="1"/>
    <col min="3589" max="3589" width="25.140625" style="277" customWidth="1"/>
    <col min="3590" max="3590" width="22.140625" style="277" customWidth="1"/>
    <col min="3591" max="3591" width="4.7109375" style="277" customWidth="1"/>
    <col min="3592" max="3592" width="22" style="277" customWidth="1"/>
    <col min="3593" max="3593" width="23.7109375" style="277" customWidth="1"/>
    <col min="3594" max="3595" width="10.85546875" style="277"/>
    <col min="3596" max="3596" width="3.42578125" style="277" customWidth="1"/>
    <col min="3597" max="3597" width="15.42578125" style="277" bestFit="1" customWidth="1"/>
    <col min="3598" max="3840" width="10.85546875" style="277"/>
    <col min="3841" max="3841" width="32.85546875" style="277" customWidth="1"/>
    <col min="3842" max="3842" width="23.42578125" style="277" customWidth="1"/>
    <col min="3843" max="3844" width="21" style="277" customWidth="1"/>
    <col min="3845" max="3845" width="25.140625" style="277" customWidth="1"/>
    <col min="3846" max="3846" width="22.140625" style="277" customWidth="1"/>
    <col min="3847" max="3847" width="4.7109375" style="277" customWidth="1"/>
    <col min="3848" max="3848" width="22" style="277" customWidth="1"/>
    <col min="3849" max="3849" width="23.7109375" style="277" customWidth="1"/>
    <col min="3850" max="3851" width="10.85546875" style="277"/>
    <col min="3852" max="3852" width="3.42578125" style="277" customWidth="1"/>
    <col min="3853" max="3853" width="15.42578125" style="277" bestFit="1" customWidth="1"/>
    <col min="3854" max="4096" width="10.85546875" style="277"/>
    <col min="4097" max="4097" width="32.85546875" style="277" customWidth="1"/>
    <col min="4098" max="4098" width="23.42578125" style="277" customWidth="1"/>
    <col min="4099" max="4100" width="21" style="277" customWidth="1"/>
    <col min="4101" max="4101" width="25.140625" style="277" customWidth="1"/>
    <col min="4102" max="4102" width="22.140625" style="277" customWidth="1"/>
    <col min="4103" max="4103" width="4.7109375" style="277" customWidth="1"/>
    <col min="4104" max="4104" width="22" style="277" customWidth="1"/>
    <col min="4105" max="4105" width="23.7109375" style="277" customWidth="1"/>
    <col min="4106" max="4107" width="10.85546875" style="277"/>
    <col min="4108" max="4108" width="3.42578125" style="277" customWidth="1"/>
    <col min="4109" max="4109" width="15.42578125" style="277" bestFit="1" customWidth="1"/>
    <col min="4110" max="4352" width="10.85546875" style="277"/>
    <col min="4353" max="4353" width="32.85546875" style="277" customWidth="1"/>
    <col min="4354" max="4354" width="23.42578125" style="277" customWidth="1"/>
    <col min="4355" max="4356" width="21" style="277" customWidth="1"/>
    <col min="4357" max="4357" width="25.140625" style="277" customWidth="1"/>
    <col min="4358" max="4358" width="22.140625" style="277" customWidth="1"/>
    <col min="4359" max="4359" width="4.7109375" style="277" customWidth="1"/>
    <col min="4360" max="4360" width="22" style="277" customWidth="1"/>
    <col min="4361" max="4361" width="23.7109375" style="277" customWidth="1"/>
    <col min="4362" max="4363" width="10.85546875" style="277"/>
    <col min="4364" max="4364" width="3.42578125" style="277" customWidth="1"/>
    <col min="4365" max="4365" width="15.42578125" style="277" bestFit="1" customWidth="1"/>
    <col min="4366" max="4608" width="10.85546875" style="277"/>
    <col min="4609" max="4609" width="32.85546875" style="277" customWidth="1"/>
    <col min="4610" max="4610" width="23.42578125" style="277" customWidth="1"/>
    <col min="4611" max="4612" width="21" style="277" customWidth="1"/>
    <col min="4613" max="4613" width="25.140625" style="277" customWidth="1"/>
    <col min="4614" max="4614" width="22.140625" style="277" customWidth="1"/>
    <col min="4615" max="4615" width="4.7109375" style="277" customWidth="1"/>
    <col min="4616" max="4616" width="22" style="277" customWidth="1"/>
    <col min="4617" max="4617" width="23.7109375" style="277" customWidth="1"/>
    <col min="4618" max="4619" width="10.85546875" style="277"/>
    <col min="4620" max="4620" width="3.42578125" style="277" customWidth="1"/>
    <col min="4621" max="4621" width="15.42578125" style="277" bestFit="1" customWidth="1"/>
    <col min="4622" max="4864" width="10.85546875" style="277"/>
    <col min="4865" max="4865" width="32.85546875" style="277" customWidth="1"/>
    <col min="4866" max="4866" width="23.42578125" style="277" customWidth="1"/>
    <col min="4867" max="4868" width="21" style="277" customWidth="1"/>
    <col min="4869" max="4869" width="25.140625" style="277" customWidth="1"/>
    <col min="4870" max="4870" width="22.140625" style="277" customWidth="1"/>
    <col min="4871" max="4871" width="4.7109375" style="277" customWidth="1"/>
    <col min="4872" max="4872" width="22" style="277" customWidth="1"/>
    <col min="4873" max="4873" width="23.7109375" style="277" customWidth="1"/>
    <col min="4874" max="4875" width="10.85546875" style="277"/>
    <col min="4876" max="4876" width="3.42578125" style="277" customWidth="1"/>
    <col min="4877" max="4877" width="15.42578125" style="277" bestFit="1" customWidth="1"/>
    <col min="4878" max="5120" width="10.85546875" style="277"/>
    <col min="5121" max="5121" width="32.85546875" style="277" customWidth="1"/>
    <col min="5122" max="5122" width="23.42578125" style="277" customWidth="1"/>
    <col min="5123" max="5124" width="21" style="277" customWidth="1"/>
    <col min="5125" max="5125" width="25.140625" style="277" customWidth="1"/>
    <col min="5126" max="5126" width="22.140625" style="277" customWidth="1"/>
    <col min="5127" max="5127" width="4.7109375" style="277" customWidth="1"/>
    <col min="5128" max="5128" width="22" style="277" customWidth="1"/>
    <col min="5129" max="5129" width="23.7109375" style="277" customWidth="1"/>
    <col min="5130" max="5131" width="10.85546875" style="277"/>
    <col min="5132" max="5132" width="3.42578125" style="277" customWidth="1"/>
    <col min="5133" max="5133" width="15.42578125" style="277" bestFit="1" customWidth="1"/>
    <col min="5134" max="5376" width="10.85546875" style="277"/>
    <col min="5377" max="5377" width="32.85546875" style="277" customWidth="1"/>
    <col min="5378" max="5378" width="23.42578125" style="277" customWidth="1"/>
    <col min="5379" max="5380" width="21" style="277" customWidth="1"/>
    <col min="5381" max="5381" width="25.140625" style="277" customWidth="1"/>
    <col min="5382" max="5382" width="22.140625" style="277" customWidth="1"/>
    <col min="5383" max="5383" width="4.7109375" style="277" customWidth="1"/>
    <col min="5384" max="5384" width="22" style="277" customWidth="1"/>
    <col min="5385" max="5385" width="23.7109375" style="277" customWidth="1"/>
    <col min="5386" max="5387" width="10.85546875" style="277"/>
    <col min="5388" max="5388" width="3.42578125" style="277" customWidth="1"/>
    <col min="5389" max="5389" width="15.42578125" style="277" bestFit="1" customWidth="1"/>
    <col min="5390" max="5632" width="10.85546875" style="277"/>
    <col min="5633" max="5633" width="32.85546875" style="277" customWidth="1"/>
    <col min="5634" max="5634" width="23.42578125" style="277" customWidth="1"/>
    <col min="5635" max="5636" width="21" style="277" customWidth="1"/>
    <col min="5637" max="5637" width="25.140625" style="277" customWidth="1"/>
    <col min="5638" max="5638" width="22.140625" style="277" customWidth="1"/>
    <col min="5639" max="5639" width="4.7109375" style="277" customWidth="1"/>
    <col min="5640" max="5640" width="22" style="277" customWidth="1"/>
    <col min="5641" max="5641" width="23.7109375" style="277" customWidth="1"/>
    <col min="5642" max="5643" width="10.85546875" style="277"/>
    <col min="5644" max="5644" width="3.42578125" style="277" customWidth="1"/>
    <col min="5645" max="5645" width="15.42578125" style="277" bestFit="1" customWidth="1"/>
    <col min="5646" max="5888" width="10.85546875" style="277"/>
    <col min="5889" max="5889" width="32.85546875" style="277" customWidth="1"/>
    <col min="5890" max="5890" width="23.42578125" style="277" customWidth="1"/>
    <col min="5891" max="5892" width="21" style="277" customWidth="1"/>
    <col min="5893" max="5893" width="25.140625" style="277" customWidth="1"/>
    <col min="5894" max="5894" width="22.140625" style="277" customWidth="1"/>
    <col min="5895" max="5895" width="4.7109375" style="277" customWidth="1"/>
    <col min="5896" max="5896" width="22" style="277" customWidth="1"/>
    <col min="5897" max="5897" width="23.7109375" style="277" customWidth="1"/>
    <col min="5898" max="5899" width="10.85546875" style="277"/>
    <col min="5900" max="5900" width="3.42578125" style="277" customWidth="1"/>
    <col min="5901" max="5901" width="15.42578125" style="277" bestFit="1" customWidth="1"/>
    <col min="5902" max="6144" width="10.85546875" style="277"/>
    <col min="6145" max="6145" width="32.85546875" style="277" customWidth="1"/>
    <col min="6146" max="6146" width="23.42578125" style="277" customWidth="1"/>
    <col min="6147" max="6148" width="21" style="277" customWidth="1"/>
    <col min="6149" max="6149" width="25.140625" style="277" customWidth="1"/>
    <col min="6150" max="6150" width="22.140625" style="277" customWidth="1"/>
    <col min="6151" max="6151" width="4.7109375" style="277" customWidth="1"/>
    <col min="6152" max="6152" width="22" style="277" customWidth="1"/>
    <col min="6153" max="6153" width="23.7109375" style="277" customWidth="1"/>
    <col min="6154" max="6155" width="10.85546875" style="277"/>
    <col min="6156" max="6156" width="3.42578125" style="277" customWidth="1"/>
    <col min="6157" max="6157" width="15.42578125" style="277" bestFit="1" customWidth="1"/>
    <col min="6158" max="6400" width="10.85546875" style="277"/>
    <col min="6401" max="6401" width="32.85546875" style="277" customWidth="1"/>
    <col min="6402" max="6402" width="23.42578125" style="277" customWidth="1"/>
    <col min="6403" max="6404" width="21" style="277" customWidth="1"/>
    <col min="6405" max="6405" width="25.140625" style="277" customWidth="1"/>
    <col min="6406" max="6406" width="22.140625" style="277" customWidth="1"/>
    <col min="6407" max="6407" width="4.7109375" style="277" customWidth="1"/>
    <col min="6408" max="6408" width="22" style="277" customWidth="1"/>
    <col min="6409" max="6409" width="23.7109375" style="277" customWidth="1"/>
    <col min="6410" max="6411" width="10.85546875" style="277"/>
    <col min="6412" max="6412" width="3.42578125" style="277" customWidth="1"/>
    <col min="6413" max="6413" width="15.42578125" style="277" bestFit="1" customWidth="1"/>
    <col min="6414" max="6656" width="10.85546875" style="277"/>
    <col min="6657" max="6657" width="32.85546875" style="277" customWidth="1"/>
    <col min="6658" max="6658" width="23.42578125" style="277" customWidth="1"/>
    <col min="6659" max="6660" width="21" style="277" customWidth="1"/>
    <col min="6661" max="6661" width="25.140625" style="277" customWidth="1"/>
    <col min="6662" max="6662" width="22.140625" style="277" customWidth="1"/>
    <col min="6663" max="6663" width="4.7109375" style="277" customWidth="1"/>
    <col min="6664" max="6664" width="22" style="277" customWidth="1"/>
    <col min="6665" max="6665" width="23.7109375" style="277" customWidth="1"/>
    <col min="6666" max="6667" width="10.85546875" style="277"/>
    <col min="6668" max="6668" width="3.42578125" style="277" customWidth="1"/>
    <col min="6669" max="6669" width="15.42578125" style="277" bestFit="1" customWidth="1"/>
    <col min="6670" max="6912" width="10.85546875" style="277"/>
    <col min="6913" max="6913" width="32.85546875" style="277" customWidth="1"/>
    <col min="6914" max="6914" width="23.42578125" style="277" customWidth="1"/>
    <col min="6915" max="6916" width="21" style="277" customWidth="1"/>
    <col min="6917" max="6917" width="25.140625" style="277" customWidth="1"/>
    <col min="6918" max="6918" width="22.140625" style="277" customWidth="1"/>
    <col min="6919" max="6919" width="4.7109375" style="277" customWidth="1"/>
    <col min="6920" max="6920" width="22" style="277" customWidth="1"/>
    <col min="6921" max="6921" width="23.7109375" style="277" customWidth="1"/>
    <col min="6922" max="6923" width="10.85546875" style="277"/>
    <col min="6924" max="6924" width="3.42578125" style="277" customWidth="1"/>
    <col min="6925" max="6925" width="15.42578125" style="277" bestFit="1" customWidth="1"/>
    <col min="6926" max="7168" width="10.85546875" style="277"/>
    <col min="7169" max="7169" width="32.85546875" style="277" customWidth="1"/>
    <col min="7170" max="7170" width="23.42578125" style="277" customWidth="1"/>
    <col min="7171" max="7172" width="21" style="277" customWidth="1"/>
    <col min="7173" max="7173" width="25.140625" style="277" customWidth="1"/>
    <col min="7174" max="7174" width="22.140625" style="277" customWidth="1"/>
    <col min="7175" max="7175" width="4.7109375" style="277" customWidth="1"/>
    <col min="7176" max="7176" width="22" style="277" customWidth="1"/>
    <col min="7177" max="7177" width="23.7109375" style="277" customWidth="1"/>
    <col min="7178" max="7179" width="10.85546875" style="277"/>
    <col min="7180" max="7180" width="3.42578125" style="277" customWidth="1"/>
    <col min="7181" max="7181" width="15.42578125" style="277" bestFit="1" customWidth="1"/>
    <col min="7182" max="7424" width="10.85546875" style="277"/>
    <col min="7425" max="7425" width="32.85546875" style="277" customWidth="1"/>
    <col min="7426" max="7426" width="23.42578125" style="277" customWidth="1"/>
    <col min="7427" max="7428" width="21" style="277" customWidth="1"/>
    <col min="7429" max="7429" width="25.140625" style="277" customWidth="1"/>
    <col min="7430" max="7430" width="22.140625" style="277" customWidth="1"/>
    <col min="7431" max="7431" width="4.7109375" style="277" customWidth="1"/>
    <col min="7432" max="7432" width="22" style="277" customWidth="1"/>
    <col min="7433" max="7433" width="23.7109375" style="277" customWidth="1"/>
    <col min="7434" max="7435" width="10.85546875" style="277"/>
    <col min="7436" max="7436" width="3.42578125" style="277" customWidth="1"/>
    <col min="7437" max="7437" width="15.42578125" style="277" bestFit="1" customWidth="1"/>
    <col min="7438" max="7680" width="10.85546875" style="277"/>
    <col min="7681" max="7681" width="32.85546875" style="277" customWidth="1"/>
    <col min="7682" max="7682" width="23.42578125" style="277" customWidth="1"/>
    <col min="7683" max="7684" width="21" style="277" customWidth="1"/>
    <col min="7685" max="7685" width="25.140625" style="277" customWidth="1"/>
    <col min="7686" max="7686" width="22.140625" style="277" customWidth="1"/>
    <col min="7687" max="7687" width="4.7109375" style="277" customWidth="1"/>
    <col min="7688" max="7688" width="22" style="277" customWidth="1"/>
    <col min="7689" max="7689" width="23.7109375" style="277" customWidth="1"/>
    <col min="7690" max="7691" width="10.85546875" style="277"/>
    <col min="7692" max="7692" width="3.42578125" style="277" customWidth="1"/>
    <col min="7693" max="7693" width="15.42578125" style="277" bestFit="1" customWidth="1"/>
    <col min="7694" max="7936" width="10.85546875" style="277"/>
    <col min="7937" max="7937" width="32.85546875" style="277" customWidth="1"/>
    <col min="7938" max="7938" width="23.42578125" style="277" customWidth="1"/>
    <col min="7939" max="7940" width="21" style="277" customWidth="1"/>
    <col min="7941" max="7941" width="25.140625" style="277" customWidth="1"/>
    <col min="7942" max="7942" width="22.140625" style="277" customWidth="1"/>
    <col min="7943" max="7943" width="4.7109375" style="277" customWidth="1"/>
    <col min="7944" max="7944" width="22" style="277" customWidth="1"/>
    <col min="7945" max="7945" width="23.7109375" style="277" customWidth="1"/>
    <col min="7946" max="7947" width="10.85546875" style="277"/>
    <col min="7948" max="7948" width="3.42578125" style="277" customWidth="1"/>
    <col min="7949" max="7949" width="15.42578125" style="277" bestFit="1" customWidth="1"/>
    <col min="7950" max="8192" width="10.85546875" style="277"/>
    <col min="8193" max="8193" width="32.85546875" style="277" customWidth="1"/>
    <col min="8194" max="8194" width="23.42578125" style="277" customWidth="1"/>
    <col min="8195" max="8196" width="21" style="277" customWidth="1"/>
    <col min="8197" max="8197" width="25.140625" style="277" customWidth="1"/>
    <col min="8198" max="8198" width="22.140625" style="277" customWidth="1"/>
    <col min="8199" max="8199" width="4.7109375" style="277" customWidth="1"/>
    <col min="8200" max="8200" width="22" style="277" customWidth="1"/>
    <col min="8201" max="8201" width="23.7109375" style="277" customWidth="1"/>
    <col min="8202" max="8203" width="10.85546875" style="277"/>
    <col min="8204" max="8204" width="3.42578125" style="277" customWidth="1"/>
    <col min="8205" max="8205" width="15.42578125" style="277" bestFit="1" customWidth="1"/>
    <col min="8206" max="8448" width="10.85546875" style="277"/>
    <col min="8449" max="8449" width="32.85546875" style="277" customWidth="1"/>
    <col min="8450" max="8450" width="23.42578125" style="277" customWidth="1"/>
    <col min="8451" max="8452" width="21" style="277" customWidth="1"/>
    <col min="8453" max="8453" width="25.140625" style="277" customWidth="1"/>
    <col min="8454" max="8454" width="22.140625" style="277" customWidth="1"/>
    <col min="8455" max="8455" width="4.7109375" style="277" customWidth="1"/>
    <col min="8456" max="8456" width="22" style="277" customWidth="1"/>
    <col min="8457" max="8457" width="23.7109375" style="277" customWidth="1"/>
    <col min="8458" max="8459" width="10.85546875" style="277"/>
    <col min="8460" max="8460" width="3.42578125" style="277" customWidth="1"/>
    <col min="8461" max="8461" width="15.42578125" style="277" bestFit="1" customWidth="1"/>
    <col min="8462" max="8704" width="10.85546875" style="277"/>
    <col min="8705" max="8705" width="32.85546875" style="277" customWidth="1"/>
    <col min="8706" max="8706" width="23.42578125" style="277" customWidth="1"/>
    <col min="8707" max="8708" width="21" style="277" customWidth="1"/>
    <col min="8709" max="8709" width="25.140625" style="277" customWidth="1"/>
    <col min="8710" max="8710" width="22.140625" style="277" customWidth="1"/>
    <col min="8711" max="8711" width="4.7109375" style="277" customWidth="1"/>
    <col min="8712" max="8712" width="22" style="277" customWidth="1"/>
    <col min="8713" max="8713" width="23.7109375" style="277" customWidth="1"/>
    <col min="8714" max="8715" width="10.85546875" style="277"/>
    <col min="8716" max="8716" width="3.42578125" style="277" customWidth="1"/>
    <col min="8717" max="8717" width="15.42578125" style="277" bestFit="1" customWidth="1"/>
    <col min="8718" max="8960" width="10.85546875" style="277"/>
    <col min="8961" max="8961" width="32.85546875" style="277" customWidth="1"/>
    <col min="8962" max="8962" width="23.42578125" style="277" customWidth="1"/>
    <col min="8963" max="8964" width="21" style="277" customWidth="1"/>
    <col min="8965" max="8965" width="25.140625" style="277" customWidth="1"/>
    <col min="8966" max="8966" width="22.140625" style="277" customWidth="1"/>
    <col min="8967" max="8967" width="4.7109375" style="277" customWidth="1"/>
    <col min="8968" max="8968" width="22" style="277" customWidth="1"/>
    <col min="8969" max="8969" width="23.7109375" style="277" customWidth="1"/>
    <col min="8970" max="8971" width="10.85546875" style="277"/>
    <col min="8972" max="8972" width="3.42578125" style="277" customWidth="1"/>
    <col min="8973" max="8973" width="15.42578125" style="277" bestFit="1" customWidth="1"/>
    <col min="8974" max="9216" width="10.85546875" style="277"/>
    <col min="9217" max="9217" width="32.85546875" style="277" customWidth="1"/>
    <col min="9218" max="9218" width="23.42578125" style="277" customWidth="1"/>
    <col min="9219" max="9220" width="21" style="277" customWidth="1"/>
    <col min="9221" max="9221" width="25.140625" style="277" customWidth="1"/>
    <col min="9222" max="9222" width="22.140625" style="277" customWidth="1"/>
    <col min="9223" max="9223" width="4.7109375" style="277" customWidth="1"/>
    <col min="9224" max="9224" width="22" style="277" customWidth="1"/>
    <col min="9225" max="9225" width="23.7109375" style="277" customWidth="1"/>
    <col min="9226" max="9227" width="10.85546875" style="277"/>
    <col min="9228" max="9228" width="3.42578125" style="277" customWidth="1"/>
    <col min="9229" max="9229" width="15.42578125" style="277" bestFit="1" customWidth="1"/>
    <col min="9230" max="9472" width="10.85546875" style="277"/>
    <col min="9473" max="9473" width="32.85546875" style="277" customWidth="1"/>
    <col min="9474" max="9474" width="23.42578125" style="277" customWidth="1"/>
    <col min="9475" max="9476" width="21" style="277" customWidth="1"/>
    <col min="9477" max="9477" width="25.140625" style="277" customWidth="1"/>
    <col min="9478" max="9478" width="22.140625" style="277" customWidth="1"/>
    <col min="9479" max="9479" width="4.7109375" style="277" customWidth="1"/>
    <col min="9480" max="9480" width="22" style="277" customWidth="1"/>
    <col min="9481" max="9481" width="23.7109375" style="277" customWidth="1"/>
    <col min="9482" max="9483" width="10.85546875" style="277"/>
    <col min="9484" max="9484" width="3.42578125" style="277" customWidth="1"/>
    <col min="9485" max="9485" width="15.42578125" style="277" bestFit="1" customWidth="1"/>
    <col min="9486" max="9728" width="10.85546875" style="277"/>
    <col min="9729" max="9729" width="32.85546875" style="277" customWidth="1"/>
    <col min="9730" max="9730" width="23.42578125" style="277" customWidth="1"/>
    <col min="9731" max="9732" width="21" style="277" customWidth="1"/>
    <col min="9733" max="9733" width="25.140625" style="277" customWidth="1"/>
    <col min="9734" max="9734" width="22.140625" style="277" customWidth="1"/>
    <col min="9735" max="9735" width="4.7109375" style="277" customWidth="1"/>
    <col min="9736" max="9736" width="22" style="277" customWidth="1"/>
    <col min="9737" max="9737" width="23.7109375" style="277" customWidth="1"/>
    <col min="9738" max="9739" width="10.85546875" style="277"/>
    <col min="9740" max="9740" width="3.42578125" style="277" customWidth="1"/>
    <col min="9741" max="9741" width="15.42578125" style="277" bestFit="1" customWidth="1"/>
    <col min="9742" max="9984" width="10.85546875" style="277"/>
    <col min="9985" max="9985" width="32.85546875" style="277" customWidth="1"/>
    <col min="9986" max="9986" width="23.42578125" style="277" customWidth="1"/>
    <col min="9987" max="9988" width="21" style="277" customWidth="1"/>
    <col min="9989" max="9989" width="25.140625" style="277" customWidth="1"/>
    <col min="9990" max="9990" width="22.140625" style="277" customWidth="1"/>
    <col min="9991" max="9991" width="4.7109375" style="277" customWidth="1"/>
    <col min="9992" max="9992" width="22" style="277" customWidth="1"/>
    <col min="9993" max="9993" width="23.7109375" style="277" customWidth="1"/>
    <col min="9994" max="9995" width="10.85546875" style="277"/>
    <col min="9996" max="9996" width="3.42578125" style="277" customWidth="1"/>
    <col min="9997" max="9997" width="15.42578125" style="277" bestFit="1" customWidth="1"/>
    <col min="9998" max="10240" width="10.85546875" style="277"/>
    <col min="10241" max="10241" width="32.85546875" style="277" customWidth="1"/>
    <col min="10242" max="10242" width="23.42578125" style="277" customWidth="1"/>
    <col min="10243" max="10244" width="21" style="277" customWidth="1"/>
    <col min="10245" max="10245" width="25.140625" style="277" customWidth="1"/>
    <col min="10246" max="10246" width="22.140625" style="277" customWidth="1"/>
    <col min="10247" max="10247" width="4.7109375" style="277" customWidth="1"/>
    <col min="10248" max="10248" width="22" style="277" customWidth="1"/>
    <col min="10249" max="10249" width="23.7109375" style="277" customWidth="1"/>
    <col min="10250" max="10251" width="10.85546875" style="277"/>
    <col min="10252" max="10252" width="3.42578125" style="277" customWidth="1"/>
    <col min="10253" max="10253" width="15.42578125" style="277" bestFit="1" customWidth="1"/>
    <col min="10254" max="10496" width="10.85546875" style="277"/>
    <col min="10497" max="10497" width="32.85546875" style="277" customWidth="1"/>
    <col min="10498" max="10498" width="23.42578125" style="277" customWidth="1"/>
    <col min="10499" max="10500" width="21" style="277" customWidth="1"/>
    <col min="10501" max="10501" width="25.140625" style="277" customWidth="1"/>
    <col min="10502" max="10502" width="22.140625" style="277" customWidth="1"/>
    <col min="10503" max="10503" width="4.7109375" style="277" customWidth="1"/>
    <col min="10504" max="10504" width="22" style="277" customWidth="1"/>
    <col min="10505" max="10505" width="23.7109375" style="277" customWidth="1"/>
    <col min="10506" max="10507" width="10.85546875" style="277"/>
    <col min="10508" max="10508" width="3.42578125" style="277" customWidth="1"/>
    <col min="10509" max="10509" width="15.42578125" style="277" bestFit="1" customWidth="1"/>
    <col min="10510" max="10752" width="10.85546875" style="277"/>
    <col min="10753" max="10753" width="32.85546875" style="277" customWidth="1"/>
    <col min="10754" max="10754" width="23.42578125" style="277" customWidth="1"/>
    <col min="10755" max="10756" width="21" style="277" customWidth="1"/>
    <col min="10757" max="10757" width="25.140625" style="277" customWidth="1"/>
    <col min="10758" max="10758" width="22.140625" style="277" customWidth="1"/>
    <col min="10759" max="10759" width="4.7109375" style="277" customWidth="1"/>
    <col min="10760" max="10760" width="22" style="277" customWidth="1"/>
    <col min="10761" max="10761" width="23.7109375" style="277" customWidth="1"/>
    <col min="10762" max="10763" width="10.85546875" style="277"/>
    <col min="10764" max="10764" width="3.42578125" style="277" customWidth="1"/>
    <col min="10765" max="10765" width="15.42578125" style="277" bestFit="1" customWidth="1"/>
    <col min="10766" max="11008" width="10.85546875" style="277"/>
    <col min="11009" max="11009" width="32.85546875" style="277" customWidth="1"/>
    <col min="11010" max="11010" width="23.42578125" style="277" customWidth="1"/>
    <col min="11011" max="11012" width="21" style="277" customWidth="1"/>
    <col min="11013" max="11013" width="25.140625" style="277" customWidth="1"/>
    <col min="11014" max="11014" width="22.140625" style="277" customWidth="1"/>
    <col min="11015" max="11015" width="4.7109375" style="277" customWidth="1"/>
    <col min="11016" max="11016" width="22" style="277" customWidth="1"/>
    <col min="11017" max="11017" width="23.7109375" style="277" customWidth="1"/>
    <col min="11018" max="11019" width="10.85546875" style="277"/>
    <col min="11020" max="11020" width="3.42578125" style="277" customWidth="1"/>
    <col min="11021" max="11021" width="15.42578125" style="277" bestFit="1" customWidth="1"/>
    <col min="11022" max="11264" width="10.85546875" style="277"/>
    <col min="11265" max="11265" width="32.85546875" style="277" customWidth="1"/>
    <col min="11266" max="11266" width="23.42578125" style="277" customWidth="1"/>
    <col min="11267" max="11268" width="21" style="277" customWidth="1"/>
    <col min="11269" max="11269" width="25.140625" style="277" customWidth="1"/>
    <col min="11270" max="11270" width="22.140625" style="277" customWidth="1"/>
    <col min="11271" max="11271" width="4.7109375" style="277" customWidth="1"/>
    <col min="11272" max="11272" width="22" style="277" customWidth="1"/>
    <col min="11273" max="11273" width="23.7109375" style="277" customWidth="1"/>
    <col min="11274" max="11275" width="10.85546875" style="277"/>
    <col min="11276" max="11276" width="3.42578125" style="277" customWidth="1"/>
    <col min="11277" max="11277" width="15.42578125" style="277" bestFit="1" customWidth="1"/>
    <col min="11278" max="11520" width="10.85546875" style="277"/>
    <col min="11521" max="11521" width="32.85546875" style="277" customWidth="1"/>
    <col min="11522" max="11522" width="23.42578125" style="277" customWidth="1"/>
    <col min="11523" max="11524" width="21" style="277" customWidth="1"/>
    <col min="11525" max="11525" width="25.140625" style="277" customWidth="1"/>
    <col min="11526" max="11526" width="22.140625" style="277" customWidth="1"/>
    <col min="11527" max="11527" width="4.7109375" style="277" customWidth="1"/>
    <col min="11528" max="11528" width="22" style="277" customWidth="1"/>
    <col min="11529" max="11529" width="23.7109375" style="277" customWidth="1"/>
    <col min="11530" max="11531" width="10.85546875" style="277"/>
    <col min="11532" max="11532" width="3.42578125" style="277" customWidth="1"/>
    <col min="11533" max="11533" width="15.42578125" style="277" bestFit="1" customWidth="1"/>
    <col min="11534" max="11776" width="10.85546875" style="277"/>
    <col min="11777" max="11777" width="32.85546875" style="277" customWidth="1"/>
    <col min="11778" max="11778" width="23.42578125" style="277" customWidth="1"/>
    <col min="11779" max="11780" width="21" style="277" customWidth="1"/>
    <col min="11781" max="11781" width="25.140625" style="277" customWidth="1"/>
    <col min="11782" max="11782" width="22.140625" style="277" customWidth="1"/>
    <col min="11783" max="11783" width="4.7109375" style="277" customWidth="1"/>
    <col min="11784" max="11784" width="22" style="277" customWidth="1"/>
    <col min="11785" max="11785" width="23.7109375" style="277" customWidth="1"/>
    <col min="11786" max="11787" width="10.85546875" style="277"/>
    <col min="11788" max="11788" width="3.42578125" style="277" customWidth="1"/>
    <col min="11789" max="11789" width="15.42578125" style="277" bestFit="1" customWidth="1"/>
    <col min="11790" max="12032" width="10.85546875" style="277"/>
    <col min="12033" max="12033" width="32.85546875" style="277" customWidth="1"/>
    <col min="12034" max="12034" width="23.42578125" style="277" customWidth="1"/>
    <col min="12035" max="12036" width="21" style="277" customWidth="1"/>
    <col min="12037" max="12037" width="25.140625" style="277" customWidth="1"/>
    <col min="12038" max="12038" width="22.140625" style="277" customWidth="1"/>
    <col min="12039" max="12039" width="4.7109375" style="277" customWidth="1"/>
    <col min="12040" max="12040" width="22" style="277" customWidth="1"/>
    <col min="12041" max="12041" width="23.7109375" style="277" customWidth="1"/>
    <col min="12042" max="12043" width="10.85546875" style="277"/>
    <col min="12044" max="12044" width="3.42578125" style="277" customWidth="1"/>
    <col min="12045" max="12045" width="15.42578125" style="277" bestFit="1" customWidth="1"/>
    <col min="12046" max="12288" width="10.85546875" style="277"/>
    <col min="12289" max="12289" width="32.85546875" style="277" customWidth="1"/>
    <col min="12290" max="12290" width="23.42578125" style="277" customWidth="1"/>
    <col min="12291" max="12292" width="21" style="277" customWidth="1"/>
    <col min="12293" max="12293" width="25.140625" style="277" customWidth="1"/>
    <col min="12294" max="12294" width="22.140625" style="277" customWidth="1"/>
    <col min="12295" max="12295" width="4.7109375" style="277" customWidth="1"/>
    <col min="12296" max="12296" width="22" style="277" customWidth="1"/>
    <col min="12297" max="12297" width="23.7109375" style="277" customWidth="1"/>
    <col min="12298" max="12299" width="10.85546875" style="277"/>
    <col min="12300" max="12300" width="3.42578125" style="277" customWidth="1"/>
    <col min="12301" max="12301" width="15.42578125" style="277" bestFit="1" customWidth="1"/>
    <col min="12302" max="12544" width="10.85546875" style="277"/>
    <col min="12545" max="12545" width="32.85546875" style="277" customWidth="1"/>
    <col min="12546" max="12546" width="23.42578125" style="277" customWidth="1"/>
    <col min="12547" max="12548" width="21" style="277" customWidth="1"/>
    <col min="12549" max="12549" width="25.140625" style="277" customWidth="1"/>
    <col min="12550" max="12550" width="22.140625" style="277" customWidth="1"/>
    <col min="12551" max="12551" width="4.7109375" style="277" customWidth="1"/>
    <col min="12552" max="12552" width="22" style="277" customWidth="1"/>
    <col min="12553" max="12553" width="23.7109375" style="277" customWidth="1"/>
    <col min="12554" max="12555" width="10.85546875" style="277"/>
    <col min="12556" max="12556" width="3.42578125" style="277" customWidth="1"/>
    <col min="12557" max="12557" width="15.42578125" style="277" bestFit="1" customWidth="1"/>
    <col min="12558" max="12800" width="10.85546875" style="277"/>
    <col min="12801" max="12801" width="32.85546875" style="277" customWidth="1"/>
    <col min="12802" max="12802" width="23.42578125" style="277" customWidth="1"/>
    <col min="12803" max="12804" width="21" style="277" customWidth="1"/>
    <col min="12805" max="12805" width="25.140625" style="277" customWidth="1"/>
    <col min="12806" max="12806" width="22.140625" style="277" customWidth="1"/>
    <col min="12807" max="12807" width="4.7109375" style="277" customWidth="1"/>
    <col min="12808" max="12808" width="22" style="277" customWidth="1"/>
    <col min="12809" max="12809" width="23.7109375" style="277" customWidth="1"/>
    <col min="12810" max="12811" width="10.85546875" style="277"/>
    <col min="12812" max="12812" width="3.42578125" style="277" customWidth="1"/>
    <col min="12813" max="12813" width="15.42578125" style="277" bestFit="1" customWidth="1"/>
    <col min="12814" max="13056" width="10.85546875" style="277"/>
    <col min="13057" max="13057" width="32.85546875" style="277" customWidth="1"/>
    <col min="13058" max="13058" width="23.42578125" style="277" customWidth="1"/>
    <col min="13059" max="13060" width="21" style="277" customWidth="1"/>
    <col min="13061" max="13061" width="25.140625" style="277" customWidth="1"/>
    <col min="13062" max="13062" width="22.140625" style="277" customWidth="1"/>
    <col min="13063" max="13063" width="4.7109375" style="277" customWidth="1"/>
    <col min="13064" max="13064" width="22" style="277" customWidth="1"/>
    <col min="13065" max="13065" width="23.7109375" style="277" customWidth="1"/>
    <col min="13066" max="13067" width="10.85546875" style="277"/>
    <col min="13068" max="13068" width="3.42578125" style="277" customWidth="1"/>
    <col min="13069" max="13069" width="15.42578125" style="277" bestFit="1" customWidth="1"/>
    <col min="13070" max="13312" width="10.85546875" style="277"/>
    <col min="13313" max="13313" width="32.85546875" style="277" customWidth="1"/>
    <col min="13314" max="13314" width="23.42578125" style="277" customWidth="1"/>
    <col min="13315" max="13316" width="21" style="277" customWidth="1"/>
    <col min="13317" max="13317" width="25.140625" style="277" customWidth="1"/>
    <col min="13318" max="13318" width="22.140625" style="277" customWidth="1"/>
    <col min="13319" max="13319" width="4.7109375" style="277" customWidth="1"/>
    <col min="13320" max="13320" width="22" style="277" customWidth="1"/>
    <col min="13321" max="13321" width="23.7109375" style="277" customWidth="1"/>
    <col min="13322" max="13323" width="10.85546875" style="277"/>
    <col min="13324" max="13324" width="3.42578125" style="277" customWidth="1"/>
    <col min="13325" max="13325" width="15.42578125" style="277" bestFit="1" customWidth="1"/>
    <col min="13326" max="13568" width="10.85546875" style="277"/>
    <col min="13569" max="13569" width="32.85546875" style="277" customWidth="1"/>
    <col min="13570" max="13570" width="23.42578125" style="277" customWidth="1"/>
    <col min="13571" max="13572" width="21" style="277" customWidth="1"/>
    <col min="13573" max="13573" width="25.140625" style="277" customWidth="1"/>
    <col min="13574" max="13574" width="22.140625" style="277" customWidth="1"/>
    <col min="13575" max="13575" width="4.7109375" style="277" customWidth="1"/>
    <col min="13576" max="13576" width="22" style="277" customWidth="1"/>
    <col min="13577" max="13577" width="23.7109375" style="277" customWidth="1"/>
    <col min="13578" max="13579" width="10.85546875" style="277"/>
    <col min="13580" max="13580" width="3.42578125" style="277" customWidth="1"/>
    <col min="13581" max="13581" width="15.42578125" style="277" bestFit="1" customWidth="1"/>
    <col min="13582" max="13824" width="10.85546875" style="277"/>
    <col min="13825" max="13825" width="32.85546875" style="277" customWidth="1"/>
    <col min="13826" max="13826" width="23.42578125" style="277" customWidth="1"/>
    <col min="13827" max="13828" width="21" style="277" customWidth="1"/>
    <col min="13829" max="13829" width="25.140625" style="277" customWidth="1"/>
    <col min="13830" max="13830" width="22.140625" style="277" customWidth="1"/>
    <col min="13831" max="13831" width="4.7109375" style="277" customWidth="1"/>
    <col min="13832" max="13832" width="22" style="277" customWidth="1"/>
    <col min="13833" max="13833" width="23.7109375" style="277" customWidth="1"/>
    <col min="13834" max="13835" width="10.85546875" style="277"/>
    <col min="13836" max="13836" width="3.42578125" style="277" customWidth="1"/>
    <col min="13837" max="13837" width="15.42578125" style="277" bestFit="1" customWidth="1"/>
    <col min="13838" max="14080" width="10.85546875" style="277"/>
    <col min="14081" max="14081" width="32.85546875" style="277" customWidth="1"/>
    <col min="14082" max="14082" width="23.42578125" style="277" customWidth="1"/>
    <col min="14083" max="14084" width="21" style="277" customWidth="1"/>
    <col min="14085" max="14085" width="25.140625" style="277" customWidth="1"/>
    <col min="14086" max="14086" width="22.140625" style="277" customWidth="1"/>
    <col min="14087" max="14087" width="4.7109375" style="277" customWidth="1"/>
    <col min="14088" max="14088" width="22" style="277" customWidth="1"/>
    <col min="14089" max="14089" width="23.7109375" style="277" customWidth="1"/>
    <col min="14090" max="14091" width="10.85546875" style="277"/>
    <col min="14092" max="14092" width="3.42578125" style="277" customWidth="1"/>
    <col min="14093" max="14093" width="15.42578125" style="277" bestFit="1" customWidth="1"/>
    <col min="14094" max="14336" width="10.85546875" style="277"/>
    <col min="14337" max="14337" width="32.85546875" style="277" customWidth="1"/>
    <col min="14338" max="14338" width="23.42578125" style="277" customWidth="1"/>
    <col min="14339" max="14340" width="21" style="277" customWidth="1"/>
    <col min="14341" max="14341" width="25.140625" style="277" customWidth="1"/>
    <col min="14342" max="14342" width="22.140625" style="277" customWidth="1"/>
    <col min="14343" max="14343" width="4.7109375" style="277" customWidth="1"/>
    <col min="14344" max="14344" width="22" style="277" customWidth="1"/>
    <col min="14345" max="14345" width="23.7109375" style="277" customWidth="1"/>
    <col min="14346" max="14347" width="10.85546875" style="277"/>
    <col min="14348" max="14348" width="3.42578125" style="277" customWidth="1"/>
    <col min="14349" max="14349" width="15.42578125" style="277" bestFit="1" customWidth="1"/>
    <col min="14350" max="14592" width="10.85546875" style="277"/>
    <col min="14593" max="14593" width="32.85546875" style="277" customWidth="1"/>
    <col min="14594" max="14594" width="23.42578125" style="277" customWidth="1"/>
    <col min="14595" max="14596" width="21" style="277" customWidth="1"/>
    <col min="14597" max="14597" width="25.140625" style="277" customWidth="1"/>
    <col min="14598" max="14598" width="22.140625" style="277" customWidth="1"/>
    <col min="14599" max="14599" width="4.7109375" style="277" customWidth="1"/>
    <col min="14600" max="14600" width="22" style="277" customWidth="1"/>
    <col min="14601" max="14601" width="23.7109375" style="277" customWidth="1"/>
    <col min="14602" max="14603" width="10.85546875" style="277"/>
    <col min="14604" max="14604" width="3.42578125" style="277" customWidth="1"/>
    <col min="14605" max="14605" width="15.42578125" style="277" bestFit="1" customWidth="1"/>
    <col min="14606" max="14848" width="10.85546875" style="277"/>
    <col min="14849" max="14849" width="32.85546875" style="277" customWidth="1"/>
    <col min="14850" max="14850" width="23.42578125" style="277" customWidth="1"/>
    <col min="14851" max="14852" width="21" style="277" customWidth="1"/>
    <col min="14853" max="14853" width="25.140625" style="277" customWidth="1"/>
    <col min="14854" max="14854" width="22.140625" style="277" customWidth="1"/>
    <col min="14855" max="14855" width="4.7109375" style="277" customWidth="1"/>
    <col min="14856" max="14856" width="22" style="277" customWidth="1"/>
    <col min="14857" max="14857" width="23.7109375" style="277" customWidth="1"/>
    <col min="14858" max="14859" width="10.85546875" style="277"/>
    <col min="14860" max="14860" width="3.42578125" style="277" customWidth="1"/>
    <col min="14861" max="14861" width="15.42578125" style="277" bestFit="1" customWidth="1"/>
    <col min="14862" max="15104" width="10.85546875" style="277"/>
    <col min="15105" max="15105" width="32.85546875" style="277" customWidth="1"/>
    <col min="15106" max="15106" width="23.42578125" style="277" customWidth="1"/>
    <col min="15107" max="15108" width="21" style="277" customWidth="1"/>
    <col min="15109" max="15109" width="25.140625" style="277" customWidth="1"/>
    <col min="15110" max="15110" width="22.140625" style="277" customWidth="1"/>
    <col min="15111" max="15111" width="4.7109375" style="277" customWidth="1"/>
    <col min="15112" max="15112" width="22" style="277" customWidth="1"/>
    <col min="15113" max="15113" width="23.7109375" style="277" customWidth="1"/>
    <col min="15114" max="15115" width="10.85546875" style="277"/>
    <col min="15116" max="15116" width="3.42578125" style="277" customWidth="1"/>
    <col min="15117" max="15117" width="15.42578125" style="277" bestFit="1" customWidth="1"/>
    <col min="15118" max="15360" width="10.85546875" style="277"/>
    <col min="15361" max="15361" width="32.85546875" style="277" customWidth="1"/>
    <col min="15362" max="15362" width="23.42578125" style="277" customWidth="1"/>
    <col min="15363" max="15364" width="21" style="277" customWidth="1"/>
    <col min="15365" max="15365" width="25.140625" style="277" customWidth="1"/>
    <col min="15366" max="15366" width="22.140625" style="277" customWidth="1"/>
    <col min="15367" max="15367" width="4.7109375" style="277" customWidth="1"/>
    <col min="15368" max="15368" width="22" style="277" customWidth="1"/>
    <col min="15369" max="15369" width="23.7109375" style="277" customWidth="1"/>
    <col min="15370" max="15371" width="10.85546875" style="277"/>
    <col min="15372" max="15372" width="3.42578125" style="277" customWidth="1"/>
    <col min="15373" max="15373" width="15.42578125" style="277" bestFit="1" customWidth="1"/>
    <col min="15374" max="15616" width="10.85546875" style="277"/>
    <col min="15617" max="15617" width="32.85546875" style="277" customWidth="1"/>
    <col min="15618" max="15618" width="23.42578125" style="277" customWidth="1"/>
    <col min="15619" max="15620" width="21" style="277" customWidth="1"/>
    <col min="15621" max="15621" width="25.140625" style="277" customWidth="1"/>
    <col min="15622" max="15622" width="22.140625" style="277" customWidth="1"/>
    <col min="15623" max="15623" width="4.7109375" style="277" customWidth="1"/>
    <col min="15624" max="15624" width="22" style="277" customWidth="1"/>
    <col min="15625" max="15625" width="23.7109375" style="277" customWidth="1"/>
    <col min="15626" max="15627" width="10.85546875" style="277"/>
    <col min="15628" max="15628" width="3.42578125" style="277" customWidth="1"/>
    <col min="15629" max="15629" width="15.42578125" style="277" bestFit="1" customWidth="1"/>
    <col min="15630" max="15872" width="10.85546875" style="277"/>
    <col min="15873" max="15873" width="32.85546875" style="277" customWidth="1"/>
    <col min="15874" max="15874" width="23.42578125" style="277" customWidth="1"/>
    <col min="15875" max="15876" width="21" style="277" customWidth="1"/>
    <col min="15877" max="15877" width="25.140625" style="277" customWidth="1"/>
    <col min="15878" max="15878" width="22.140625" style="277" customWidth="1"/>
    <col min="15879" max="15879" width="4.7109375" style="277" customWidth="1"/>
    <col min="15880" max="15880" width="22" style="277" customWidth="1"/>
    <col min="15881" max="15881" width="23.7109375" style="277" customWidth="1"/>
    <col min="15882" max="15883" width="10.85546875" style="277"/>
    <col min="15884" max="15884" width="3.42578125" style="277" customWidth="1"/>
    <col min="15885" max="15885" width="15.42578125" style="277" bestFit="1" customWidth="1"/>
    <col min="15886" max="16128" width="10.85546875" style="277"/>
    <col min="16129" max="16129" width="32.85546875" style="277" customWidth="1"/>
    <col min="16130" max="16130" width="23.42578125" style="277" customWidth="1"/>
    <col min="16131" max="16132" width="21" style="277" customWidth="1"/>
    <col min="16133" max="16133" width="25.140625" style="277" customWidth="1"/>
    <col min="16134" max="16134" width="22.140625" style="277" customWidth="1"/>
    <col min="16135" max="16135" width="4.7109375" style="277" customWidth="1"/>
    <col min="16136" max="16136" width="22" style="277" customWidth="1"/>
    <col min="16137" max="16137" width="23.7109375" style="277" customWidth="1"/>
    <col min="16138" max="16139" width="10.85546875" style="277"/>
    <col min="16140" max="16140" width="3.42578125" style="277" customWidth="1"/>
    <col min="16141" max="16141" width="15.42578125" style="277" bestFit="1" customWidth="1"/>
    <col min="16142" max="16384" width="10.85546875" style="277"/>
  </cols>
  <sheetData>
    <row r="2" spans="1:15" s="272" customFormat="1" ht="39.75" customHeight="1">
      <c r="A2" s="270" t="s">
        <v>122</v>
      </c>
      <c r="B2" s="271">
        <v>1</v>
      </c>
      <c r="C2" s="981" t="str">
        <f>VLOOKUP(B2,Conformación!$A$5:$N$129,2,FALSE)</f>
        <v>CONSTRUNAL DE AGUAS SAS</v>
      </c>
      <c r="D2" s="981"/>
      <c r="E2" s="981"/>
      <c r="F2" s="981"/>
      <c r="G2" s="981"/>
      <c r="H2" s="981"/>
      <c r="I2" s="981"/>
      <c r="K2" s="273"/>
      <c r="L2" s="273"/>
      <c r="M2" s="273" t="s">
        <v>141</v>
      </c>
      <c r="N2" s="274">
        <v>2.02</v>
      </c>
      <c r="O2" s="273"/>
    </row>
    <row r="3" spans="1:15" s="275" customFormat="1" ht="12.75" customHeight="1">
      <c r="A3" s="270"/>
      <c r="B3" s="270"/>
      <c r="C3" s="982" t="s">
        <v>142</v>
      </c>
      <c r="D3" s="982"/>
      <c r="E3" s="982"/>
      <c r="F3" s="982"/>
      <c r="G3" s="982"/>
      <c r="H3" s="982"/>
      <c r="I3" s="982"/>
      <c r="K3" s="276"/>
      <c r="L3" s="276"/>
      <c r="M3" s="276"/>
      <c r="N3" s="276"/>
      <c r="O3" s="276"/>
    </row>
    <row r="4" spans="1:15" s="272" customFormat="1">
      <c r="A4" s="270"/>
      <c r="B4" s="270"/>
      <c r="C4" s="982"/>
      <c r="D4" s="982"/>
      <c r="E4" s="982"/>
      <c r="F4" s="982"/>
      <c r="G4" s="982"/>
      <c r="H4" s="982"/>
      <c r="I4" s="982"/>
      <c r="K4" s="273"/>
      <c r="L4" s="273"/>
      <c r="M4" s="273"/>
      <c r="N4" s="273"/>
      <c r="O4" s="273"/>
    </row>
    <row r="5" spans="1:15" ht="13.5" thickBot="1"/>
    <row r="6" spans="1:15" ht="14.25" thickTop="1" thickBot="1">
      <c r="A6" s="983" t="s">
        <v>143</v>
      </c>
      <c r="B6" s="984"/>
      <c r="C6" s="984"/>
      <c r="D6" s="984"/>
      <c r="E6" s="984"/>
      <c r="F6" s="984"/>
      <c r="G6" s="984"/>
      <c r="H6" s="984"/>
      <c r="I6" s="985"/>
    </row>
    <row r="7" spans="1:15" ht="14.25" thickTop="1" thickBot="1">
      <c r="A7" s="986" t="s">
        <v>144</v>
      </c>
      <c r="B7" s="987"/>
      <c r="C7" s="987"/>
      <c r="D7" s="987"/>
      <c r="E7" s="987"/>
      <c r="F7" s="987"/>
      <c r="G7" s="987"/>
      <c r="H7" s="987"/>
      <c r="I7" s="988"/>
    </row>
    <row r="8" spans="1:15" ht="13.5" thickTop="1">
      <c r="A8" s="278" t="s">
        <v>145</v>
      </c>
      <c r="B8" s="279" t="s">
        <v>146</v>
      </c>
      <c r="C8" s="279" t="s">
        <v>147</v>
      </c>
      <c r="D8" s="279" t="s">
        <v>148</v>
      </c>
      <c r="E8" s="279" t="s">
        <v>149</v>
      </c>
      <c r="F8" s="979" t="s">
        <v>150</v>
      </c>
      <c r="G8" s="980"/>
      <c r="H8" s="279" t="s">
        <v>151</v>
      </c>
      <c r="I8" s="280"/>
    </row>
    <row r="9" spans="1:15" ht="24">
      <c r="A9" s="281" t="s">
        <v>152</v>
      </c>
      <c r="B9" s="282" t="s">
        <v>153</v>
      </c>
      <c r="C9" s="282" t="s">
        <v>154</v>
      </c>
      <c r="D9" s="282" t="s">
        <v>155</v>
      </c>
      <c r="E9" s="282" t="s">
        <v>156</v>
      </c>
      <c r="F9" s="977" t="s">
        <v>157</v>
      </c>
      <c r="G9" s="978"/>
      <c r="H9" s="282" t="s">
        <v>158</v>
      </c>
      <c r="I9" s="283" t="s">
        <v>159</v>
      </c>
    </row>
    <row r="10" spans="1:15">
      <c r="A10" s="284" t="s">
        <v>182</v>
      </c>
      <c r="B10" s="285">
        <v>1</v>
      </c>
      <c r="C10" s="286">
        <v>7000000</v>
      </c>
      <c r="D10" s="287">
        <v>0.1</v>
      </c>
      <c r="E10" s="287">
        <v>1.95</v>
      </c>
      <c r="F10" s="996">
        <f>+ROUND(B10*C10*D10*E10,0)</f>
        <v>1365000</v>
      </c>
      <c r="G10" s="997"/>
      <c r="H10" s="288">
        <v>4</v>
      </c>
      <c r="I10" s="289">
        <f>+ROUND(H10*F10,0)</f>
        <v>5460000</v>
      </c>
    </row>
    <row r="11" spans="1:15">
      <c r="A11" s="284" t="s">
        <v>183</v>
      </c>
      <c r="B11" s="285">
        <v>1</v>
      </c>
      <c r="C11" s="286">
        <v>7000000</v>
      </c>
      <c r="D11" s="287">
        <v>0.1</v>
      </c>
      <c r="E11" s="287">
        <v>1.95</v>
      </c>
      <c r="F11" s="996">
        <f t="shared" ref="F11:F22" si="0">+ROUND(B11*C11*D11*E11,0)</f>
        <v>1365000</v>
      </c>
      <c r="G11" s="997"/>
      <c r="H11" s="288">
        <v>4</v>
      </c>
      <c r="I11" s="289">
        <f t="shared" ref="I11:I22" si="1">+ROUND(H11*F11,0)</f>
        <v>5460000</v>
      </c>
    </row>
    <row r="12" spans="1:15">
      <c r="A12" s="284" t="s">
        <v>184</v>
      </c>
      <c r="B12" s="285">
        <v>1</v>
      </c>
      <c r="C12" s="286">
        <v>7000000</v>
      </c>
      <c r="D12" s="287">
        <v>0.1</v>
      </c>
      <c r="E12" s="287">
        <v>1.95</v>
      </c>
      <c r="F12" s="996">
        <f t="shared" si="0"/>
        <v>1365000</v>
      </c>
      <c r="G12" s="997"/>
      <c r="H12" s="288">
        <v>4</v>
      </c>
      <c r="I12" s="289">
        <f t="shared" si="1"/>
        <v>5460000</v>
      </c>
    </row>
    <row r="13" spans="1:15">
      <c r="A13" s="284" t="s">
        <v>185</v>
      </c>
      <c r="B13" s="285">
        <v>1</v>
      </c>
      <c r="C13" s="286">
        <v>6000000</v>
      </c>
      <c r="D13" s="287">
        <v>0.5</v>
      </c>
      <c r="E13" s="287">
        <v>1.95</v>
      </c>
      <c r="F13" s="996">
        <f t="shared" si="0"/>
        <v>5850000</v>
      </c>
      <c r="G13" s="997"/>
      <c r="H13" s="288">
        <v>4</v>
      </c>
      <c r="I13" s="289">
        <f t="shared" si="1"/>
        <v>23400000</v>
      </c>
    </row>
    <row r="14" spans="1:15">
      <c r="A14" s="284" t="s">
        <v>186</v>
      </c>
      <c r="B14" s="285">
        <v>1</v>
      </c>
      <c r="C14" s="286">
        <v>3360000</v>
      </c>
      <c r="D14" s="287">
        <v>0.5</v>
      </c>
      <c r="E14" s="287">
        <v>1.95</v>
      </c>
      <c r="F14" s="996">
        <f t="shared" si="0"/>
        <v>3276000</v>
      </c>
      <c r="G14" s="997"/>
      <c r="H14" s="288">
        <v>4</v>
      </c>
      <c r="I14" s="289">
        <f t="shared" si="1"/>
        <v>13104000</v>
      </c>
    </row>
    <row r="15" spans="1:15">
      <c r="A15" s="284" t="s">
        <v>187</v>
      </c>
      <c r="B15" s="285">
        <v>1</v>
      </c>
      <c r="C15" s="286">
        <v>5200000</v>
      </c>
      <c r="D15" s="287">
        <v>0.3</v>
      </c>
      <c r="E15" s="287">
        <v>1.95</v>
      </c>
      <c r="F15" s="996">
        <f t="shared" si="0"/>
        <v>3042000</v>
      </c>
      <c r="G15" s="997"/>
      <c r="H15" s="288">
        <v>4</v>
      </c>
      <c r="I15" s="289">
        <f t="shared" si="1"/>
        <v>12168000</v>
      </c>
    </row>
    <row r="16" spans="1:15">
      <c r="A16" s="284" t="s">
        <v>188</v>
      </c>
      <c r="B16" s="285">
        <v>1</v>
      </c>
      <c r="C16" s="286">
        <v>5300000</v>
      </c>
      <c r="D16" s="287">
        <v>0.15</v>
      </c>
      <c r="E16" s="287">
        <v>1.95</v>
      </c>
      <c r="F16" s="996">
        <f t="shared" si="0"/>
        <v>1550250</v>
      </c>
      <c r="G16" s="997"/>
      <c r="H16" s="288">
        <v>4</v>
      </c>
      <c r="I16" s="289">
        <f t="shared" si="1"/>
        <v>6201000</v>
      </c>
    </row>
    <row r="17" spans="1:10">
      <c r="A17" s="284" t="s">
        <v>189</v>
      </c>
      <c r="B17" s="285">
        <v>1</v>
      </c>
      <c r="C17" s="286">
        <v>5300000</v>
      </c>
      <c r="D17" s="287">
        <v>0.5</v>
      </c>
      <c r="E17" s="287">
        <v>1.95</v>
      </c>
      <c r="F17" s="996">
        <f t="shared" si="0"/>
        <v>5167500</v>
      </c>
      <c r="G17" s="997"/>
      <c r="H17" s="288">
        <v>4</v>
      </c>
      <c r="I17" s="289">
        <f t="shared" si="1"/>
        <v>20670000</v>
      </c>
    </row>
    <row r="18" spans="1:10">
      <c r="A18" s="284" t="s">
        <v>190</v>
      </c>
      <c r="B18" s="285">
        <v>1</v>
      </c>
      <c r="C18" s="286">
        <v>5300000</v>
      </c>
      <c r="D18" s="287">
        <v>0.25</v>
      </c>
      <c r="E18" s="287">
        <v>1.95</v>
      </c>
      <c r="F18" s="996">
        <f t="shared" si="0"/>
        <v>2583750</v>
      </c>
      <c r="G18" s="997"/>
      <c r="H18" s="288">
        <v>4</v>
      </c>
      <c r="I18" s="289">
        <f t="shared" si="1"/>
        <v>10335000</v>
      </c>
    </row>
    <row r="19" spans="1:10">
      <c r="A19" s="284" t="s">
        <v>191</v>
      </c>
      <c r="B19" s="285">
        <v>1</v>
      </c>
      <c r="C19" s="286">
        <v>5200000</v>
      </c>
      <c r="D19" s="287">
        <v>0.25</v>
      </c>
      <c r="E19" s="287">
        <v>1.95</v>
      </c>
      <c r="F19" s="996">
        <f t="shared" si="0"/>
        <v>2535000</v>
      </c>
      <c r="G19" s="997"/>
      <c r="H19" s="288">
        <v>4</v>
      </c>
      <c r="I19" s="289">
        <f t="shared" si="1"/>
        <v>10140000</v>
      </c>
    </row>
    <row r="20" spans="1:10">
      <c r="A20" s="284" t="s">
        <v>192</v>
      </c>
      <c r="B20" s="285">
        <v>1</v>
      </c>
      <c r="C20" s="286">
        <v>5300000</v>
      </c>
      <c r="D20" s="287">
        <v>0.25</v>
      </c>
      <c r="E20" s="287">
        <v>1.95</v>
      </c>
      <c r="F20" s="996">
        <f t="shared" si="0"/>
        <v>2583750</v>
      </c>
      <c r="G20" s="997"/>
      <c r="H20" s="288">
        <v>4</v>
      </c>
      <c r="I20" s="289">
        <f t="shared" si="1"/>
        <v>10335000</v>
      </c>
    </row>
    <row r="21" spans="1:10" ht="25.5">
      <c r="A21" s="284" t="s">
        <v>193</v>
      </c>
      <c r="B21" s="285">
        <v>1</v>
      </c>
      <c r="C21" s="286">
        <v>3360000</v>
      </c>
      <c r="D21" s="287">
        <v>0.3</v>
      </c>
      <c r="E21" s="287">
        <v>1.95</v>
      </c>
      <c r="F21" s="996">
        <f t="shared" si="0"/>
        <v>1965600</v>
      </c>
      <c r="G21" s="997"/>
      <c r="H21" s="288">
        <v>4</v>
      </c>
      <c r="I21" s="289">
        <f t="shared" si="1"/>
        <v>7862400</v>
      </c>
    </row>
    <row r="22" spans="1:10">
      <c r="A22" s="284" t="s">
        <v>194</v>
      </c>
      <c r="B22" s="285">
        <v>1</v>
      </c>
      <c r="C22" s="286">
        <v>3360000</v>
      </c>
      <c r="D22" s="287">
        <v>0.35</v>
      </c>
      <c r="E22" s="287">
        <v>1.95</v>
      </c>
      <c r="F22" s="996">
        <f t="shared" si="0"/>
        <v>2293200</v>
      </c>
      <c r="G22" s="997"/>
      <c r="H22" s="288">
        <v>4</v>
      </c>
      <c r="I22" s="289">
        <f t="shared" si="1"/>
        <v>9172800</v>
      </c>
    </row>
    <row r="23" spans="1:10">
      <c r="A23" s="284"/>
      <c r="B23" s="285"/>
      <c r="C23" s="286"/>
      <c r="D23" s="287"/>
      <c r="E23" s="290"/>
      <c r="F23" s="998">
        <v>0</v>
      </c>
      <c r="G23" s="999"/>
      <c r="H23" s="291"/>
      <c r="I23" s="289">
        <v>0</v>
      </c>
    </row>
    <row r="24" spans="1:10">
      <c r="A24" s="284"/>
      <c r="B24" s="285"/>
      <c r="C24" s="286"/>
      <c r="D24" s="287"/>
      <c r="E24" s="290"/>
      <c r="F24" s="998">
        <v>0</v>
      </c>
      <c r="G24" s="999"/>
      <c r="H24" s="291"/>
      <c r="I24" s="289">
        <v>0</v>
      </c>
    </row>
    <row r="25" spans="1:10">
      <c r="A25" s="292"/>
      <c r="B25" s="285"/>
      <c r="C25" s="286"/>
      <c r="D25" s="287"/>
      <c r="E25" s="290"/>
      <c r="F25" s="998">
        <v>0</v>
      </c>
      <c r="G25" s="999"/>
      <c r="H25" s="291"/>
      <c r="I25" s="289">
        <v>0</v>
      </c>
    </row>
    <row r="26" spans="1:10">
      <c r="A26" s="970" t="s">
        <v>160</v>
      </c>
      <c r="B26" s="971"/>
      <c r="C26" s="971"/>
      <c r="D26" s="971"/>
      <c r="E26" s="971"/>
      <c r="F26" s="971"/>
      <c r="G26" s="971"/>
      <c r="H26" s="972"/>
      <c r="I26" s="293">
        <f>+ ROUND(SUM(I10:I25),0)</f>
        <v>139768200</v>
      </c>
    </row>
    <row r="27" spans="1:10">
      <c r="A27" s="973" t="s">
        <v>161</v>
      </c>
      <c r="B27" s="974"/>
      <c r="C27" s="974"/>
      <c r="D27" s="974"/>
      <c r="E27" s="974"/>
      <c r="F27" s="974"/>
      <c r="G27" s="974"/>
      <c r="H27" s="974"/>
      <c r="I27" s="975"/>
    </row>
    <row r="28" spans="1:10" ht="24">
      <c r="A28" s="281" t="s">
        <v>162</v>
      </c>
      <c r="B28" s="282" t="s">
        <v>153</v>
      </c>
      <c r="C28" s="282" t="s">
        <v>154</v>
      </c>
      <c r="D28" s="282" t="s">
        <v>155</v>
      </c>
      <c r="E28" s="282" t="s">
        <v>163</v>
      </c>
      <c r="F28" s="977" t="s">
        <v>157</v>
      </c>
      <c r="G28" s="978"/>
      <c r="H28" s="282" t="s">
        <v>158</v>
      </c>
      <c r="I28" s="283" t="s">
        <v>159</v>
      </c>
    </row>
    <row r="29" spans="1:10">
      <c r="A29" s="284" t="s">
        <v>195</v>
      </c>
      <c r="B29" s="294">
        <v>1</v>
      </c>
      <c r="C29" s="286">
        <v>1170000</v>
      </c>
      <c r="D29" s="295">
        <v>0.25</v>
      </c>
      <c r="E29" s="290">
        <v>1.95</v>
      </c>
      <c r="F29" s="996">
        <f t="shared" ref="F29" si="2">+ROUND(B29*C29*D29*E29,0)</f>
        <v>570375</v>
      </c>
      <c r="G29" s="997"/>
      <c r="H29" s="296">
        <v>4</v>
      </c>
      <c r="I29" s="289">
        <f t="shared" ref="I29" si="3">+ROUND(H29*F29,0)</f>
        <v>2281500</v>
      </c>
    </row>
    <row r="30" spans="1:10">
      <c r="A30" s="284" t="s">
        <v>196</v>
      </c>
      <c r="B30" s="294">
        <v>1</v>
      </c>
      <c r="C30" s="286">
        <v>1549000</v>
      </c>
      <c r="D30" s="295">
        <v>0.25</v>
      </c>
      <c r="E30" s="290">
        <v>1.95</v>
      </c>
      <c r="F30" s="996">
        <f>+ROUND(B30*C30*D30*E30,0)</f>
        <v>755138</v>
      </c>
      <c r="G30" s="997"/>
      <c r="H30" s="296">
        <v>4</v>
      </c>
      <c r="I30" s="289">
        <f>+ROUND(H30*F30,0)</f>
        <v>3020552</v>
      </c>
      <c r="J30" s="277" t="s">
        <v>203</v>
      </c>
    </row>
    <row r="31" spans="1:10">
      <c r="A31" s="284"/>
      <c r="B31" s="294"/>
      <c r="C31" s="298"/>
      <c r="D31" s="295"/>
      <c r="E31" s="290">
        <v>2.2000000000000002</v>
      </c>
      <c r="F31" s="1000">
        <v>0</v>
      </c>
      <c r="G31" s="1001"/>
      <c r="H31" s="296"/>
      <c r="I31" s="297">
        <v>0</v>
      </c>
    </row>
    <row r="32" spans="1:10">
      <c r="A32" s="284"/>
      <c r="B32" s="294"/>
      <c r="C32" s="298"/>
      <c r="D32" s="295"/>
      <c r="E32" s="290">
        <v>2.2000000000000002</v>
      </c>
      <c r="F32" s="1000">
        <v>0</v>
      </c>
      <c r="G32" s="1001"/>
      <c r="H32" s="296"/>
      <c r="I32" s="297">
        <v>0</v>
      </c>
    </row>
    <row r="33" spans="1:9">
      <c r="A33" s="970" t="s">
        <v>164</v>
      </c>
      <c r="B33" s="971"/>
      <c r="C33" s="971"/>
      <c r="D33" s="971"/>
      <c r="E33" s="971"/>
      <c r="F33" s="971"/>
      <c r="G33" s="971"/>
      <c r="H33" s="972"/>
      <c r="I33" s="293">
        <f>+ ROUND(SUM(I29:I32),0)</f>
        <v>5302052</v>
      </c>
    </row>
    <row r="34" spans="1:9">
      <c r="A34" s="973" t="s">
        <v>165</v>
      </c>
      <c r="B34" s="974"/>
      <c r="C34" s="974"/>
      <c r="D34" s="974"/>
      <c r="E34" s="974"/>
      <c r="F34" s="974"/>
      <c r="G34" s="974"/>
      <c r="H34" s="974"/>
      <c r="I34" s="975"/>
    </row>
    <row r="35" spans="1:9">
      <c r="A35" s="962" t="s">
        <v>166</v>
      </c>
      <c r="B35" s="963"/>
      <c r="C35" s="964"/>
      <c r="D35" s="965" t="s">
        <v>167</v>
      </c>
      <c r="E35" s="964"/>
      <c r="F35" s="965" t="s">
        <v>153</v>
      </c>
      <c r="G35" s="964"/>
      <c r="H35" s="299" t="s">
        <v>168</v>
      </c>
      <c r="I35" s="300" t="s">
        <v>169</v>
      </c>
    </row>
    <row r="36" spans="1:9">
      <c r="A36" s="946" t="s">
        <v>197</v>
      </c>
      <c r="B36" s="947"/>
      <c r="C36" s="948"/>
      <c r="D36" s="949" t="s">
        <v>201</v>
      </c>
      <c r="E36" s="950"/>
      <c r="F36" s="966">
        <v>1</v>
      </c>
      <c r="G36" s="967"/>
      <c r="H36" s="301">
        <v>6000000</v>
      </c>
      <c r="I36" s="302">
        <f>+ROUND(H36*F36,0)</f>
        <v>6000000</v>
      </c>
    </row>
    <row r="37" spans="1:9">
      <c r="A37" s="946" t="s">
        <v>198</v>
      </c>
      <c r="B37" s="947"/>
      <c r="C37" s="948"/>
      <c r="D37" s="949" t="s">
        <v>201</v>
      </c>
      <c r="E37" s="950"/>
      <c r="F37" s="951">
        <v>1</v>
      </c>
      <c r="G37" s="952"/>
      <c r="H37" s="301">
        <v>3699998</v>
      </c>
      <c r="I37" s="302">
        <f t="shared" ref="I37:I39" si="4">+ROUND(H37*F37,0)</f>
        <v>3699998</v>
      </c>
    </row>
    <row r="38" spans="1:9">
      <c r="A38" s="946" t="s">
        <v>199</v>
      </c>
      <c r="B38" s="947"/>
      <c r="C38" s="948"/>
      <c r="D38" s="949" t="s">
        <v>202</v>
      </c>
      <c r="E38" s="950"/>
      <c r="F38" s="951">
        <v>1</v>
      </c>
      <c r="G38" s="952"/>
      <c r="H38" s="301">
        <v>11500000</v>
      </c>
      <c r="I38" s="302">
        <f t="shared" si="4"/>
        <v>11500000</v>
      </c>
    </row>
    <row r="39" spans="1:9">
      <c r="A39" s="946" t="s">
        <v>200</v>
      </c>
      <c r="B39" s="947"/>
      <c r="C39" s="948"/>
      <c r="D39" s="949" t="s">
        <v>201</v>
      </c>
      <c r="E39" s="950"/>
      <c r="F39" s="951">
        <v>1</v>
      </c>
      <c r="G39" s="952"/>
      <c r="H39" s="301">
        <v>8000000</v>
      </c>
      <c r="I39" s="302">
        <f t="shared" si="4"/>
        <v>8000000</v>
      </c>
    </row>
    <row r="40" spans="1:9">
      <c r="A40" s="946"/>
      <c r="B40" s="947"/>
      <c r="C40" s="948"/>
      <c r="D40" s="949"/>
      <c r="E40" s="950"/>
      <c r="F40" s="951"/>
      <c r="G40" s="952"/>
      <c r="H40" s="301"/>
      <c r="I40" s="302">
        <v>0</v>
      </c>
    </row>
    <row r="41" spans="1:9">
      <c r="A41" s="946"/>
      <c r="B41" s="947"/>
      <c r="C41" s="948"/>
      <c r="D41" s="949"/>
      <c r="E41" s="950"/>
      <c r="F41" s="951"/>
      <c r="G41" s="952"/>
      <c r="H41" s="301"/>
      <c r="I41" s="302">
        <v>0</v>
      </c>
    </row>
    <row r="42" spans="1:9">
      <c r="A42" s="946"/>
      <c r="B42" s="947"/>
      <c r="C42" s="948"/>
      <c r="D42" s="949"/>
      <c r="E42" s="950"/>
      <c r="F42" s="951"/>
      <c r="G42" s="952"/>
      <c r="H42" s="301"/>
      <c r="I42" s="302">
        <v>0</v>
      </c>
    </row>
    <row r="43" spans="1:9">
      <c r="A43" s="946"/>
      <c r="B43" s="947"/>
      <c r="C43" s="948"/>
      <c r="D43" s="949"/>
      <c r="E43" s="950"/>
      <c r="F43" s="951"/>
      <c r="G43" s="952"/>
      <c r="H43" s="301"/>
      <c r="I43" s="302">
        <v>0</v>
      </c>
    </row>
    <row r="44" spans="1:9">
      <c r="A44" s="946"/>
      <c r="B44" s="947"/>
      <c r="C44" s="948"/>
      <c r="D44" s="949"/>
      <c r="E44" s="950"/>
      <c r="F44" s="951"/>
      <c r="G44" s="952"/>
      <c r="H44" s="301"/>
      <c r="I44" s="302">
        <v>0</v>
      </c>
    </row>
    <row r="45" spans="1:9">
      <c r="A45" s="303"/>
      <c r="B45" s="304"/>
      <c r="C45" s="305"/>
      <c r="D45" s="949"/>
      <c r="E45" s="950"/>
      <c r="F45" s="951"/>
      <c r="G45" s="952"/>
      <c r="H45" s="301"/>
      <c r="I45" s="302">
        <v>0</v>
      </c>
    </row>
    <row r="46" spans="1:9">
      <c r="A46" s="303"/>
      <c r="B46" s="304"/>
      <c r="C46" s="305"/>
      <c r="D46" s="949"/>
      <c r="E46" s="950"/>
      <c r="F46" s="951"/>
      <c r="G46" s="952"/>
      <c r="H46" s="301"/>
      <c r="I46" s="302">
        <v>0</v>
      </c>
    </row>
    <row r="47" spans="1:9">
      <c r="A47" s="303"/>
      <c r="B47" s="304"/>
      <c r="C47" s="305"/>
      <c r="D47" s="949"/>
      <c r="E47" s="950"/>
      <c r="F47" s="951"/>
      <c r="G47" s="952"/>
      <c r="H47" s="301"/>
      <c r="I47" s="302">
        <v>0</v>
      </c>
    </row>
    <row r="48" spans="1:9" ht="13.5" thickBot="1">
      <c r="A48" s="953" t="s">
        <v>170</v>
      </c>
      <c r="B48" s="954"/>
      <c r="C48" s="954"/>
      <c r="D48" s="954"/>
      <c r="E48" s="954"/>
      <c r="F48" s="954"/>
      <c r="G48" s="954"/>
      <c r="H48" s="955"/>
      <c r="I48" s="293">
        <f>+ ROUND(SUM(I36:I47),0)</f>
        <v>29199998</v>
      </c>
    </row>
    <row r="49" spans="1:18" ht="13.5" thickTop="1">
      <c r="A49" s="956" t="s">
        <v>171</v>
      </c>
      <c r="B49" s="957"/>
      <c r="C49" s="957"/>
      <c r="D49" s="957"/>
      <c r="E49" s="957"/>
      <c r="F49" s="957"/>
      <c r="G49" s="957"/>
      <c r="H49" s="957"/>
      <c r="I49" s="958"/>
    </row>
    <row r="50" spans="1:18">
      <c r="A50" s="959" t="s">
        <v>172</v>
      </c>
      <c r="B50" s="960"/>
      <c r="C50" s="960"/>
      <c r="D50" s="960"/>
      <c r="E50" s="960"/>
      <c r="F50" s="960"/>
      <c r="G50" s="960"/>
      <c r="H50" s="961"/>
      <c r="I50" s="307">
        <f>+ROUND(I48+I33+I26,0)</f>
        <v>174270250</v>
      </c>
    </row>
    <row r="51" spans="1:18" ht="13.5" thickBot="1">
      <c r="A51" s="939" t="s">
        <v>173</v>
      </c>
      <c r="B51" s="940"/>
      <c r="C51" s="940"/>
      <c r="D51" s="940"/>
      <c r="E51" s="940"/>
      <c r="F51" s="940"/>
      <c r="G51" s="940"/>
      <c r="H51" s="941"/>
      <c r="I51" s="308">
        <f>+ROUND(I50*0.16,0)</f>
        <v>27883240</v>
      </c>
    </row>
    <row r="52" spans="1:18" ht="13.5" thickBot="1">
      <c r="A52" s="942" t="s">
        <v>174</v>
      </c>
      <c r="B52" s="943"/>
      <c r="C52" s="943"/>
      <c r="D52" s="943"/>
      <c r="E52" s="943"/>
      <c r="F52" s="943"/>
      <c r="G52" s="943"/>
      <c r="H52" s="944"/>
      <c r="I52" s="309">
        <f>+ROUND(SUM(I50:I51),0)</f>
        <v>202153490</v>
      </c>
      <c r="J52" s="310" t="s">
        <v>175</v>
      </c>
      <c r="K52" s="311"/>
      <c r="L52" s="311"/>
      <c r="M52" s="312">
        <v>202153490</v>
      </c>
    </row>
    <row r="53" spans="1:18" ht="13.5" thickTop="1"/>
    <row r="54" spans="1:18">
      <c r="A54" s="1002" t="s">
        <v>176</v>
      </c>
      <c r="B54" s="1003"/>
      <c r="C54" s="1003"/>
      <c r="D54" s="1003"/>
      <c r="E54" s="1003"/>
      <c r="F54" s="1003"/>
      <c r="G54" s="1003"/>
      <c r="H54" s="1003"/>
      <c r="I54" s="1003"/>
    </row>
    <row r="55" spans="1:18" ht="61.5" customHeight="1">
      <c r="A55" s="1003"/>
      <c r="B55" s="1003"/>
      <c r="C55" s="1003"/>
      <c r="D55" s="1003"/>
      <c r="E55" s="1003"/>
      <c r="F55" s="1003"/>
      <c r="G55" s="1003"/>
      <c r="H55" s="1003"/>
      <c r="I55" s="1003"/>
    </row>
    <row r="57" spans="1:18" s="272" customFormat="1" ht="12.75" hidden="1" customHeight="1">
      <c r="A57" s="270">
        <v>0</v>
      </c>
      <c r="B57" s="271">
        <v>2</v>
      </c>
      <c r="C57" s="313">
        <v>0</v>
      </c>
      <c r="D57" s="313"/>
      <c r="E57" s="313"/>
      <c r="F57" s="313"/>
      <c r="G57" s="313"/>
      <c r="H57" s="313"/>
      <c r="I57" s="313"/>
      <c r="J57" s="277"/>
      <c r="K57" s="277"/>
      <c r="L57" s="277"/>
      <c r="M57" s="277"/>
      <c r="N57" s="277"/>
      <c r="O57" s="277"/>
      <c r="P57" s="277"/>
      <c r="Q57" s="277"/>
      <c r="R57" s="277"/>
    </row>
    <row r="58" spans="1:18" s="272" customFormat="1" ht="12.75" hidden="1" customHeight="1">
      <c r="A58" s="270"/>
      <c r="B58" s="270"/>
      <c r="C58" s="314" t="s">
        <v>177</v>
      </c>
      <c r="D58" s="314"/>
      <c r="E58" s="314"/>
      <c r="F58" s="314"/>
      <c r="G58" s="314"/>
      <c r="H58" s="314"/>
      <c r="I58" s="314"/>
      <c r="J58" s="277"/>
      <c r="K58" s="277"/>
      <c r="L58" s="277"/>
      <c r="M58" s="277"/>
      <c r="N58" s="277"/>
      <c r="O58" s="277"/>
      <c r="P58" s="277"/>
      <c r="Q58" s="277"/>
      <c r="R58" s="277"/>
    </row>
    <row r="59" spans="1:18" s="272" customFormat="1" ht="13.5" hidden="1" customHeight="1">
      <c r="A59" s="270"/>
      <c r="B59" s="270"/>
      <c r="C59" s="314"/>
      <c r="D59" s="314"/>
      <c r="E59" s="314"/>
      <c r="F59" s="314"/>
      <c r="G59" s="314"/>
      <c r="H59" s="314"/>
      <c r="I59" s="314"/>
      <c r="J59" s="277"/>
      <c r="K59" s="277"/>
      <c r="L59" s="277"/>
      <c r="M59" s="277"/>
      <c r="N59" s="277"/>
      <c r="O59" s="277"/>
      <c r="P59" s="277"/>
      <c r="Q59" s="277"/>
      <c r="R59" s="277"/>
    </row>
    <row r="60" spans="1:18" ht="13.5" hidden="1" customHeight="1" thickBot="1"/>
    <row r="61" spans="1:18" ht="14.25" hidden="1" customHeight="1" thickTop="1" thickBot="1">
      <c r="A61" s="315" t="s">
        <v>178</v>
      </c>
      <c r="B61" s="316"/>
      <c r="C61" s="316"/>
      <c r="D61" s="316"/>
      <c r="E61" s="316"/>
      <c r="F61" s="316"/>
      <c r="G61" s="316"/>
      <c r="H61" s="316"/>
      <c r="I61" s="317"/>
    </row>
    <row r="62" spans="1:18" ht="14.25" hidden="1" customHeight="1" thickTop="1" thickBot="1">
      <c r="A62" s="318" t="s">
        <v>144</v>
      </c>
      <c r="B62" s="319"/>
      <c r="C62" s="319"/>
      <c r="D62" s="319"/>
      <c r="E62" s="319"/>
      <c r="F62" s="319"/>
      <c r="G62" s="319"/>
      <c r="H62" s="319"/>
      <c r="I62" s="320"/>
    </row>
    <row r="63" spans="1:18" ht="13.5" hidden="1" customHeight="1" thickTop="1">
      <c r="A63" s="278" t="s">
        <v>145</v>
      </c>
      <c r="B63" s="279" t="s">
        <v>146</v>
      </c>
      <c r="C63" s="279" t="s">
        <v>147</v>
      </c>
      <c r="D63" s="279" t="s">
        <v>148</v>
      </c>
      <c r="E63" s="279" t="s">
        <v>149</v>
      </c>
      <c r="F63" s="321" t="s">
        <v>150</v>
      </c>
      <c r="G63" s="322"/>
      <c r="H63" s="279" t="s">
        <v>151</v>
      </c>
      <c r="I63" s="280"/>
    </row>
    <row r="64" spans="1:18" ht="24" hidden="1" customHeight="1">
      <c r="A64" s="281" t="s">
        <v>152</v>
      </c>
      <c r="B64" s="282" t="s">
        <v>153</v>
      </c>
      <c r="C64" s="282" t="s">
        <v>154</v>
      </c>
      <c r="D64" s="282" t="s">
        <v>155</v>
      </c>
      <c r="E64" s="282" t="s">
        <v>156</v>
      </c>
      <c r="F64" s="323" t="s">
        <v>157</v>
      </c>
      <c r="G64" s="324"/>
      <c r="H64" s="282" t="s">
        <v>158</v>
      </c>
      <c r="I64" s="283" t="s">
        <v>159</v>
      </c>
    </row>
    <row r="65" spans="1:9" ht="12.75" hidden="1" customHeight="1">
      <c r="A65" s="284"/>
      <c r="B65" s="285"/>
      <c r="C65" s="286"/>
      <c r="D65" s="287"/>
      <c r="E65" s="287"/>
      <c r="F65" s="325">
        <v>0</v>
      </c>
      <c r="G65" s="326"/>
      <c r="H65" s="327"/>
      <c r="I65" s="289">
        <v>0</v>
      </c>
    </row>
    <row r="66" spans="1:9" ht="12.75" hidden="1" customHeight="1">
      <c r="A66" s="284"/>
      <c r="B66" s="285"/>
      <c r="C66" s="286"/>
      <c r="D66" s="287"/>
      <c r="E66" s="290">
        <v>0</v>
      </c>
      <c r="F66" s="328">
        <v>0</v>
      </c>
      <c r="G66" s="329"/>
      <c r="H66" s="330">
        <v>0</v>
      </c>
      <c r="I66" s="289">
        <v>0</v>
      </c>
    </row>
    <row r="67" spans="1:9" ht="12.75" hidden="1" customHeight="1">
      <c r="A67" s="284"/>
      <c r="B67" s="285"/>
      <c r="C67" s="286"/>
      <c r="D67" s="287"/>
      <c r="E67" s="290">
        <v>0</v>
      </c>
      <c r="F67" s="328">
        <v>0</v>
      </c>
      <c r="G67" s="329"/>
      <c r="H67" s="330">
        <v>0</v>
      </c>
      <c r="I67" s="289">
        <v>0</v>
      </c>
    </row>
    <row r="68" spans="1:9" ht="12.75" hidden="1" customHeight="1">
      <c r="A68" s="284"/>
      <c r="B68" s="285"/>
      <c r="C68" s="286"/>
      <c r="D68" s="287"/>
      <c r="E68" s="290">
        <v>0</v>
      </c>
      <c r="F68" s="328">
        <v>0</v>
      </c>
      <c r="G68" s="329"/>
      <c r="H68" s="330">
        <v>0</v>
      </c>
      <c r="I68" s="289">
        <v>0</v>
      </c>
    </row>
    <row r="69" spans="1:9" ht="12.75" hidden="1" customHeight="1">
      <c r="A69" s="284"/>
      <c r="B69" s="285"/>
      <c r="C69" s="286"/>
      <c r="D69" s="287"/>
      <c r="E69" s="290">
        <v>0</v>
      </c>
      <c r="F69" s="328">
        <v>0</v>
      </c>
      <c r="G69" s="329"/>
      <c r="H69" s="330">
        <v>0</v>
      </c>
      <c r="I69" s="289">
        <v>0</v>
      </c>
    </row>
    <row r="70" spans="1:9" ht="12.75" hidden="1" customHeight="1">
      <c r="A70" s="284"/>
      <c r="B70" s="285"/>
      <c r="C70" s="286"/>
      <c r="D70" s="287"/>
      <c r="E70" s="290">
        <v>0</v>
      </c>
      <c r="F70" s="328">
        <v>0</v>
      </c>
      <c r="G70" s="329"/>
      <c r="H70" s="330">
        <v>0</v>
      </c>
      <c r="I70" s="289">
        <v>0</v>
      </c>
    </row>
    <row r="71" spans="1:9" ht="12.75" hidden="1" customHeight="1">
      <c r="A71" s="284"/>
      <c r="B71" s="285"/>
      <c r="C71" s="286"/>
      <c r="D71" s="287"/>
      <c r="E71" s="290">
        <v>0</v>
      </c>
      <c r="F71" s="328">
        <v>0</v>
      </c>
      <c r="G71" s="329"/>
      <c r="H71" s="330">
        <v>0</v>
      </c>
      <c r="I71" s="289">
        <v>0</v>
      </c>
    </row>
    <row r="72" spans="1:9" ht="12.75" hidden="1" customHeight="1">
      <c r="A72" s="284"/>
      <c r="B72" s="285"/>
      <c r="C72" s="286"/>
      <c r="D72" s="287"/>
      <c r="E72" s="290">
        <v>0</v>
      </c>
      <c r="F72" s="328">
        <v>0</v>
      </c>
      <c r="G72" s="329"/>
      <c r="H72" s="330">
        <v>0</v>
      </c>
      <c r="I72" s="289">
        <v>0</v>
      </c>
    </row>
    <row r="73" spans="1:9" ht="12.75" hidden="1" customHeight="1">
      <c r="A73" s="284"/>
      <c r="B73" s="285"/>
      <c r="C73" s="286"/>
      <c r="D73" s="287"/>
      <c r="E73" s="290">
        <v>0</v>
      </c>
      <c r="F73" s="328">
        <v>0</v>
      </c>
      <c r="G73" s="329"/>
      <c r="H73" s="330">
        <v>0</v>
      </c>
      <c r="I73" s="289">
        <v>0</v>
      </c>
    </row>
    <row r="74" spans="1:9" ht="12.75" hidden="1" customHeight="1">
      <c r="A74" s="284"/>
      <c r="B74" s="285"/>
      <c r="C74" s="286"/>
      <c r="D74" s="287"/>
      <c r="E74" s="290">
        <v>0</v>
      </c>
      <c r="F74" s="328">
        <v>0</v>
      </c>
      <c r="G74" s="329"/>
      <c r="H74" s="330">
        <v>0</v>
      </c>
      <c r="I74" s="289">
        <v>0</v>
      </c>
    </row>
    <row r="75" spans="1:9" ht="12.75" hidden="1" customHeight="1">
      <c r="A75" s="284"/>
      <c r="B75" s="285"/>
      <c r="C75" s="286"/>
      <c r="D75" s="287"/>
      <c r="E75" s="290">
        <v>0</v>
      </c>
      <c r="F75" s="328">
        <v>0</v>
      </c>
      <c r="G75" s="329"/>
      <c r="H75" s="330">
        <v>0</v>
      </c>
      <c r="I75" s="289">
        <v>0</v>
      </c>
    </row>
    <row r="76" spans="1:9" ht="12.75" hidden="1" customHeight="1">
      <c r="A76" s="284"/>
      <c r="B76" s="285"/>
      <c r="C76" s="286"/>
      <c r="D76" s="287"/>
      <c r="E76" s="290">
        <v>0</v>
      </c>
      <c r="F76" s="328">
        <v>0</v>
      </c>
      <c r="G76" s="329"/>
      <c r="H76" s="330">
        <v>0</v>
      </c>
      <c r="I76" s="289">
        <v>0</v>
      </c>
    </row>
    <row r="77" spans="1:9" ht="12.75" hidden="1" customHeight="1">
      <c r="A77" s="284"/>
      <c r="B77" s="285"/>
      <c r="C77" s="286"/>
      <c r="D77" s="287"/>
      <c r="E77" s="290">
        <v>0</v>
      </c>
      <c r="F77" s="328">
        <v>0</v>
      </c>
      <c r="G77" s="329"/>
      <c r="H77" s="330">
        <v>0</v>
      </c>
      <c r="I77" s="289">
        <v>0</v>
      </c>
    </row>
    <row r="78" spans="1:9" ht="12.75" hidden="1" customHeight="1">
      <c r="A78" s="284"/>
      <c r="B78" s="285"/>
      <c r="C78" s="286"/>
      <c r="D78" s="287"/>
      <c r="E78" s="290">
        <v>0</v>
      </c>
      <c r="F78" s="328">
        <v>0</v>
      </c>
      <c r="G78" s="329"/>
      <c r="H78" s="330">
        <v>0</v>
      </c>
      <c r="I78" s="289">
        <v>0</v>
      </c>
    </row>
    <row r="79" spans="1:9" ht="12.75" hidden="1" customHeight="1">
      <c r="A79" s="284"/>
      <c r="B79" s="285"/>
      <c r="C79" s="286"/>
      <c r="D79" s="287"/>
      <c r="E79" s="290">
        <v>0</v>
      </c>
      <c r="F79" s="328">
        <v>0</v>
      </c>
      <c r="G79" s="329"/>
      <c r="H79" s="330">
        <v>0</v>
      </c>
      <c r="I79" s="289">
        <v>0</v>
      </c>
    </row>
    <row r="80" spans="1:9" ht="12.75" hidden="1" customHeight="1">
      <c r="A80" s="292"/>
      <c r="B80" s="285"/>
      <c r="C80" s="286"/>
      <c r="D80" s="287"/>
      <c r="E80" s="290"/>
      <c r="F80" s="328">
        <v>0</v>
      </c>
      <c r="G80" s="329"/>
      <c r="H80" s="330"/>
      <c r="I80" s="289">
        <v>0</v>
      </c>
    </row>
    <row r="81" spans="1:9" ht="12.75" hidden="1" customHeight="1">
      <c r="A81" s="331" t="s">
        <v>160</v>
      </c>
      <c r="B81" s="332"/>
      <c r="C81" s="332"/>
      <c r="D81" s="332"/>
      <c r="E81" s="332"/>
      <c r="F81" s="332"/>
      <c r="G81" s="332"/>
      <c r="H81" s="333"/>
      <c r="I81" s="293">
        <v>0</v>
      </c>
    </row>
    <row r="82" spans="1:9" ht="12.75" hidden="1" customHeight="1">
      <c r="A82" s="334" t="s">
        <v>161</v>
      </c>
      <c r="B82" s="335"/>
      <c r="C82" s="335"/>
      <c r="D82" s="335"/>
      <c r="E82" s="335"/>
      <c r="F82" s="335"/>
      <c r="G82" s="335"/>
      <c r="H82" s="335"/>
      <c r="I82" s="336"/>
    </row>
    <row r="83" spans="1:9" ht="24" hidden="1" customHeight="1">
      <c r="A83" s="281" t="s">
        <v>162</v>
      </c>
      <c r="B83" s="282" t="s">
        <v>153</v>
      </c>
      <c r="C83" s="282" t="s">
        <v>154</v>
      </c>
      <c r="D83" s="282" t="s">
        <v>155</v>
      </c>
      <c r="E83" s="282" t="s">
        <v>163</v>
      </c>
      <c r="F83" s="323" t="s">
        <v>157</v>
      </c>
      <c r="G83" s="324"/>
      <c r="H83" s="282" t="s">
        <v>158</v>
      </c>
      <c r="I83" s="283" t="s">
        <v>159</v>
      </c>
    </row>
    <row r="84" spans="1:9" ht="12.75" hidden="1" customHeight="1">
      <c r="A84" s="284"/>
      <c r="B84" s="294"/>
      <c r="C84" s="298"/>
      <c r="D84" s="295"/>
      <c r="E84" s="290">
        <v>0</v>
      </c>
      <c r="F84" s="337">
        <v>0</v>
      </c>
      <c r="G84" s="338"/>
      <c r="H84" s="339">
        <v>0</v>
      </c>
      <c r="I84" s="297">
        <v>0</v>
      </c>
    </row>
    <row r="85" spans="1:9" ht="12.75" hidden="1" customHeight="1">
      <c r="A85" s="284"/>
      <c r="B85" s="294"/>
      <c r="C85" s="298"/>
      <c r="D85" s="295"/>
      <c r="E85" s="290">
        <v>0</v>
      </c>
      <c r="F85" s="337">
        <v>0</v>
      </c>
      <c r="G85" s="338"/>
      <c r="H85" s="339">
        <v>0</v>
      </c>
      <c r="I85" s="297">
        <v>0</v>
      </c>
    </row>
    <row r="86" spans="1:9" ht="12.75" hidden="1" customHeight="1">
      <c r="A86" s="284"/>
      <c r="B86" s="294"/>
      <c r="C86" s="298"/>
      <c r="D86" s="295"/>
      <c r="E86" s="290">
        <v>0</v>
      </c>
      <c r="F86" s="337">
        <v>0</v>
      </c>
      <c r="G86" s="338"/>
      <c r="H86" s="339">
        <v>0</v>
      </c>
      <c r="I86" s="297">
        <v>0</v>
      </c>
    </row>
    <row r="87" spans="1:9" ht="12.75" hidden="1" customHeight="1">
      <c r="A87" s="284"/>
      <c r="B87" s="294"/>
      <c r="C87" s="298"/>
      <c r="D87" s="295"/>
      <c r="E87" s="290">
        <v>0</v>
      </c>
      <c r="F87" s="337">
        <v>0</v>
      </c>
      <c r="G87" s="338"/>
      <c r="H87" s="339">
        <v>0</v>
      </c>
      <c r="I87" s="297">
        <v>0</v>
      </c>
    </row>
    <row r="88" spans="1:9" ht="12.75" hidden="1" customHeight="1">
      <c r="A88" s="331" t="s">
        <v>164</v>
      </c>
      <c r="B88" s="332"/>
      <c r="C88" s="332"/>
      <c r="D88" s="332"/>
      <c r="E88" s="332"/>
      <c r="F88" s="332"/>
      <c r="G88" s="332"/>
      <c r="H88" s="333"/>
      <c r="I88" s="340">
        <v>0</v>
      </c>
    </row>
    <row r="89" spans="1:9" ht="12.75" hidden="1" customHeight="1">
      <c r="A89" s="334" t="s">
        <v>165</v>
      </c>
      <c r="B89" s="335"/>
      <c r="C89" s="335"/>
      <c r="D89" s="335"/>
      <c r="E89" s="335"/>
      <c r="F89" s="335"/>
      <c r="G89" s="335"/>
      <c r="H89" s="335"/>
      <c r="I89" s="336"/>
    </row>
    <row r="90" spans="1:9" ht="12.75" hidden="1" customHeight="1">
      <c r="A90" s="331" t="s">
        <v>166</v>
      </c>
      <c r="B90" s="332"/>
      <c r="C90" s="333"/>
      <c r="D90" s="341" t="s">
        <v>179</v>
      </c>
      <c r="E90" s="333"/>
      <c r="F90" s="341" t="s">
        <v>153</v>
      </c>
      <c r="G90" s="333"/>
      <c r="H90" s="299" t="s">
        <v>168</v>
      </c>
      <c r="I90" s="300" t="s">
        <v>169</v>
      </c>
    </row>
    <row r="91" spans="1:9" ht="12.75" hidden="1" customHeight="1">
      <c r="A91" s="342"/>
      <c r="B91" s="343"/>
      <c r="C91" s="344"/>
      <c r="D91" s="345"/>
      <c r="E91" s="344"/>
      <c r="F91" s="346"/>
      <c r="G91" s="347"/>
      <c r="H91" s="301"/>
      <c r="I91" s="302">
        <v>0</v>
      </c>
    </row>
    <row r="92" spans="1:9" ht="12.75" hidden="1" customHeight="1">
      <c r="A92" s="342"/>
      <c r="B92" s="343"/>
      <c r="C92" s="344"/>
      <c r="D92" s="345"/>
      <c r="E92" s="344"/>
      <c r="F92" s="346"/>
      <c r="G92" s="347"/>
      <c r="H92" s="301"/>
      <c r="I92" s="302">
        <v>0</v>
      </c>
    </row>
    <row r="93" spans="1:9" ht="12.75" hidden="1" customHeight="1">
      <c r="A93" s="342"/>
      <c r="B93" s="343"/>
      <c r="C93" s="344"/>
      <c r="D93" s="345"/>
      <c r="E93" s="344"/>
      <c r="F93" s="346"/>
      <c r="G93" s="347"/>
      <c r="H93" s="301"/>
      <c r="I93" s="302">
        <v>0</v>
      </c>
    </row>
    <row r="94" spans="1:9" ht="12.75" hidden="1" customHeight="1">
      <c r="A94" s="342"/>
      <c r="B94" s="343"/>
      <c r="C94" s="344"/>
      <c r="D94" s="345"/>
      <c r="E94" s="344"/>
      <c r="F94" s="346"/>
      <c r="G94" s="347"/>
      <c r="H94" s="301"/>
      <c r="I94" s="302">
        <v>0</v>
      </c>
    </row>
    <row r="95" spans="1:9" ht="12.75" hidden="1" customHeight="1">
      <c r="A95" s="342"/>
      <c r="B95" s="343"/>
      <c r="C95" s="344"/>
      <c r="D95" s="345"/>
      <c r="E95" s="344"/>
      <c r="F95" s="346"/>
      <c r="G95" s="347"/>
      <c r="H95" s="301"/>
      <c r="I95" s="302">
        <v>0</v>
      </c>
    </row>
    <row r="96" spans="1:9" ht="12.75" hidden="1" customHeight="1">
      <c r="A96" s="342"/>
      <c r="B96" s="343"/>
      <c r="C96" s="344"/>
      <c r="D96" s="345"/>
      <c r="E96" s="344"/>
      <c r="F96" s="346"/>
      <c r="G96" s="347"/>
      <c r="H96" s="301"/>
      <c r="I96" s="302">
        <v>0</v>
      </c>
    </row>
    <row r="97" spans="1:18" ht="12.75" hidden="1" customHeight="1">
      <c r="A97" s="342"/>
      <c r="B97" s="343"/>
      <c r="C97" s="344"/>
      <c r="D97" s="345"/>
      <c r="E97" s="344"/>
      <c r="F97" s="346"/>
      <c r="G97" s="347"/>
      <c r="H97" s="301"/>
      <c r="I97" s="302">
        <v>0</v>
      </c>
    </row>
    <row r="98" spans="1:18" ht="12.75" hidden="1" customHeight="1">
      <c r="A98" s="342"/>
      <c r="B98" s="343"/>
      <c r="C98" s="344"/>
      <c r="D98" s="345"/>
      <c r="E98" s="344"/>
      <c r="F98" s="346"/>
      <c r="G98" s="347"/>
      <c r="H98" s="301"/>
      <c r="I98" s="302">
        <v>0</v>
      </c>
    </row>
    <row r="99" spans="1:18" ht="12.75" hidden="1" customHeight="1">
      <c r="A99" s="348"/>
      <c r="B99" s="349"/>
      <c r="C99" s="350"/>
      <c r="D99" s="351"/>
      <c r="E99" s="350"/>
      <c r="F99" s="352"/>
      <c r="G99" s="353"/>
      <c r="H99" s="301"/>
      <c r="I99" s="302">
        <v>0</v>
      </c>
    </row>
    <row r="100" spans="1:18" ht="12.75" hidden="1" customHeight="1">
      <c r="A100" s="348"/>
      <c r="B100" s="349"/>
      <c r="C100" s="350"/>
      <c r="D100" s="351"/>
      <c r="E100" s="350"/>
      <c r="F100" s="352"/>
      <c r="G100" s="353"/>
      <c r="H100" s="301"/>
      <c r="I100" s="302">
        <v>0</v>
      </c>
    </row>
    <row r="101" spans="1:18" ht="12.75" hidden="1" customHeight="1">
      <c r="A101" s="348"/>
      <c r="B101" s="349"/>
      <c r="C101" s="350"/>
      <c r="D101" s="351"/>
      <c r="E101" s="350"/>
      <c r="F101" s="352"/>
      <c r="G101" s="353"/>
      <c r="H101" s="301"/>
      <c r="I101" s="302">
        <v>0</v>
      </c>
    </row>
    <row r="102" spans="1:18" ht="12.75" hidden="1" customHeight="1">
      <c r="A102" s="348"/>
      <c r="B102" s="349"/>
      <c r="C102" s="350"/>
      <c r="D102" s="351"/>
      <c r="E102" s="350"/>
      <c r="F102" s="354"/>
      <c r="G102" s="355"/>
      <c r="H102" s="301"/>
      <c r="I102" s="302">
        <v>0</v>
      </c>
    </row>
    <row r="103" spans="1:18" ht="13.5" hidden="1" customHeight="1" thickBot="1">
      <c r="A103" s="356" t="s">
        <v>170</v>
      </c>
      <c r="B103" s="357"/>
      <c r="C103" s="357"/>
      <c r="D103" s="357"/>
      <c r="E103" s="357"/>
      <c r="F103" s="357"/>
      <c r="G103" s="357"/>
      <c r="H103" s="358"/>
      <c r="I103" s="306">
        <v>0</v>
      </c>
    </row>
    <row r="104" spans="1:18" ht="13.5" hidden="1" customHeight="1" thickTop="1">
      <c r="A104" s="359" t="s">
        <v>171</v>
      </c>
      <c r="B104" s="360"/>
      <c r="C104" s="360"/>
      <c r="D104" s="360"/>
      <c r="E104" s="360"/>
      <c r="F104" s="360"/>
      <c r="G104" s="360"/>
      <c r="H104" s="360"/>
      <c r="I104" s="361"/>
    </row>
    <row r="105" spans="1:18" ht="12.75" hidden="1" customHeight="1">
      <c r="A105" s="362" t="s">
        <v>172</v>
      </c>
      <c r="B105" s="363"/>
      <c r="C105" s="363"/>
      <c r="D105" s="363"/>
      <c r="E105" s="363"/>
      <c r="F105" s="363"/>
      <c r="G105" s="363"/>
      <c r="H105" s="364"/>
      <c r="I105" s="307">
        <v>0</v>
      </c>
    </row>
    <row r="106" spans="1:18" ht="13.5" hidden="1" customHeight="1" thickBot="1">
      <c r="A106" s="365" t="s">
        <v>173</v>
      </c>
      <c r="B106" s="366"/>
      <c r="C106" s="366"/>
      <c r="D106" s="366"/>
      <c r="E106" s="366"/>
      <c r="F106" s="366"/>
      <c r="G106" s="366"/>
      <c r="H106" s="367"/>
      <c r="I106" s="308">
        <v>0</v>
      </c>
    </row>
    <row r="107" spans="1:18" ht="13.5" hidden="1" customHeight="1" thickBot="1">
      <c r="A107" s="368" t="s">
        <v>180</v>
      </c>
      <c r="B107" s="369"/>
      <c r="C107" s="369"/>
      <c r="D107" s="369"/>
      <c r="E107" s="369"/>
      <c r="F107" s="369"/>
      <c r="G107" s="369"/>
      <c r="H107" s="370"/>
      <c r="I107" s="309">
        <v>0</v>
      </c>
      <c r="J107" s="310" t="s">
        <v>175</v>
      </c>
      <c r="K107" s="311"/>
      <c r="L107" s="311"/>
      <c r="M107" s="312"/>
    </row>
    <row r="108" spans="1:18" ht="13.5" hidden="1" customHeight="1" thickTop="1"/>
    <row r="109" spans="1:18" ht="12.75" hidden="1" customHeight="1"/>
    <row r="110" spans="1:18" s="272" customFormat="1" ht="12.75" hidden="1" customHeight="1">
      <c r="A110" s="270">
        <v>0</v>
      </c>
      <c r="B110" s="271">
        <v>3</v>
      </c>
      <c r="C110" s="313">
        <v>0</v>
      </c>
      <c r="D110" s="313"/>
      <c r="E110" s="313"/>
      <c r="F110" s="313"/>
      <c r="G110" s="313"/>
      <c r="H110" s="313"/>
      <c r="I110" s="313"/>
      <c r="J110" s="277"/>
      <c r="K110" s="277"/>
      <c r="L110" s="277"/>
      <c r="M110" s="277"/>
      <c r="N110" s="277"/>
      <c r="O110" s="277"/>
      <c r="P110" s="277"/>
      <c r="Q110" s="277"/>
      <c r="R110" s="277"/>
    </row>
    <row r="111" spans="1:18" s="272" customFormat="1" ht="12.75" hidden="1" customHeight="1">
      <c r="A111" s="270"/>
      <c r="B111" s="270"/>
      <c r="C111" s="314" t="s">
        <v>177</v>
      </c>
      <c r="D111" s="314"/>
      <c r="E111" s="314"/>
      <c r="F111" s="314"/>
      <c r="G111" s="314"/>
      <c r="H111" s="314"/>
      <c r="I111" s="314"/>
      <c r="J111" s="277"/>
      <c r="K111" s="277"/>
      <c r="L111" s="277"/>
      <c r="M111" s="277"/>
      <c r="N111" s="277"/>
      <c r="O111" s="277"/>
      <c r="P111" s="277"/>
      <c r="Q111" s="277"/>
      <c r="R111" s="277"/>
    </row>
    <row r="112" spans="1:18" s="272" customFormat="1" ht="13.5" hidden="1" customHeight="1">
      <c r="A112" s="270"/>
      <c r="B112" s="270"/>
      <c r="C112" s="314"/>
      <c r="D112" s="314"/>
      <c r="E112" s="314"/>
      <c r="F112" s="314"/>
      <c r="G112" s="314"/>
      <c r="H112" s="314"/>
      <c r="I112" s="314"/>
      <c r="J112" s="277"/>
      <c r="K112" s="277"/>
      <c r="L112" s="277"/>
      <c r="M112" s="277"/>
      <c r="N112" s="277"/>
      <c r="O112" s="277"/>
      <c r="P112" s="277"/>
      <c r="Q112" s="277"/>
      <c r="R112" s="277"/>
    </row>
    <row r="113" spans="1:9" ht="13.5" hidden="1" customHeight="1" thickBot="1"/>
    <row r="114" spans="1:9" ht="14.25" hidden="1" customHeight="1" thickTop="1" thickBot="1">
      <c r="A114" s="315" t="s">
        <v>178</v>
      </c>
      <c r="B114" s="316"/>
      <c r="C114" s="316"/>
      <c r="D114" s="316"/>
      <c r="E114" s="316"/>
      <c r="F114" s="316"/>
      <c r="G114" s="316"/>
      <c r="H114" s="316"/>
      <c r="I114" s="317"/>
    </row>
    <row r="115" spans="1:9" ht="14.25" hidden="1" customHeight="1" thickTop="1" thickBot="1">
      <c r="A115" s="318" t="s">
        <v>144</v>
      </c>
      <c r="B115" s="319"/>
      <c r="C115" s="319"/>
      <c r="D115" s="319"/>
      <c r="E115" s="319"/>
      <c r="F115" s="319"/>
      <c r="G115" s="319"/>
      <c r="H115" s="319"/>
      <c r="I115" s="320"/>
    </row>
    <row r="116" spans="1:9" ht="13.5" hidden="1" customHeight="1" thickTop="1">
      <c r="A116" s="278" t="s">
        <v>145</v>
      </c>
      <c r="B116" s="279" t="s">
        <v>146</v>
      </c>
      <c r="C116" s="279" t="s">
        <v>147</v>
      </c>
      <c r="D116" s="279" t="s">
        <v>148</v>
      </c>
      <c r="E116" s="279" t="s">
        <v>149</v>
      </c>
      <c r="F116" s="321" t="s">
        <v>150</v>
      </c>
      <c r="G116" s="322"/>
      <c r="H116" s="279" t="s">
        <v>151</v>
      </c>
      <c r="I116" s="280"/>
    </row>
    <row r="117" spans="1:9" ht="24" hidden="1" customHeight="1">
      <c r="A117" s="281" t="s">
        <v>152</v>
      </c>
      <c r="B117" s="282" t="s">
        <v>153</v>
      </c>
      <c r="C117" s="282" t="s">
        <v>154</v>
      </c>
      <c r="D117" s="282" t="s">
        <v>155</v>
      </c>
      <c r="E117" s="282" t="s">
        <v>156</v>
      </c>
      <c r="F117" s="323" t="s">
        <v>157</v>
      </c>
      <c r="G117" s="324"/>
      <c r="H117" s="282" t="s">
        <v>158</v>
      </c>
      <c r="I117" s="283" t="s">
        <v>159</v>
      </c>
    </row>
    <row r="118" spans="1:9" ht="12.75" hidden="1" customHeight="1">
      <c r="A118" s="284"/>
      <c r="B118" s="285"/>
      <c r="C118" s="286"/>
      <c r="D118" s="287"/>
      <c r="E118" s="287"/>
      <c r="F118" s="325">
        <v>0</v>
      </c>
      <c r="G118" s="326"/>
      <c r="H118" s="327"/>
      <c r="I118" s="289">
        <v>0</v>
      </c>
    </row>
    <row r="119" spans="1:9" ht="12.75" hidden="1" customHeight="1">
      <c r="A119" s="284"/>
      <c r="B119" s="285"/>
      <c r="C119" s="286"/>
      <c r="D119" s="287"/>
      <c r="E119" s="290">
        <v>0</v>
      </c>
      <c r="F119" s="328">
        <v>0</v>
      </c>
      <c r="G119" s="329"/>
      <c r="H119" s="330">
        <v>0</v>
      </c>
      <c r="I119" s="289">
        <v>0</v>
      </c>
    </row>
    <row r="120" spans="1:9" ht="12.75" hidden="1" customHeight="1">
      <c r="A120" s="284"/>
      <c r="B120" s="285"/>
      <c r="C120" s="286"/>
      <c r="D120" s="287"/>
      <c r="E120" s="290">
        <v>0</v>
      </c>
      <c r="F120" s="328">
        <v>0</v>
      </c>
      <c r="G120" s="329"/>
      <c r="H120" s="330">
        <v>0</v>
      </c>
      <c r="I120" s="289">
        <v>0</v>
      </c>
    </row>
    <row r="121" spans="1:9" ht="12.75" hidden="1" customHeight="1">
      <c r="A121" s="284"/>
      <c r="B121" s="285"/>
      <c r="C121" s="286"/>
      <c r="D121" s="287"/>
      <c r="E121" s="290">
        <v>0</v>
      </c>
      <c r="F121" s="328">
        <v>0</v>
      </c>
      <c r="G121" s="329"/>
      <c r="H121" s="330">
        <v>0</v>
      </c>
      <c r="I121" s="289">
        <v>0</v>
      </c>
    </row>
    <row r="122" spans="1:9" ht="12.75" hidden="1" customHeight="1">
      <c r="A122" s="284"/>
      <c r="B122" s="285"/>
      <c r="C122" s="286"/>
      <c r="D122" s="287"/>
      <c r="E122" s="290">
        <v>0</v>
      </c>
      <c r="F122" s="328">
        <v>0</v>
      </c>
      <c r="G122" s="329"/>
      <c r="H122" s="330">
        <v>0</v>
      </c>
      <c r="I122" s="289">
        <v>0</v>
      </c>
    </row>
    <row r="123" spans="1:9" ht="12.75" hidden="1" customHeight="1">
      <c r="A123" s="284"/>
      <c r="B123" s="285"/>
      <c r="C123" s="286"/>
      <c r="D123" s="287"/>
      <c r="E123" s="290">
        <v>0</v>
      </c>
      <c r="F123" s="328">
        <v>0</v>
      </c>
      <c r="G123" s="329"/>
      <c r="H123" s="330">
        <v>0</v>
      </c>
      <c r="I123" s="289">
        <v>0</v>
      </c>
    </row>
    <row r="124" spans="1:9" ht="12.75" hidden="1" customHeight="1">
      <c r="A124" s="284"/>
      <c r="B124" s="285"/>
      <c r="C124" s="286"/>
      <c r="D124" s="287"/>
      <c r="E124" s="290">
        <v>0</v>
      </c>
      <c r="F124" s="328">
        <v>0</v>
      </c>
      <c r="G124" s="329"/>
      <c r="H124" s="330">
        <v>0</v>
      </c>
      <c r="I124" s="289">
        <v>0</v>
      </c>
    </row>
    <row r="125" spans="1:9" ht="12.75" hidden="1" customHeight="1">
      <c r="A125" s="284"/>
      <c r="B125" s="285"/>
      <c r="C125" s="286"/>
      <c r="D125" s="287"/>
      <c r="E125" s="290">
        <v>0</v>
      </c>
      <c r="F125" s="328">
        <v>0</v>
      </c>
      <c r="G125" s="329"/>
      <c r="H125" s="330">
        <v>0</v>
      </c>
      <c r="I125" s="289">
        <v>0</v>
      </c>
    </row>
    <row r="126" spans="1:9" ht="12.75" hidden="1" customHeight="1">
      <c r="A126" s="284"/>
      <c r="B126" s="285"/>
      <c r="C126" s="286"/>
      <c r="D126" s="287"/>
      <c r="E126" s="290">
        <v>0</v>
      </c>
      <c r="F126" s="328">
        <v>0</v>
      </c>
      <c r="G126" s="329"/>
      <c r="H126" s="330">
        <v>0</v>
      </c>
      <c r="I126" s="289">
        <v>0</v>
      </c>
    </row>
    <row r="127" spans="1:9" ht="12.75" hidden="1" customHeight="1">
      <c r="A127" s="284"/>
      <c r="B127" s="285"/>
      <c r="C127" s="286"/>
      <c r="D127" s="287"/>
      <c r="E127" s="290">
        <v>0</v>
      </c>
      <c r="F127" s="328">
        <v>0</v>
      </c>
      <c r="G127" s="329"/>
      <c r="H127" s="330">
        <v>0</v>
      </c>
      <c r="I127" s="289">
        <v>0</v>
      </c>
    </row>
    <row r="128" spans="1:9" ht="12.75" hidden="1" customHeight="1">
      <c r="A128" s="284"/>
      <c r="B128" s="285"/>
      <c r="C128" s="286"/>
      <c r="D128" s="287"/>
      <c r="E128" s="290">
        <v>0</v>
      </c>
      <c r="F128" s="328">
        <v>0</v>
      </c>
      <c r="G128" s="329"/>
      <c r="H128" s="330">
        <v>0</v>
      </c>
      <c r="I128" s="289">
        <v>0</v>
      </c>
    </row>
    <row r="129" spans="1:9" ht="12.75" hidden="1" customHeight="1">
      <c r="A129" s="284"/>
      <c r="B129" s="285"/>
      <c r="C129" s="286"/>
      <c r="D129" s="287"/>
      <c r="E129" s="290">
        <v>0</v>
      </c>
      <c r="F129" s="328">
        <v>0</v>
      </c>
      <c r="G129" s="329"/>
      <c r="H129" s="330">
        <v>0</v>
      </c>
      <c r="I129" s="289">
        <v>0</v>
      </c>
    </row>
    <row r="130" spans="1:9" ht="12.75" hidden="1" customHeight="1">
      <c r="A130" s="284"/>
      <c r="B130" s="285"/>
      <c r="C130" s="286"/>
      <c r="D130" s="287"/>
      <c r="E130" s="290">
        <v>0</v>
      </c>
      <c r="F130" s="328">
        <v>0</v>
      </c>
      <c r="G130" s="329"/>
      <c r="H130" s="330">
        <v>0</v>
      </c>
      <c r="I130" s="289">
        <v>0</v>
      </c>
    </row>
    <row r="131" spans="1:9" ht="12.75" hidden="1" customHeight="1">
      <c r="A131" s="284"/>
      <c r="B131" s="285"/>
      <c r="C131" s="286"/>
      <c r="D131" s="287"/>
      <c r="E131" s="290">
        <v>0</v>
      </c>
      <c r="F131" s="328">
        <v>0</v>
      </c>
      <c r="G131" s="329"/>
      <c r="H131" s="330">
        <v>0</v>
      </c>
      <c r="I131" s="289">
        <v>0</v>
      </c>
    </row>
    <row r="132" spans="1:9" ht="12.75" hidden="1" customHeight="1">
      <c r="A132" s="284"/>
      <c r="B132" s="285"/>
      <c r="C132" s="286"/>
      <c r="D132" s="287"/>
      <c r="E132" s="290">
        <v>0</v>
      </c>
      <c r="F132" s="328">
        <v>0</v>
      </c>
      <c r="G132" s="329"/>
      <c r="H132" s="330">
        <v>0</v>
      </c>
      <c r="I132" s="289">
        <v>0</v>
      </c>
    </row>
    <row r="133" spans="1:9" ht="12.75" hidden="1" customHeight="1">
      <c r="A133" s="292"/>
      <c r="B133" s="285"/>
      <c r="C133" s="286"/>
      <c r="D133" s="287"/>
      <c r="E133" s="290"/>
      <c r="F133" s="328">
        <v>0</v>
      </c>
      <c r="G133" s="329"/>
      <c r="H133" s="330"/>
      <c r="I133" s="289">
        <v>0</v>
      </c>
    </row>
    <row r="134" spans="1:9" ht="12.75" hidden="1" customHeight="1">
      <c r="A134" s="331" t="s">
        <v>160</v>
      </c>
      <c r="B134" s="332"/>
      <c r="C134" s="332"/>
      <c r="D134" s="332"/>
      <c r="E134" s="332"/>
      <c r="F134" s="332"/>
      <c r="G134" s="332"/>
      <c r="H134" s="333"/>
      <c r="I134" s="293">
        <v>0</v>
      </c>
    </row>
    <row r="135" spans="1:9" ht="12.75" hidden="1" customHeight="1">
      <c r="A135" s="334" t="s">
        <v>161</v>
      </c>
      <c r="B135" s="335"/>
      <c r="C135" s="335"/>
      <c r="D135" s="335"/>
      <c r="E135" s="335"/>
      <c r="F135" s="335"/>
      <c r="G135" s="335"/>
      <c r="H135" s="335"/>
      <c r="I135" s="336"/>
    </row>
    <row r="136" spans="1:9" ht="24" hidden="1" customHeight="1">
      <c r="A136" s="281" t="s">
        <v>162</v>
      </c>
      <c r="B136" s="282" t="s">
        <v>153</v>
      </c>
      <c r="C136" s="282" t="s">
        <v>154</v>
      </c>
      <c r="D136" s="282" t="s">
        <v>155</v>
      </c>
      <c r="E136" s="282" t="s">
        <v>163</v>
      </c>
      <c r="F136" s="323" t="s">
        <v>157</v>
      </c>
      <c r="G136" s="324"/>
      <c r="H136" s="282" t="s">
        <v>158</v>
      </c>
      <c r="I136" s="283" t="s">
        <v>159</v>
      </c>
    </row>
    <row r="137" spans="1:9" ht="12.75" hidden="1" customHeight="1">
      <c r="A137" s="284"/>
      <c r="B137" s="294"/>
      <c r="C137" s="298"/>
      <c r="D137" s="295"/>
      <c r="E137" s="290">
        <v>0</v>
      </c>
      <c r="F137" s="337">
        <v>0</v>
      </c>
      <c r="G137" s="338"/>
      <c r="H137" s="339">
        <v>0</v>
      </c>
      <c r="I137" s="297">
        <v>0</v>
      </c>
    </row>
    <row r="138" spans="1:9" ht="12.75" hidden="1" customHeight="1">
      <c r="A138" s="284"/>
      <c r="B138" s="294"/>
      <c r="C138" s="298"/>
      <c r="D138" s="295"/>
      <c r="E138" s="290">
        <v>0</v>
      </c>
      <c r="F138" s="337">
        <v>0</v>
      </c>
      <c r="G138" s="338"/>
      <c r="H138" s="339">
        <v>0</v>
      </c>
      <c r="I138" s="297">
        <v>0</v>
      </c>
    </row>
    <row r="139" spans="1:9" ht="12.75" hidden="1" customHeight="1">
      <c r="A139" s="284"/>
      <c r="B139" s="294"/>
      <c r="C139" s="298"/>
      <c r="D139" s="295"/>
      <c r="E139" s="290">
        <v>0</v>
      </c>
      <c r="F139" s="337">
        <v>0</v>
      </c>
      <c r="G139" s="338"/>
      <c r="H139" s="339">
        <v>0</v>
      </c>
      <c r="I139" s="297">
        <v>0</v>
      </c>
    </row>
    <row r="140" spans="1:9" ht="12.75" hidden="1" customHeight="1">
      <c r="A140" s="284"/>
      <c r="B140" s="294"/>
      <c r="C140" s="298"/>
      <c r="D140" s="295"/>
      <c r="E140" s="290">
        <v>0</v>
      </c>
      <c r="F140" s="337">
        <v>0</v>
      </c>
      <c r="G140" s="338"/>
      <c r="H140" s="339">
        <v>0</v>
      </c>
      <c r="I140" s="297">
        <v>0</v>
      </c>
    </row>
    <row r="141" spans="1:9" ht="12.75" hidden="1" customHeight="1">
      <c r="A141" s="331" t="s">
        <v>164</v>
      </c>
      <c r="B141" s="332"/>
      <c r="C141" s="332"/>
      <c r="D141" s="332"/>
      <c r="E141" s="332"/>
      <c r="F141" s="332"/>
      <c r="G141" s="332"/>
      <c r="H141" s="333"/>
      <c r="I141" s="340">
        <v>0</v>
      </c>
    </row>
    <row r="142" spans="1:9" ht="12.75" hidden="1" customHeight="1">
      <c r="A142" s="334" t="s">
        <v>165</v>
      </c>
      <c r="B142" s="335"/>
      <c r="C142" s="335"/>
      <c r="D142" s="335"/>
      <c r="E142" s="335"/>
      <c r="F142" s="335"/>
      <c r="G142" s="335"/>
      <c r="H142" s="335"/>
      <c r="I142" s="336"/>
    </row>
    <row r="143" spans="1:9" ht="12.75" hidden="1" customHeight="1">
      <c r="A143" s="331" t="s">
        <v>166</v>
      </c>
      <c r="B143" s="332"/>
      <c r="C143" s="333"/>
      <c r="D143" s="341" t="s">
        <v>167</v>
      </c>
      <c r="E143" s="333"/>
      <c r="F143" s="341" t="s">
        <v>153</v>
      </c>
      <c r="G143" s="333"/>
      <c r="H143" s="299" t="s">
        <v>168</v>
      </c>
      <c r="I143" s="300" t="s">
        <v>169</v>
      </c>
    </row>
    <row r="144" spans="1:9" ht="12.75" hidden="1" customHeight="1">
      <c r="A144" s="371"/>
      <c r="B144" s="372"/>
      <c r="C144" s="373"/>
      <c r="D144" s="374"/>
      <c r="E144" s="375"/>
      <c r="F144" s="376"/>
      <c r="G144" s="377"/>
      <c r="H144" s="301"/>
      <c r="I144" s="302">
        <v>0</v>
      </c>
    </row>
    <row r="145" spans="1:13" ht="12.75" hidden="1" customHeight="1">
      <c r="A145" s="378"/>
      <c r="B145" s="379"/>
      <c r="C145" s="380"/>
      <c r="D145" s="374"/>
      <c r="E145" s="375"/>
      <c r="F145" s="352"/>
      <c r="G145" s="353"/>
      <c r="H145" s="301"/>
      <c r="I145" s="302">
        <v>0</v>
      </c>
    </row>
    <row r="146" spans="1:13" ht="12.75" hidden="1" customHeight="1">
      <c r="A146" s="378"/>
      <c r="B146" s="379"/>
      <c r="C146" s="380"/>
      <c r="D146" s="374"/>
      <c r="E146" s="375"/>
      <c r="F146" s="352"/>
      <c r="G146" s="353"/>
      <c r="H146" s="301"/>
      <c r="I146" s="302">
        <v>0</v>
      </c>
    </row>
    <row r="147" spans="1:13" ht="12.75" hidden="1" customHeight="1">
      <c r="A147" s="378"/>
      <c r="B147" s="379"/>
      <c r="C147" s="380"/>
      <c r="D147" s="374"/>
      <c r="E147" s="375"/>
      <c r="F147" s="352"/>
      <c r="G147" s="353"/>
      <c r="H147" s="301"/>
      <c r="I147" s="302">
        <v>0</v>
      </c>
    </row>
    <row r="148" spans="1:13" ht="12.75" hidden="1" customHeight="1">
      <c r="A148" s="378"/>
      <c r="B148" s="379"/>
      <c r="C148" s="380"/>
      <c r="D148" s="374"/>
      <c r="E148" s="375"/>
      <c r="F148" s="352"/>
      <c r="G148" s="353"/>
      <c r="H148" s="301"/>
      <c r="I148" s="302">
        <v>0</v>
      </c>
    </row>
    <row r="149" spans="1:13" ht="12.75" hidden="1" customHeight="1">
      <c r="A149" s="378"/>
      <c r="B149" s="379"/>
      <c r="C149" s="380"/>
      <c r="D149" s="374"/>
      <c r="E149" s="375"/>
      <c r="F149" s="352"/>
      <c r="G149" s="353"/>
      <c r="H149" s="301"/>
      <c r="I149" s="302">
        <v>0</v>
      </c>
    </row>
    <row r="150" spans="1:13" ht="12.75" hidden="1" customHeight="1">
      <c r="A150" s="378"/>
      <c r="B150" s="379"/>
      <c r="C150" s="380"/>
      <c r="D150" s="374"/>
      <c r="E150" s="375"/>
      <c r="F150" s="352"/>
      <c r="G150" s="353"/>
      <c r="H150" s="301"/>
      <c r="I150" s="302">
        <v>0</v>
      </c>
    </row>
    <row r="151" spans="1:13" ht="12.75" hidden="1" customHeight="1">
      <c r="A151" s="378"/>
      <c r="B151" s="379"/>
      <c r="C151" s="380"/>
      <c r="D151" s="351"/>
      <c r="E151" s="350"/>
      <c r="F151" s="352"/>
      <c r="G151" s="353"/>
      <c r="H151" s="301"/>
      <c r="I151" s="302">
        <v>0</v>
      </c>
    </row>
    <row r="152" spans="1:13" ht="12.75" hidden="1" customHeight="1">
      <c r="A152" s="381"/>
      <c r="B152" s="382"/>
      <c r="C152" s="383"/>
      <c r="D152" s="351"/>
      <c r="E152" s="350"/>
      <c r="F152" s="352"/>
      <c r="G152" s="353"/>
      <c r="H152" s="301"/>
      <c r="I152" s="302">
        <v>0</v>
      </c>
    </row>
    <row r="153" spans="1:13" ht="12.75" hidden="1" customHeight="1">
      <c r="A153" s="348"/>
      <c r="B153" s="349"/>
      <c r="C153" s="350"/>
      <c r="D153" s="351"/>
      <c r="E153" s="350"/>
      <c r="F153" s="352"/>
      <c r="G153" s="353"/>
      <c r="H153" s="301"/>
      <c r="I153" s="302">
        <v>0</v>
      </c>
    </row>
    <row r="154" spans="1:13" ht="12.75" hidden="1" customHeight="1">
      <c r="A154" s="348"/>
      <c r="B154" s="349"/>
      <c r="C154" s="350"/>
      <c r="D154" s="351"/>
      <c r="E154" s="350"/>
      <c r="F154" s="352"/>
      <c r="G154" s="353"/>
      <c r="H154" s="301"/>
      <c r="I154" s="302">
        <v>0</v>
      </c>
    </row>
    <row r="155" spans="1:13" ht="12.75" hidden="1" customHeight="1">
      <c r="A155" s="348"/>
      <c r="B155" s="349"/>
      <c r="C155" s="350"/>
      <c r="D155" s="351"/>
      <c r="E155" s="350"/>
      <c r="F155" s="354"/>
      <c r="G155" s="355"/>
      <c r="H155" s="301"/>
      <c r="I155" s="302">
        <v>0</v>
      </c>
    </row>
    <row r="156" spans="1:13" ht="13.5" hidden="1" customHeight="1" thickBot="1">
      <c r="A156" s="356" t="s">
        <v>170</v>
      </c>
      <c r="B156" s="357"/>
      <c r="C156" s="357"/>
      <c r="D156" s="357"/>
      <c r="E156" s="357"/>
      <c r="F156" s="357"/>
      <c r="G156" s="357"/>
      <c r="H156" s="358"/>
      <c r="I156" s="306">
        <v>0</v>
      </c>
    </row>
    <row r="157" spans="1:13" ht="13.5" hidden="1" customHeight="1" thickTop="1">
      <c r="A157" s="359" t="s">
        <v>171</v>
      </c>
      <c r="B157" s="360"/>
      <c r="C157" s="360"/>
      <c r="D157" s="360"/>
      <c r="E157" s="360"/>
      <c r="F157" s="360"/>
      <c r="G157" s="360"/>
      <c r="H157" s="360"/>
      <c r="I157" s="361"/>
    </row>
    <row r="158" spans="1:13" ht="12.75" hidden="1" customHeight="1">
      <c r="A158" s="362" t="s">
        <v>172</v>
      </c>
      <c r="B158" s="363"/>
      <c r="C158" s="363"/>
      <c r="D158" s="363"/>
      <c r="E158" s="363"/>
      <c r="F158" s="363"/>
      <c r="G158" s="363"/>
      <c r="H158" s="364"/>
      <c r="I158" s="307">
        <v>0</v>
      </c>
    </row>
    <row r="159" spans="1:13" ht="13.5" hidden="1" customHeight="1" thickBot="1">
      <c r="A159" s="365" t="s">
        <v>173</v>
      </c>
      <c r="B159" s="366"/>
      <c r="C159" s="366"/>
      <c r="D159" s="366"/>
      <c r="E159" s="366"/>
      <c r="F159" s="366"/>
      <c r="G159" s="366"/>
      <c r="H159" s="367"/>
      <c r="I159" s="308">
        <v>0</v>
      </c>
    </row>
    <row r="160" spans="1:13" ht="13.5" hidden="1" customHeight="1" thickBot="1">
      <c r="A160" s="368" t="s">
        <v>180</v>
      </c>
      <c r="B160" s="369"/>
      <c r="C160" s="369"/>
      <c r="D160" s="369"/>
      <c r="E160" s="369"/>
      <c r="F160" s="369"/>
      <c r="G160" s="369"/>
      <c r="H160" s="370"/>
      <c r="I160" s="309">
        <v>0</v>
      </c>
      <c r="J160" s="310" t="s">
        <v>175</v>
      </c>
      <c r="K160" s="311"/>
      <c r="L160" s="311"/>
      <c r="M160" s="312"/>
    </row>
    <row r="161" spans="1:18" ht="13.5" hidden="1" customHeight="1" thickTop="1"/>
    <row r="162" spans="1:18" ht="12.75" hidden="1" customHeight="1"/>
    <row r="163" spans="1:18" s="272" customFormat="1" ht="12.75" hidden="1" customHeight="1">
      <c r="A163" s="270">
        <v>0</v>
      </c>
      <c r="B163" s="271">
        <v>4</v>
      </c>
      <c r="C163" s="313">
        <v>0</v>
      </c>
      <c r="D163" s="313"/>
      <c r="E163" s="313"/>
      <c r="F163" s="313"/>
      <c r="G163" s="313"/>
      <c r="H163" s="313"/>
      <c r="I163" s="313"/>
      <c r="J163" s="277"/>
      <c r="K163" s="277"/>
      <c r="L163" s="277"/>
      <c r="M163" s="277"/>
      <c r="N163" s="277"/>
      <c r="O163" s="277"/>
      <c r="P163" s="277"/>
      <c r="Q163" s="277"/>
      <c r="R163" s="277"/>
    </row>
    <row r="164" spans="1:18" s="272" customFormat="1" ht="12.75" hidden="1" customHeight="1">
      <c r="A164" s="270"/>
      <c r="B164" s="270"/>
      <c r="C164" s="314" t="s">
        <v>177</v>
      </c>
      <c r="D164" s="314"/>
      <c r="E164" s="314"/>
      <c r="F164" s="314"/>
      <c r="G164" s="314"/>
      <c r="H164" s="314"/>
      <c r="I164" s="314"/>
      <c r="J164" s="277"/>
      <c r="K164" s="277"/>
      <c r="L164" s="277"/>
      <c r="M164" s="277"/>
      <c r="N164" s="277"/>
      <c r="O164" s="277"/>
      <c r="P164" s="277"/>
      <c r="Q164" s="277"/>
      <c r="R164" s="277"/>
    </row>
    <row r="165" spans="1:18" s="272" customFormat="1" ht="13.5" hidden="1" customHeight="1">
      <c r="A165" s="270"/>
      <c r="B165" s="270"/>
      <c r="C165" s="314"/>
      <c r="D165" s="314"/>
      <c r="E165" s="314"/>
      <c r="F165" s="314"/>
      <c r="G165" s="314"/>
      <c r="H165" s="314"/>
      <c r="I165" s="314"/>
      <c r="J165" s="277"/>
      <c r="K165" s="277"/>
      <c r="L165" s="277"/>
      <c r="M165" s="277"/>
      <c r="N165" s="277"/>
      <c r="O165" s="277"/>
      <c r="P165" s="277"/>
      <c r="Q165" s="277"/>
      <c r="R165" s="277"/>
    </row>
    <row r="166" spans="1:18" ht="13.5" hidden="1" customHeight="1" thickBot="1"/>
    <row r="167" spans="1:18" ht="14.25" hidden="1" customHeight="1" thickTop="1" thickBot="1">
      <c r="A167" s="315" t="s">
        <v>178</v>
      </c>
      <c r="B167" s="316"/>
      <c r="C167" s="316"/>
      <c r="D167" s="316"/>
      <c r="E167" s="316"/>
      <c r="F167" s="316"/>
      <c r="G167" s="316"/>
      <c r="H167" s="316"/>
      <c r="I167" s="317"/>
    </row>
    <row r="168" spans="1:18" ht="14.25" hidden="1" customHeight="1" thickTop="1" thickBot="1">
      <c r="A168" s="318" t="s">
        <v>144</v>
      </c>
      <c r="B168" s="319"/>
      <c r="C168" s="319"/>
      <c r="D168" s="319"/>
      <c r="E168" s="319"/>
      <c r="F168" s="319"/>
      <c r="G168" s="319"/>
      <c r="H168" s="319"/>
      <c r="I168" s="320"/>
    </row>
    <row r="169" spans="1:18" ht="13.5" hidden="1" customHeight="1" thickTop="1">
      <c r="A169" s="278" t="s">
        <v>145</v>
      </c>
      <c r="B169" s="279" t="s">
        <v>146</v>
      </c>
      <c r="C169" s="279" t="s">
        <v>147</v>
      </c>
      <c r="D169" s="279" t="s">
        <v>148</v>
      </c>
      <c r="E169" s="279" t="s">
        <v>149</v>
      </c>
      <c r="F169" s="321" t="s">
        <v>150</v>
      </c>
      <c r="G169" s="322"/>
      <c r="H169" s="279" t="s">
        <v>151</v>
      </c>
      <c r="I169" s="280"/>
    </row>
    <row r="170" spans="1:18" ht="24" hidden="1" customHeight="1">
      <c r="A170" s="281" t="s">
        <v>152</v>
      </c>
      <c r="B170" s="282" t="s">
        <v>153</v>
      </c>
      <c r="C170" s="282" t="s">
        <v>154</v>
      </c>
      <c r="D170" s="282" t="s">
        <v>155</v>
      </c>
      <c r="E170" s="282" t="s">
        <v>156</v>
      </c>
      <c r="F170" s="323" t="s">
        <v>157</v>
      </c>
      <c r="G170" s="324"/>
      <c r="H170" s="282" t="s">
        <v>158</v>
      </c>
      <c r="I170" s="283" t="s">
        <v>159</v>
      </c>
    </row>
    <row r="171" spans="1:18" ht="12.75" hidden="1" customHeight="1">
      <c r="A171" s="284"/>
      <c r="B171" s="285"/>
      <c r="C171" s="384"/>
      <c r="D171" s="287"/>
      <c r="E171" s="287"/>
      <c r="F171" s="325">
        <v>0</v>
      </c>
      <c r="G171" s="326"/>
      <c r="H171" s="327"/>
      <c r="I171" s="289">
        <v>0</v>
      </c>
    </row>
    <row r="172" spans="1:18" ht="12.75" hidden="1" customHeight="1">
      <c r="A172" s="284"/>
      <c r="B172" s="285"/>
      <c r="C172" s="384"/>
      <c r="D172" s="287"/>
      <c r="E172" s="290">
        <v>0</v>
      </c>
      <c r="F172" s="328">
        <v>0</v>
      </c>
      <c r="G172" s="329"/>
      <c r="H172" s="330">
        <v>0</v>
      </c>
      <c r="I172" s="289">
        <v>0</v>
      </c>
    </row>
    <row r="173" spans="1:18" ht="12.75" hidden="1" customHeight="1">
      <c r="A173" s="284"/>
      <c r="B173" s="285"/>
      <c r="C173" s="384"/>
      <c r="D173" s="287"/>
      <c r="E173" s="290">
        <v>0</v>
      </c>
      <c r="F173" s="328">
        <v>0</v>
      </c>
      <c r="G173" s="329"/>
      <c r="H173" s="330">
        <v>0</v>
      </c>
      <c r="I173" s="289">
        <v>0</v>
      </c>
    </row>
    <row r="174" spans="1:18" ht="12.75" hidden="1" customHeight="1">
      <c r="A174" s="284"/>
      <c r="B174" s="285"/>
      <c r="C174" s="385"/>
      <c r="D174" s="287"/>
      <c r="E174" s="290">
        <v>0</v>
      </c>
      <c r="F174" s="328">
        <v>0</v>
      </c>
      <c r="G174" s="329"/>
      <c r="H174" s="330">
        <v>0</v>
      </c>
      <c r="I174" s="289">
        <v>0</v>
      </c>
    </row>
    <row r="175" spans="1:18" ht="12.75" hidden="1" customHeight="1">
      <c r="A175" s="284"/>
      <c r="B175" s="285"/>
      <c r="C175" s="385"/>
      <c r="D175" s="287"/>
      <c r="E175" s="290">
        <v>0</v>
      </c>
      <c r="F175" s="328">
        <v>0</v>
      </c>
      <c r="G175" s="329"/>
      <c r="H175" s="330">
        <v>0</v>
      </c>
      <c r="I175" s="289">
        <v>0</v>
      </c>
    </row>
    <row r="176" spans="1:18" ht="12.75" hidden="1" customHeight="1">
      <c r="A176" s="284"/>
      <c r="B176" s="285"/>
      <c r="C176" s="385"/>
      <c r="D176" s="287"/>
      <c r="E176" s="290">
        <v>0</v>
      </c>
      <c r="F176" s="328">
        <v>0</v>
      </c>
      <c r="G176" s="329"/>
      <c r="H176" s="330">
        <v>0</v>
      </c>
      <c r="I176" s="289">
        <v>0</v>
      </c>
    </row>
    <row r="177" spans="1:9" ht="12.75" hidden="1" customHeight="1">
      <c r="A177" s="284"/>
      <c r="B177" s="285"/>
      <c r="C177" s="385"/>
      <c r="D177" s="287"/>
      <c r="E177" s="290">
        <v>0</v>
      </c>
      <c r="F177" s="328">
        <v>0</v>
      </c>
      <c r="G177" s="329"/>
      <c r="H177" s="330">
        <v>0</v>
      </c>
      <c r="I177" s="289">
        <v>0</v>
      </c>
    </row>
    <row r="178" spans="1:9" ht="12.75" hidden="1" customHeight="1">
      <c r="A178" s="284"/>
      <c r="B178" s="285"/>
      <c r="C178" s="385"/>
      <c r="D178" s="287"/>
      <c r="E178" s="290">
        <v>0</v>
      </c>
      <c r="F178" s="328">
        <v>0</v>
      </c>
      <c r="G178" s="329"/>
      <c r="H178" s="330">
        <v>0</v>
      </c>
      <c r="I178" s="289">
        <v>0</v>
      </c>
    </row>
    <row r="179" spans="1:9" ht="12.75" hidden="1" customHeight="1">
      <c r="A179" s="284"/>
      <c r="B179" s="285"/>
      <c r="C179" s="385"/>
      <c r="D179" s="287"/>
      <c r="E179" s="290">
        <v>0</v>
      </c>
      <c r="F179" s="328">
        <v>0</v>
      </c>
      <c r="G179" s="329"/>
      <c r="H179" s="330">
        <v>0</v>
      </c>
      <c r="I179" s="289">
        <v>0</v>
      </c>
    </row>
    <row r="180" spans="1:9" ht="12.75" hidden="1" customHeight="1">
      <c r="A180" s="284"/>
      <c r="B180" s="285"/>
      <c r="C180" s="385"/>
      <c r="D180" s="287"/>
      <c r="E180" s="290">
        <v>0</v>
      </c>
      <c r="F180" s="328">
        <v>0</v>
      </c>
      <c r="G180" s="329"/>
      <c r="H180" s="330">
        <v>0</v>
      </c>
      <c r="I180" s="289">
        <v>0</v>
      </c>
    </row>
    <row r="181" spans="1:9" ht="12.75" hidden="1" customHeight="1">
      <c r="A181" s="284"/>
      <c r="B181" s="285"/>
      <c r="C181" s="385"/>
      <c r="D181" s="287"/>
      <c r="E181" s="290">
        <v>0</v>
      </c>
      <c r="F181" s="328">
        <v>0</v>
      </c>
      <c r="G181" s="329"/>
      <c r="H181" s="330">
        <v>0</v>
      </c>
      <c r="I181" s="289">
        <v>0</v>
      </c>
    </row>
    <row r="182" spans="1:9" ht="12.75" hidden="1" customHeight="1">
      <c r="A182" s="284"/>
      <c r="B182" s="285"/>
      <c r="C182" s="385"/>
      <c r="D182" s="287"/>
      <c r="E182" s="290">
        <v>0</v>
      </c>
      <c r="F182" s="328">
        <v>0</v>
      </c>
      <c r="G182" s="329"/>
      <c r="H182" s="330">
        <v>0</v>
      </c>
      <c r="I182" s="289">
        <v>0</v>
      </c>
    </row>
    <row r="183" spans="1:9" ht="12.75" hidden="1" customHeight="1">
      <c r="A183" s="284"/>
      <c r="B183" s="285"/>
      <c r="C183" s="384"/>
      <c r="D183" s="287"/>
      <c r="E183" s="290">
        <v>0</v>
      </c>
      <c r="F183" s="328">
        <v>0</v>
      </c>
      <c r="G183" s="329"/>
      <c r="H183" s="330">
        <v>0</v>
      </c>
      <c r="I183" s="289">
        <v>0</v>
      </c>
    </row>
    <row r="184" spans="1:9" ht="12.75" hidden="1" customHeight="1">
      <c r="A184" s="284"/>
      <c r="B184" s="285"/>
      <c r="C184" s="384"/>
      <c r="D184" s="287"/>
      <c r="E184" s="290">
        <v>0</v>
      </c>
      <c r="F184" s="328">
        <v>0</v>
      </c>
      <c r="G184" s="329"/>
      <c r="H184" s="330">
        <v>0</v>
      </c>
      <c r="I184" s="289">
        <v>0</v>
      </c>
    </row>
    <row r="185" spans="1:9" ht="12.75" hidden="1" customHeight="1">
      <c r="A185" s="284"/>
      <c r="B185" s="285"/>
      <c r="C185" s="385"/>
      <c r="D185" s="287"/>
      <c r="E185" s="290">
        <v>0</v>
      </c>
      <c r="F185" s="328">
        <v>0</v>
      </c>
      <c r="G185" s="329"/>
      <c r="H185" s="330">
        <v>0</v>
      </c>
      <c r="I185" s="289">
        <v>0</v>
      </c>
    </row>
    <row r="186" spans="1:9" ht="12.75" hidden="1" customHeight="1">
      <c r="A186" s="292"/>
      <c r="B186" s="285"/>
      <c r="C186" s="286"/>
      <c r="D186" s="287"/>
      <c r="E186" s="290"/>
      <c r="F186" s="328">
        <v>0</v>
      </c>
      <c r="G186" s="329"/>
      <c r="H186" s="330"/>
      <c r="I186" s="289">
        <v>0</v>
      </c>
    </row>
    <row r="187" spans="1:9" ht="12.75" hidden="1" customHeight="1">
      <c r="A187" s="331" t="s">
        <v>160</v>
      </c>
      <c r="B187" s="332"/>
      <c r="C187" s="332"/>
      <c r="D187" s="332"/>
      <c r="E187" s="332"/>
      <c r="F187" s="332"/>
      <c r="G187" s="332"/>
      <c r="H187" s="333"/>
      <c r="I187" s="293">
        <v>0</v>
      </c>
    </row>
    <row r="188" spans="1:9" ht="12.75" hidden="1" customHeight="1">
      <c r="A188" s="334" t="s">
        <v>161</v>
      </c>
      <c r="B188" s="335"/>
      <c r="C188" s="335"/>
      <c r="D188" s="335"/>
      <c r="E188" s="335"/>
      <c r="F188" s="335"/>
      <c r="G188" s="335"/>
      <c r="H188" s="335"/>
      <c r="I188" s="336"/>
    </row>
    <row r="189" spans="1:9" ht="24" hidden="1" customHeight="1">
      <c r="A189" s="281" t="s">
        <v>162</v>
      </c>
      <c r="B189" s="282" t="s">
        <v>153</v>
      </c>
      <c r="C189" s="282" t="s">
        <v>154</v>
      </c>
      <c r="D189" s="282" t="s">
        <v>155</v>
      </c>
      <c r="E189" s="282" t="s">
        <v>163</v>
      </c>
      <c r="F189" s="323" t="s">
        <v>157</v>
      </c>
      <c r="G189" s="324"/>
      <c r="H189" s="282" t="s">
        <v>158</v>
      </c>
      <c r="I189" s="283" t="s">
        <v>159</v>
      </c>
    </row>
    <row r="190" spans="1:9" ht="12.75" hidden="1" customHeight="1">
      <c r="A190" s="284"/>
      <c r="B190" s="294"/>
      <c r="C190" s="385"/>
      <c r="D190" s="295"/>
      <c r="E190" s="290">
        <v>0</v>
      </c>
      <c r="F190" s="337">
        <v>0</v>
      </c>
      <c r="G190" s="338"/>
      <c r="H190" s="339">
        <v>0</v>
      </c>
      <c r="I190" s="297">
        <v>0</v>
      </c>
    </row>
    <row r="191" spans="1:9" ht="12.75" hidden="1" customHeight="1">
      <c r="A191" s="284"/>
      <c r="B191" s="294"/>
      <c r="C191" s="385"/>
      <c r="D191" s="295"/>
      <c r="E191" s="290">
        <v>0</v>
      </c>
      <c r="F191" s="337">
        <v>0</v>
      </c>
      <c r="G191" s="338"/>
      <c r="H191" s="339">
        <v>0</v>
      </c>
      <c r="I191" s="297">
        <v>0</v>
      </c>
    </row>
    <row r="192" spans="1:9" ht="12.75" hidden="1" customHeight="1">
      <c r="A192" s="284"/>
      <c r="B192" s="294"/>
      <c r="C192" s="385"/>
      <c r="D192" s="295"/>
      <c r="E192" s="290">
        <v>0</v>
      </c>
      <c r="F192" s="337">
        <v>0</v>
      </c>
      <c r="G192" s="338"/>
      <c r="H192" s="339">
        <v>0</v>
      </c>
      <c r="I192" s="297">
        <v>0</v>
      </c>
    </row>
    <row r="193" spans="1:9" ht="12.75" hidden="1" customHeight="1">
      <c r="A193" s="284"/>
      <c r="B193" s="294"/>
      <c r="C193" s="385"/>
      <c r="D193" s="295"/>
      <c r="E193" s="290">
        <v>0</v>
      </c>
      <c r="F193" s="337">
        <v>0</v>
      </c>
      <c r="G193" s="338"/>
      <c r="H193" s="339">
        <v>0</v>
      </c>
      <c r="I193" s="297">
        <v>0</v>
      </c>
    </row>
    <row r="194" spans="1:9" ht="12.75" hidden="1" customHeight="1">
      <c r="A194" s="331" t="s">
        <v>164</v>
      </c>
      <c r="B194" s="332"/>
      <c r="C194" s="332"/>
      <c r="D194" s="332"/>
      <c r="E194" s="332"/>
      <c r="F194" s="332"/>
      <c r="G194" s="332"/>
      <c r="H194" s="333"/>
      <c r="I194" s="340">
        <v>0</v>
      </c>
    </row>
    <row r="195" spans="1:9" ht="12.75" hidden="1" customHeight="1">
      <c r="A195" s="334" t="s">
        <v>165</v>
      </c>
      <c r="B195" s="335"/>
      <c r="C195" s="335"/>
      <c r="D195" s="335"/>
      <c r="E195" s="335"/>
      <c r="F195" s="335"/>
      <c r="G195" s="335"/>
      <c r="H195" s="335"/>
      <c r="I195" s="336"/>
    </row>
    <row r="196" spans="1:9" ht="12.75" hidden="1" customHeight="1">
      <c r="A196" s="331" t="s">
        <v>166</v>
      </c>
      <c r="B196" s="332"/>
      <c r="C196" s="333"/>
      <c r="D196" s="341" t="s">
        <v>167</v>
      </c>
      <c r="E196" s="333"/>
      <c r="F196" s="341" t="s">
        <v>153</v>
      </c>
      <c r="G196" s="333"/>
      <c r="H196" s="299" t="s">
        <v>168</v>
      </c>
      <c r="I196" s="300" t="s">
        <v>169</v>
      </c>
    </row>
    <row r="197" spans="1:9" ht="12.75" hidden="1" customHeight="1">
      <c r="A197" s="386"/>
      <c r="B197" s="387"/>
      <c r="C197" s="387"/>
      <c r="D197" s="351"/>
      <c r="E197" s="350"/>
      <c r="F197" s="388"/>
      <c r="G197" s="389"/>
      <c r="H197" s="390"/>
      <c r="I197" s="302">
        <v>0</v>
      </c>
    </row>
    <row r="198" spans="1:9" ht="12.75" hidden="1" customHeight="1">
      <c r="A198" s="386"/>
      <c r="B198" s="387"/>
      <c r="C198" s="387"/>
      <c r="D198" s="351"/>
      <c r="E198" s="350"/>
      <c r="F198" s="388"/>
      <c r="G198" s="389"/>
      <c r="H198" s="390"/>
      <c r="I198" s="302">
        <v>0</v>
      </c>
    </row>
    <row r="199" spans="1:9" ht="12.75" hidden="1" customHeight="1">
      <c r="A199" s="386"/>
      <c r="B199" s="387"/>
      <c r="C199" s="387"/>
      <c r="D199" s="351"/>
      <c r="E199" s="350"/>
      <c r="F199" s="388"/>
      <c r="G199" s="389"/>
      <c r="H199" s="390"/>
      <c r="I199" s="302">
        <v>0</v>
      </c>
    </row>
    <row r="200" spans="1:9" ht="12.75" hidden="1" customHeight="1">
      <c r="A200" s="391"/>
      <c r="B200" s="392"/>
      <c r="C200" s="389"/>
      <c r="D200" s="351"/>
      <c r="E200" s="350"/>
      <c r="F200" s="388"/>
      <c r="G200" s="389"/>
      <c r="H200" s="390"/>
      <c r="I200" s="302">
        <v>0</v>
      </c>
    </row>
    <row r="201" spans="1:9" ht="12.75" hidden="1" customHeight="1">
      <c r="A201" s="386"/>
      <c r="B201" s="387"/>
      <c r="C201" s="387"/>
      <c r="D201" s="351"/>
      <c r="E201" s="350"/>
      <c r="F201" s="388"/>
      <c r="G201" s="389"/>
      <c r="H201" s="390"/>
      <c r="I201" s="302">
        <v>0</v>
      </c>
    </row>
    <row r="202" spans="1:9" ht="12.75" hidden="1" customHeight="1">
      <c r="A202" s="386"/>
      <c r="B202" s="387"/>
      <c r="C202" s="387"/>
      <c r="D202" s="351"/>
      <c r="E202" s="350"/>
      <c r="F202" s="388"/>
      <c r="G202" s="389"/>
      <c r="H202" s="390"/>
      <c r="I202" s="302">
        <v>0</v>
      </c>
    </row>
    <row r="203" spans="1:9" ht="12.75" hidden="1" customHeight="1">
      <c r="A203" s="348"/>
      <c r="B203" s="349"/>
      <c r="C203" s="350"/>
      <c r="D203" s="351"/>
      <c r="E203" s="350"/>
      <c r="F203" s="352"/>
      <c r="G203" s="353"/>
      <c r="H203" s="301"/>
      <c r="I203" s="302">
        <v>0</v>
      </c>
    </row>
    <row r="204" spans="1:9" ht="12.75" hidden="1" customHeight="1">
      <c r="A204" s="348"/>
      <c r="B204" s="349"/>
      <c r="C204" s="350"/>
      <c r="D204" s="351"/>
      <c r="E204" s="350"/>
      <c r="F204" s="352"/>
      <c r="G204" s="353"/>
      <c r="H204" s="301"/>
      <c r="I204" s="302">
        <v>0</v>
      </c>
    </row>
    <row r="205" spans="1:9" ht="12.75" hidden="1" customHeight="1">
      <c r="A205" s="348"/>
      <c r="B205" s="349"/>
      <c r="C205" s="350"/>
      <c r="D205" s="351" t="s">
        <v>181</v>
      </c>
      <c r="E205" s="350"/>
      <c r="F205" s="352"/>
      <c r="G205" s="353"/>
      <c r="H205" s="301"/>
      <c r="I205" s="302">
        <v>0</v>
      </c>
    </row>
    <row r="206" spans="1:9" ht="12.75" hidden="1" customHeight="1">
      <c r="A206" s="348"/>
      <c r="B206" s="349"/>
      <c r="C206" s="350"/>
      <c r="D206" s="351"/>
      <c r="E206" s="350"/>
      <c r="F206" s="352"/>
      <c r="G206" s="353"/>
      <c r="H206" s="301"/>
      <c r="I206" s="302">
        <v>0</v>
      </c>
    </row>
    <row r="207" spans="1:9" ht="12.75" hidden="1" customHeight="1">
      <c r="A207" s="348"/>
      <c r="B207" s="349"/>
      <c r="C207" s="350"/>
      <c r="D207" s="351"/>
      <c r="E207" s="350"/>
      <c r="F207" s="352"/>
      <c r="G207" s="353"/>
      <c r="H207" s="301"/>
      <c r="I207" s="302">
        <v>0</v>
      </c>
    </row>
    <row r="208" spans="1:9" ht="12.75" hidden="1" customHeight="1">
      <c r="A208" s="348"/>
      <c r="B208" s="349"/>
      <c r="C208" s="350"/>
      <c r="D208" s="351"/>
      <c r="E208" s="350"/>
      <c r="F208" s="354"/>
      <c r="G208" s="355"/>
      <c r="H208" s="301"/>
      <c r="I208" s="302">
        <v>0</v>
      </c>
    </row>
    <row r="209" spans="1:18" ht="13.5" hidden="1" customHeight="1" thickBot="1">
      <c r="A209" s="356" t="s">
        <v>170</v>
      </c>
      <c r="B209" s="357"/>
      <c r="C209" s="357"/>
      <c r="D209" s="357"/>
      <c r="E209" s="357"/>
      <c r="F209" s="357"/>
      <c r="G209" s="357"/>
      <c r="H209" s="358"/>
      <c r="I209" s="306">
        <v>0</v>
      </c>
    </row>
    <row r="210" spans="1:18" ht="13.5" hidden="1" customHeight="1" thickTop="1">
      <c r="A210" s="359" t="s">
        <v>171</v>
      </c>
      <c r="B210" s="360"/>
      <c r="C210" s="360"/>
      <c r="D210" s="360"/>
      <c r="E210" s="360"/>
      <c r="F210" s="360"/>
      <c r="G210" s="360"/>
      <c r="H210" s="360"/>
      <c r="I210" s="361"/>
    </row>
    <row r="211" spans="1:18" ht="12.75" hidden="1" customHeight="1">
      <c r="A211" s="362" t="s">
        <v>172</v>
      </c>
      <c r="B211" s="363"/>
      <c r="C211" s="363"/>
      <c r="D211" s="363"/>
      <c r="E211" s="363"/>
      <c r="F211" s="363"/>
      <c r="G211" s="363"/>
      <c r="H211" s="364"/>
      <c r="I211" s="307">
        <v>0</v>
      </c>
    </row>
    <row r="212" spans="1:18" ht="13.5" hidden="1" customHeight="1" thickBot="1">
      <c r="A212" s="365" t="s">
        <v>173</v>
      </c>
      <c r="B212" s="366"/>
      <c r="C212" s="366"/>
      <c r="D212" s="366"/>
      <c r="E212" s="366"/>
      <c r="F212" s="366"/>
      <c r="G212" s="366"/>
      <c r="H212" s="367"/>
      <c r="I212" s="308">
        <v>0</v>
      </c>
    </row>
    <row r="213" spans="1:18" ht="13.5" hidden="1" customHeight="1" thickBot="1">
      <c r="A213" s="368" t="s">
        <v>180</v>
      </c>
      <c r="B213" s="369"/>
      <c r="C213" s="369"/>
      <c r="D213" s="369"/>
      <c r="E213" s="369"/>
      <c r="F213" s="369"/>
      <c r="G213" s="369"/>
      <c r="H213" s="370"/>
      <c r="I213" s="309">
        <v>0</v>
      </c>
      <c r="J213" s="310" t="s">
        <v>175</v>
      </c>
      <c r="K213" s="311"/>
      <c r="L213" s="311"/>
      <c r="M213" s="312"/>
    </row>
    <row r="214" spans="1:18" ht="13.5" hidden="1" customHeight="1" thickTop="1"/>
    <row r="215" spans="1:18" ht="12.75" hidden="1" customHeight="1"/>
    <row r="216" spans="1:18" s="272" customFormat="1" ht="12.75" hidden="1" customHeight="1">
      <c r="A216" s="270">
        <v>0</v>
      </c>
      <c r="B216" s="271">
        <v>5</v>
      </c>
      <c r="C216" s="313">
        <v>0</v>
      </c>
      <c r="D216" s="313"/>
      <c r="E216" s="313"/>
      <c r="F216" s="313"/>
      <c r="G216" s="313"/>
      <c r="H216" s="313"/>
      <c r="I216" s="313"/>
      <c r="J216" s="277"/>
      <c r="K216" s="277"/>
      <c r="L216" s="277"/>
      <c r="M216" s="277"/>
      <c r="N216" s="277"/>
      <c r="O216" s="277"/>
      <c r="P216" s="277"/>
      <c r="Q216" s="277"/>
      <c r="R216" s="277"/>
    </row>
    <row r="217" spans="1:18" s="272" customFormat="1" ht="12.75" hidden="1" customHeight="1">
      <c r="A217" s="270"/>
      <c r="B217" s="270"/>
      <c r="C217" s="314" t="s">
        <v>177</v>
      </c>
      <c r="D217" s="314"/>
      <c r="E217" s="314"/>
      <c r="F217" s="314"/>
      <c r="G217" s="314"/>
      <c r="H217" s="314"/>
      <c r="I217" s="314"/>
      <c r="J217" s="277"/>
      <c r="K217" s="277"/>
      <c r="L217" s="277"/>
      <c r="M217" s="277"/>
      <c r="N217" s="277"/>
      <c r="O217" s="277"/>
      <c r="P217" s="277"/>
      <c r="Q217" s="277"/>
      <c r="R217" s="277"/>
    </row>
    <row r="218" spans="1:18" s="272" customFormat="1" ht="13.5" hidden="1" customHeight="1">
      <c r="A218" s="270"/>
      <c r="B218" s="270"/>
      <c r="C218" s="314"/>
      <c r="D218" s="314"/>
      <c r="E218" s="314"/>
      <c r="F218" s="314"/>
      <c r="G218" s="314"/>
      <c r="H218" s="314"/>
      <c r="I218" s="314"/>
      <c r="J218" s="277"/>
      <c r="K218" s="277"/>
      <c r="L218" s="277"/>
      <c r="M218" s="277"/>
      <c r="N218" s="277"/>
      <c r="O218" s="277"/>
      <c r="P218" s="277"/>
      <c r="Q218" s="277"/>
      <c r="R218" s="277"/>
    </row>
    <row r="219" spans="1:18" ht="13.5" hidden="1" customHeight="1" thickBot="1"/>
    <row r="220" spans="1:18" ht="14.25" hidden="1" customHeight="1" thickTop="1" thickBot="1">
      <c r="A220" s="315" t="s">
        <v>178</v>
      </c>
      <c r="B220" s="316"/>
      <c r="C220" s="316"/>
      <c r="D220" s="316"/>
      <c r="E220" s="316"/>
      <c r="F220" s="316"/>
      <c r="G220" s="316"/>
      <c r="H220" s="316"/>
      <c r="I220" s="317"/>
    </row>
    <row r="221" spans="1:18" ht="14.25" hidden="1" customHeight="1" thickTop="1" thickBot="1">
      <c r="A221" s="318" t="s">
        <v>144</v>
      </c>
      <c r="B221" s="319"/>
      <c r="C221" s="319"/>
      <c r="D221" s="319"/>
      <c r="E221" s="319"/>
      <c r="F221" s="319"/>
      <c r="G221" s="319"/>
      <c r="H221" s="319"/>
      <c r="I221" s="320"/>
    </row>
    <row r="222" spans="1:18" ht="13.5" hidden="1" customHeight="1" thickTop="1">
      <c r="A222" s="278" t="s">
        <v>145</v>
      </c>
      <c r="B222" s="279" t="s">
        <v>146</v>
      </c>
      <c r="C222" s="279" t="s">
        <v>147</v>
      </c>
      <c r="D222" s="279" t="s">
        <v>148</v>
      </c>
      <c r="E222" s="279" t="s">
        <v>149</v>
      </c>
      <c r="F222" s="321" t="s">
        <v>150</v>
      </c>
      <c r="G222" s="322"/>
      <c r="H222" s="279" t="s">
        <v>151</v>
      </c>
      <c r="I222" s="280"/>
    </row>
    <row r="223" spans="1:18" ht="24" hidden="1" customHeight="1">
      <c r="A223" s="281" t="s">
        <v>152</v>
      </c>
      <c r="B223" s="282" t="s">
        <v>153</v>
      </c>
      <c r="C223" s="282" t="s">
        <v>154</v>
      </c>
      <c r="D223" s="282" t="s">
        <v>155</v>
      </c>
      <c r="E223" s="282" t="s">
        <v>156</v>
      </c>
      <c r="F223" s="323" t="s">
        <v>157</v>
      </c>
      <c r="G223" s="324"/>
      <c r="H223" s="282" t="s">
        <v>158</v>
      </c>
      <c r="I223" s="283" t="s">
        <v>159</v>
      </c>
    </row>
    <row r="224" spans="1:18" ht="12.75" hidden="1" customHeight="1">
      <c r="A224" s="284"/>
      <c r="B224" s="285"/>
      <c r="C224" s="286"/>
      <c r="D224" s="287"/>
      <c r="E224" s="287"/>
      <c r="F224" s="325">
        <v>0</v>
      </c>
      <c r="G224" s="326"/>
      <c r="H224" s="327"/>
      <c r="I224" s="289">
        <v>0</v>
      </c>
    </row>
    <row r="225" spans="1:9" ht="12.75" hidden="1" customHeight="1">
      <c r="A225" s="284"/>
      <c r="B225" s="285"/>
      <c r="C225" s="286"/>
      <c r="D225" s="287"/>
      <c r="E225" s="290">
        <v>0</v>
      </c>
      <c r="F225" s="328">
        <v>0</v>
      </c>
      <c r="G225" s="329"/>
      <c r="H225" s="330">
        <v>0</v>
      </c>
      <c r="I225" s="289">
        <v>0</v>
      </c>
    </row>
    <row r="226" spans="1:9" ht="12.75" hidden="1" customHeight="1">
      <c r="A226" s="284"/>
      <c r="B226" s="285"/>
      <c r="C226" s="286"/>
      <c r="D226" s="287"/>
      <c r="E226" s="290">
        <v>0</v>
      </c>
      <c r="F226" s="328">
        <v>0</v>
      </c>
      <c r="G226" s="329"/>
      <c r="H226" s="330">
        <v>0</v>
      </c>
      <c r="I226" s="289">
        <v>0</v>
      </c>
    </row>
    <row r="227" spans="1:9" ht="12.75" hidden="1" customHeight="1">
      <c r="A227" s="284"/>
      <c r="B227" s="285"/>
      <c r="C227" s="286"/>
      <c r="D227" s="287"/>
      <c r="E227" s="290">
        <v>0</v>
      </c>
      <c r="F227" s="328">
        <v>0</v>
      </c>
      <c r="G227" s="329"/>
      <c r="H227" s="330">
        <v>0</v>
      </c>
      <c r="I227" s="289">
        <v>0</v>
      </c>
    </row>
    <row r="228" spans="1:9" ht="12.75" hidden="1" customHeight="1">
      <c r="A228" s="284"/>
      <c r="B228" s="285"/>
      <c r="C228" s="286"/>
      <c r="D228" s="287"/>
      <c r="E228" s="290">
        <v>0</v>
      </c>
      <c r="F228" s="328">
        <v>0</v>
      </c>
      <c r="G228" s="329"/>
      <c r="H228" s="330">
        <v>0</v>
      </c>
      <c r="I228" s="289">
        <v>0</v>
      </c>
    </row>
    <row r="229" spans="1:9" ht="12.75" hidden="1" customHeight="1">
      <c r="A229" s="284"/>
      <c r="B229" s="285"/>
      <c r="C229" s="286"/>
      <c r="D229" s="287"/>
      <c r="E229" s="290">
        <v>0</v>
      </c>
      <c r="F229" s="328">
        <v>0</v>
      </c>
      <c r="G229" s="329"/>
      <c r="H229" s="330">
        <v>0</v>
      </c>
      <c r="I229" s="289">
        <v>0</v>
      </c>
    </row>
    <row r="230" spans="1:9" ht="12.75" hidden="1" customHeight="1">
      <c r="A230" s="284"/>
      <c r="B230" s="285"/>
      <c r="C230" s="286"/>
      <c r="D230" s="287"/>
      <c r="E230" s="290">
        <v>0</v>
      </c>
      <c r="F230" s="328">
        <v>0</v>
      </c>
      <c r="G230" s="329"/>
      <c r="H230" s="330">
        <v>0</v>
      </c>
      <c r="I230" s="289">
        <v>0</v>
      </c>
    </row>
    <row r="231" spans="1:9" ht="12.75" hidden="1" customHeight="1">
      <c r="A231" s="284"/>
      <c r="B231" s="285"/>
      <c r="C231" s="286"/>
      <c r="D231" s="287"/>
      <c r="E231" s="290">
        <v>0</v>
      </c>
      <c r="F231" s="328">
        <v>0</v>
      </c>
      <c r="G231" s="329"/>
      <c r="H231" s="330">
        <v>0</v>
      </c>
      <c r="I231" s="289">
        <v>0</v>
      </c>
    </row>
    <row r="232" spans="1:9" ht="12.75" hidden="1" customHeight="1">
      <c r="A232" s="284"/>
      <c r="B232" s="285"/>
      <c r="C232" s="286"/>
      <c r="D232" s="287"/>
      <c r="E232" s="290">
        <v>0</v>
      </c>
      <c r="F232" s="328">
        <v>0</v>
      </c>
      <c r="G232" s="329"/>
      <c r="H232" s="330">
        <v>0</v>
      </c>
      <c r="I232" s="289">
        <v>0</v>
      </c>
    </row>
    <row r="233" spans="1:9" ht="12.75" hidden="1" customHeight="1">
      <c r="A233" s="284"/>
      <c r="B233" s="285"/>
      <c r="C233" s="286"/>
      <c r="D233" s="287"/>
      <c r="E233" s="290">
        <v>0</v>
      </c>
      <c r="F233" s="328">
        <v>0</v>
      </c>
      <c r="G233" s="329"/>
      <c r="H233" s="330">
        <v>0</v>
      </c>
      <c r="I233" s="289">
        <v>0</v>
      </c>
    </row>
    <row r="234" spans="1:9" ht="12.75" hidden="1" customHeight="1">
      <c r="A234" s="284"/>
      <c r="B234" s="285"/>
      <c r="C234" s="286"/>
      <c r="D234" s="287"/>
      <c r="E234" s="290">
        <v>0</v>
      </c>
      <c r="F234" s="328">
        <v>0</v>
      </c>
      <c r="G234" s="329"/>
      <c r="H234" s="330">
        <v>0</v>
      </c>
      <c r="I234" s="289">
        <v>0</v>
      </c>
    </row>
    <row r="235" spans="1:9" ht="12.75" hidden="1" customHeight="1">
      <c r="A235" s="284"/>
      <c r="B235" s="285"/>
      <c r="C235" s="286"/>
      <c r="D235" s="287"/>
      <c r="E235" s="290">
        <v>0</v>
      </c>
      <c r="F235" s="328">
        <v>0</v>
      </c>
      <c r="G235" s="329"/>
      <c r="H235" s="330">
        <v>0</v>
      </c>
      <c r="I235" s="289">
        <v>0</v>
      </c>
    </row>
    <row r="236" spans="1:9" ht="12.75" hidden="1" customHeight="1">
      <c r="A236" s="284"/>
      <c r="B236" s="285"/>
      <c r="C236" s="286"/>
      <c r="D236" s="287"/>
      <c r="E236" s="290">
        <v>0</v>
      </c>
      <c r="F236" s="328">
        <v>0</v>
      </c>
      <c r="G236" s="329"/>
      <c r="H236" s="330">
        <v>0</v>
      </c>
      <c r="I236" s="289">
        <v>0</v>
      </c>
    </row>
    <row r="237" spans="1:9" ht="12.75" hidden="1" customHeight="1">
      <c r="A237" s="284"/>
      <c r="B237" s="285"/>
      <c r="C237" s="286"/>
      <c r="D237" s="287"/>
      <c r="E237" s="290">
        <v>0</v>
      </c>
      <c r="F237" s="328">
        <v>0</v>
      </c>
      <c r="G237" s="329"/>
      <c r="H237" s="330">
        <v>0</v>
      </c>
      <c r="I237" s="289">
        <v>0</v>
      </c>
    </row>
    <row r="238" spans="1:9" ht="12.75" hidden="1" customHeight="1">
      <c r="A238" s="284"/>
      <c r="B238" s="285"/>
      <c r="C238" s="286"/>
      <c r="D238" s="287"/>
      <c r="E238" s="290">
        <v>0</v>
      </c>
      <c r="F238" s="328">
        <v>0</v>
      </c>
      <c r="G238" s="329"/>
      <c r="H238" s="330">
        <v>0</v>
      </c>
      <c r="I238" s="289">
        <v>0</v>
      </c>
    </row>
    <row r="239" spans="1:9" ht="12.75" hidden="1" customHeight="1">
      <c r="A239" s="292"/>
      <c r="B239" s="285"/>
      <c r="C239" s="286"/>
      <c r="D239" s="287"/>
      <c r="E239" s="290"/>
      <c r="F239" s="328">
        <v>0</v>
      </c>
      <c r="G239" s="329"/>
      <c r="H239" s="330"/>
      <c r="I239" s="289">
        <v>0</v>
      </c>
    </row>
    <row r="240" spans="1:9" ht="12.75" hidden="1" customHeight="1">
      <c r="A240" s="331" t="s">
        <v>160</v>
      </c>
      <c r="B240" s="332"/>
      <c r="C240" s="332"/>
      <c r="D240" s="332"/>
      <c r="E240" s="332"/>
      <c r="F240" s="332"/>
      <c r="G240" s="332"/>
      <c r="H240" s="333"/>
      <c r="I240" s="293">
        <v>0</v>
      </c>
    </row>
    <row r="241" spans="1:9" ht="12.75" hidden="1" customHeight="1">
      <c r="A241" s="334" t="s">
        <v>161</v>
      </c>
      <c r="B241" s="335"/>
      <c r="C241" s="335"/>
      <c r="D241" s="335"/>
      <c r="E241" s="335"/>
      <c r="F241" s="335"/>
      <c r="G241" s="335"/>
      <c r="H241" s="335"/>
      <c r="I241" s="336"/>
    </row>
    <row r="242" spans="1:9" ht="24" hidden="1" customHeight="1">
      <c r="A242" s="281" t="s">
        <v>162</v>
      </c>
      <c r="B242" s="282" t="s">
        <v>153</v>
      </c>
      <c r="C242" s="282" t="s">
        <v>154</v>
      </c>
      <c r="D242" s="282" t="s">
        <v>155</v>
      </c>
      <c r="E242" s="282" t="s">
        <v>163</v>
      </c>
      <c r="F242" s="323" t="s">
        <v>157</v>
      </c>
      <c r="G242" s="324"/>
      <c r="H242" s="282" t="s">
        <v>158</v>
      </c>
      <c r="I242" s="283" t="s">
        <v>159</v>
      </c>
    </row>
    <row r="243" spans="1:9" ht="12.75" hidden="1" customHeight="1">
      <c r="A243" s="393"/>
      <c r="B243" s="294"/>
      <c r="C243" s="298"/>
      <c r="D243" s="295"/>
      <c r="E243" s="290">
        <v>0</v>
      </c>
      <c r="F243" s="337">
        <v>0</v>
      </c>
      <c r="G243" s="338"/>
      <c r="H243" s="339">
        <v>0</v>
      </c>
      <c r="I243" s="297">
        <v>0</v>
      </c>
    </row>
    <row r="244" spans="1:9" ht="12.75" hidden="1" customHeight="1">
      <c r="A244" s="393"/>
      <c r="B244" s="294"/>
      <c r="C244" s="298"/>
      <c r="D244" s="295"/>
      <c r="E244" s="290">
        <v>0</v>
      </c>
      <c r="F244" s="337">
        <v>0</v>
      </c>
      <c r="G244" s="338"/>
      <c r="H244" s="339">
        <v>0</v>
      </c>
      <c r="I244" s="297">
        <v>0</v>
      </c>
    </row>
    <row r="245" spans="1:9" ht="12.75" hidden="1" customHeight="1">
      <c r="A245" s="393"/>
      <c r="B245" s="294"/>
      <c r="C245" s="298"/>
      <c r="D245" s="295"/>
      <c r="E245" s="290">
        <v>0</v>
      </c>
      <c r="F245" s="337">
        <v>0</v>
      </c>
      <c r="G245" s="338"/>
      <c r="H245" s="339">
        <v>0</v>
      </c>
      <c r="I245" s="297">
        <v>0</v>
      </c>
    </row>
    <row r="246" spans="1:9" ht="12.75" hidden="1" customHeight="1">
      <c r="A246" s="393"/>
      <c r="B246" s="294"/>
      <c r="C246" s="298"/>
      <c r="D246" s="295"/>
      <c r="E246" s="290">
        <v>0</v>
      </c>
      <c r="F246" s="337">
        <v>0</v>
      </c>
      <c r="G246" s="338"/>
      <c r="H246" s="339">
        <v>0</v>
      </c>
      <c r="I246" s="297">
        <v>0</v>
      </c>
    </row>
    <row r="247" spans="1:9" ht="12.75" hidden="1" customHeight="1">
      <c r="A247" s="331" t="s">
        <v>164</v>
      </c>
      <c r="B247" s="332"/>
      <c r="C247" s="332"/>
      <c r="D247" s="332"/>
      <c r="E247" s="332"/>
      <c r="F247" s="332"/>
      <c r="G247" s="332"/>
      <c r="H247" s="333"/>
      <c r="I247" s="340">
        <v>0</v>
      </c>
    </row>
    <row r="248" spans="1:9" ht="12.75" hidden="1" customHeight="1">
      <c r="A248" s="334" t="s">
        <v>165</v>
      </c>
      <c r="B248" s="335"/>
      <c r="C248" s="335"/>
      <c r="D248" s="335"/>
      <c r="E248" s="335"/>
      <c r="F248" s="335"/>
      <c r="G248" s="335"/>
      <c r="H248" s="335"/>
      <c r="I248" s="336"/>
    </row>
    <row r="249" spans="1:9" ht="12.75" hidden="1" customHeight="1">
      <c r="A249" s="331" t="s">
        <v>166</v>
      </c>
      <c r="B249" s="332"/>
      <c r="C249" s="333"/>
      <c r="D249" s="341" t="s">
        <v>167</v>
      </c>
      <c r="E249" s="333"/>
      <c r="F249" s="341" t="s">
        <v>153</v>
      </c>
      <c r="G249" s="333"/>
      <c r="H249" s="299" t="s">
        <v>168</v>
      </c>
      <c r="I249" s="300" t="s">
        <v>169</v>
      </c>
    </row>
    <row r="250" spans="1:9" ht="12.75" hidden="1" customHeight="1">
      <c r="A250" s="348"/>
      <c r="B250" s="349"/>
      <c r="C250" s="350"/>
      <c r="D250" s="351"/>
      <c r="E250" s="350"/>
      <c r="F250" s="376"/>
      <c r="G250" s="377"/>
      <c r="H250" s="301"/>
      <c r="I250" s="302">
        <v>0</v>
      </c>
    </row>
    <row r="251" spans="1:9" ht="12.75" hidden="1" customHeight="1">
      <c r="A251" s="348"/>
      <c r="B251" s="349"/>
      <c r="C251" s="350"/>
      <c r="D251" s="351"/>
      <c r="E251" s="350"/>
      <c r="F251" s="352"/>
      <c r="G251" s="353"/>
      <c r="H251" s="301"/>
      <c r="I251" s="302">
        <v>0</v>
      </c>
    </row>
    <row r="252" spans="1:9" ht="12.75" hidden="1" customHeight="1">
      <c r="A252" s="348"/>
      <c r="B252" s="349"/>
      <c r="C252" s="350"/>
      <c r="D252" s="351"/>
      <c r="E252" s="350"/>
      <c r="F252" s="352"/>
      <c r="G252" s="353"/>
      <c r="H252" s="301"/>
      <c r="I252" s="302">
        <v>0</v>
      </c>
    </row>
    <row r="253" spans="1:9" ht="12.75" hidden="1" customHeight="1">
      <c r="A253" s="348"/>
      <c r="B253" s="349"/>
      <c r="C253" s="350"/>
      <c r="D253" s="351"/>
      <c r="E253" s="350"/>
      <c r="F253" s="352"/>
      <c r="G253" s="353"/>
      <c r="H253" s="301"/>
      <c r="I253" s="302">
        <v>0</v>
      </c>
    </row>
    <row r="254" spans="1:9" ht="12.75" hidden="1" customHeight="1">
      <c r="A254" s="348"/>
      <c r="B254" s="349"/>
      <c r="C254" s="350"/>
      <c r="D254" s="351"/>
      <c r="E254" s="350"/>
      <c r="F254" s="352"/>
      <c r="G254" s="353"/>
      <c r="H254" s="301"/>
      <c r="I254" s="302">
        <v>0</v>
      </c>
    </row>
    <row r="255" spans="1:9" ht="12.75" hidden="1" customHeight="1">
      <c r="A255" s="348"/>
      <c r="B255" s="349"/>
      <c r="C255" s="350"/>
      <c r="D255" s="351"/>
      <c r="E255" s="350"/>
      <c r="F255" s="352"/>
      <c r="G255" s="353"/>
      <c r="H255" s="301"/>
      <c r="I255" s="302">
        <v>0</v>
      </c>
    </row>
    <row r="256" spans="1:9" ht="12.75" hidden="1" customHeight="1">
      <c r="A256" s="348"/>
      <c r="B256" s="349"/>
      <c r="C256" s="350"/>
      <c r="D256" s="351"/>
      <c r="E256" s="350"/>
      <c r="F256" s="352"/>
      <c r="G256" s="353"/>
      <c r="H256" s="301"/>
      <c r="I256" s="302">
        <v>0</v>
      </c>
    </row>
    <row r="257" spans="1:13" ht="12.75" hidden="1" customHeight="1">
      <c r="A257" s="348"/>
      <c r="B257" s="349"/>
      <c r="C257" s="350"/>
      <c r="D257" s="351"/>
      <c r="E257" s="350"/>
      <c r="F257" s="352"/>
      <c r="G257" s="353"/>
      <c r="H257" s="301"/>
      <c r="I257" s="302">
        <v>0</v>
      </c>
    </row>
    <row r="258" spans="1:13" ht="12.75" hidden="1" customHeight="1">
      <c r="A258" s="348"/>
      <c r="B258" s="349"/>
      <c r="C258" s="350"/>
      <c r="D258" s="351"/>
      <c r="E258" s="350"/>
      <c r="F258" s="352"/>
      <c r="G258" s="353"/>
      <c r="H258" s="301"/>
      <c r="I258" s="302">
        <v>0</v>
      </c>
    </row>
    <row r="259" spans="1:13" ht="12.75" hidden="1" customHeight="1">
      <c r="A259" s="348"/>
      <c r="B259" s="349"/>
      <c r="C259" s="350"/>
      <c r="D259" s="351"/>
      <c r="E259" s="350"/>
      <c r="F259" s="352"/>
      <c r="G259" s="353"/>
      <c r="H259" s="301"/>
      <c r="I259" s="302">
        <v>0</v>
      </c>
    </row>
    <row r="260" spans="1:13" ht="12.75" hidden="1" customHeight="1">
      <c r="A260" s="348"/>
      <c r="B260" s="349"/>
      <c r="C260" s="350"/>
      <c r="D260" s="351"/>
      <c r="E260" s="350"/>
      <c r="F260" s="352"/>
      <c r="G260" s="353"/>
      <c r="H260" s="301"/>
      <c r="I260" s="302">
        <v>0</v>
      </c>
    </row>
    <row r="261" spans="1:13" ht="12.75" hidden="1" customHeight="1">
      <c r="A261" s="348"/>
      <c r="B261" s="349"/>
      <c r="C261" s="350"/>
      <c r="D261" s="351"/>
      <c r="E261" s="350"/>
      <c r="F261" s="354"/>
      <c r="G261" s="355"/>
      <c r="H261" s="301"/>
      <c r="I261" s="302">
        <v>0</v>
      </c>
    </row>
    <row r="262" spans="1:13" ht="13.5" hidden="1" customHeight="1" thickBot="1">
      <c r="A262" s="356" t="s">
        <v>170</v>
      </c>
      <c r="B262" s="357"/>
      <c r="C262" s="357"/>
      <c r="D262" s="357"/>
      <c r="E262" s="357"/>
      <c r="F262" s="357"/>
      <c r="G262" s="357"/>
      <c r="H262" s="358"/>
      <c r="I262" s="306">
        <v>0</v>
      </c>
    </row>
    <row r="263" spans="1:13" ht="13.5" hidden="1" customHeight="1" thickTop="1">
      <c r="A263" s="359" t="s">
        <v>171</v>
      </c>
      <c r="B263" s="360"/>
      <c r="C263" s="360"/>
      <c r="D263" s="360"/>
      <c r="E263" s="360"/>
      <c r="F263" s="360"/>
      <c r="G263" s="360"/>
      <c r="H263" s="360"/>
      <c r="I263" s="361"/>
    </row>
    <row r="264" spans="1:13" ht="12.75" hidden="1" customHeight="1">
      <c r="A264" s="362" t="s">
        <v>172</v>
      </c>
      <c r="B264" s="363"/>
      <c r="C264" s="363"/>
      <c r="D264" s="363"/>
      <c r="E264" s="363"/>
      <c r="F264" s="363"/>
      <c r="G264" s="363"/>
      <c r="H264" s="364"/>
      <c r="I264" s="307">
        <v>0</v>
      </c>
    </row>
    <row r="265" spans="1:13" ht="13.5" hidden="1" customHeight="1" thickBot="1">
      <c r="A265" s="365" t="s">
        <v>173</v>
      </c>
      <c r="B265" s="366"/>
      <c r="C265" s="366"/>
      <c r="D265" s="366"/>
      <c r="E265" s="366"/>
      <c r="F265" s="366"/>
      <c r="G265" s="366"/>
      <c r="H265" s="367"/>
      <c r="I265" s="308">
        <v>0</v>
      </c>
    </row>
    <row r="266" spans="1:13" ht="13.5" hidden="1" customHeight="1" thickBot="1">
      <c r="A266" s="368" t="s">
        <v>180</v>
      </c>
      <c r="B266" s="369"/>
      <c r="C266" s="369"/>
      <c r="D266" s="369"/>
      <c r="E266" s="369"/>
      <c r="F266" s="369"/>
      <c r="G266" s="369"/>
      <c r="H266" s="370"/>
      <c r="I266" s="309">
        <v>0</v>
      </c>
      <c r="J266" s="310" t="s">
        <v>175</v>
      </c>
      <c r="K266" s="311"/>
      <c r="L266" s="311"/>
      <c r="M266" s="312"/>
    </row>
    <row r="267" spans="1:13" ht="13.5" hidden="1" customHeight="1" thickTop="1"/>
  </sheetData>
  <mergeCells count="73">
    <mergeCell ref="A54:I55"/>
    <mergeCell ref="D45:E45"/>
    <mergeCell ref="F45:G45"/>
    <mergeCell ref="D46:E46"/>
    <mergeCell ref="F46:G46"/>
    <mergeCell ref="D47:E47"/>
    <mergeCell ref="F47:G47"/>
    <mergeCell ref="A48:H48"/>
    <mergeCell ref="A49:I49"/>
    <mergeCell ref="A50:H50"/>
    <mergeCell ref="A51:H51"/>
    <mergeCell ref="A52:H52"/>
    <mergeCell ref="A43:C43"/>
    <mergeCell ref="D43:E43"/>
    <mergeCell ref="F43:G43"/>
    <mergeCell ref="A44:C44"/>
    <mergeCell ref="D44:E44"/>
    <mergeCell ref="F44:G44"/>
    <mergeCell ref="A41:C41"/>
    <mergeCell ref="D41:E41"/>
    <mergeCell ref="F41:G41"/>
    <mergeCell ref="A42:C42"/>
    <mergeCell ref="D42:E42"/>
    <mergeCell ref="F42:G42"/>
    <mergeCell ref="A39:C39"/>
    <mergeCell ref="D39:E39"/>
    <mergeCell ref="F39:G39"/>
    <mergeCell ref="A40:C40"/>
    <mergeCell ref="D40:E40"/>
    <mergeCell ref="F40:G40"/>
    <mergeCell ref="A37:C37"/>
    <mergeCell ref="D37:E37"/>
    <mergeCell ref="F37:G37"/>
    <mergeCell ref="A38:C38"/>
    <mergeCell ref="D38:E38"/>
    <mergeCell ref="F38:G38"/>
    <mergeCell ref="A34:I34"/>
    <mergeCell ref="A35:C35"/>
    <mergeCell ref="D35:E35"/>
    <mergeCell ref="F35:G35"/>
    <mergeCell ref="A36:C36"/>
    <mergeCell ref="D36:E36"/>
    <mergeCell ref="F36:G36"/>
    <mergeCell ref="A33:H33"/>
    <mergeCell ref="F22:G22"/>
    <mergeCell ref="F23:G23"/>
    <mergeCell ref="F24:G24"/>
    <mergeCell ref="F25:G25"/>
    <mergeCell ref="A26:H26"/>
    <mergeCell ref="A27:I27"/>
    <mergeCell ref="F28:G28"/>
    <mergeCell ref="F29:G29"/>
    <mergeCell ref="F30:G30"/>
    <mergeCell ref="F31:G31"/>
    <mergeCell ref="F32:G32"/>
    <mergeCell ref="F21:G21"/>
    <mergeCell ref="F10:G10"/>
    <mergeCell ref="F11:G11"/>
    <mergeCell ref="F12:G12"/>
    <mergeCell ref="F13:G13"/>
    <mergeCell ref="F14:G14"/>
    <mergeCell ref="F15:G15"/>
    <mergeCell ref="F16:G16"/>
    <mergeCell ref="F17:G17"/>
    <mergeCell ref="F18:G18"/>
    <mergeCell ref="F19:G19"/>
    <mergeCell ref="F20:G20"/>
    <mergeCell ref="F9:G9"/>
    <mergeCell ref="C2:I2"/>
    <mergeCell ref="C3:I4"/>
    <mergeCell ref="A6:I6"/>
    <mergeCell ref="A7:I7"/>
    <mergeCell ref="F8:G8"/>
  </mergeCells>
  <conditionalFormatting sqref="I52">
    <cfRule type="cellIs" dxfId="140" priority="129" stopIfTrue="1" operator="notEqual">
      <formula>$M$52</formula>
    </cfRule>
  </conditionalFormatting>
  <conditionalFormatting sqref="E10">
    <cfRule type="cellIs" dxfId="139" priority="130" stopIfTrue="1" operator="lessThan">
      <formula>#REF!</formula>
    </cfRule>
  </conditionalFormatting>
  <conditionalFormatting sqref="D10">
    <cfRule type="cellIs" dxfId="138" priority="131" stopIfTrue="1" operator="lessThan">
      <formula>#REF!</formula>
    </cfRule>
  </conditionalFormatting>
  <conditionalFormatting sqref="D11">
    <cfRule type="cellIs" dxfId="137" priority="132" stopIfTrue="1" operator="lessThan">
      <formula>#REF!</formula>
    </cfRule>
  </conditionalFormatting>
  <conditionalFormatting sqref="D12">
    <cfRule type="cellIs" dxfId="136" priority="133" stopIfTrue="1" operator="lessThan">
      <formula>#REF!</formula>
    </cfRule>
  </conditionalFormatting>
  <conditionalFormatting sqref="D13">
    <cfRule type="cellIs" dxfId="135" priority="134" stopIfTrue="1" operator="lessThan">
      <formula>#REF!</formula>
    </cfRule>
  </conditionalFormatting>
  <conditionalFormatting sqref="D25">
    <cfRule type="cellIs" dxfId="134" priority="135" stopIfTrue="1" operator="lessThan">
      <formula>#REF!</formula>
    </cfRule>
  </conditionalFormatting>
  <conditionalFormatting sqref="D29 D32">
    <cfRule type="cellIs" dxfId="133" priority="136" stopIfTrue="1" operator="lessThan">
      <formula>#REF!</formula>
    </cfRule>
  </conditionalFormatting>
  <conditionalFormatting sqref="B10">
    <cfRule type="cellIs" dxfId="132" priority="137" stopIfTrue="1" operator="lessThan">
      <formula>#REF!</formula>
    </cfRule>
  </conditionalFormatting>
  <conditionalFormatting sqref="B11">
    <cfRule type="cellIs" dxfId="131" priority="138" stopIfTrue="1" operator="lessThan">
      <formula>#REF!</formula>
    </cfRule>
  </conditionalFormatting>
  <conditionalFormatting sqref="B12">
    <cfRule type="cellIs" dxfId="130" priority="139" stopIfTrue="1" operator="lessThan">
      <formula>#REF!</formula>
    </cfRule>
  </conditionalFormatting>
  <conditionalFormatting sqref="B13">
    <cfRule type="cellIs" dxfId="129" priority="140" stopIfTrue="1" operator="lessThan">
      <formula>#REF!</formula>
    </cfRule>
  </conditionalFormatting>
  <conditionalFormatting sqref="B25">
    <cfRule type="cellIs" dxfId="128" priority="141" stopIfTrue="1" operator="lessThan">
      <formula>#REF!</formula>
    </cfRule>
  </conditionalFormatting>
  <conditionalFormatting sqref="B29 B32">
    <cfRule type="cellIs" dxfId="127" priority="142" stopIfTrue="1" operator="lessThan">
      <formula>#REF!</formula>
    </cfRule>
  </conditionalFormatting>
  <conditionalFormatting sqref="I107">
    <cfRule type="cellIs" dxfId="126" priority="128" stopIfTrue="1" operator="notEqual">
      <formula>$M$107</formula>
    </cfRule>
  </conditionalFormatting>
  <conditionalFormatting sqref="D14:D17">
    <cfRule type="cellIs" dxfId="125" priority="126" stopIfTrue="1" operator="lessThan">
      <formula>#REF!</formula>
    </cfRule>
  </conditionalFormatting>
  <conditionalFormatting sqref="B14:B17">
    <cfRule type="cellIs" dxfId="124" priority="127" stopIfTrue="1" operator="lessThan">
      <formula>#REF!</formula>
    </cfRule>
  </conditionalFormatting>
  <conditionalFormatting sqref="D30">
    <cfRule type="cellIs" dxfId="123" priority="124" stopIfTrue="1" operator="lessThan">
      <formula>#REF!</formula>
    </cfRule>
  </conditionalFormatting>
  <conditionalFormatting sqref="B30">
    <cfRule type="cellIs" dxfId="122" priority="125" stopIfTrue="1" operator="lessThan">
      <formula>#REF!</formula>
    </cfRule>
  </conditionalFormatting>
  <conditionalFormatting sqref="D85">
    <cfRule type="cellIs" dxfId="121" priority="121" stopIfTrue="1" operator="lessThan">
      <formula>#REF!</formula>
    </cfRule>
  </conditionalFormatting>
  <conditionalFormatting sqref="D245">
    <cfRule type="cellIs" dxfId="120" priority="109" stopIfTrue="1" operator="lessThan">
      <formula>#REF!</formula>
    </cfRule>
  </conditionalFormatting>
  <conditionalFormatting sqref="E65">
    <cfRule type="cellIs" dxfId="119" priority="122" stopIfTrue="1" operator="lessThan">
      <formula>#REF!</formula>
    </cfRule>
  </conditionalFormatting>
  <conditionalFormatting sqref="D84 D86">
    <cfRule type="cellIs" dxfId="118" priority="123" stopIfTrue="1" operator="lessThan">
      <formula>#REF!</formula>
    </cfRule>
  </conditionalFormatting>
  <conditionalFormatting sqref="I160">
    <cfRule type="cellIs" dxfId="117" priority="120" stopIfTrue="1" operator="notEqual">
      <formula>$M$160</formula>
    </cfRule>
  </conditionalFormatting>
  <conditionalFormatting sqref="E171">
    <cfRule type="cellIs" dxfId="116" priority="116" stopIfTrue="1" operator="lessThan">
      <formula>#REF!</formula>
    </cfRule>
  </conditionalFormatting>
  <conditionalFormatting sqref="E118">
    <cfRule type="cellIs" dxfId="115" priority="119" stopIfTrue="1" operator="lessThan">
      <formula>#REF!</formula>
    </cfRule>
  </conditionalFormatting>
  <conditionalFormatting sqref="B243 B246">
    <cfRule type="cellIs" dxfId="114" priority="113" stopIfTrue="1" operator="lessThan">
      <formula>#REF!</formula>
    </cfRule>
  </conditionalFormatting>
  <conditionalFormatting sqref="I213">
    <cfRule type="cellIs" dxfId="113" priority="118" stopIfTrue="1" operator="notEqual">
      <formula>$M$213</formula>
    </cfRule>
  </conditionalFormatting>
  <conditionalFormatting sqref="D192">
    <cfRule type="cellIs" dxfId="112" priority="115" stopIfTrue="1" operator="lessThan">
      <formula>#REF!</formula>
    </cfRule>
  </conditionalFormatting>
  <conditionalFormatting sqref="B80">
    <cfRule type="cellIs" dxfId="111" priority="106" stopIfTrue="1" operator="lessThan">
      <formula>#REF!</formula>
    </cfRule>
  </conditionalFormatting>
  <conditionalFormatting sqref="D31">
    <cfRule type="cellIs" dxfId="110" priority="107" stopIfTrue="1" operator="lessThan">
      <formula>#REF!</formula>
    </cfRule>
  </conditionalFormatting>
  <conditionalFormatting sqref="D190 D193">
    <cfRule type="cellIs" dxfId="109" priority="117" stopIfTrue="1" operator="lessThan">
      <formula>#REF!</formula>
    </cfRule>
  </conditionalFormatting>
  <conditionalFormatting sqref="I266">
    <cfRule type="cellIs" dxfId="108" priority="114" stopIfTrue="1" operator="notEqual">
      <formula>$M$266</formula>
    </cfRule>
  </conditionalFormatting>
  <conditionalFormatting sqref="B245">
    <cfRule type="cellIs" dxfId="107" priority="110" stopIfTrue="1" operator="lessThan">
      <formula>#REF!</formula>
    </cfRule>
  </conditionalFormatting>
  <conditionalFormatting sqref="E224">
    <cfRule type="cellIs" dxfId="106" priority="111" stopIfTrue="1" operator="lessThan">
      <formula>#REF!</formula>
    </cfRule>
  </conditionalFormatting>
  <conditionalFormatting sqref="D243 D246">
    <cfRule type="cellIs" dxfId="105" priority="112" stopIfTrue="1" operator="lessThan">
      <formula>#REF!</formula>
    </cfRule>
  </conditionalFormatting>
  <conditionalFormatting sqref="D67">
    <cfRule type="cellIs" dxfId="104" priority="103" stopIfTrue="1" operator="lessThan">
      <formula>#REF!</formula>
    </cfRule>
  </conditionalFormatting>
  <conditionalFormatting sqref="B31">
    <cfRule type="cellIs" dxfId="103" priority="108" stopIfTrue="1" operator="lessThan">
      <formula>#REF!</formula>
    </cfRule>
  </conditionalFormatting>
  <conditionalFormatting sqref="D65">
    <cfRule type="cellIs" dxfId="102" priority="101" stopIfTrue="1" operator="lessThan">
      <formula>#REF!</formula>
    </cfRule>
  </conditionalFormatting>
  <conditionalFormatting sqref="D66">
    <cfRule type="cellIs" dxfId="101" priority="102" stopIfTrue="1" operator="lessThan">
      <formula>#REF!</formula>
    </cfRule>
  </conditionalFormatting>
  <conditionalFormatting sqref="D68">
    <cfRule type="cellIs" dxfId="100" priority="104" stopIfTrue="1" operator="lessThan">
      <formula>#REF!</formula>
    </cfRule>
  </conditionalFormatting>
  <conditionalFormatting sqref="D80">
    <cfRule type="cellIs" dxfId="99" priority="105" stopIfTrue="1" operator="lessThan">
      <formula>#REF!</formula>
    </cfRule>
  </conditionalFormatting>
  <conditionalFormatting sqref="D121">
    <cfRule type="cellIs" dxfId="98" priority="93" stopIfTrue="1" operator="lessThan">
      <formula>#REF!</formula>
    </cfRule>
  </conditionalFormatting>
  <conditionalFormatting sqref="D133">
    <cfRule type="cellIs" dxfId="97" priority="94" stopIfTrue="1" operator="lessThan">
      <formula>#REF!</formula>
    </cfRule>
  </conditionalFormatting>
  <conditionalFormatting sqref="D69:D72">
    <cfRule type="cellIs" dxfId="96" priority="100" stopIfTrue="1" operator="lessThan">
      <formula>#REF!</formula>
    </cfRule>
  </conditionalFormatting>
  <conditionalFormatting sqref="B74">
    <cfRule type="cellIs" dxfId="95" priority="55" stopIfTrue="1" operator="lessThan">
      <formula>#REF!</formula>
    </cfRule>
  </conditionalFormatting>
  <conditionalFormatting sqref="B118">
    <cfRule type="cellIs" dxfId="94" priority="95" stopIfTrue="1" operator="lessThan">
      <formula>#REF!</formula>
    </cfRule>
  </conditionalFormatting>
  <conditionalFormatting sqref="D120">
    <cfRule type="cellIs" dxfId="93" priority="92" stopIfTrue="1" operator="lessThan">
      <formula>#REF!</formula>
    </cfRule>
  </conditionalFormatting>
  <conditionalFormatting sqref="D118">
    <cfRule type="cellIs" dxfId="92" priority="90" stopIfTrue="1" operator="lessThan">
      <formula>#REF!</formula>
    </cfRule>
  </conditionalFormatting>
  <conditionalFormatting sqref="D119">
    <cfRule type="cellIs" dxfId="91" priority="91" stopIfTrue="1" operator="lessThan">
      <formula>#REF!</formula>
    </cfRule>
  </conditionalFormatting>
  <conditionalFormatting sqref="B20">
    <cfRule type="cellIs" dxfId="90" priority="73" stopIfTrue="1" operator="lessThan">
      <formula>#REF!</formula>
    </cfRule>
  </conditionalFormatting>
  <conditionalFormatting sqref="B84 B87">
    <cfRule type="cellIs" dxfId="89" priority="51" stopIfTrue="1" operator="lessThan">
      <formula>#REF!</formula>
    </cfRule>
  </conditionalFormatting>
  <conditionalFormatting sqref="B76:B79">
    <cfRule type="cellIs" dxfId="88" priority="53" stopIfTrue="1" operator="lessThan">
      <formula>#REF!</formula>
    </cfRule>
  </conditionalFormatting>
  <conditionalFormatting sqref="B119">
    <cfRule type="cellIs" dxfId="87" priority="96" stopIfTrue="1" operator="lessThan">
      <formula>#REF!</formula>
    </cfRule>
  </conditionalFormatting>
  <conditionalFormatting sqref="B120">
    <cfRule type="cellIs" dxfId="86" priority="97" stopIfTrue="1" operator="lessThan">
      <formula>#REF!</formula>
    </cfRule>
  </conditionalFormatting>
  <conditionalFormatting sqref="B121">
    <cfRule type="cellIs" dxfId="85" priority="98" stopIfTrue="1" operator="lessThan">
      <formula>#REF!</formula>
    </cfRule>
  </conditionalFormatting>
  <conditionalFormatting sqref="B133">
    <cfRule type="cellIs" dxfId="84" priority="99" stopIfTrue="1" operator="lessThan">
      <formula>#REF!</formula>
    </cfRule>
  </conditionalFormatting>
  <conditionalFormatting sqref="D122:D125">
    <cfRule type="cellIs" dxfId="83" priority="88" stopIfTrue="1" operator="lessThan">
      <formula>#REF!</formula>
    </cfRule>
  </conditionalFormatting>
  <conditionalFormatting sqref="B122:B125">
    <cfRule type="cellIs" dxfId="82" priority="89" stopIfTrue="1" operator="lessThan">
      <formula>#REF!</formula>
    </cfRule>
  </conditionalFormatting>
  <conditionalFormatting sqref="D171">
    <cfRule type="cellIs" dxfId="81" priority="78" stopIfTrue="1" operator="lessThan">
      <formula>#REF!</formula>
    </cfRule>
  </conditionalFormatting>
  <conditionalFormatting sqref="D172">
    <cfRule type="cellIs" dxfId="80" priority="79" stopIfTrue="1" operator="lessThan">
      <formula>#REF!</formula>
    </cfRule>
  </conditionalFormatting>
  <conditionalFormatting sqref="D173">
    <cfRule type="cellIs" dxfId="79" priority="80" stopIfTrue="1" operator="lessThan">
      <formula>#REF!</formula>
    </cfRule>
  </conditionalFormatting>
  <conditionalFormatting sqref="D174">
    <cfRule type="cellIs" dxfId="78" priority="81" stopIfTrue="1" operator="lessThan">
      <formula>#REF!</formula>
    </cfRule>
  </conditionalFormatting>
  <conditionalFormatting sqref="D186">
    <cfRule type="cellIs" dxfId="77" priority="82" stopIfTrue="1" operator="lessThan">
      <formula>#REF!</formula>
    </cfRule>
  </conditionalFormatting>
  <conditionalFormatting sqref="B171">
    <cfRule type="cellIs" dxfId="76" priority="83" stopIfTrue="1" operator="lessThan">
      <formula>#REF!</formula>
    </cfRule>
  </conditionalFormatting>
  <conditionalFormatting sqref="B172">
    <cfRule type="cellIs" dxfId="75" priority="84" stopIfTrue="1" operator="lessThan">
      <formula>#REF!</formula>
    </cfRule>
  </conditionalFormatting>
  <conditionalFormatting sqref="B173">
    <cfRule type="cellIs" dxfId="74" priority="85" stopIfTrue="1" operator="lessThan">
      <formula>#REF!</formula>
    </cfRule>
  </conditionalFormatting>
  <conditionalFormatting sqref="B174">
    <cfRule type="cellIs" dxfId="73" priority="86" stopIfTrue="1" operator="lessThan">
      <formula>#REF!</formula>
    </cfRule>
  </conditionalFormatting>
  <conditionalFormatting sqref="B186">
    <cfRule type="cellIs" dxfId="72" priority="87" stopIfTrue="1" operator="lessThan">
      <formula>#REF!</formula>
    </cfRule>
  </conditionalFormatting>
  <conditionalFormatting sqref="D175:D178">
    <cfRule type="cellIs" dxfId="71" priority="76" stopIfTrue="1" operator="lessThan">
      <formula>#REF!</formula>
    </cfRule>
  </conditionalFormatting>
  <conditionalFormatting sqref="B175:B178">
    <cfRule type="cellIs" dxfId="70" priority="77" stopIfTrue="1" operator="lessThan">
      <formula>#REF!</formula>
    </cfRule>
  </conditionalFormatting>
  <conditionalFormatting sqref="D239">
    <cfRule type="cellIs" dxfId="69" priority="74" stopIfTrue="1" operator="lessThan">
      <formula>#REF!</formula>
    </cfRule>
  </conditionalFormatting>
  <conditionalFormatting sqref="B239">
    <cfRule type="cellIs" dxfId="68" priority="75" stopIfTrue="1" operator="lessThan">
      <formula>#REF!</formula>
    </cfRule>
  </conditionalFormatting>
  <conditionalFormatting sqref="D18">
    <cfRule type="cellIs" dxfId="67" priority="68" stopIfTrue="1" operator="lessThan">
      <formula>#REF!</formula>
    </cfRule>
  </conditionalFormatting>
  <conditionalFormatting sqref="D19">
    <cfRule type="cellIs" dxfId="66" priority="69" stopIfTrue="1" operator="lessThan">
      <formula>#REF!</formula>
    </cfRule>
  </conditionalFormatting>
  <conditionalFormatting sqref="D20">
    <cfRule type="cellIs" dxfId="65" priority="70" stopIfTrue="1" operator="lessThan">
      <formula>#REF!</formula>
    </cfRule>
  </conditionalFormatting>
  <conditionalFormatting sqref="B18">
    <cfRule type="cellIs" dxfId="64" priority="71" stopIfTrue="1" operator="lessThan">
      <formula>#REF!</formula>
    </cfRule>
  </conditionalFormatting>
  <conditionalFormatting sqref="B19">
    <cfRule type="cellIs" dxfId="63" priority="72" stopIfTrue="1" operator="lessThan">
      <formula>#REF!</formula>
    </cfRule>
  </conditionalFormatting>
  <conditionalFormatting sqref="D128">
    <cfRule type="cellIs" dxfId="62" priority="45" stopIfTrue="1" operator="lessThan">
      <formula>#REF!</formula>
    </cfRule>
  </conditionalFormatting>
  <conditionalFormatting sqref="D21:D24">
    <cfRule type="cellIs" dxfId="61" priority="66" stopIfTrue="1" operator="lessThan">
      <formula>#REF!</formula>
    </cfRule>
  </conditionalFormatting>
  <conditionalFormatting sqref="B21:B24">
    <cfRule type="cellIs" dxfId="60" priority="67" stopIfTrue="1" operator="lessThan">
      <formula>#REF!</formula>
    </cfRule>
  </conditionalFormatting>
  <conditionalFormatting sqref="D73">
    <cfRule type="cellIs" dxfId="59" priority="63" stopIfTrue="1" operator="lessThan">
      <formula>#REF!</formula>
    </cfRule>
  </conditionalFormatting>
  <conditionalFormatting sqref="D74">
    <cfRule type="cellIs" dxfId="58" priority="64" stopIfTrue="1" operator="lessThan">
      <formula>#REF!</formula>
    </cfRule>
  </conditionalFormatting>
  <conditionalFormatting sqref="D75">
    <cfRule type="cellIs" dxfId="57" priority="65" stopIfTrue="1" operator="lessThan">
      <formula>#REF!</formula>
    </cfRule>
  </conditionalFormatting>
  <conditionalFormatting sqref="D87">
    <cfRule type="cellIs" dxfId="56" priority="52" stopIfTrue="1" operator="lessThan">
      <formula>#REF!</formula>
    </cfRule>
  </conditionalFormatting>
  <conditionalFormatting sqref="B67">
    <cfRule type="cellIs" dxfId="55" priority="60" stopIfTrue="1" operator="lessThan">
      <formula>#REF!</formula>
    </cfRule>
  </conditionalFormatting>
  <conditionalFormatting sqref="D76:D79">
    <cfRule type="cellIs" dxfId="54" priority="62" stopIfTrue="1" operator="lessThan">
      <formula>#REF!</formula>
    </cfRule>
  </conditionalFormatting>
  <conditionalFormatting sqref="B85">
    <cfRule type="cellIs" dxfId="53" priority="50" stopIfTrue="1" operator="lessThan">
      <formula>#REF!</formula>
    </cfRule>
  </conditionalFormatting>
  <conditionalFormatting sqref="B65">
    <cfRule type="cellIs" dxfId="52" priority="58" stopIfTrue="1" operator="lessThan">
      <formula>#REF!</formula>
    </cfRule>
  </conditionalFormatting>
  <conditionalFormatting sqref="B66">
    <cfRule type="cellIs" dxfId="51" priority="59" stopIfTrue="1" operator="lessThan">
      <formula>#REF!</formula>
    </cfRule>
  </conditionalFormatting>
  <conditionalFormatting sqref="B68">
    <cfRule type="cellIs" dxfId="50" priority="61" stopIfTrue="1" operator="lessThan">
      <formula>#REF!</formula>
    </cfRule>
  </conditionalFormatting>
  <conditionalFormatting sqref="B69:B72">
    <cfRule type="cellIs" dxfId="49" priority="57" stopIfTrue="1" operator="lessThan">
      <formula>#REF!</formula>
    </cfRule>
  </conditionalFormatting>
  <conditionalFormatting sqref="B73">
    <cfRule type="cellIs" dxfId="48" priority="54" stopIfTrue="1" operator="lessThan">
      <formula>#REF!</formula>
    </cfRule>
  </conditionalFormatting>
  <conditionalFormatting sqref="B75">
    <cfRule type="cellIs" dxfId="47" priority="56" stopIfTrue="1" operator="lessThan">
      <formula>#REF!</formula>
    </cfRule>
  </conditionalFormatting>
  <conditionalFormatting sqref="B137 B140">
    <cfRule type="cellIs" dxfId="46" priority="40" stopIfTrue="1" operator="lessThan">
      <formula>#REF!</formula>
    </cfRule>
  </conditionalFormatting>
  <conditionalFormatting sqref="D138">
    <cfRule type="cellIs" dxfId="45" priority="36" stopIfTrue="1" operator="lessThan">
      <formula>#REF!</formula>
    </cfRule>
  </conditionalFormatting>
  <conditionalFormatting sqref="B191">
    <cfRule type="cellIs" dxfId="44" priority="24" stopIfTrue="1" operator="lessThan">
      <formula>#REF!</formula>
    </cfRule>
  </conditionalFormatting>
  <conditionalFormatting sqref="B86">
    <cfRule type="cellIs" dxfId="43" priority="49" stopIfTrue="1" operator="lessThan">
      <formula>#REF!</formula>
    </cfRule>
  </conditionalFormatting>
  <conditionalFormatting sqref="D127">
    <cfRule type="cellIs" dxfId="42" priority="44" stopIfTrue="1" operator="lessThan">
      <formula>#REF!</formula>
    </cfRule>
  </conditionalFormatting>
  <conditionalFormatting sqref="D126">
    <cfRule type="cellIs" dxfId="41" priority="43" stopIfTrue="1" operator="lessThan">
      <formula>#REF!</formula>
    </cfRule>
  </conditionalFormatting>
  <conditionalFormatting sqref="B126">
    <cfRule type="cellIs" dxfId="40" priority="46" stopIfTrue="1" operator="lessThan">
      <formula>#REF!</formula>
    </cfRule>
  </conditionalFormatting>
  <conditionalFormatting sqref="B127">
    <cfRule type="cellIs" dxfId="39" priority="47" stopIfTrue="1" operator="lessThan">
      <formula>#REF!</formula>
    </cfRule>
  </conditionalFormatting>
  <conditionalFormatting sqref="B128">
    <cfRule type="cellIs" dxfId="38" priority="48" stopIfTrue="1" operator="lessThan">
      <formula>#REF!</formula>
    </cfRule>
  </conditionalFormatting>
  <conditionalFormatting sqref="D129:D132">
    <cfRule type="cellIs" dxfId="37" priority="41" stopIfTrue="1" operator="lessThan">
      <formula>#REF!</formula>
    </cfRule>
  </conditionalFormatting>
  <conditionalFormatting sqref="B129:B132">
    <cfRule type="cellIs" dxfId="36" priority="42" stopIfTrue="1" operator="lessThan">
      <formula>#REF!</formula>
    </cfRule>
  </conditionalFormatting>
  <conditionalFormatting sqref="B244">
    <cfRule type="cellIs" dxfId="35" priority="4" stopIfTrue="1" operator="lessThan">
      <formula>#REF!</formula>
    </cfRule>
  </conditionalFormatting>
  <conditionalFormatting sqref="B139">
    <cfRule type="cellIs" dxfId="34" priority="38" stopIfTrue="1" operator="lessThan">
      <formula>#REF!</formula>
    </cfRule>
  </conditionalFormatting>
  <conditionalFormatting sqref="B138">
    <cfRule type="cellIs" dxfId="33" priority="39" stopIfTrue="1" operator="lessThan">
      <formula>#REF!</formula>
    </cfRule>
  </conditionalFormatting>
  <conditionalFormatting sqref="D191">
    <cfRule type="cellIs" dxfId="32" priority="26" stopIfTrue="1" operator="lessThan">
      <formula>#REF!</formula>
    </cfRule>
  </conditionalFormatting>
  <conditionalFormatting sqref="D137 D139">
    <cfRule type="cellIs" dxfId="31" priority="37" stopIfTrue="1" operator="lessThan">
      <formula>#REF!</formula>
    </cfRule>
  </conditionalFormatting>
  <conditionalFormatting sqref="D140">
    <cfRule type="cellIs" dxfId="30" priority="35" stopIfTrue="1" operator="lessThan">
      <formula>#REF!</formula>
    </cfRule>
  </conditionalFormatting>
  <conditionalFormatting sqref="D179">
    <cfRule type="cellIs" dxfId="29" priority="29" stopIfTrue="1" operator="lessThan">
      <formula>#REF!</formula>
    </cfRule>
  </conditionalFormatting>
  <conditionalFormatting sqref="D180">
    <cfRule type="cellIs" dxfId="28" priority="30" stopIfTrue="1" operator="lessThan">
      <formula>#REF!</formula>
    </cfRule>
  </conditionalFormatting>
  <conditionalFormatting sqref="D181">
    <cfRule type="cellIs" dxfId="27" priority="31" stopIfTrue="1" operator="lessThan">
      <formula>#REF!</formula>
    </cfRule>
  </conditionalFormatting>
  <conditionalFormatting sqref="B179">
    <cfRule type="cellIs" dxfId="26" priority="32" stopIfTrue="1" operator="lessThan">
      <formula>#REF!</formula>
    </cfRule>
  </conditionalFormatting>
  <conditionalFormatting sqref="B180">
    <cfRule type="cellIs" dxfId="25" priority="33" stopIfTrue="1" operator="lessThan">
      <formula>#REF!</formula>
    </cfRule>
  </conditionalFormatting>
  <conditionalFormatting sqref="B181">
    <cfRule type="cellIs" dxfId="24" priority="34" stopIfTrue="1" operator="lessThan">
      <formula>#REF!</formula>
    </cfRule>
  </conditionalFormatting>
  <conditionalFormatting sqref="D182:D185">
    <cfRule type="cellIs" dxfId="23" priority="27" stopIfTrue="1" operator="lessThan">
      <formula>#REF!</formula>
    </cfRule>
  </conditionalFormatting>
  <conditionalFormatting sqref="B182:B185">
    <cfRule type="cellIs" dxfId="22" priority="28" stopIfTrue="1" operator="lessThan">
      <formula>#REF!</formula>
    </cfRule>
  </conditionalFormatting>
  <conditionalFormatting sqref="B190 B193">
    <cfRule type="cellIs" dxfId="21" priority="25" stopIfTrue="1" operator="lessThan">
      <formula>#REF!</formula>
    </cfRule>
  </conditionalFormatting>
  <conditionalFormatting sqref="B192">
    <cfRule type="cellIs" dxfId="20" priority="23" stopIfTrue="1" operator="lessThan">
      <formula>#REF!</formula>
    </cfRule>
  </conditionalFormatting>
  <conditionalFormatting sqref="D232">
    <cfRule type="cellIs" dxfId="19" priority="7" stopIfTrue="1" operator="lessThan">
      <formula>#REF!</formula>
    </cfRule>
  </conditionalFormatting>
  <conditionalFormatting sqref="D233">
    <cfRule type="cellIs" dxfId="18" priority="8" stopIfTrue="1" operator="lessThan">
      <formula>#REF!</formula>
    </cfRule>
  </conditionalFormatting>
  <conditionalFormatting sqref="D234">
    <cfRule type="cellIs" dxfId="17" priority="9" stopIfTrue="1" operator="lessThan">
      <formula>#REF!</formula>
    </cfRule>
  </conditionalFormatting>
  <conditionalFormatting sqref="B232">
    <cfRule type="cellIs" dxfId="16" priority="10" stopIfTrue="1" operator="lessThan">
      <formula>#REF!</formula>
    </cfRule>
  </conditionalFormatting>
  <conditionalFormatting sqref="B233">
    <cfRule type="cellIs" dxfId="15" priority="11" stopIfTrue="1" operator="lessThan">
      <formula>#REF!</formula>
    </cfRule>
  </conditionalFormatting>
  <conditionalFormatting sqref="B234">
    <cfRule type="cellIs" dxfId="14" priority="12" stopIfTrue="1" operator="lessThan">
      <formula>#REF!</formula>
    </cfRule>
  </conditionalFormatting>
  <conditionalFormatting sqref="D235:D238">
    <cfRule type="cellIs" dxfId="13" priority="5" stopIfTrue="1" operator="lessThan">
      <formula>#REF!</formula>
    </cfRule>
  </conditionalFormatting>
  <conditionalFormatting sqref="B235:B238">
    <cfRule type="cellIs" dxfId="12" priority="6" stopIfTrue="1" operator="lessThan">
      <formula>#REF!</formula>
    </cfRule>
  </conditionalFormatting>
  <conditionalFormatting sqref="D224">
    <cfRule type="cellIs" dxfId="11" priority="15" stopIfTrue="1" operator="lessThan">
      <formula>#REF!</formula>
    </cfRule>
  </conditionalFormatting>
  <conditionalFormatting sqref="D225">
    <cfRule type="cellIs" dxfId="10" priority="16" stopIfTrue="1" operator="lessThan">
      <formula>#REF!</formula>
    </cfRule>
  </conditionalFormatting>
  <conditionalFormatting sqref="D226">
    <cfRule type="cellIs" dxfId="9" priority="17" stopIfTrue="1" operator="lessThan">
      <formula>#REF!</formula>
    </cfRule>
  </conditionalFormatting>
  <conditionalFormatting sqref="D227">
    <cfRule type="cellIs" dxfId="8" priority="18" stopIfTrue="1" operator="lessThan">
      <formula>#REF!</formula>
    </cfRule>
  </conditionalFormatting>
  <conditionalFormatting sqref="B224">
    <cfRule type="cellIs" dxfId="7" priority="19" stopIfTrue="1" operator="lessThan">
      <formula>#REF!</formula>
    </cfRule>
  </conditionalFormatting>
  <conditionalFormatting sqref="B225">
    <cfRule type="cellIs" dxfId="6" priority="20" stopIfTrue="1" operator="lessThan">
      <formula>#REF!</formula>
    </cfRule>
  </conditionalFormatting>
  <conditionalFormatting sqref="B226">
    <cfRule type="cellIs" dxfId="5" priority="21" stopIfTrue="1" operator="lessThan">
      <formula>#REF!</formula>
    </cfRule>
  </conditionalFormatting>
  <conditionalFormatting sqref="B227">
    <cfRule type="cellIs" dxfId="4" priority="22" stopIfTrue="1" operator="lessThan">
      <formula>#REF!</formula>
    </cfRule>
  </conditionalFormatting>
  <conditionalFormatting sqref="D228:D231">
    <cfRule type="cellIs" dxfId="3" priority="13" stopIfTrue="1" operator="lessThan">
      <formula>#REF!</formula>
    </cfRule>
  </conditionalFormatting>
  <conditionalFormatting sqref="B228:B231">
    <cfRule type="cellIs" dxfId="2" priority="14" stopIfTrue="1" operator="lessThan">
      <formula>#REF!</formula>
    </cfRule>
  </conditionalFormatting>
  <conditionalFormatting sqref="D244">
    <cfRule type="cellIs" dxfId="1" priority="3" stopIfTrue="1" operator="lessThan">
      <formula>#REF!</formula>
    </cfRule>
  </conditionalFormatting>
  <conditionalFormatting sqref="E11:E22">
    <cfRule type="cellIs" dxfId="0" priority="1" stopIfTrue="1" operator="lessThan">
      <formula>#REF!</formula>
    </cfRule>
  </conditionalFormatting>
  <pageMargins left="0.39370078740157483" right="0.39370078740157483" top="0.39370078740157483" bottom="0.39370078740157483" header="0.19685039370078741" footer="0.19685039370078741"/>
  <pageSetup scale="52" orientation="landscape"/>
  <headerFooter alignWithMargins="0">
    <oddHeader>&amp;C&amp;"Verdana,Normal"&amp;8&amp;P de &amp;N</oddHeader>
    <oddFooter>&amp;L&amp;"Verdana,Normal"&amp;8Ing. Paula Rodriguez&amp;C&amp;F&amp;R&amp;A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opLeftCell="A31" workbookViewId="0">
      <selection activeCell="I38" sqref="I38"/>
    </sheetView>
  </sheetViews>
  <sheetFormatPr baseColWidth="10" defaultColWidth="10.85546875" defaultRowHeight="15"/>
  <cols>
    <col min="1" max="1" width="19" style="411" customWidth="1"/>
    <col min="2" max="2" width="115.42578125" style="411" customWidth="1"/>
    <col min="3" max="3" width="10.85546875" style="412" customWidth="1"/>
    <col min="4" max="5" width="3.7109375" style="411" customWidth="1"/>
    <col min="6" max="6" width="4.7109375" style="411" customWidth="1"/>
    <col min="7" max="7" width="21.85546875" style="411" customWidth="1"/>
    <col min="8" max="16384" width="10.85546875" style="411"/>
  </cols>
  <sheetData>
    <row r="1" spans="1:7" ht="18">
      <c r="A1" s="1006" t="s">
        <v>222</v>
      </c>
      <c r="B1" s="1006"/>
      <c r="C1" s="1006"/>
      <c r="D1" s="1006"/>
      <c r="E1" s="1006"/>
      <c r="F1" s="1006"/>
    </row>
    <row r="2" spans="1:7" ht="15.75">
      <c r="A2" s="1007" t="s">
        <v>223</v>
      </c>
      <c r="B2" s="1007"/>
      <c r="C2" s="1007"/>
      <c r="D2" s="1007"/>
      <c r="E2" s="1007"/>
      <c r="F2" s="1007"/>
    </row>
    <row r="3" spans="1:7">
      <c r="A3" s="1008" t="s">
        <v>224</v>
      </c>
      <c r="B3" s="1008"/>
      <c r="C3" s="1008"/>
      <c r="D3" s="1008"/>
      <c r="E3" s="1008"/>
      <c r="F3" s="1008"/>
    </row>
    <row r="4" spans="1:7" ht="6.75" customHeight="1"/>
    <row r="5" spans="1:7">
      <c r="A5" s="1009" t="s">
        <v>225</v>
      </c>
      <c r="B5" s="1009"/>
      <c r="C5" s="1009"/>
      <c r="D5" s="1009"/>
      <c r="E5" s="1009"/>
      <c r="F5" s="1009"/>
    </row>
    <row r="6" spans="1:7" ht="6.75" customHeight="1" thickBot="1">
      <c r="A6" s="1010"/>
      <c r="B6" s="1010"/>
      <c r="C6" s="1010"/>
      <c r="D6" s="1010"/>
      <c r="E6" s="1010"/>
      <c r="F6" s="1010"/>
    </row>
    <row r="7" spans="1:7" ht="15.75" thickBot="1">
      <c r="A7" s="413" t="s">
        <v>226</v>
      </c>
      <c r="B7" s="414" t="s">
        <v>227</v>
      </c>
      <c r="C7" s="415" t="s">
        <v>228</v>
      </c>
      <c r="D7" s="414" t="s">
        <v>229</v>
      </c>
      <c r="E7" s="414" t="s">
        <v>230</v>
      </c>
      <c r="F7" s="414" t="s">
        <v>217</v>
      </c>
      <c r="G7" s="416" t="s">
        <v>15</v>
      </c>
    </row>
    <row r="8" spans="1:7" ht="15.75" thickBot="1">
      <c r="A8" s="1011" t="s">
        <v>231</v>
      </c>
      <c r="B8" s="417" t="s">
        <v>232</v>
      </c>
      <c r="C8" s="418" t="s">
        <v>215</v>
      </c>
      <c r="D8" s="419" t="s">
        <v>139</v>
      </c>
      <c r="E8" s="419"/>
      <c r="F8" s="420"/>
      <c r="G8" s="421"/>
    </row>
    <row r="9" spans="1:7" ht="15.75" thickBot="1">
      <c r="A9" s="1012"/>
      <c r="B9" s="417" t="s">
        <v>233</v>
      </c>
      <c r="C9" s="422" t="s">
        <v>234</v>
      </c>
      <c r="D9" s="419"/>
      <c r="E9" s="419"/>
      <c r="F9" s="420"/>
      <c r="G9" s="423"/>
    </row>
    <row r="10" spans="1:7" ht="27.75" thickBot="1">
      <c r="A10" s="1012"/>
      <c r="B10" s="417" t="s">
        <v>235</v>
      </c>
      <c r="C10" s="418" t="s">
        <v>215</v>
      </c>
      <c r="D10" s="419" t="s">
        <v>139</v>
      </c>
      <c r="E10" s="424"/>
      <c r="F10" s="425"/>
      <c r="G10" s="423"/>
    </row>
    <row r="11" spans="1:7" ht="27.75" thickBot="1">
      <c r="A11" s="1012"/>
      <c r="B11" s="417" t="s">
        <v>236</v>
      </c>
      <c r="C11" s="418"/>
      <c r="D11" s="419"/>
      <c r="E11" s="424"/>
      <c r="F11" s="419" t="s">
        <v>139</v>
      </c>
      <c r="G11" s="423"/>
    </row>
    <row r="12" spans="1:7" ht="15.75" thickBot="1">
      <c r="A12" s="1013"/>
      <c r="B12" s="417" t="s">
        <v>237</v>
      </c>
      <c r="C12" s="418"/>
      <c r="D12" s="419"/>
      <c r="E12" s="424"/>
      <c r="F12" s="425" t="s">
        <v>139</v>
      </c>
      <c r="G12" s="423"/>
    </row>
    <row r="13" spans="1:7" ht="16.5" customHeight="1" thickBot="1">
      <c r="A13" s="426" t="s">
        <v>238</v>
      </c>
      <c r="B13" s="417" t="s">
        <v>239</v>
      </c>
      <c r="C13" s="418"/>
      <c r="D13" s="419"/>
      <c r="E13" s="424"/>
      <c r="F13" s="425" t="s">
        <v>139</v>
      </c>
      <c r="G13" s="423"/>
    </row>
    <row r="14" spans="1:7" ht="24" customHeight="1" thickBot="1">
      <c r="A14" s="426" t="s">
        <v>240</v>
      </c>
      <c r="B14" s="417" t="s">
        <v>241</v>
      </c>
      <c r="C14" s="418"/>
      <c r="D14" s="427"/>
      <c r="E14" s="428"/>
      <c r="F14" s="425" t="s">
        <v>139</v>
      </c>
      <c r="G14" s="423"/>
    </row>
    <row r="15" spans="1:7" s="433" customFormat="1" ht="15.75" thickBot="1">
      <c r="A15" s="1011" t="s">
        <v>242</v>
      </c>
      <c r="B15" s="429" t="s">
        <v>243</v>
      </c>
      <c r="C15" s="430" t="s">
        <v>216</v>
      </c>
      <c r="D15" s="431" t="s">
        <v>139</v>
      </c>
      <c r="E15" s="432"/>
      <c r="F15" s="432"/>
      <c r="G15" s="421"/>
    </row>
    <row r="16" spans="1:7" ht="27.75" thickBot="1">
      <c r="A16" s="1012"/>
      <c r="B16" s="417" t="s">
        <v>244</v>
      </c>
      <c r="C16" s="418" t="s">
        <v>218</v>
      </c>
      <c r="D16" s="419" t="s">
        <v>139</v>
      </c>
      <c r="E16" s="434"/>
      <c r="F16" s="425"/>
      <c r="G16" s="423"/>
    </row>
    <row r="17" spans="1:7" ht="15.75" thickBot="1">
      <c r="A17" s="1012"/>
      <c r="B17" s="417" t="s">
        <v>245</v>
      </c>
      <c r="C17" s="418" t="s">
        <v>216</v>
      </c>
      <c r="D17" s="419" t="s">
        <v>139</v>
      </c>
      <c r="E17" s="424"/>
      <c r="F17" s="425"/>
      <c r="G17" s="423"/>
    </row>
    <row r="18" spans="1:7" ht="15.75" thickBot="1">
      <c r="A18" s="1012"/>
      <c r="B18" s="417" t="s">
        <v>246</v>
      </c>
      <c r="C18" s="418" t="s">
        <v>247</v>
      </c>
      <c r="D18" s="419" t="s">
        <v>139</v>
      </c>
      <c r="E18" s="424"/>
      <c r="F18" s="425"/>
      <c r="G18" s="423"/>
    </row>
    <row r="19" spans="1:7" ht="27.75" thickBot="1">
      <c r="A19" s="1012"/>
      <c r="B19" s="417" t="s">
        <v>248</v>
      </c>
      <c r="C19" s="418" t="s">
        <v>247</v>
      </c>
      <c r="D19" s="419" t="s">
        <v>139</v>
      </c>
      <c r="E19" s="424"/>
      <c r="F19" s="425"/>
      <c r="G19" s="423"/>
    </row>
    <row r="20" spans="1:7" ht="15.75" thickBot="1">
      <c r="A20" s="1013"/>
      <c r="B20" s="417" t="s">
        <v>249</v>
      </c>
      <c r="C20" s="430" t="s">
        <v>216</v>
      </c>
      <c r="D20" s="419" t="s">
        <v>139</v>
      </c>
      <c r="E20" s="424"/>
      <c r="F20" s="425"/>
      <c r="G20" s="423"/>
    </row>
    <row r="21" spans="1:7" ht="24.75" customHeight="1" thickBot="1">
      <c r="A21" s="1011" t="s">
        <v>250</v>
      </c>
      <c r="B21" s="417" t="s">
        <v>251</v>
      </c>
      <c r="C21" s="418"/>
      <c r="D21" s="419"/>
      <c r="E21" s="428"/>
      <c r="F21" s="425" t="s">
        <v>139</v>
      </c>
      <c r="G21" s="423"/>
    </row>
    <row r="22" spans="1:7" ht="15.75" thickBot="1">
      <c r="A22" s="1012"/>
      <c r="B22" s="417" t="s">
        <v>252</v>
      </c>
      <c r="C22" s="418"/>
      <c r="D22" s="419"/>
      <c r="E22" s="428"/>
      <c r="F22" s="425" t="s">
        <v>139</v>
      </c>
      <c r="G22" s="423"/>
    </row>
    <row r="23" spans="1:7" ht="15.75" thickBot="1">
      <c r="A23" s="1013"/>
      <c r="B23" s="417" t="s">
        <v>253</v>
      </c>
      <c r="C23" s="418"/>
      <c r="D23" s="419"/>
      <c r="E23" s="428"/>
      <c r="F23" s="425" t="s">
        <v>139</v>
      </c>
      <c r="G23" s="423"/>
    </row>
    <row r="24" spans="1:7" s="433" customFormat="1" ht="68.25" thickBot="1">
      <c r="A24" s="1011" t="s">
        <v>254</v>
      </c>
      <c r="B24" s="429" t="s">
        <v>255</v>
      </c>
      <c r="C24" s="435" t="s">
        <v>219</v>
      </c>
      <c r="D24" s="431" t="s">
        <v>139</v>
      </c>
      <c r="E24" s="432"/>
      <c r="F24" s="436"/>
      <c r="G24" s="437" t="s">
        <v>256</v>
      </c>
    </row>
    <row r="25" spans="1:7" ht="15.75" thickBot="1">
      <c r="A25" s="1012"/>
      <c r="B25" s="417" t="s">
        <v>257</v>
      </c>
      <c r="C25" s="435" t="s">
        <v>219</v>
      </c>
      <c r="D25" s="419" t="s">
        <v>139</v>
      </c>
      <c r="E25" s="427"/>
      <c r="F25" s="425"/>
      <c r="G25" s="438"/>
    </row>
    <row r="26" spans="1:7" ht="15.75" thickBot="1">
      <c r="A26" s="1012"/>
      <c r="B26" s="417" t="s">
        <v>258</v>
      </c>
      <c r="C26" s="435" t="s">
        <v>219</v>
      </c>
      <c r="D26" s="419" t="s">
        <v>139</v>
      </c>
      <c r="E26" s="428"/>
      <c r="F26" s="425"/>
      <c r="G26" s="423"/>
    </row>
    <row r="27" spans="1:7" ht="15.75" thickBot="1">
      <c r="A27" s="1012"/>
      <c r="B27" s="417" t="s">
        <v>259</v>
      </c>
      <c r="C27" s="435" t="s">
        <v>219</v>
      </c>
      <c r="D27" s="419" t="s">
        <v>139</v>
      </c>
      <c r="E27" s="427"/>
      <c r="F27" s="425"/>
      <c r="G27" s="438"/>
    </row>
    <row r="28" spans="1:7" ht="15.75" thickBot="1">
      <c r="A28" s="1012"/>
      <c r="B28" s="417" t="s">
        <v>260</v>
      </c>
      <c r="C28" s="435" t="s">
        <v>219</v>
      </c>
      <c r="D28" s="419" t="s">
        <v>139</v>
      </c>
      <c r="E28" s="427"/>
      <c r="F28" s="425"/>
      <c r="G28" s="423"/>
    </row>
    <row r="29" spans="1:7" ht="15.75" thickBot="1">
      <c r="A29" s="1013"/>
      <c r="B29" s="417" t="s">
        <v>261</v>
      </c>
      <c r="C29" s="435"/>
      <c r="D29" s="419"/>
      <c r="E29" s="428"/>
      <c r="F29" s="419" t="s">
        <v>139</v>
      </c>
      <c r="G29" s="423"/>
    </row>
    <row r="30" spans="1:7" s="433" customFormat="1" ht="27.75" thickBot="1">
      <c r="A30" s="439" t="s">
        <v>262</v>
      </c>
      <c r="B30" s="440" t="s">
        <v>263</v>
      </c>
      <c r="C30" s="441" t="s">
        <v>264</v>
      </c>
      <c r="D30" s="442" t="s">
        <v>139</v>
      </c>
      <c r="E30" s="443"/>
      <c r="F30" s="444"/>
      <c r="G30" s="421"/>
    </row>
    <row r="31" spans="1:7" s="433" customFormat="1" ht="27">
      <c r="A31" s="1014" t="s">
        <v>265</v>
      </c>
      <c r="B31" s="445" t="s">
        <v>266</v>
      </c>
      <c r="C31" s="446"/>
      <c r="D31" s="447"/>
      <c r="E31" s="448"/>
      <c r="F31" s="447" t="s">
        <v>139</v>
      </c>
      <c r="G31" s="449"/>
    </row>
    <row r="32" spans="1:7" ht="27">
      <c r="A32" s="1015"/>
      <c r="B32" s="450" t="s">
        <v>267</v>
      </c>
      <c r="C32" s="451" t="s">
        <v>220</v>
      </c>
      <c r="D32" s="452" t="s">
        <v>139</v>
      </c>
      <c r="E32" s="453"/>
      <c r="F32" s="452"/>
      <c r="G32" s="454"/>
    </row>
    <row r="33" spans="1:7" ht="15.75" thickBot="1">
      <c r="A33" s="1016"/>
      <c r="B33" s="455" t="s">
        <v>268</v>
      </c>
      <c r="C33" s="456"/>
      <c r="D33" s="457"/>
      <c r="E33" s="458"/>
      <c r="F33" s="459" t="s">
        <v>139</v>
      </c>
      <c r="G33" s="423"/>
    </row>
    <row r="34" spans="1:7" ht="27.75" thickBot="1">
      <c r="A34" s="1011" t="s">
        <v>269</v>
      </c>
      <c r="B34" s="460" t="s">
        <v>270</v>
      </c>
      <c r="C34" s="461"/>
      <c r="D34" s="462"/>
      <c r="E34" s="462" t="s">
        <v>139</v>
      </c>
      <c r="F34" s="462"/>
      <c r="G34" s="463" t="s">
        <v>271</v>
      </c>
    </row>
    <row r="35" spans="1:7" ht="15.75" thickBot="1">
      <c r="A35" s="1012"/>
      <c r="B35" s="464" t="s">
        <v>272</v>
      </c>
      <c r="C35" s="465" t="s">
        <v>273</v>
      </c>
      <c r="D35" s="462" t="s">
        <v>139</v>
      </c>
      <c r="E35" s="466"/>
      <c r="F35" s="466"/>
      <c r="G35" s="467"/>
    </row>
    <row r="36" spans="1:7" ht="27.75" thickBot="1">
      <c r="A36" s="1013"/>
      <c r="B36" s="468" t="s">
        <v>274</v>
      </c>
      <c r="C36" s="465"/>
      <c r="D36" s="462"/>
      <c r="E36" s="466" t="s">
        <v>139</v>
      </c>
      <c r="F36" s="466"/>
      <c r="G36" s="463" t="s">
        <v>271</v>
      </c>
    </row>
    <row r="37" spans="1:7" ht="41.25" thickBot="1">
      <c r="A37" s="469" t="s">
        <v>275</v>
      </c>
      <c r="B37" s="470" t="s">
        <v>276</v>
      </c>
      <c r="C37" s="461" t="s">
        <v>277</v>
      </c>
      <c r="D37" s="462" t="s">
        <v>139</v>
      </c>
      <c r="E37" s="462"/>
      <c r="F37" s="462"/>
      <c r="G37" s="471" t="s">
        <v>278</v>
      </c>
    </row>
    <row r="38" spans="1:7" ht="81.75" thickBot="1">
      <c r="A38" s="469" t="s">
        <v>279</v>
      </c>
      <c r="B38" s="472" t="s">
        <v>77</v>
      </c>
      <c r="C38" s="461" t="s">
        <v>221</v>
      </c>
      <c r="D38" s="462" t="s">
        <v>139</v>
      </c>
      <c r="E38" s="462"/>
      <c r="F38" s="462"/>
      <c r="G38" s="471" t="s">
        <v>280</v>
      </c>
    </row>
    <row r="39" spans="1:7" ht="81.75" thickBot="1">
      <c r="A39" s="469" t="s">
        <v>281</v>
      </c>
      <c r="B39" s="473" t="s">
        <v>282</v>
      </c>
      <c r="C39" s="461" t="s">
        <v>283</v>
      </c>
      <c r="D39" s="462" t="s">
        <v>139</v>
      </c>
      <c r="E39" s="462"/>
      <c r="F39" s="462"/>
      <c r="G39" s="471" t="s">
        <v>280</v>
      </c>
    </row>
    <row r="40" spans="1:7" ht="15.75" thickBot="1">
      <c r="A40" s="474" t="s">
        <v>284</v>
      </c>
      <c r="B40" s="475" t="s">
        <v>285</v>
      </c>
      <c r="C40" s="476"/>
      <c r="D40" s="1004" t="s">
        <v>286</v>
      </c>
      <c r="E40" s="1005"/>
      <c r="F40" s="1005"/>
      <c r="G40" s="423"/>
    </row>
    <row r="42" spans="1:7" ht="16.5">
      <c r="A42" s="477" t="s">
        <v>287</v>
      </c>
      <c r="B42" s="478" t="s">
        <v>288</v>
      </c>
    </row>
  </sheetData>
  <mergeCells count="12">
    <mergeCell ref="D40:F40"/>
    <mergeCell ref="A1:F1"/>
    <mergeCell ref="A2:F2"/>
    <mergeCell ref="A3:F3"/>
    <mergeCell ref="A5:F5"/>
    <mergeCell ref="A6:F6"/>
    <mergeCell ref="A8:A12"/>
    <mergeCell ref="A15:A20"/>
    <mergeCell ref="A21:A23"/>
    <mergeCell ref="A24:A29"/>
    <mergeCell ref="A31:A33"/>
    <mergeCell ref="A34:A36"/>
  </mergeCells>
  <printOptions horizontalCentered="1" verticalCentered="1"/>
  <pageMargins left="0.51181102362204722" right="0.51181102362204722" top="0.35433070866141736" bottom="0.15748031496062992" header="0.31496062992125984" footer="0.31496062992125984"/>
  <pageSetup scale="8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f4d05912-b1f4-4631-ab3d-1c98aa4d2b28">K5ZKFRP4R23U-12-2275</_dlc_DocId>
    <_dlc_DocIdUrl xmlns="f4d05912-b1f4-4631-ab3d-1c98aa4d2b28">
      <Url>http://intranet.fonade.net/subg/subContratacion/Evaluacion/_layouts/DocIdRedir.aspx?ID=K5ZKFRP4R23U-12-2275</Url>
      <Description>K5ZKFRP4R23U-12-2275</Description>
    </_dlc_DocIdUrl>
  </documentManagement>
</p:properties>
</file>

<file path=customXml/itemProps1.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2.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3.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3594B8-1E13-4F01-A63E-587F9B7817A9}">
  <ds:schemaRefs>
    <ds:schemaRef ds:uri="http://schemas.openxmlformats.org/package/2006/metadata/core-properties"/>
    <ds:schemaRef ds:uri="http://purl.org/dc/terms/"/>
    <ds:schemaRef ds:uri="http://schemas.microsoft.com/office/infopath/2007/PartnerControls"/>
    <ds:schemaRef ds:uri="http://www.w3.org/XML/1998/namespace"/>
    <ds:schemaRef ds:uri="http://schemas.microsoft.com/office/2006/metadata/properties"/>
    <ds:schemaRef ds:uri="http://purl.org/dc/elements/1.1/"/>
    <ds:schemaRef ds:uri="http://schemas.microsoft.com/office/2006/documentManagement/types"/>
    <ds:schemaRef ds:uri="f4d05912-b1f4-4631-ab3d-1c98aa4d2b28"/>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Conformación</vt:lpstr>
      <vt:lpstr>Exp. oferente</vt:lpstr>
      <vt:lpstr>Exp. Adicional</vt:lpstr>
      <vt:lpstr>Personal adicional</vt:lpstr>
      <vt:lpstr>PERSONAL PONDERABLE</vt:lpstr>
      <vt:lpstr>METODOLOGIA Y CRONOGRAMA</vt:lpstr>
      <vt:lpstr>Resumen Evaluación</vt:lpstr>
      <vt:lpstr>CONCLUSION</vt:lpstr>
      <vt:lpstr>FORMATO ECONOMICO ETAPA II</vt:lpstr>
      <vt:lpstr>FORMATOS FASE 1  (2)</vt:lpstr>
      <vt:lpstr>EV. JURIDICA. OFERTA No. 1</vt:lpstr>
      <vt:lpstr>Conformación!Área_de_impresión</vt:lpstr>
      <vt:lpstr>'EV. JURIDICA. OFERTA No. 1'!Área_de_impresión</vt:lpstr>
      <vt:lpstr>'PERSONAL PONDERABLE'!Área_de_impresión</vt:lpstr>
      <vt:lpstr>CONCLUSION!Títulos_a_imprimir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Yessica Lorena Mateus Escobar</cp:lastModifiedBy>
  <cp:lastPrinted>2018-01-25T21:56:23Z</cp:lastPrinted>
  <dcterms:created xsi:type="dcterms:W3CDTF">2007-06-12T13:40:37Z</dcterms:created>
  <dcterms:modified xsi:type="dcterms:W3CDTF">2019-08-15T21:46:55Z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