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D:\$sandra.bonilla\1400.092-2019 CONTRATACION REG VALLE\5- ELEMENTOS DE PROTECCION PERSONAL\"/>
    </mc:Choice>
  </mc:AlternateContent>
  <xr:revisionPtr revIDLastSave="0" documentId="13_ncr:1_{568658F1-0F4B-47A1-8F1C-DD521C9DEFCB}" xr6:coauthVersionLast="41" xr6:coauthVersionMax="41" xr10:uidLastSave="{00000000-0000-0000-0000-000000000000}"/>
  <bookViews>
    <workbookView xWindow="-120" yWindow="-120" windowWidth="29040" windowHeight="15840" xr2:uid="{00000000-000D-0000-FFFF-FFFF00000000}"/>
  </bookViews>
  <sheets>
    <sheet name="Análisis Sectorial Bienes" sheetId="24" r:id="rId1"/>
  </sheets>
  <definedNames>
    <definedName name="_xlnm.Print_Area" localSheetId="0">'Análisis Sectorial Bienes'!$B$2:$H$72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1" i="24" l="1"/>
  <c r="F29" i="24"/>
  <c r="F31" i="24" s="1"/>
  <c r="F32" i="24" l="1"/>
  <c r="F42" i="24" s="1"/>
  <c r="F43" i="24" s="1"/>
  <c r="E65" i="24"/>
  <c r="E64" i="24"/>
  <c r="G69" i="24" l="1"/>
  <c r="G67" i="24"/>
  <c r="G66" i="24"/>
  <c r="G65" i="24"/>
  <c r="G64" i="24"/>
  <c r="G63" i="24"/>
  <c r="E66" i="24"/>
  <c r="E67" i="24"/>
  <c r="E69" i="24"/>
  <c r="E63" i="24"/>
  <c r="G24" i="24" l="1"/>
  <c r="H26" i="24"/>
  <c r="G26" i="24" s="1"/>
  <c r="H27" i="24"/>
  <c r="G27" i="24" s="1"/>
  <c r="H28" i="24"/>
  <c r="G28" i="24" s="1"/>
  <c r="H25" i="24"/>
  <c r="G25"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0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23" authorId="0" shapeId="0" xr:uid="{00000000-0006-0000-0000-000002000000}">
      <text>
        <r>
          <rPr>
            <sz val="9"/>
            <color indexed="81"/>
            <rFont val="Tahoma"/>
            <family val="2"/>
          </rPr>
          <t xml:space="preserve">Se debe incluir solo los años en que se ha comprado el producto o respecto de los cuales se tiene información
</t>
        </r>
      </text>
    </comment>
    <comment ref="F31" authorId="0" shapeId="0" xr:uid="{00000000-0006-0000-0000-000003000000}">
      <text>
        <r>
          <rPr>
            <sz val="8"/>
            <color indexed="81"/>
            <rFont val="Tahoma"/>
            <family val="2"/>
          </rPr>
          <t>En el evento de no tener información de alguno de los años, se debe modificar el rango de la fórmula de estimación lineal</t>
        </r>
      </text>
    </comment>
    <comment ref="D61" authorId="0" shapeId="0" xr:uid="{00000000-0006-0000-0000-000004000000}">
      <text>
        <r>
          <rPr>
            <sz val="9"/>
            <color indexed="81"/>
            <rFont val="Tahoma"/>
            <family val="2"/>
          </rPr>
          <t xml:space="preserve">Identificar Número de eventos que ha tenido lugar en los últimos años. </t>
        </r>
      </text>
    </comment>
    <comment ref="F61" authorId="0" shapeId="0" xr:uid="{00000000-0006-0000-00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sharedStrings.xml><?xml version="1.0" encoding="utf-8"?>
<sst xmlns="http://schemas.openxmlformats.org/spreadsheetml/2006/main" count="74" uniqueCount="67">
  <si>
    <t>Desviación Promedio</t>
  </si>
  <si>
    <t>Estimación Lineal</t>
  </si>
  <si>
    <t>y = mx + b</t>
  </si>
  <si>
    <t>Valor estimado</t>
  </si>
  <si>
    <t>y  =</t>
  </si>
  <si>
    <t>(…)</t>
  </si>
  <si>
    <t>n</t>
  </si>
  <si>
    <t>El propósito de los requisitos habilitantes es establecer unas condiciones mínimas para los proponentes de tal manera que la Entidad sólo evalúe las ofertas de aquellos que están en condiciones de cumplir con el objeto del Proceso de Contratación. La Entidad Estatal debe verificar si los oferentes cumplen o no los requisitos habilitantes. El cumplimiento de los requisitos habilitantes en un Proceso de Contratación no otorga puntaje alguno, excepto en el caso de la experiencia de los consultores</t>
  </si>
  <si>
    <t>Contrato – Código del Clasificador de Bienes y Servicios</t>
  </si>
  <si>
    <t>Cuantía - SMMLV</t>
  </si>
  <si>
    <t>ANALISIS SECTORIAL - MÍNIMA CUANTÍA</t>
  </si>
  <si>
    <t>Mediante el presente estudio la entidad busca identificar los bienes, obras o servicios previstos en el Clasificador de Bienes y Servicios, que permiten satisfacer de la forma más eficiente la necesidad previamente identificada por la entidad, maximizando los beneficios y optimizando los costos. A partir del mismo, se busca establecer el contexto del Proceso de Contratación, identificar los principales Riesgos de la futura contratación y determinar los requisitos habilitantes</t>
  </si>
  <si>
    <t xml:space="preserve">I. Objeto del Estudio </t>
  </si>
  <si>
    <t>II. Objetivo General de la Contratación</t>
  </si>
  <si>
    <t>II. Objetivos Específicos de la Contratación</t>
  </si>
  <si>
    <r>
      <rPr>
        <b/>
        <sz val="8"/>
        <color theme="1"/>
        <rFont val="Arial"/>
        <family val="2"/>
      </rPr>
      <t xml:space="preserve">NOTA: </t>
    </r>
    <r>
      <rPr>
        <sz val="8"/>
        <color theme="1"/>
        <rFont val="Arial"/>
        <family val="2"/>
      </rPr>
      <t>El Proponente debe acreditar esta experiencia con los contratos celebrados para cada una de las obras, bienes o servicios solicitadas como experiencia por la Aerocivil identificados con el Clasificador de Bienes y Servicios en el tercer nivel y expresando su valor en salarios mínimos mensuales legales vigentes</t>
    </r>
  </si>
  <si>
    <t>IV. Requisitos Habilitantes (art. 10 del Dec. 1510 de 2013).</t>
  </si>
  <si>
    <t>i. Experiencia Mínima Requerida</t>
  </si>
  <si>
    <t>a. Clasificador Bienes o Servicios</t>
  </si>
  <si>
    <t>DESCRIPCIÓN DEL BIEN</t>
  </si>
  <si>
    <t>WEB DE CONSULTA DE LA ESPECIFICACIÓN DEL BIEN</t>
  </si>
  <si>
    <t>IV. Identificación de los bienes que potencialmente permiten satisfacer la necesidad de la Administración</t>
  </si>
  <si>
    <t>NOMBRE DEL PROVEEDOR DEL BIEN</t>
  </si>
  <si>
    <t>PRECIO DEL BIEN</t>
  </si>
  <si>
    <t>WEB DE CONSULTA</t>
  </si>
  <si>
    <t xml:space="preserve">III. Requerimientos Técnicos Mínimos de Funcionalidad (RI) de los bienes a contratar </t>
  </si>
  <si>
    <t>b. Experiencia Mínima Requerida</t>
  </si>
  <si>
    <t>Requerimiento de Experiencia</t>
  </si>
  <si>
    <t>Nota: El requerimiento de experiencia debe estar acorde con la prevista en el clasificador de bienes y servicios</t>
  </si>
  <si>
    <t>PRECIO DE COMPRA</t>
  </si>
  <si>
    <t>COMPORTAMIENTO</t>
  </si>
  <si>
    <t>AÑO DE COMPRA</t>
  </si>
  <si>
    <t>Mediana</t>
  </si>
  <si>
    <t>Presupuesto Oficial</t>
  </si>
  <si>
    <t>Variación</t>
  </si>
  <si>
    <t>V. Precio Histórico de adquisición del bien (demanda)</t>
  </si>
  <si>
    <t>V. Proveedores de los bienes potencialmente identificados (oferta)</t>
  </si>
  <si>
    <t>V. Riesgos de la contratación</t>
  </si>
  <si>
    <t>a. Riesgos Técnicos</t>
  </si>
  <si>
    <t>Frecuencia</t>
  </si>
  <si>
    <t>Impacto</t>
  </si>
  <si>
    <t>Descripción</t>
  </si>
  <si>
    <t xml:space="preserve">   - Riesgo de mala calidad</t>
  </si>
  <si>
    <t xml:space="preserve">   - Riesgo de no cumplimiento RI</t>
  </si>
  <si>
    <t xml:space="preserve">   - Riesgo Industrial</t>
  </si>
  <si>
    <t xml:space="preserve">   - Riesgo mayores plazos ejecución</t>
  </si>
  <si>
    <t xml:space="preserve">   - Riesgos de instalación</t>
  </si>
  <si>
    <t>b. Riesgos Económicos</t>
  </si>
  <si>
    <t xml:space="preserve">   - Riesgo de variación de precios</t>
  </si>
  <si>
    <t xml:space="preserve">Nota: Los riesgos en la mínima cuantía son asignados en su totalidad al futuro colaborador contratista de la Administración, quien de manera previa a la presentación de su propuesta deberá evaluar la exposición frente al mismo y los mecanismos para el tratamiento del riesgo. </t>
  </si>
  <si>
    <t xml:space="preserve">Formato 1A - Dirección Administrativa  -   Carlos Ricardo Mendieta Pineda   </t>
  </si>
  <si>
    <t xml:space="preserve">Regional Valle </t>
  </si>
  <si>
    <t>3.  cumplir con la normatividad legal vigente</t>
  </si>
  <si>
    <t xml:space="preserve">1. contribuir con un buen ambiente y condiciones minimas para la operatividad de todo el personal </t>
  </si>
  <si>
    <t xml:space="preserve">Overoles de protección
Guantes de protección
Chalecos de seguridad
Mangas de seguridad
Camisas protectoras
Pantalones protectores
Guantes aislantes
</t>
  </si>
  <si>
    <t xml:space="preserve">Guantes de soldadura
Guantes resistentes a los químicos
Chaqueta o gabardina impermeable
Pantalones impermeable
Capa impermeable
Cubiertas de capa impermeables
Botas de seguridad
Zapatos de seguridad
Cascos de seguridad
Anteojos de seguridad
Gafas protectoras
Tapones de oídos
Tapa oídos
</t>
  </si>
  <si>
    <t xml:space="preserve">46181503
46181504
46181507
46181516
46181526
46181527
46181537
</t>
  </si>
  <si>
    <t xml:space="preserve">46181540
46181541
46181543
46181544
46181546
46181547
46181604
46181605
46181704
46181802
46181804
46181901
46181902
</t>
  </si>
  <si>
    <t>46181540
46181541
46181543
46181544
46181546
46181547
46181604
46181605
46181704
46181802
46181804
46181901
46181902</t>
  </si>
  <si>
    <t>46181503
46181504
46181507
46181516
46181526
46181527
46181537</t>
  </si>
  <si>
    <t>Distribuidora Industrial Godoy -</t>
  </si>
  <si>
    <t xml:space="preserve">Dotar de los elementos de proteccion personal necesarios para el normal funcionamiento y operación funcionarios de la Regional Valle. con el fin de preservar, mantener y mejorar la salud individual y colectiva de los funcionarios, las condiciones físicas de los de trabajadores, al suministrarles los elementos de protección personal requeridos para su seguridad y salud ocupacional. </t>
  </si>
  <si>
    <t xml:space="preserve">2, suministrar los elementos de protección personal requeridos para la seguridad y salud ocupacional del servidor.  </t>
  </si>
  <si>
    <t>CALIDAD COMPORTAM EMPRES LTDA QCE LTDA</t>
  </si>
  <si>
    <t>SISTEMAS DE AGUA INCENDIO Y GAS SAIG HIDRAULICOS S.A.S  y  AVP INDUSTRIAL S.A.S</t>
  </si>
  <si>
    <t xml:space="preserve">DISTRIBUIDORA INDUSTRIAL GODOY SAS  </t>
  </si>
  <si>
    <t>SOLMAQ.COM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</si>
</sst>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00_);_(&quot;$&quot;\ * \(#,##0.00\);_(&quot;$&quot;\ * &quot;-&quot;??_);_(@_)"/>
    <numFmt numFmtId="165" formatCode="_(* #,##0.00_);_(* \(#,##0.00\);_(* &quot;-&quot;??_);_(@_)"/>
    <numFmt numFmtId="166" formatCode="_(* #,##0_);_(* \(#,##0\);_(* &quot;-&quot;??_);_(@_)"/>
    <numFmt numFmtId="167" formatCode="_(&quot;$&quot;\ * #,##0_);_(&quot;$&quot;\ * \(#,##0\);_(&quot;$&quot;\ * &quot;-&quot;??_);_(@_)"/>
    <numFmt numFmtId="168" formatCode="_(&quot;$&quot;\ * #,##0.0_);_(&quot;$&quot;\ * \(#,##0.0\);_(&quot;$&quot;\ * &quot;-&quot;??_);_(@_)"/>
    <numFmt numFmtId="169" formatCode="_(* #,##0.000_);_(* \(#,##0.000\);_(* &quot;-&quot;??_);_(@_)"/>
    <numFmt numFmtId="170" formatCode="_(* #,##0.0000_);_(* \(#,##0.0000\);_(* &quot;-&quot;??_);_(@_)"/>
    <numFmt numFmtId="171" formatCode="0.0%"/>
    <numFmt numFmtId="172" formatCode="_([$$-240A]\ * #,##0.0_);_([$$-240A]\ * \(#,##0.0\);_([$$-240A]\ * &quot;-&quot;??_);_(@_)"/>
  </numFmts>
  <fonts count="28" x14ac:knownFonts="1">
    <font>
      <sz val="11"/>
      <color theme="1"/>
      <name val="Calibri"/>
      <family val="2"/>
      <scheme val="minor"/>
    </font>
    <font>
      <sz val="11"/>
      <color theme="1"/>
      <name val="Calibri"/>
      <family val="2"/>
      <scheme val="minor"/>
    </font>
    <font>
      <sz val="11"/>
      <color theme="0"/>
      <name val="Calibri"/>
      <family val="2"/>
      <scheme val="minor"/>
    </font>
    <font>
      <sz val="9"/>
      <color theme="1"/>
      <name val="Arial"/>
      <family val="2"/>
    </font>
    <font>
      <b/>
      <sz val="9"/>
      <color theme="1"/>
      <name val="Arial"/>
      <family val="2"/>
    </font>
    <font>
      <sz val="8"/>
      <name val="Arial"/>
      <family val="2"/>
    </font>
    <font>
      <b/>
      <sz val="9"/>
      <color rgb="FF002060"/>
      <name val="Arial"/>
      <family val="2"/>
    </font>
    <font>
      <sz val="9"/>
      <color rgb="FF002060"/>
      <name val="Arial"/>
      <family val="2"/>
    </font>
    <font>
      <b/>
      <sz val="11"/>
      <color rgb="FF002060"/>
      <name val="Arial"/>
      <family val="2"/>
    </font>
    <font>
      <b/>
      <sz val="9"/>
      <color theme="3" tint="-0.249977111117893"/>
      <name val="Arial"/>
      <family val="2"/>
    </font>
    <font>
      <sz val="9"/>
      <color theme="3" tint="-0.249977111117893"/>
      <name val="Arial"/>
      <family val="2"/>
    </font>
    <font>
      <sz val="8"/>
      <color theme="1"/>
      <name val="Arial"/>
      <family val="2"/>
    </font>
    <font>
      <b/>
      <sz val="8"/>
      <color theme="1"/>
      <name val="Arial"/>
      <family val="2"/>
    </font>
    <font>
      <sz val="8"/>
      <name val="Calibri"/>
      <family val="2"/>
      <scheme val="minor"/>
    </font>
    <font>
      <sz val="9"/>
      <color indexed="81"/>
      <name val="Tahoma"/>
      <family val="2"/>
    </font>
    <font>
      <b/>
      <sz val="9"/>
      <color indexed="81"/>
      <name val="Tahoma"/>
      <family val="2"/>
    </font>
    <font>
      <b/>
      <sz val="9"/>
      <color theme="3"/>
      <name val="Arial"/>
      <family val="2"/>
    </font>
    <font>
      <b/>
      <sz val="12"/>
      <color theme="3"/>
      <name val="Arial"/>
      <family val="2"/>
    </font>
    <font>
      <sz val="7"/>
      <color theme="1"/>
      <name val="Arial"/>
      <family val="2"/>
    </font>
    <font>
      <sz val="7"/>
      <color theme="0" tint="-0.14999847407452621"/>
      <name val="Arial"/>
      <family val="2"/>
    </font>
    <font>
      <sz val="7"/>
      <color rgb="FF002060"/>
      <name val="Arial"/>
      <family val="2"/>
    </font>
    <font>
      <sz val="8"/>
      <color indexed="81"/>
      <name val="Tahoma"/>
      <family val="2"/>
    </font>
    <font>
      <i/>
      <sz val="8"/>
      <color theme="1"/>
      <name val="Arial"/>
      <family val="2"/>
    </font>
    <font>
      <b/>
      <sz val="8"/>
      <name val="Arial"/>
      <family val="2"/>
    </font>
    <font>
      <sz val="8"/>
      <color indexed="81"/>
      <name val="Arial"/>
      <family val="2"/>
    </font>
    <font>
      <sz val="8"/>
      <color theme="0" tint="-0.14999847407452621"/>
      <name val="Arial"/>
      <family val="2"/>
    </font>
    <font>
      <u/>
      <sz val="11"/>
      <color theme="1"/>
      <name val="Arial"/>
      <family val="2"/>
    </font>
    <font>
      <sz val="11"/>
      <color theme="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4" tint="0.59999389629810485"/>
        <bgColor indexed="64"/>
      </patternFill>
    </fill>
    <fill>
      <patternFill patternType="solid">
        <fgColor theme="3" tint="0.79998168889431442"/>
        <bgColor indexed="64"/>
      </patternFill>
    </fill>
  </fills>
  <borders count="6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14996795556505021"/>
      </top>
      <bottom/>
      <diagonal/>
    </border>
    <border>
      <left/>
      <right/>
      <top style="medium">
        <color rgb="FF002060"/>
      </top>
      <bottom/>
      <diagonal/>
    </border>
    <border>
      <left style="medium">
        <color rgb="FF002060"/>
      </left>
      <right/>
      <top style="medium">
        <color rgb="FF002060"/>
      </top>
      <bottom style="thin">
        <color theme="0" tint="-4.9989318521683403E-2"/>
      </bottom>
      <diagonal/>
    </border>
    <border>
      <left/>
      <right/>
      <top style="medium">
        <color rgb="FF002060"/>
      </top>
      <bottom style="thin">
        <color theme="0" tint="-4.9989318521683403E-2"/>
      </bottom>
      <diagonal/>
    </border>
    <border>
      <left/>
      <right style="medium">
        <color rgb="FF002060"/>
      </right>
      <top style="medium">
        <color rgb="FF002060"/>
      </top>
      <bottom style="thin">
        <color theme="0" tint="-4.9989318521683403E-2"/>
      </bottom>
      <diagonal/>
    </border>
    <border>
      <left style="medium">
        <color rgb="FF002060"/>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medium">
        <color rgb="FF002060"/>
      </right>
      <top style="thin">
        <color theme="0" tint="-4.9989318521683403E-2"/>
      </top>
      <bottom style="thin">
        <color theme="0" tint="-4.9989318521683403E-2"/>
      </bottom>
      <diagonal/>
    </border>
    <border>
      <left style="medium">
        <color rgb="FF002060"/>
      </left>
      <right/>
      <top style="thin">
        <color theme="0" tint="-4.9989318521683403E-2"/>
      </top>
      <bottom style="medium">
        <color rgb="FF002060"/>
      </bottom>
      <diagonal/>
    </border>
    <border>
      <left/>
      <right/>
      <top style="thin">
        <color theme="0" tint="-4.9989318521683403E-2"/>
      </top>
      <bottom style="medium">
        <color rgb="FF002060"/>
      </bottom>
      <diagonal/>
    </border>
    <border>
      <left/>
      <right style="medium">
        <color rgb="FF002060"/>
      </right>
      <top style="thin">
        <color theme="0" tint="-4.9989318521683403E-2"/>
      </top>
      <bottom style="medium">
        <color rgb="FF002060"/>
      </bottom>
      <diagonal/>
    </border>
    <border>
      <left style="medium">
        <color rgb="FF002060"/>
      </left>
      <right style="thin">
        <color theme="0" tint="-0.24994659260841701"/>
      </right>
      <top style="medium">
        <color rgb="FF002060"/>
      </top>
      <bottom style="thin">
        <color theme="0" tint="-0.24994659260841701"/>
      </bottom>
      <diagonal/>
    </border>
    <border>
      <left style="thin">
        <color theme="0" tint="-0.24994659260841701"/>
      </left>
      <right style="thin">
        <color theme="0" tint="-0.24994659260841701"/>
      </right>
      <top style="medium">
        <color rgb="FF002060"/>
      </top>
      <bottom style="thin">
        <color theme="0" tint="-0.24994659260841701"/>
      </bottom>
      <diagonal/>
    </border>
    <border>
      <left style="thin">
        <color theme="0" tint="-0.24994659260841701"/>
      </left>
      <right style="medium">
        <color rgb="FF002060"/>
      </right>
      <top style="medium">
        <color rgb="FF002060"/>
      </top>
      <bottom style="thin">
        <color theme="0" tint="-0.24994659260841701"/>
      </bottom>
      <diagonal/>
    </border>
    <border>
      <left style="medium">
        <color rgb="FF002060"/>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rgb="FF002060"/>
      </left>
      <right/>
      <top style="thin">
        <color theme="0" tint="-0.24994659260841701"/>
      </top>
      <bottom style="medium">
        <color rgb="FF002060"/>
      </bottom>
      <diagonal/>
    </border>
    <border>
      <left/>
      <right style="thin">
        <color theme="0" tint="-0.24994659260841701"/>
      </right>
      <top style="thin">
        <color theme="0" tint="-0.24994659260841701"/>
      </top>
      <bottom style="medium">
        <color rgb="FF002060"/>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24994659260841701"/>
      </left>
      <right/>
      <top style="thin">
        <color theme="0" tint="-0.24994659260841701"/>
      </top>
      <bottom style="thin">
        <color theme="0" tint="-0.24994659260841701"/>
      </bottom>
      <diagonal/>
    </border>
    <border>
      <left/>
      <right style="medium">
        <color rgb="FF002060"/>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rgb="FF002060"/>
      </bottom>
      <diagonal/>
    </border>
    <border>
      <left/>
      <right style="medium">
        <color rgb="FF002060"/>
      </right>
      <top style="thin">
        <color theme="0" tint="-0.24994659260841701"/>
      </top>
      <bottom style="medium">
        <color rgb="FF002060"/>
      </bottom>
      <diagonal/>
    </border>
    <border>
      <left style="thin">
        <color theme="0" tint="-0.14996795556505021"/>
      </left>
      <right/>
      <top style="medium">
        <color rgb="FF002060"/>
      </top>
      <bottom style="thin">
        <color theme="0" tint="-4.9989318521683403E-2"/>
      </bottom>
      <diagonal/>
    </border>
    <border>
      <left style="thin">
        <color theme="0" tint="-0.14996795556505021"/>
      </left>
      <right/>
      <top style="thin">
        <color theme="0" tint="-4.9989318521683403E-2"/>
      </top>
      <bottom style="thin">
        <color theme="0" tint="-4.9989318521683403E-2"/>
      </bottom>
      <diagonal/>
    </border>
    <border>
      <left style="thin">
        <color theme="0" tint="-0.14996795556505021"/>
      </left>
      <right/>
      <top style="thin">
        <color theme="0" tint="-4.9989318521683403E-2"/>
      </top>
      <bottom style="medium">
        <color rgb="FF002060"/>
      </bottom>
      <diagonal/>
    </border>
    <border>
      <left style="thin">
        <color theme="0" tint="-0.14996795556505021"/>
      </left>
      <right style="medium">
        <color rgb="FF002060"/>
      </right>
      <top style="medium">
        <color rgb="FF002060"/>
      </top>
      <bottom style="thin">
        <color theme="0" tint="-4.9989318521683403E-2"/>
      </bottom>
      <diagonal/>
    </border>
    <border>
      <left style="thin">
        <color theme="0" tint="-0.14996795556505021"/>
      </left>
      <right style="medium">
        <color rgb="FF002060"/>
      </right>
      <top style="thin">
        <color theme="0" tint="-4.9989318521683403E-2"/>
      </top>
      <bottom style="thin">
        <color theme="0" tint="-4.9989318521683403E-2"/>
      </bottom>
      <diagonal/>
    </border>
    <border>
      <left style="thin">
        <color theme="0" tint="-0.14996795556505021"/>
      </left>
      <right style="medium">
        <color rgb="FF002060"/>
      </right>
      <top style="thin">
        <color theme="0" tint="-4.9989318521683403E-2"/>
      </top>
      <bottom style="medium">
        <color rgb="FF002060"/>
      </bottom>
      <diagonal/>
    </border>
    <border>
      <left/>
      <right style="thin">
        <color theme="0" tint="-0.14996795556505021"/>
      </right>
      <top style="thin">
        <color theme="0" tint="-4.9989318521683403E-2"/>
      </top>
      <bottom style="thin">
        <color theme="0" tint="-4.9989318521683403E-2"/>
      </bottom>
      <diagonal/>
    </border>
    <border>
      <left style="thin">
        <color theme="0" tint="-0.14996795556505021"/>
      </left>
      <right/>
      <top style="thin">
        <color theme="0" tint="-0.1499374370555742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thin">
        <color theme="0" tint="-0.14996795556505021"/>
      </left>
      <right style="thin">
        <color theme="0" tint="-0.14996795556505021"/>
      </right>
      <top style="thin">
        <color theme="0" tint="-4.9989318521683403E-2"/>
      </top>
      <bottom style="thin">
        <color theme="0" tint="-4.9989318521683403E-2"/>
      </bottom>
      <diagonal/>
    </border>
    <border>
      <left style="thin">
        <color theme="0" tint="-0.14996795556505021"/>
      </left>
      <right/>
      <top/>
      <bottom style="thin">
        <color theme="0" tint="-0.14993743705557422"/>
      </bottom>
      <diagonal/>
    </border>
    <border>
      <left/>
      <right/>
      <top/>
      <bottom style="thin">
        <color theme="0" tint="-0.14993743705557422"/>
      </bottom>
      <diagonal/>
    </border>
    <border>
      <left/>
      <right style="thin">
        <color theme="0" tint="-0.14996795556505021"/>
      </right>
      <top/>
      <bottom style="thin">
        <color theme="0" tint="-0.14993743705557422"/>
      </bottom>
      <diagonal/>
    </border>
    <border>
      <left/>
      <right style="thin">
        <color theme="0" tint="-0.24994659260841701"/>
      </right>
      <top style="medium">
        <color rgb="FF002060"/>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medium">
        <color rgb="FF002060"/>
      </bottom>
      <diagonal/>
    </border>
    <border>
      <left style="medium">
        <color indexed="64"/>
      </left>
      <right/>
      <top style="medium">
        <color indexed="64"/>
      </top>
      <bottom style="thin">
        <color theme="0" tint="-4.9989318521683403E-2"/>
      </bottom>
      <diagonal/>
    </border>
    <border>
      <left/>
      <right/>
      <top style="medium">
        <color indexed="64"/>
      </top>
      <bottom style="thin">
        <color theme="0" tint="-4.9989318521683403E-2"/>
      </bottom>
      <diagonal/>
    </border>
    <border>
      <left style="thin">
        <color theme="0" tint="-0.14996795556505021"/>
      </left>
      <right style="thin">
        <color theme="0" tint="-0.14996795556505021"/>
      </right>
      <top style="medium">
        <color indexed="64"/>
      </top>
      <bottom style="thin">
        <color theme="0" tint="-4.9989318521683403E-2"/>
      </bottom>
      <diagonal/>
    </border>
    <border>
      <left style="thin">
        <color theme="0" tint="-0.14996795556505021"/>
      </left>
      <right/>
      <top style="medium">
        <color indexed="64"/>
      </top>
      <bottom style="thin">
        <color theme="0" tint="-4.9989318521683403E-2"/>
      </bottom>
      <diagonal/>
    </border>
    <border>
      <left style="thin">
        <color theme="0" tint="-0.14996795556505021"/>
      </left>
      <right style="medium">
        <color indexed="64"/>
      </right>
      <top style="medium">
        <color indexed="64"/>
      </top>
      <bottom style="thin">
        <color theme="0" tint="-4.9989318521683403E-2"/>
      </bottom>
      <diagonal/>
    </border>
    <border>
      <left style="medium">
        <color indexed="64"/>
      </left>
      <right/>
      <top style="thin">
        <color theme="0" tint="-4.9989318521683403E-2"/>
      </top>
      <bottom style="thin">
        <color theme="0" tint="-4.9989318521683403E-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4.9989318521683403E-2"/>
      </top>
      <bottom style="medium">
        <color indexed="64"/>
      </bottom>
      <diagonal/>
    </border>
    <border>
      <left style="thin">
        <color theme="0" tint="-0.14996795556505021"/>
      </left>
      <right/>
      <top style="thin">
        <color theme="0" tint="-4.9989318521683403E-2"/>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thin">
        <color theme="0" tint="-0.14996795556505021"/>
      </left>
      <right/>
      <top style="medium">
        <color rgb="FF002060"/>
      </top>
      <bottom/>
      <diagonal/>
    </border>
    <border>
      <left style="medium">
        <color indexed="64"/>
      </left>
      <right/>
      <top style="thin">
        <color theme="0" tint="-4.9989318521683403E-2"/>
      </top>
      <bottom/>
      <diagonal/>
    </border>
    <border>
      <left/>
      <right/>
      <top style="thin">
        <color theme="0" tint="-4.9989318521683403E-2"/>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s>
  <cellStyleXfs count="5">
    <xf numFmtId="0" fontId="0" fillId="0" borderId="0"/>
    <xf numFmtId="9" fontId="1" fillId="0" borderId="0" applyFont="0" applyFill="0" applyBorder="0" applyAlignment="0" applyProtection="0"/>
    <xf numFmtId="165" fontId="1" fillId="0" borderId="0" applyFont="0" applyFill="0" applyBorder="0" applyAlignment="0" applyProtection="0"/>
    <xf numFmtId="0" fontId="2" fillId="4" borderId="0" applyNumberFormat="0" applyBorder="0" applyAlignment="0" applyProtection="0"/>
    <xf numFmtId="164" fontId="1" fillId="0" borderId="0" applyFont="0" applyFill="0" applyBorder="0" applyAlignment="0" applyProtection="0"/>
  </cellStyleXfs>
  <cellXfs count="154">
    <xf numFmtId="0" fontId="0" fillId="0" borderId="0" xfId="0"/>
    <xf numFmtId="0" fontId="3" fillId="0" borderId="0" xfId="0" applyFont="1"/>
    <xf numFmtId="0" fontId="4" fillId="0" borderId="0" xfId="0" applyFont="1" applyBorder="1"/>
    <xf numFmtId="0" fontId="4" fillId="0" borderId="0" xfId="0" applyFont="1" applyBorder="1" applyAlignment="1">
      <alignment horizontal="right"/>
    </xf>
    <xf numFmtId="166" fontId="3" fillId="0" borderId="0" xfId="2" applyNumberFormat="1" applyFont="1" applyBorder="1" applyAlignment="1">
      <alignment horizontal="center"/>
    </xf>
    <xf numFmtId="0" fontId="3" fillId="0" borderId="0" xfId="0" applyFont="1" applyBorder="1"/>
    <xf numFmtId="165" fontId="3" fillId="0" borderId="0" xfId="2" applyFont="1" applyBorder="1"/>
    <xf numFmtId="166" fontId="3" fillId="0" borderId="0" xfId="2" applyNumberFormat="1" applyFont="1" applyBorder="1"/>
    <xf numFmtId="166" fontId="3" fillId="0" borderId="0" xfId="2" applyNumberFormat="1" applyFont="1" applyFill="1" applyBorder="1"/>
    <xf numFmtId="166" fontId="4" fillId="0" borderId="0" xfId="2" applyNumberFormat="1" applyFont="1" applyFill="1" applyBorder="1"/>
    <xf numFmtId="169" fontId="7" fillId="0" borderId="0" xfId="2" applyNumberFormat="1" applyFont="1" applyFill="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16" fillId="0" borderId="0" xfId="0" applyFont="1" applyBorder="1"/>
    <xf numFmtId="0" fontId="3" fillId="0" borderId="23" xfId="0" applyFont="1" applyBorder="1"/>
    <xf numFmtId="0" fontId="3" fillId="0" borderId="24" xfId="0" applyFont="1" applyBorder="1"/>
    <xf numFmtId="0" fontId="3" fillId="0" borderId="25" xfId="0" applyFont="1" applyBorder="1"/>
    <xf numFmtId="0" fontId="3" fillId="0" borderId="26" xfId="0" applyFont="1" applyBorder="1"/>
    <xf numFmtId="166" fontId="7" fillId="0" borderId="0" xfId="2" applyNumberFormat="1" applyFont="1" applyFill="1" applyBorder="1" applyAlignment="1">
      <alignment horizontal="left"/>
    </xf>
    <xf numFmtId="0" fontId="11" fillId="0" borderId="0" xfId="0" applyFont="1" applyFill="1" applyBorder="1" applyAlignment="1">
      <alignment horizontal="left" wrapText="1"/>
    </xf>
    <xf numFmtId="0" fontId="11" fillId="0" borderId="8" xfId="0" applyFont="1" applyFill="1" applyBorder="1" applyAlignment="1">
      <alignment wrapText="1"/>
    </xf>
    <xf numFmtId="0" fontId="11" fillId="0" borderId="32" xfId="0" applyFont="1" applyFill="1" applyBorder="1" applyAlignment="1">
      <alignment wrapText="1"/>
    </xf>
    <xf numFmtId="0" fontId="11" fillId="0" borderId="33" xfId="0" applyFont="1" applyFill="1" applyBorder="1" applyAlignment="1">
      <alignment wrapText="1"/>
    </xf>
    <xf numFmtId="0" fontId="11" fillId="0" borderId="35" xfId="0" applyFont="1" applyFill="1" applyBorder="1" applyAlignment="1">
      <alignment wrapText="1"/>
    </xf>
    <xf numFmtId="0" fontId="11" fillId="0" borderId="36" xfId="0" applyFont="1" applyFill="1" applyBorder="1" applyAlignment="1">
      <alignment wrapText="1"/>
    </xf>
    <xf numFmtId="0" fontId="11" fillId="2" borderId="34" xfId="0" applyFont="1" applyFill="1" applyBorder="1" applyAlignment="1">
      <alignment horizontal="center"/>
    </xf>
    <xf numFmtId="167" fontId="8" fillId="0" borderId="0" xfId="4" applyNumberFormat="1" applyFont="1" applyFill="1" applyBorder="1"/>
    <xf numFmtId="168" fontId="7" fillId="0" borderId="0" xfId="4" applyNumberFormat="1" applyFont="1" applyFill="1" applyBorder="1"/>
    <xf numFmtId="166" fontId="7" fillId="0" borderId="0" xfId="2" applyNumberFormat="1" applyFont="1" applyFill="1" applyBorder="1"/>
    <xf numFmtId="166" fontId="7" fillId="0" borderId="0" xfId="2" applyNumberFormat="1" applyFont="1" applyFill="1" applyBorder="1" applyAlignment="1"/>
    <xf numFmtId="169" fontId="7" fillId="0" borderId="0" xfId="2" applyNumberFormat="1" applyFont="1" applyFill="1" applyBorder="1"/>
    <xf numFmtId="165" fontId="7" fillId="0" borderId="0" xfId="2" applyFont="1" applyBorder="1"/>
    <xf numFmtId="170" fontId="3" fillId="0" borderId="0" xfId="2" applyNumberFormat="1" applyFont="1" applyBorder="1"/>
    <xf numFmtId="169" fontId="6" fillId="0" borderId="0" xfId="2" applyNumberFormat="1" applyFont="1" applyBorder="1"/>
    <xf numFmtId="169" fontId="7" fillId="0" borderId="0" xfId="2" applyNumberFormat="1" applyFont="1" applyBorder="1"/>
    <xf numFmtId="166" fontId="7" fillId="0" borderId="0" xfId="2" applyNumberFormat="1" applyFont="1" applyBorder="1"/>
    <xf numFmtId="165" fontId="3" fillId="0" borderId="0" xfId="2" applyFont="1" applyFill="1" applyBorder="1"/>
    <xf numFmtId="166" fontId="9" fillId="0" borderId="0" xfId="2" applyNumberFormat="1" applyFont="1" applyFill="1" applyBorder="1" applyAlignment="1">
      <alignment horizontal="center"/>
    </xf>
    <xf numFmtId="166" fontId="9" fillId="0" borderId="0" xfId="2" applyNumberFormat="1" applyFont="1" applyFill="1" applyBorder="1" applyAlignment="1">
      <alignment horizontal="justify"/>
    </xf>
    <xf numFmtId="166" fontId="10" fillId="0" borderId="0" xfId="2" applyNumberFormat="1" applyFont="1" applyFill="1" applyBorder="1" applyAlignment="1">
      <alignment horizontal="center"/>
    </xf>
    <xf numFmtId="165" fontId="6" fillId="0" borderId="0" xfId="2" applyFont="1" applyFill="1" applyBorder="1"/>
    <xf numFmtId="166" fontId="3" fillId="0" borderId="0" xfId="2" applyNumberFormat="1" applyFont="1" applyFill="1" applyBorder="1" applyAlignment="1">
      <alignment horizontal="right"/>
    </xf>
    <xf numFmtId="165" fontId="7" fillId="0" borderId="0" xfId="2" applyFont="1" applyFill="1" applyBorder="1"/>
    <xf numFmtId="0" fontId="3" fillId="0" borderId="0" xfId="0" applyFont="1" applyFill="1" applyBorder="1"/>
    <xf numFmtId="0" fontId="3" fillId="0" borderId="0" xfId="0" applyFont="1" applyFill="1"/>
    <xf numFmtId="0" fontId="12" fillId="0" borderId="0" xfId="0" applyFont="1" applyFill="1" applyBorder="1" applyAlignment="1">
      <alignment horizontal="left" wrapText="1"/>
    </xf>
    <xf numFmtId="0" fontId="3" fillId="0" borderId="38" xfId="0" applyFont="1" applyBorder="1"/>
    <xf numFmtId="0" fontId="16" fillId="0" borderId="39" xfId="0" applyFont="1" applyBorder="1"/>
    <xf numFmtId="0" fontId="3" fillId="0" borderId="39" xfId="0" applyFont="1" applyBorder="1"/>
    <xf numFmtId="0" fontId="3" fillId="0" borderId="40" xfId="0" applyFont="1" applyBorder="1"/>
    <xf numFmtId="165" fontId="12" fillId="6" borderId="0" xfId="2" applyFont="1" applyFill="1" applyBorder="1" applyAlignment="1">
      <alignment horizontal="right" wrapText="1"/>
    </xf>
    <xf numFmtId="165" fontId="12" fillId="0" borderId="0" xfId="2" applyFont="1" applyFill="1" applyBorder="1" applyAlignment="1">
      <alignment horizontal="right" wrapText="1"/>
    </xf>
    <xf numFmtId="9" fontId="20" fillId="0" borderId="0" xfId="1" applyNumberFormat="1" applyFont="1" applyFill="1" applyBorder="1" applyAlignment="1">
      <alignment horizontal="right"/>
    </xf>
    <xf numFmtId="171" fontId="19" fillId="0" borderId="0" xfId="1" applyNumberFormat="1" applyFont="1" applyFill="1" applyBorder="1"/>
    <xf numFmtId="9" fontId="19" fillId="0" borderId="0" xfId="1" applyNumberFormat="1" applyFont="1" applyFill="1" applyBorder="1"/>
    <xf numFmtId="0" fontId="11" fillId="0" borderId="41" xfId="0" applyFont="1" applyFill="1" applyBorder="1" applyAlignment="1">
      <alignment horizontal="center" wrapText="1"/>
    </xf>
    <xf numFmtId="166" fontId="7" fillId="0" borderId="0" xfId="2" applyNumberFormat="1" applyFont="1" applyBorder="1" applyAlignment="1">
      <alignment horizontal="right"/>
    </xf>
    <xf numFmtId="0" fontId="4" fillId="0" borderId="0" xfId="0" applyFont="1" applyFill="1" applyBorder="1" applyAlignment="1">
      <alignment horizontal="left" wrapText="1"/>
    </xf>
    <xf numFmtId="0" fontId="3" fillId="0" borderId="42" xfId="0" applyFont="1" applyBorder="1"/>
    <xf numFmtId="0" fontId="4" fillId="0" borderId="43" xfId="0" applyFont="1" applyBorder="1"/>
    <xf numFmtId="167" fontId="6" fillId="0" borderId="43" xfId="4" applyNumberFormat="1" applyFont="1" applyBorder="1"/>
    <xf numFmtId="0" fontId="3" fillId="0" borderId="43" xfId="0" applyFont="1" applyBorder="1"/>
    <xf numFmtId="0" fontId="3" fillId="0" borderId="44" xfId="0" applyFont="1" applyBorder="1"/>
    <xf numFmtId="172" fontId="12" fillId="6" borderId="0" xfId="0" applyNumberFormat="1" applyFont="1" applyFill="1" applyBorder="1" applyAlignment="1">
      <alignment horizontal="right" wrapText="1"/>
    </xf>
    <xf numFmtId="0" fontId="11" fillId="0" borderId="0" xfId="0" applyFont="1" applyBorder="1"/>
    <xf numFmtId="167" fontId="11" fillId="2" borderId="0" xfId="0" applyNumberFormat="1" applyFont="1" applyFill="1" applyBorder="1"/>
    <xf numFmtId="0" fontId="12" fillId="0" borderId="0" xfId="0" applyFont="1" applyBorder="1"/>
    <xf numFmtId="168" fontId="12" fillId="5" borderId="0" xfId="4" applyNumberFormat="1" applyFont="1" applyFill="1" applyBorder="1"/>
    <xf numFmtId="0" fontId="16" fillId="2" borderId="39" xfId="0" applyFont="1" applyFill="1" applyBorder="1" applyAlignment="1">
      <alignment horizontal="center"/>
    </xf>
    <xf numFmtId="0" fontId="5" fillId="4" borderId="1" xfId="3" applyFont="1" applyBorder="1" applyAlignment="1">
      <alignment horizontal="center" vertical="center"/>
    </xf>
    <xf numFmtId="9" fontId="13" fillId="3" borderId="1" xfId="3" applyNumberFormat="1" applyFont="1" applyFill="1" applyBorder="1" applyAlignment="1">
      <alignment horizontal="center" vertical="center" wrapText="1"/>
    </xf>
    <xf numFmtId="0" fontId="23" fillId="3" borderId="1" xfId="0" applyFont="1" applyFill="1" applyBorder="1" applyAlignment="1">
      <alignment horizontal="center" vertical="center"/>
    </xf>
    <xf numFmtId="9" fontId="5" fillId="3" borderId="1" xfId="3" applyNumberFormat="1" applyFont="1" applyFill="1" applyBorder="1" applyAlignment="1">
      <alignment horizontal="center" vertical="center" wrapText="1"/>
    </xf>
    <xf numFmtId="0" fontId="22" fillId="0" borderId="0" xfId="0" applyFont="1" applyBorder="1"/>
    <xf numFmtId="0" fontId="11" fillId="0" borderId="23" xfId="0" applyFont="1" applyBorder="1"/>
    <xf numFmtId="9" fontId="13" fillId="3" borderId="0" xfId="3" applyNumberFormat="1" applyFont="1" applyFill="1" applyBorder="1" applyAlignment="1">
      <alignment horizontal="center" vertical="center" wrapText="1"/>
    </xf>
    <xf numFmtId="9" fontId="5" fillId="3" borderId="0" xfId="3" applyNumberFormat="1" applyFont="1" applyFill="1" applyBorder="1" applyAlignment="1">
      <alignment horizontal="center" vertical="center" wrapText="1"/>
    </xf>
    <xf numFmtId="0" fontId="26" fillId="0" borderId="0" xfId="0" applyFont="1" applyAlignment="1">
      <alignment vertical="center"/>
    </xf>
    <xf numFmtId="0" fontId="27" fillId="0" borderId="0" xfId="0" applyFont="1" applyAlignment="1">
      <alignment vertical="center"/>
    </xf>
    <xf numFmtId="0" fontId="27" fillId="0" borderId="0" xfId="0" applyFont="1" applyAlignment="1">
      <alignment horizontal="left" vertical="center" indent="10"/>
    </xf>
    <xf numFmtId="0" fontId="11" fillId="0" borderId="32" xfId="0" applyFont="1" applyFill="1" applyBorder="1" applyAlignment="1">
      <alignment horizontal="center"/>
    </xf>
    <xf numFmtId="0" fontId="18" fillId="0" borderId="23" xfId="0" applyFont="1" applyBorder="1"/>
    <xf numFmtId="9" fontId="19" fillId="0" borderId="23" xfId="1" applyNumberFormat="1" applyFont="1" applyBorder="1"/>
    <xf numFmtId="0" fontId="11" fillId="2" borderId="48" xfId="0" applyFont="1" applyFill="1" applyBorder="1" applyAlignment="1">
      <alignment wrapText="1"/>
    </xf>
    <xf numFmtId="0" fontId="11" fillId="2" borderId="49" xfId="0" applyFont="1" applyFill="1" applyBorder="1" applyAlignment="1">
      <alignment wrapText="1"/>
    </xf>
    <xf numFmtId="0" fontId="11" fillId="2" borderId="50" xfId="0" applyFont="1" applyFill="1" applyBorder="1" applyAlignment="1">
      <alignment horizontal="center" wrapText="1"/>
    </xf>
    <xf numFmtId="0" fontId="11" fillId="2" borderId="51" xfId="0" applyFont="1" applyFill="1" applyBorder="1" applyAlignment="1">
      <alignment horizontal="center"/>
    </xf>
    <xf numFmtId="0" fontId="11" fillId="2" borderId="52" xfId="0" applyFont="1" applyFill="1" applyBorder="1" applyAlignment="1">
      <alignment horizontal="center"/>
    </xf>
    <xf numFmtId="0" fontId="11" fillId="0" borderId="53" xfId="0" applyFont="1" applyFill="1" applyBorder="1" applyAlignment="1">
      <alignment wrapText="1"/>
    </xf>
    <xf numFmtId="9" fontId="5" fillId="2" borderId="54" xfId="1" applyFont="1" applyFill="1" applyBorder="1" applyAlignment="1">
      <alignment horizontal="center" vertical="center" wrapText="1"/>
    </xf>
    <xf numFmtId="0" fontId="11" fillId="0" borderId="55" xfId="0" applyFont="1" applyFill="1" applyBorder="1" applyAlignment="1">
      <alignment horizontal="center" wrapText="1"/>
    </xf>
    <xf numFmtId="9" fontId="5" fillId="2" borderId="57" xfId="1" applyFont="1" applyFill="1" applyBorder="1" applyAlignment="1">
      <alignment horizontal="center" vertical="center" wrapText="1"/>
    </xf>
    <xf numFmtId="0" fontId="11" fillId="0" borderId="32" xfId="0" applyFont="1" applyFill="1" applyBorder="1" applyAlignment="1">
      <alignment horizontal="center" wrapText="1"/>
    </xf>
    <xf numFmtId="0" fontId="11" fillId="0" borderId="9" xfId="0" applyFont="1" applyFill="1" applyBorder="1" applyAlignment="1"/>
    <xf numFmtId="0" fontId="11" fillId="0" borderId="9" xfId="0" applyFont="1" applyFill="1" applyBorder="1" applyAlignment="1">
      <alignment wrapText="1"/>
    </xf>
    <xf numFmtId="0" fontId="11" fillId="2" borderId="58" xfId="0" applyFont="1" applyFill="1" applyBorder="1" applyAlignment="1">
      <alignment horizontal="center"/>
    </xf>
    <xf numFmtId="3" fontId="11" fillId="0" borderId="32" xfId="0" applyNumberFormat="1" applyFont="1" applyFill="1" applyBorder="1" applyAlignment="1">
      <alignment horizontal="center" wrapText="1"/>
    </xf>
    <xf numFmtId="0" fontId="4" fillId="0" borderId="18" xfId="0" applyFont="1" applyBorder="1" applyAlignment="1">
      <alignment horizontal="center"/>
    </xf>
    <xf numFmtId="0" fontId="4" fillId="0" borderId="47" xfId="0" applyFont="1" applyBorder="1" applyAlignment="1">
      <alignment horizontal="center"/>
    </xf>
    <xf numFmtId="0" fontId="4" fillId="0" borderId="19" xfId="0" applyFont="1" applyBorder="1" applyAlignment="1">
      <alignment horizontal="center"/>
    </xf>
    <xf numFmtId="9" fontId="3" fillId="0" borderId="29" xfId="0" applyNumberFormat="1" applyFont="1" applyBorder="1" applyAlignment="1">
      <alignment horizontal="center"/>
    </xf>
    <xf numFmtId="0" fontId="3" fillId="0" borderId="30" xfId="0" applyFont="1" applyBorder="1" applyAlignment="1">
      <alignment horizontal="center"/>
    </xf>
    <xf numFmtId="0" fontId="11" fillId="0" borderId="7" xfId="0" applyFont="1" applyFill="1" applyBorder="1" applyAlignment="1">
      <alignment horizontal="left" wrapText="1"/>
    </xf>
    <xf numFmtId="0" fontId="11" fillId="0" borderId="8" xfId="0" applyFont="1" applyFill="1" applyBorder="1" applyAlignment="1">
      <alignment horizontal="left" wrapText="1"/>
    </xf>
    <xf numFmtId="0" fontId="11" fillId="0" borderId="9" xfId="0" applyFont="1" applyFill="1" applyBorder="1" applyAlignment="1">
      <alignment horizontal="left" wrapText="1"/>
    </xf>
    <xf numFmtId="0" fontId="11" fillId="0" borderId="10" xfId="0" applyFont="1" applyFill="1" applyBorder="1" applyAlignment="1">
      <alignment horizontal="left" wrapText="1"/>
    </xf>
    <xf numFmtId="0" fontId="11" fillId="0" borderId="11" xfId="0" applyFont="1" applyFill="1" applyBorder="1" applyAlignment="1">
      <alignment horizontal="left" wrapText="1"/>
    </xf>
    <xf numFmtId="0" fontId="11" fillId="0" borderId="12" xfId="0" applyFont="1" applyFill="1" applyBorder="1" applyAlignment="1">
      <alignment horizontal="left" wrapText="1"/>
    </xf>
    <xf numFmtId="0" fontId="25" fillId="0" borderId="2" xfId="0" applyFont="1" applyBorder="1" applyAlignment="1">
      <alignment horizontal="right"/>
    </xf>
    <xf numFmtId="0" fontId="11" fillId="0" borderId="0" xfId="0" applyFont="1" applyBorder="1" applyAlignment="1">
      <alignment horizontal="justify" wrapText="1"/>
    </xf>
    <xf numFmtId="0" fontId="11" fillId="0" borderId="0" xfId="0" applyFont="1" applyBorder="1" applyAlignment="1">
      <alignment horizontal="justify"/>
    </xf>
    <xf numFmtId="0" fontId="17" fillId="0" borderId="2" xfId="0" applyFont="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justify"/>
    </xf>
    <xf numFmtId="0" fontId="3" fillId="0" borderId="29" xfId="0" applyFont="1" applyBorder="1" applyAlignment="1">
      <alignment horizontal="center"/>
    </xf>
    <xf numFmtId="0" fontId="11" fillId="0" borderId="3" xfId="0" applyFont="1" applyBorder="1" applyAlignment="1">
      <alignment horizontal="left" wrapText="1"/>
    </xf>
    <xf numFmtId="0" fontId="4" fillId="5" borderId="13" xfId="0" applyFont="1" applyFill="1" applyBorder="1" applyAlignment="1">
      <alignment horizontal="center"/>
    </xf>
    <xf numFmtId="0" fontId="4" fillId="5" borderId="45"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3" fillId="0" borderId="16" xfId="0" applyFont="1" applyBorder="1" applyAlignment="1">
      <alignment horizontal="center" wrapText="1"/>
    </xf>
    <xf numFmtId="0" fontId="3" fillId="0" borderId="46" xfId="0" applyFont="1" applyBorder="1" applyAlignment="1">
      <alignment horizontal="center"/>
    </xf>
    <xf numFmtId="0" fontId="3" fillId="0" borderId="17" xfId="0" applyFont="1" applyBorder="1" applyAlignment="1">
      <alignment horizontal="center"/>
    </xf>
    <xf numFmtId="9" fontId="3" fillId="0" borderId="27" xfId="0" applyNumberFormat="1" applyFont="1" applyBorder="1" applyAlignment="1">
      <alignment horizontal="center"/>
    </xf>
    <xf numFmtId="0" fontId="3" fillId="0" borderId="28" xfId="0" applyFont="1" applyBorder="1" applyAlignment="1">
      <alignment horizontal="center"/>
    </xf>
    <xf numFmtId="0" fontId="11" fillId="2" borderId="0" xfId="0" applyFont="1" applyFill="1" applyBorder="1" applyAlignment="1">
      <alignment horizontal="left" vertical="center" wrapText="1"/>
    </xf>
    <xf numFmtId="0" fontId="11" fillId="0" borderId="4" xfId="0" applyFont="1" applyFill="1" applyBorder="1" applyAlignment="1">
      <alignment horizontal="left" wrapText="1"/>
    </xf>
    <xf numFmtId="0" fontId="11" fillId="0" borderId="5" xfId="0" applyFont="1" applyFill="1" applyBorder="1" applyAlignment="1">
      <alignment horizontal="left" wrapText="1"/>
    </xf>
    <xf numFmtId="0" fontId="11" fillId="0" borderId="5" xfId="0" applyFont="1" applyFill="1" applyBorder="1" applyAlignment="1">
      <alignment horizontal="left"/>
    </xf>
    <xf numFmtId="0" fontId="11" fillId="0" borderId="6" xfId="0" applyFont="1" applyFill="1" applyBorder="1" applyAlignment="1">
      <alignment horizontal="left"/>
    </xf>
    <xf numFmtId="166" fontId="7" fillId="0" borderId="0" xfId="2" applyNumberFormat="1" applyFont="1" applyFill="1" applyBorder="1" applyAlignment="1">
      <alignment horizontal="left"/>
    </xf>
    <xf numFmtId="166" fontId="9" fillId="0" borderId="0" xfId="2" applyNumberFormat="1" applyFont="1" applyFill="1" applyBorder="1" applyAlignment="1">
      <alignment horizontal="center"/>
    </xf>
    <xf numFmtId="0" fontId="11" fillId="0" borderId="37" xfId="0" applyFont="1" applyFill="1" applyBorder="1" applyAlignment="1">
      <alignment horizontal="left" wrapText="1"/>
    </xf>
    <xf numFmtId="0" fontId="11" fillId="2" borderId="4" xfId="0" applyFont="1" applyFill="1" applyBorder="1" applyAlignment="1">
      <alignment horizontal="center" wrapText="1"/>
    </xf>
    <xf numFmtId="0" fontId="11" fillId="2" borderId="5" xfId="0" applyFont="1" applyFill="1" applyBorder="1" applyAlignment="1">
      <alignment horizontal="center" wrapText="1"/>
    </xf>
    <xf numFmtId="166" fontId="6" fillId="0" borderId="0" xfId="2" applyNumberFormat="1" applyFont="1" applyFill="1" applyBorder="1" applyAlignment="1">
      <alignment horizontal="left"/>
    </xf>
    <xf numFmtId="0" fontId="18" fillId="2" borderId="31" xfId="0" applyFont="1" applyFill="1" applyBorder="1" applyAlignment="1">
      <alignment horizontal="center"/>
    </xf>
    <xf numFmtId="0" fontId="18" fillId="2" borderId="6" xfId="0" applyFont="1" applyFill="1" applyBorder="1" applyAlignment="1">
      <alignment horizontal="center"/>
    </xf>
    <xf numFmtId="0" fontId="11" fillId="0" borderId="32" xfId="0" applyFont="1" applyFill="1" applyBorder="1" applyAlignment="1">
      <alignment horizontal="center" wrapText="1"/>
    </xf>
    <xf numFmtId="0" fontId="11" fillId="0" borderId="9" xfId="0" applyFont="1" applyFill="1" applyBorder="1" applyAlignment="1">
      <alignment horizontal="center"/>
    </xf>
    <xf numFmtId="0" fontId="16" fillId="2" borderId="0" xfId="0" applyFont="1" applyFill="1" applyBorder="1" applyAlignment="1">
      <alignment horizontal="center"/>
    </xf>
    <xf numFmtId="0" fontId="3" fillId="0" borderId="16" xfId="0" applyFont="1" applyBorder="1" applyAlignment="1">
      <alignment horizontal="center"/>
    </xf>
    <xf numFmtId="0" fontId="3" fillId="0" borderId="27" xfId="0" applyFont="1" applyBorder="1" applyAlignment="1">
      <alignment horizontal="center"/>
    </xf>
    <xf numFmtId="0" fontId="4" fillId="0" borderId="16" xfId="0" applyFont="1" applyBorder="1" applyAlignment="1">
      <alignment horizontal="center"/>
    </xf>
    <xf numFmtId="0" fontId="4" fillId="0" borderId="46" xfId="0" applyFont="1" applyBorder="1" applyAlignment="1">
      <alignment horizontal="center"/>
    </xf>
    <xf numFmtId="0" fontId="4" fillId="0" borderId="17" xfId="0" applyFont="1" applyBorder="1" applyAlignment="1">
      <alignment horizontal="center"/>
    </xf>
    <xf numFmtId="0" fontId="11" fillId="0" borderId="59" xfId="0" applyFont="1" applyFill="1" applyBorder="1" applyAlignment="1">
      <alignment wrapText="1"/>
    </xf>
    <xf numFmtId="0" fontId="11" fillId="0" borderId="60" xfId="0" applyFont="1" applyFill="1" applyBorder="1" applyAlignment="1">
      <alignment wrapText="1"/>
    </xf>
    <xf numFmtId="0" fontId="11" fillId="0" borderId="61" xfId="0" applyFont="1" applyFill="1" applyBorder="1" applyAlignment="1">
      <alignment horizontal="left" wrapText="1"/>
    </xf>
    <xf numFmtId="0" fontId="11" fillId="0" borderId="0" xfId="0" applyFont="1" applyFill="1" applyBorder="1" applyAlignment="1">
      <alignment horizontal="left" wrapText="1"/>
    </xf>
    <xf numFmtId="0" fontId="11" fillId="0" borderId="62" xfId="0" applyFont="1" applyFill="1" applyBorder="1" applyAlignment="1">
      <alignment horizontal="left" wrapText="1"/>
    </xf>
    <xf numFmtId="0" fontId="11" fillId="0" borderId="63" xfId="0" applyFont="1" applyFill="1" applyBorder="1" applyAlignment="1">
      <alignment horizontal="left" wrapText="1"/>
    </xf>
    <xf numFmtId="3" fontId="11" fillId="0" borderId="56" xfId="0" applyNumberFormat="1" applyFont="1" applyFill="1" applyBorder="1" applyAlignment="1">
      <alignment horizontal="center" wrapText="1"/>
    </xf>
  </cellXfs>
  <cellStyles count="5">
    <cellStyle name="Énfasis1" xfId="3" builtinId="29"/>
    <cellStyle name="Millares" xfId="2" builtinId="3"/>
    <cellStyle name="Moneda" xfId="4" builtinId="4"/>
    <cellStyle name="Normal" xfId="0" builtinId="0"/>
    <cellStyle name="Porcentaje" xfId="1" builtinId="5"/>
  </cellStyles>
  <dxfs count="35">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62"/>
  <sheetViews>
    <sheetView showGridLines="0" tabSelected="1" topLeftCell="A38" zoomScale="106" zoomScaleNormal="106" workbookViewId="0">
      <selection activeCell="N49" sqref="N49"/>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4" width="8.85546875" style="1" customWidth="1"/>
    <col min="15" max="15" width="10.42578125" style="1" customWidth="1"/>
    <col min="16" max="16" width="12.85546875" style="1" customWidth="1"/>
    <col min="17" max="23" width="20.7109375" style="1" customWidth="1"/>
    <col min="24" max="16384" width="11.5703125" style="1"/>
  </cols>
  <sheetData>
    <row r="1" spans="2:8" ht="15" customHeight="1" x14ac:dyDescent="0.2"/>
    <row r="2" spans="2:8" ht="19.899999999999999" customHeight="1" x14ac:dyDescent="0.25">
      <c r="B2" s="11"/>
      <c r="C2" s="112" t="s">
        <v>10</v>
      </c>
      <c r="D2" s="112"/>
      <c r="E2" s="112"/>
      <c r="F2" s="112"/>
      <c r="G2" s="112"/>
      <c r="H2" s="12"/>
    </row>
    <row r="3" spans="2:8" ht="19.899999999999999" customHeight="1" x14ac:dyDescent="0.2">
      <c r="B3" s="13"/>
      <c r="C3" s="14" t="s">
        <v>12</v>
      </c>
      <c r="D3" s="14"/>
      <c r="E3" s="5"/>
      <c r="F3" s="5"/>
      <c r="G3" s="5"/>
      <c r="H3" s="15"/>
    </row>
    <row r="4" spans="2:8" ht="73.5" customHeight="1" x14ac:dyDescent="0.2">
      <c r="B4" s="13"/>
      <c r="C4" s="113" t="s">
        <v>11</v>
      </c>
      <c r="D4" s="113"/>
      <c r="E4" s="114"/>
      <c r="F4" s="114"/>
      <c r="G4" s="114"/>
      <c r="H4" s="15"/>
    </row>
    <row r="5" spans="2:8" ht="19.899999999999999" customHeight="1" x14ac:dyDescent="0.2">
      <c r="B5" s="13"/>
      <c r="C5" s="14" t="s">
        <v>13</v>
      </c>
      <c r="D5" s="14"/>
      <c r="E5" s="5"/>
      <c r="F5" s="5"/>
      <c r="G5" s="5"/>
      <c r="H5" s="15"/>
    </row>
    <row r="6" spans="2:8" ht="52.5" customHeight="1" x14ac:dyDescent="0.2">
      <c r="B6" s="13"/>
      <c r="C6" s="126" t="s">
        <v>61</v>
      </c>
      <c r="D6" s="126"/>
      <c r="E6" s="126"/>
      <c r="F6" s="126"/>
      <c r="G6" s="126"/>
      <c r="H6" s="15"/>
    </row>
    <row r="7" spans="2:8" ht="19.899999999999999" customHeight="1" thickBot="1" x14ac:dyDescent="0.25">
      <c r="B7" s="13"/>
      <c r="C7" s="14" t="s">
        <v>14</v>
      </c>
      <c r="D7" s="14"/>
      <c r="E7" s="5"/>
      <c r="F7" s="5"/>
      <c r="G7" s="5"/>
      <c r="H7" s="15"/>
    </row>
    <row r="8" spans="2:8" ht="20.100000000000001" customHeight="1" x14ac:dyDescent="0.2">
      <c r="B8" s="13"/>
      <c r="C8" s="127" t="s">
        <v>53</v>
      </c>
      <c r="D8" s="128"/>
      <c r="E8" s="129"/>
      <c r="F8" s="129"/>
      <c r="G8" s="130"/>
      <c r="H8" s="15"/>
    </row>
    <row r="9" spans="2:8" ht="20.100000000000001" customHeight="1" x14ac:dyDescent="0.2">
      <c r="B9" s="13"/>
      <c r="C9" s="103" t="s">
        <v>62</v>
      </c>
      <c r="D9" s="104"/>
      <c r="E9" s="104"/>
      <c r="F9" s="104"/>
      <c r="G9" s="105"/>
      <c r="H9" s="15"/>
    </row>
    <row r="10" spans="2:8" ht="20.100000000000001" customHeight="1" x14ac:dyDescent="0.2">
      <c r="B10" s="13"/>
      <c r="C10" s="103" t="s">
        <v>52</v>
      </c>
      <c r="D10" s="104"/>
      <c r="E10" s="104"/>
      <c r="F10" s="104"/>
      <c r="G10" s="105"/>
      <c r="H10" s="15"/>
    </row>
    <row r="11" spans="2:8" ht="20.100000000000001" customHeight="1" x14ac:dyDescent="0.2">
      <c r="B11" s="13"/>
      <c r="C11" s="103" t="s">
        <v>5</v>
      </c>
      <c r="D11" s="104"/>
      <c r="E11" s="104"/>
      <c r="F11" s="104"/>
      <c r="G11" s="105"/>
      <c r="H11" s="15"/>
    </row>
    <row r="12" spans="2:8" ht="20.100000000000001" customHeight="1" thickBot="1" x14ac:dyDescent="0.25">
      <c r="B12" s="13"/>
      <c r="C12" s="106" t="s">
        <v>6</v>
      </c>
      <c r="D12" s="107"/>
      <c r="E12" s="107"/>
      <c r="F12" s="107"/>
      <c r="G12" s="108"/>
      <c r="H12" s="15"/>
    </row>
    <row r="13" spans="2:8" ht="20.100000000000001" customHeight="1" x14ac:dyDescent="0.2">
      <c r="B13" s="13"/>
      <c r="C13" s="14" t="s">
        <v>25</v>
      </c>
      <c r="D13" s="14"/>
      <c r="E13" s="5"/>
      <c r="F13" s="5"/>
      <c r="G13" s="5"/>
      <c r="H13" s="15"/>
    </row>
    <row r="14" spans="2:8" ht="20.100000000000001" customHeight="1" x14ac:dyDescent="0.2">
      <c r="B14" s="13"/>
      <c r="C14" s="103">
        <v>1</v>
      </c>
      <c r="D14" s="104"/>
      <c r="E14" s="104"/>
      <c r="F14" s="104"/>
      <c r="G14" s="105"/>
      <c r="H14" s="15"/>
    </row>
    <row r="15" spans="2:8" ht="20.100000000000001" customHeight="1" x14ac:dyDescent="0.2">
      <c r="B15" s="13"/>
      <c r="C15" s="103">
        <v>2</v>
      </c>
      <c r="D15" s="104"/>
      <c r="E15" s="104"/>
      <c r="F15" s="104"/>
      <c r="G15" s="105"/>
      <c r="H15" s="15"/>
    </row>
    <row r="16" spans="2:8" ht="20.100000000000001" customHeight="1" x14ac:dyDescent="0.2">
      <c r="B16" s="13"/>
      <c r="C16" s="103" t="s">
        <v>5</v>
      </c>
      <c r="D16" s="104"/>
      <c r="E16" s="104"/>
      <c r="F16" s="104"/>
      <c r="G16" s="105"/>
      <c r="H16" s="15"/>
    </row>
    <row r="17" spans="2:18" ht="20.100000000000001" customHeight="1" thickBot="1" x14ac:dyDescent="0.3">
      <c r="B17" s="13"/>
      <c r="C17" s="106" t="s">
        <v>6</v>
      </c>
      <c r="D17" s="107"/>
      <c r="E17" s="107"/>
      <c r="F17" s="107"/>
      <c r="G17" s="108"/>
      <c r="H17" s="15"/>
      <c r="K17" s="136"/>
      <c r="L17" s="136"/>
      <c r="M17" s="6"/>
      <c r="N17" s="7"/>
      <c r="O17" s="8"/>
      <c r="P17" s="8"/>
      <c r="Q17" s="27"/>
      <c r="R17" s="7"/>
    </row>
    <row r="18" spans="2:18" ht="20.100000000000001" customHeight="1" thickBot="1" x14ac:dyDescent="0.25">
      <c r="B18" s="13"/>
      <c r="C18" s="14" t="s">
        <v>21</v>
      </c>
      <c r="D18" s="14"/>
      <c r="E18" s="5"/>
      <c r="F18" s="5"/>
      <c r="G18" s="5"/>
      <c r="H18" s="15"/>
      <c r="K18" s="131"/>
      <c r="L18" s="131"/>
      <c r="M18" s="6"/>
      <c r="N18" s="7"/>
      <c r="O18" s="8"/>
      <c r="P18" s="8"/>
      <c r="Q18" s="28"/>
      <c r="R18" s="7"/>
    </row>
    <row r="19" spans="2:18" ht="20.100000000000001" customHeight="1" x14ac:dyDescent="0.2">
      <c r="B19" s="13"/>
      <c r="C19" s="134" t="s">
        <v>19</v>
      </c>
      <c r="D19" s="135"/>
      <c r="E19" s="135"/>
      <c r="F19" s="137" t="s">
        <v>20</v>
      </c>
      <c r="G19" s="138"/>
      <c r="H19" s="15"/>
      <c r="K19" s="131"/>
      <c r="L19" s="131"/>
      <c r="M19" s="6"/>
      <c r="N19" s="7"/>
      <c r="O19" s="8"/>
      <c r="P19" s="8"/>
      <c r="Q19" s="29"/>
      <c r="R19" s="7"/>
    </row>
    <row r="20" spans="2:18" ht="68.25" customHeight="1" x14ac:dyDescent="0.2">
      <c r="B20" s="13"/>
      <c r="C20" s="103" t="s">
        <v>54</v>
      </c>
      <c r="D20" s="104"/>
      <c r="E20" s="104"/>
      <c r="F20" s="139" t="s">
        <v>56</v>
      </c>
      <c r="G20" s="140"/>
      <c r="H20" s="15"/>
      <c r="K20" s="131"/>
      <c r="L20" s="131"/>
      <c r="M20" s="6"/>
      <c r="N20" s="7"/>
      <c r="O20" s="8"/>
      <c r="P20" s="8"/>
      <c r="Q20" s="29"/>
      <c r="R20" s="7"/>
    </row>
    <row r="21" spans="2:18" ht="172.5" customHeight="1" x14ac:dyDescent="0.2">
      <c r="B21" s="13"/>
      <c r="C21" s="103" t="s">
        <v>55</v>
      </c>
      <c r="D21" s="104"/>
      <c r="E21" s="104"/>
      <c r="F21" s="139" t="s">
        <v>57</v>
      </c>
      <c r="G21" s="140"/>
      <c r="H21" s="15"/>
      <c r="K21" s="131"/>
      <c r="L21" s="131"/>
      <c r="M21" s="6"/>
      <c r="N21" s="7"/>
      <c r="O21" s="8"/>
      <c r="P21" s="8"/>
      <c r="Q21" s="29"/>
      <c r="R21" s="7"/>
    </row>
    <row r="22" spans="2:18" ht="20.100000000000001" customHeight="1" thickBot="1" x14ac:dyDescent="0.25">
      <c r="B22" s="13"/>
      <c r="C22" s="14" t="s">
        <v>35</v>
      </c>
      <c r="D22" s="14"/>
      <c r="E22" s="5"/>
      <c r="F22" s="5"/>
      <c r="G22" s="5"/>
      <c r="H22" s="15"/>
      <c r="K22" s="19"/>
      <c r="L22" s="19"/>
      <c r="M22" s="6"/>
      <c r="N22" s="7"/>
      <c r="O22" s="8"/>
      <c r="P22" s="7"/>
      <c r="Q22" s="30"/>
      <c r="R22" s="7"/>
    </row>
    <row r="23" spans="2:18" ht="20.100000000000001" customHeight="1" x14ac:dyDescent="0.2">
      <c r="B23" s="13"/>
      <c r="C23" s="84" t="s">
        <v>22</v>
      </c>
      <c r="D23" s="85"/>
      <c r="E23" s="86" t="s">
        <v>31</v>
      </c>
      <c r="F23" s="87" t="s">
        <v>29</v>
      </c>
      <c r="G23" s="88" t="s">
        <v>30</v>
      </c>
      <c r="H23" s="15"/>
      <c r="K23" s="19"/>
      <c r="L23" s="19"/>
      <c r="M23" s="6"/>
      <c r="N23" s="7"/>
      <c r="O23" s="8"/>
      <c r="P23" s="7"/>
      <c r="Q23" s="30"/>
      <c r="R23" s="7"/>
    </row>
    <row r="24" spans="2:18" ht="20.100000000000001" customHeight="1" x14ac:dyDescent="0.2">
      <c r="B24" s="13"/>
      <c r="C24" s="89"/>
      <c r="D24" s="21"/>
      <c r="E24" s="56"/>
      <c r="F24" s="81">
        <v>1</v>
      </c>
      <c r="G24" s="90" t="str">
        <f>IF(F24=0,"",IF(H24&lt;I24,"NORMAL","ATIPICO"))</f>
        <v>NORMAL</v>
      </c>
      <c r="H24" s="82"/>
      <c r="I24" s="54">
        <v>0.02</v>
      </c>
      <c r="J24" s="55"/>
      <c r="L24" s="19"/>
      <c r="M24" s="6"/>
      <c r="N24" s="7"/>
      <c r="O24" s="8"/>
      <c r="P24" s="7"/>
      <c r="Q24" s="30"/>
      <c r="R24" s="7"/>
    </row>
    <row r="25" spans="2:18" ht="20.100000000000001" customHeight="1" x14ac:dyDescent="0.2">
      <c r="B25" s="13"/>
      <c r="C25" s="89" t="s">
        <v>63</v>
      </c>
      <c r="D25" s="21"/>
      <c r="E25" s="56">
        <v>2015</v>
      </c>
      <c r="F25" s="97">
        <v>28351306</v>
      </c>
      <c r="G25" s="90" t="str">
        <f>IF(F25=0,"",IF(H25&lt;I25,"NORMAL","ATIPICO"))</f>
        <v>ATIPICO</v>
      </c>
      <c r="H25" s="83">
        <f>+(F25-F24)/F24</f>
        <v>28351305</v>
      </c>
      <c r="I25" s="54">
        <v>3.1699999999999999E-2</v>
      </c>
      <c r="J25" s="55"/>
      <c r="L25" s="53"/>
      <c r="M25" s="6"/>
      <c r="N25" s="7"/>
      <c r="O25" s="8"/>
      <c r="P25" s="7"/>
      <c r="Q25" s="30"/>
      <c r="R25" s="7"/>
    </row>
    <row r="26" spans="2:18" ht="20.100000000000001" customHeight="1" x14ac:dyDescent="0.2">
      <c r="B26" s="13"/>
      <c r="C26" s="147" t="s">
        <v>64</v>
      </c>
      <c r="D26" s="148"/>
      <c r="E26" s="56">
        <v>2016</v>
      </c>
      <c r="F26" s="97">
        <v>46951000</v>
      </c>
      <c r="G26" s="90" t="str">
        <f t="shared" ref="G26:G28" si="0">IF(F26=0,"",IF(H26&lt;I26,"NORMAL","ATIPICO"))</f>
        <v>ATIPICO</v>
      </c>
      <c r="H26" s="83">
        <f t="shared" ref="H26:H28" si="1">+(F26-F25)/F25</f>
        <v>0.65604364045874997</v>
      </c>
      <c r="I26" s="54">
        <v>3.73E-2</v>
      </c>
      <c r="J26" s="55"/>
      <c r="L26" s="53"/>
      <c r="M26" s="6"/>
      <c r="N26" s="7"/>
      <c r="O26" s="8"/>
      <c r="P26" s="7"/>
      <c r="Q26" s="30"/>
      <c r="R26" s="7"/>
    </row>
    <row r="27" spans="2:18" ht="20.100000000000001" customHeight="1" x14ac:dyDescent="0.2">
      <c r="B27" s="13"/>
      <c r="C27" s="151" t="s">
        <v>65</v>
      </c>
      <c r="D27" s="150"/>
      <c r="E27" s="56">
        <v>2017</v>
      </c>
      <c r="F27" s="97">
        <v>32522861</v>
      </c>
      <c r="G27" s="90" t="str">
        <f t="shared" si="0"/>
        <v>NORMAL</v>
      </c>
      <c r="H27" s="83">
        <f t="shared" si="1"/>
        <v>-0.30730205959404483</v>
      </c>
      <c r="I27" s="54">
        <v>2.4400000000000002E-2</v>
      </c>
      <c r="J27" s="55"/>
      <c r="L27" s="53"/>
      <c r="M27" s="6"/>
      <c r="N27" s="7"/>
      <c r="O27" s="8"/>
      <c r="P27" s="7"/>
      <c r="Q27" s="30"/>
      <c r="R27" s="7"/>
    </row>
    <row r="28" spans="2:18" ht="20.100000000000001" customHeight="1" thickBot="1" x14ac:dyDescent="0.25">
      <c r="B28" s="13"/>
      <c r="C28" s="149" t="s">
        <v>65</v>
      </c>
      <c r="D28" s="152"/>
      <c r="E28" s="91">
        <v>2018</v>
      </c>
      <c r="F28" s="153">
        <v>50250814</v>
      </c>
      <c r="G28" s="92" t="str">
        <f t="shared" si="0"/>
        <v>ATIPICO</v>
      </c>
      <c r="H28" s="83">
        <f t="shared" si="1"/>
        <v>0.54509205078852074</v>
      </c>
      <c r="I28" s="54">
        <v>1.9400000000000001E-2</v>
      </c>
      <c r="J28" s="55"/>
      <c r="L28" s="53"/>
      <c r="M28" s="6"/>
      <c r="N28" s="7"/>
      <c r="O28" s="8"/>
      <c r="P28" s="7"/>
      <c r="Q28" s="30"/>
      <c r="R28" s="7"/>
    </row>
    <row r="29" spans="2:18" ht="20.100000000000001" customHeight="1" x14ac:dyDescent="0.2">
      <c r="B29" s="13"/>
      <c r="C29" s="58" t="s">
        <v>0</v>
      </c>
      <c r="D29" s="58"/>
      <c r="E29" s="20"/>
      <c r="F29" s="51">
        <f>IF(F28&gt;0.1,(AVEDEV(F25:F28)),"")</f>
        <v>9081911.75</v>
      </c>
      <c r="G29" s="20"/>
      <c r="H29" s="15"/>
      <c r="J29" s="52"/>
      <c r="K29" s="19"/>
      <c r="L29" s="19"/>
      <c r="M29" s="6"/>
      <c r="N29" s="7"/>
      <c r="O29" s="8"/>
      <c r="P29" s="7"/>
      <c r="Q29" s="30"/>
      <c r="R29" s="7"/>
    </row>
    <row r="30" spans="2:18" ht="20.100000000000001" customHeight="1" x14ac:dyDescent="0.2">
      <c r="B30" s="13"/>
      <c r="C30" s="2" t="s">
        <v>1</v>
      </c>
      <c r="D30" s="2"/>
      <c r="E30" s="2"/>
      <c r="F30" s="3" t="s">
        <v>2</v>
      </c>
      <c r="G30" s="5"/>
      <c r="H30" s="15"/>
      <c r="K30" s="131"/>
      <c r="L30" s="131"/>
      <c r="M30" s="6"/>
      <c r="N30" s="7"/>
      <c r="O30" s="8"/>
      <c r="P30" s="8"/>
      <c r="Q30" s="29"/>
      <c r="R30" s="7"/>
    </row>
    <row r="31" spans="2:18" ht="20.100000000000001" customHeight="1" x14ac:dyDescent="0.2">
      <c r="B31" s="13"/>
      <c r="C31" s="5" t="s">
        <v>4</v>
      </c>
      <c r="D31" s="5"/>
      <c r="E31" s="4"/>
      <c r="F31" s="57">
        <f>IF(F29&gt;0.01,(LINEST(F25:F28,E25:E28)),"")</f>
        <v>5127038.4999999991</v>
      </c>
      <c r="G31" s="5"/>
      <c r="H31" s="15"/>
      <c r="K31" s="19"/>
      <c r="L31" s="19"/>
      <c r="M31" s="6"/>
      <c r="N31" s="7"/>
      <c r="O31" s="8"/>
      <c r="P31" s="8"/>
      <c r="Q31" s="29"/>
      <c r="R31" s="7"/>
    </row>
    <row r="32" spans="2:18" ht="20.100000000000001" customHeight="1" x14ac:dyDescent="0.2">
      <c r="B32" s="59"/>
      <c r="C32" s="60" t="s">
        <v>3</v>
      </c>
      <c r="D32" s="60"/>
      <c r="E32" s="60"/>
      <c r="F32" s="61">
        <f>IF(F31="","",(F31+F28))</f>
        <v>55377852.5</v>
      </c>
      <c r="G32" s="62"/>
      <c r="H32" s="63"/>
      <c r="K32" s="19"/>
      <c r="L32" s="19"/>
      <c r="M32" s="6"/>
      <c r="N32" s="7"/>
      <c r="O32" s="8"/>
      <c r="P32" s="8"/>
      <c r="Q32" s="29"/>
      <c r="R32" s="7"/>
    </row>
    <row r="33" spans="2:18" ht="20.100000000000001" customHeight="1" x14ac:dyDescent="0.2">
      <c r="B33" s="5"/>
      <c r="C33" s="5"/>
      <c r="D33" s="5"/>
      <c r="E33" s="5"/>
      <c r="F33" s="5"/>
      <c r="G33" s="5"/>
      <c r="H33" s="5"/>
      <c r="K33" s="19"/>
      <c r="L33" s="19"/>
      <c r="M33" s="6"/>
      <c r="N33" s="7"/>
      <c r="O33" s="8"/>
      <c r="P33" s="8"/>
      <c r="Q33" s="29"/>
      <c r="R33" s="7"/>
    </row>
    <row r="34" spans="2:18" ht="20.100000000000001" customHeight="1" thickBot="1" x14ac:dyDescent="0.25">
      <c r="B34" s="47"/>
      <c r="C34" s="48" t="s">
        <v>36</v>
      </c>
      <c r="D34" s="48"/>
      <c r="E34" s="49"/>
      <c r="F34" s="49"/>
      <c r="G34" s="49"/>
      <c r="H34" s="50"/>
      <c r="K34" s="19"/>
      <c r="L34" s="19"/>
      <c r="M34" s="6"/>
      <c r="N34" s="7"/>
      <c r="O34" s="8"/>
      <c r="P34" s="8"/>
      <c r="Q34" s="29"/>
      <c r="R34" s="7"/>
    </row>
    <row r="35" spans="2:18" ht="20.100000000000001" customHeight="1" x14ac:dyDescent="0.2">
      <c r="B35" s="13"/>
      <c r="C35" s="134" t="s">
        <v>22</v>
      </c>
      <c r="D35" s="135"/>
      <c r="E35" s="135"/>
      <c r="F35" s="96" t="s">
        <v>23</v>
      </c>
      <c r="G35" s="26" t="s">
        <v>24</v>
      </c>
      <c r="H35" s="15"/>
      <c r="K35" s="19"/>
      <c r="L35" s="10"/>
      <c r="M35" s="6"/>
      <c r="N35" s="7"/>
      <c r="O35" s="8"/>
      <c r="P35" s="8"/>
      <c r="Q35" s="29"/>
      <c r="R35" s="7"/>
    </row>
    <row r="36" spans="2:18" ht="20.100000000000001" customHeight="1" x14ac:dyDescent="0.2">
      <c r="B36" s="13"/>
      <c r="C36" s="103" t="s">
        <v>60</v>
      </c>
      <c r="D36" s="104"/>
      <c r="E36" s="104"/>
      <c r="F36" s="93">
        <v>60000000</v>
      </c>
      <c r="G36" s="94"/>
      <c r="H36" s="15"/>
      <c r="K36" s="19"/>
      <c r="L36" s="10"/>
      <c r="M36" s="6"/>
      <c r="N36" s="7"/>
      <c r="O36" s="8"/>
      <c r="P36" s="8"/>
      <c r="Q36" s="29"/>
      <c r="R36" s="7"/>
    </row>
    <row r="37" spans="2:18" ht="20.100000000000001" customHeight="1" x14ac:dyDescent="0.2">
      <c r="B37" s="13"/>
      <c r="C37" s="103" t="s">
        <v>66</v>
      </c>
      <c r="D37" s="104"/>
      <c r="E37" s="104"/>
      <c r="F37" s="93"/>
      <c r="G37" s="95"/>
      <c r="H37" s="15"/>
      <c r="K37" s="7"/>
      <c r="L37" s="7"/>
      <c r="M37" s="7"/>
      <c r="N37" s="7"/>
      <c r="O37" s="7"/>
      <c r="P37" s="8"/>
      <c r="Q37" s="7"/>
      <c r="R37" s="7"/>
    </row>
    <row r="38" spans="2:18" ht="20.100000000000001" customHeight="1" x14ac:dyDescent="0.2">
      <c r="B38" s="13"/>
      <c r="C38" s="103"/>
      <c r="D38" s="104"/>
      <c r="E38" s="133"/>
      <c r="F38" s="22"/>
      <c r="G38" s="24"/>
      <c r="H38" s="15"/>
      <c r="K38" s="8"/>
      <c r="L38" s="8"/>
      <c r="M38" s="8"/>
      <c r="N38" s="8"/>
      <c r="O38" s="8"/>
      <c r="P38" s="8"/>
      <c r="Q38" s="8"/>
      <c r="R38" s="7"/>
    </row>
    <row r="39" spans="2:18" ht="20.100000000000001" customHeight="1" x14ac:dyDescent="0.2">
      <c r="B39" s="13"/>
      <c r="C39" s="103" t="s">
        <v>5</v>
      </c>
      <c r="D39" s="104"/>
      <c r="E39" s="104"/>
      <c r="F39" s="22"/>
      <c r="G39" s="24"/>
      <c r="H39" s="15"/>
      <c r="K39" s="8"/>
      <c r="L39" s="8"/>
      <c r="M39" s="37"/>
      <c r="N39" s="8"/>
      <c r="O39" s="8"/>
      <c r="P39" s="8"/>
      <c r="Q39" s="8"/>
      <c r="R39" s="7"/>
    </row>
    <row r="40" spans="2:18" ht="20.100000000000001" customHeight="1" thickBot="1" x14ac:dyDescent="0.25">
      <c r="B40" s="13"/>
      <c r="C40" s="106" t="s">
        <v>6</v>
      </c>
      <c r="D40" s="107"/>
      <c r="E40" s="107"/>
      <c r="F40" s="23"/>
      <c r="G40" s="25"/>
      <c r="H40" s="15"/>
      <c r="K40" s="132"/>
      <c r="L40" s="132"/>
      <c r="M40" s="132"/>
      <c r="N40" s="132"/>
      <c r="O40" s="132"/>
      <c r="P40" s="132"/>
      <c r="Q40" s="132"/>
      <c r="R40" s="29"/>
    </row>
    <row r="41" spans="2:18" ht="20.100000000000001" customHeight="1" x14ac:dyDescent="0.2">
      <c r="B41" s="13"/>
      <c r="C41" s="46" t="s">
        <v>32</v>
      </c>
      <c r="D41" s="46"/>
      <c r="E41" s="20"/>
      <c r="F41" s="64">
        <f>IF(F36&gt;0.1,(MEDIAN(F36:F40)),"")</f>
        <v>60000000</v>
      </c>
      <c r="G41" s="20"/>
      <c r="H41" s="15"/>
      <c r="K41" s="38"/>
      <c r="L41" s="39"/>
      <c r="M41" s="38"/>
      <c r="N41" s="38"/>
      <c r="O41" s="40"/>
      <c r="P41" s="40"/>
      <c r="Q41" s="39"/>
      <c r="R41" s="29"/>
    </row>
    <row r="42" spans="2:18" ht="20.100000000000001" customHeight="1" x14ac:dyDescent="0.2">
      <c r="B42" s="13"/>
      <c r="C42" s="65" t="s">
        <v>34</v>
      </c>
      <c r="D42" s="65"/>
      <c r="E42" s="65"/>
      <c r="F42" s="66">
        <f>IF(F32="","",(F41-F32))</f>
        <v>4622147.5</v>
      </c>
      <c r="G42" s="5"/>
      <c r="H42" s="15"/>
      <c r="K42" s="8"/>
      <c r="L42" s="9"/>
      <c r="M42" s="41"/>
      <c r="N42" s="8"/>
      <c r="O42" s="42"/>
      <c r="P42" s="8"/>
      <c r="Q42" s="8"/>
      <c r="R42" s="31"/>
    </row>
    <row r="43" spans="2:18" ht="19.5" customHeight="1" x14ac:dyDescent="0.2">
      <c r="B43" s="13"/>
      <c r="C43" s="67" t="s">
        <v>33</v>
      </c>
      <c r="D43" s="67"/>
      <c r="E43" s="65"/>
      <c r="F43" s="68">
        <f>IF(F42&gt;0.01,((F41+F32)/2),F41)</f>
        <v>57688926.25</v>
      </c>
      <c r="G43" s="5"/>
      <c r="H43" s="15"/>
      <c r="K43" s="8"/>
      <c r="L43" s="8"/>
      <c r="M43" s="43"/>
      <c r="N43" s="8"/>
      <c r="O43" s="42"/>
      <c r="P43" s="8"/>
      <c r="Q43" s="8"/>
      <c r="R43" s="33"/>
    </row>
    <row r="44" spans="2:18" ht="20.100000000000001" customHeight="1" x14ac:dyDescent="0.25">
      <c r="B44" s="13"/>
      <c r="C44" s="14" t="s">
        <v>16</v>
      </c>
      <c r="D44" s="14"/>
      <c r="E44" s="5"/>
      <c r="F44" s="5"/>
      <c r="G44" s="5"/>
      <c r="H44" s="15"/>
      <c r="K44" s="8"/>
      <c r="L44" s="8"/>
      <c r="M44" s="43"/>
      <c r="N44" s="8"/>
      <c r="O44" s="78"/>
      <c r="P44"/>
      <c r="Q44" s="8"/>
      <c r="R44" s="33"/>
    </row>
    <row r="45" spans="2:18" ht="46.5" customHeight="1" x14ac:dyDescent="0.25">
      <c r="B45" s="13"/>
      <c r="C45" s="110" t="s">
        <v>7</v>
      </c>
      <c r="D45" s="110"/>
      <c r="E45" s="111"/>
      <c r="F45" s="111"/>
      <c r="G45" s="111"/>
      <c r="H45" s="15"/>
      <c r="K45" s="8"/>
      <c r="L45" s="8"/>
      <c r="M45" s="43"/>
      <c r="N45" s="8"/>
      <c r="O45" s="79"/>
      <c r="P45"/>
      <c r="Q45" s="8"/>
      <c r="R45" s="33"/>
    </row>
    <row r="46" spans="2:18" ht="19.899999999999999" customHeight="1" x14ac:dyDescent="0.25">
      <c r="B46" s="13"/>
      <c r="C46" s="14" t="s">
        <v>17</v>
      </c>
      <c r="D46" s="14"/>
      <c r="E46" s="5"/>
      <c r="F46" s="5"/>
      <c r="G46" s="5"/>
      <c r="H46" s="15"/>
      <c r="K46" s="8"/>
      <c r="L46" s="8"/>
      <c r="M46" s="43"/>
      <c r="N46" s="8"/>
      <c r="O46" s="80"/>
      <c r="P46"/>
      <c r="Q46" s="8"/>
      <c r="R46" s="34"/>
    </row>
    <row r="47" spans="2:18" ht="19.899999999999999" customHeight="1" thickBot="1" x14ac:dyDescent="0.3">
      <c r="B47" s="13"/>
      <c r="C47" s="2" t="s">
        <v>18</v>
      </c>
      <c r="D47" s="2"/>
      <c r="E47" s="5"/>
      <c r="F47" s="5"/>
      <c r="G47" s="5"/>
      <c r="H47" s="15"/>
      <c r="K47" s="8"/>
      <c r="L47" s="8"/>
      <c r="M47" s="43"/>
      <c r="N47" s="8"/>
      <c r="O47"/>
      <c r="P47" s="80" t="s">
        <v>51</v>
      </c>
      <c r="Q47" s="8"/>
      <c r="R47" s="35"/>
    </row>
    <row r="48" spans="2:18" ht="19.899999999999999" customHeight="1" x14ac:dyDescent="0.25">
      <c r="B48" s="13"/>
      <c r="C48" s="117" t="s">
        <v>8</v>
      </c>
      <c r="D48" s="118"/>
      <c r="E48" s="119"/>
      <c r="F48" s="119" t="s">
        <v>9</v>
      </c>
      <c r="G48" s="120"/>
      <c r="H48" s="15"/>
      <c r="K48" s="8"/>
      <c r="L48" s="8"/>
      <c r="M48" s="43"/>
      <c r="N48" s="8"/>
      <c r="O48" s="79"/>
      <c r="P48"/>
      <c r="Q48" s="8"/>
      <c r="R48" s="32"/>
    </row>
    <row r="49" spans="2:18" ht="102.75" customHeight="1" x14ac:dyDescent="0.25">
      <c r="B49" s="13"/>
      <c r="C49" s="121" t="s">
        <v>59</v>
      </c>
      <c r="D49" s="122"/>
      <c r="E49" s="123"/>
      <c r="F49" s="124">
        <v>1</v>
      </c>
      <c r="G49" s="125"/>
      <c r="H49" s="15"/>
      <c r="K49" s="8"/>
      <c r="L49" s="8"/>
      <c r="M49" s="43"/>
      <c r="N49" s="8"/>
      <c r="O49" s="79"/>
      <c r="P49"/>
      <c r="Q49" s="8"/>
      <c r="R49" s="36"/>
    </row>
    <row r="50" spans="2:18" ht="167.25" customHeight="1" x14ac:dyDescent="0.2">
      <c r="B50" s="13"/>
      <c r="C50" s="121" t="s">
        <v>58</v>
      </c>
      <c r="D50" s="122"/>
      <c r="E50" s="123"/>
      <c r="F50" s="124">
        <v>1</v>
      </c>
      <c r="G50" s="125"/>
      <c r="H50" s="15"/>
      <c r="K50" s="8"/>
      <c r="L50" s="8"/>
      <c r="M50" s="43"/>
      <c r="N50" s="8"/>
      <c r="O50" s="42"/>
      <c r="P50" s="8"/>
      <c r="Q50" s="8"/>
      <c r="R50" s="36"/>
    </row>
    <row r="51" spans="2:18" ht="19.899999999999999" customHeight="1" thickBot="1" x14ac:dyDescent="0.25">
      <c r="B51" s="13"/>
      <c r="C51" s="98"/>
      <c r="D51" s="99"/>
      <c r="E51" s="100"/>
      <c r="F51" s="101"/>
      <c r="G51" s="102"/>
      <c r="H51" s="15"/>
      <c r="K51" s="8"/>
      <c r="L51" s="8"/>
      <c r="M51" s="43"/>
      <c r="N51" s="8"/>
      <c r="O51" s="42"/>
      <c r="P51" s="8"/>
      <c r="Q51" s="8"/>
      <c r="R51" s="29"/>
    </row>
    <row r="52" spans="2:18" ht="7.5" customHeight="1" x14ac:dyDescent="0.2">
      <c r="B52" s="13"/>
      <c r="C52" s="2"/>
      <c r="D52" s="2"/>
      <c r="E52" s="5"/>
      <c r="F52" s="5"/>
      <c r="G52" s="5"/>
      <c r="H52" s="15"/>
      <c r="K52" s="8"/>
      <c r="L52" s="8"/>
      <c r="M52" s="43"/>
      <c r="N52" s="8"/>
      <c r="O52" s="42"/>
      <c r="P52" s="8"/>
      <c r="Q52" s="8"/>
      <c r="R52" s="29"/>
    </row>
    <row r="53" spans="2:18" ht="34.5" customHeight="1" x14ac:dyDescent="0.2">
      <c r="B53" s="13"/>
      <c r="C53" s="110" t="s">
        <v>15</v>
      </c>
      <c r="D53" s="110"/>
      <c r="E53" s="111"/>
      <c r="F53" s="111"/>
      <c r="G53" s="111"/>
      <c r="H53" s="15"/>
      <c r="K53" s="8"/>
      <c r="L53" s="8"/>
      <c r="M53" s="37"/>
      <c r="N53" s="8"/>
      <c r="O53" s="42"/>
      <c r="P53" s="8"/>
      <c r="Q53" s="8"/>
      <c r="R53" s="29"/>
    </row>
    <row r="54" spans="2:18" ht="19.5" customHeight="1" thickBot="1" x14ac:dyDescent="0.25">
      <c r="B54" s="13"/>
      <c r="C54" s="2" t="s">
        <v>26</v>
      </c>
      <c r="D54" s="2"/>
      <c r="E54" s="5"/>
      <c r="F54" s="5"/>
      <c r="G54" s="5"/>
      <c r="H54" s="15"/>
      <c r="K54" s="8"/>
      <c r="L54" s="8"/>
      <c r="M54" s="37"/>
      <c r="N54" s="8"/>
      <c r="O54" s="42"/>
      <c r="P54" s="8"/>
      <c r="Q54" s="8"/>
      <c r="R54" s="29"/>
    </row>
    <row r="55" spans="2:18" ht="19.5" customHeight="1" x14ac:dyDescent="0.2">
      <c r="B55" s="13"/>
      <c r="C55" s="117" t="s">
        <v>27</v>
      </c>
      <c r="D55" s="118"/>
      <c r="E55" s="119"/>
      <c r="F55" s="119" t="s">
        <v>9</v>
      </c>
      <c r="G55" s="120"/>
      <c r="H55" s="15"/>
      <c r="K55" s="8"/>
      <c r="L55" s="8"/>
      <c r="M55" s="37"/>
      <c r="N55" s="8"/>
      <c r="O55" s="42"/>
      <c r="P55" s="8"/>
      <c r="Q55" s="8"/>
      <c r="R55" s="29"/>
    </row>
    <row r="56" spans="2:18" ht="19.5" customHeight="1" x14ac:dyDescent="0.2">
      <c r="B56" s="13"/>
      <c r="C56" s="142"/>
      <c r="D56" s="122"/>
      <c r="E56" s="123"/>
      <c r="F56" s="143">
        <v>1</v>
      </c>
      <c r="G56" s="125"/>
      <c r="H56" s="15"/>
      <c r="K56" s="8"/>
      <c r="L56" s="8"/>
      <c r="M56" s="37"/>
      <c r="N56" s="8"/>
      <c r="O56" s="42"/>
      <c r="P56" s="8"/>
      <c r="Q56" s="8"/>
      <c r="R56" s="29"/>
    </row>
    <row r="57" spans="2:18" ht="19.5" customHeight="1" x14ac:dyDescent="0.2">
      <c r="B57" s="13"/>
      <c r="C57" s="144"/>
      <c r="D57" s="145"/>
      <c r="E57" s="146"/>
      <c r="F57" s="143"/>
      <c r="G57" s="125"/>
      <c r="H57" s="15"/>
      <c r="K57" s="8"/>
      <c r="L57" s="8"/>
      <c r="M57" s="37"/>
      <c r="N57" s="8"/>
      <c r="O57" s="42"/>
      <c r="P57" s="8"/>
      <c r="Q57" s="8"/>
      <c r="R57" s="29"/>
    </row>
    <row r="58" spans="2:18" ht="19.5" customHeight="1" thickBot="1" x14ac:dyDescent="0.25">
      <c r="B58" s="13"/>
      <c r="C58" s="98"/>
      <c r="D58" s="99"/>
      <c r="E58" s="100"/>
      <c r="F58" s="115"/>
      <c r="G58" s="102"/>
      <c r="H58" s="15"/>
      <c r="K58" s="8"/>
      <c r="L58" s="8"/>
      <c r="M58" s="37"/>
      <c r="N58" s="8"/>
      <c r="O58" s="42"/>
      <c r="P58" s="8"/>
      <c r="Q58" s="8"/>
      <c r="R58" s="29"/>
    </row>
    <row r="59" spans="2:18" ht="19.5" customHeight="1" x14ac:dyDescent="0.2">
      <c r="B59" s="13"/>
      <c r="C59" s="116" t="s">
        <v>28</v>
      </c>
      <c r="D59" s="116"/>
      <c r="E59" s="116"/>
      <c r="F59" s="116"/>
      <c r="G59" s="116"/>
      <c r="H59" s="15"/>
      <c r="K59" s="8"/>
      <c r="L59" s="8"/>
      <c r="M59" s="37"/>
      <c r="N59" s="8"/>
      <c r="O59" s="42"/>
      <c r="P59" s="8"/>
      <c r="Q59" s="8"/>
      <c r="R59" s="29"/>
    </row>
    <row r="60" spans="2:18" ht="19.899999999999999" customHeight="1" x14ac:dyDescent="0.2">
      <c r="B60" s="13"/>
      <c r="C60" s="48" t="s">
        <v>37</v>
      </c>
      <c r="H60" s="15"/>
      <c r="K60" s="8"/>
      <c r="L60" s="8"/>
      <c r="M60" s="37"/>
      <c r="N60" s="8"/>
      <c r="O60" s="42"/>
      <c r="P60" s="8"/>
      <c r="Q60" s="8"/>
      <c r="R60" s="29"/>
    </row>
    <row r="61" spans="2:18" ht="20.100000000000001" customHeight="1" x14ac:dyDescent="0.2">
      <c r="B61" s="13"/>
      <c r="C61" s="69" t="s">
        <v>41</v>
      </c>
      <c r="D61" s="141" t="s">
        <v>39</v>
      </c>
      <c r="E61" s="141"/>
      <c r="F61" s="141" t="s">
        <v>40</v>
      </c>
      <c r="G61" s="141"/>
      <c r="H61" s="15"/>
      <c r="K61" s="44"/>
      <c r="L61" s="44"/>
      <c r="M61" s="44"/>
      <c r="N61" s="44"/>
      <c r="O61" s="44"/>
      <c r="P61" s="44"/>
      <c r="Q61" s="44"/>
      <c r="R61" s="5"/>
    </row>
    <row r="62" spans="2:18" ht="20.100000000000001" customHeight="1" x14ac:dyDescent="0.2">
      <c r="B62" s="13"/>
      <c r="C62" s="74" t="s">
        <v>38</v>
      </c>
      <c r="D62" s="65"/>
      <c r="E62" s="65"/>
      <c r="F62" s="65"/>
      <c r="G62" s="65"/>
      <c r="H62" s="75"/>
      <c r="K62" s="44"/>
      <c r="L62" s="44"/>
      <c r="M62" s="44"/>
      <c r="N62" s="44"/>
      <c r="O62" s="44"/>
      <c r="P62" s="44"/>
      <c r="Q62" s="44"/>
      <c r="R62" s="5"/>
    </row>
    <row r="63" spans="2:18" ht="20.100000000000001" customHeight="1" x14ac:dyDescent="0.2">
      <c r="B63" s="13"/>
      <c r="C63" s="65" t="s">
        <v>42</v>
      </c>
      <c r="D63" s="70">
        <v>3</v>
      </c>
      <c r="E63" s="71" t="str">
        <f>IF(D63=0,"",IF(D63&gt;4.9,"CASI CIERTO",IF(D63=4,"PROBABLE",IF(D63=3,"POSIBLE",IF(D63=2,"IMPROBABLE","RARO")))))</f>
        <v>POSIBLE</v>
      </c>
      <c r="F63" s="72">
        <v>3</v>
      </c>
      <c r="G63" s="73" t="str">
        <f>IF(F63=0,"",IF(F63&gt;4.9,"CATASTRÓFICO",IF(F63=4,"MAYOR",IF(F63=3,"MODERADO",IF(F63=2,"MENOR","INSIGNIFICANTE")))))</f>
        <v>MODERADO</v>
      </c>
      <c r="H63" s="75"/>
      <c r="K63" s="44"/>
      <c r="L63" s="44"/>
      <c r="M63" s="44"/>
      <c r="N63" s="44"/>
      <c r="O63" s="44"/>
      <c r="P63" s="44"/>
      <c r="Q63" s="44"/>
      <c r="R63" s="5"/>
    </row>
    <row r="64" spans="2:18" ht="20.100000000000001" customHeight="1" x14ac:dyDescent="0.2">
      <c r="B64" s="13"/>
      <c r="C64" s="65" t="s">
        <v>43</v>
      </c>
      <c r="D64" s="70">
        <v>0</v>
      </c>
      <c r="E64" s="71" t="str">
        <f t="shared" ref="E64:E69" si="2">IF(D64=0,"",IF(D64&gt;4.9,"CASI CIERTO",IF(D64=4,"PROBABLE",IF(D64=3,"POSIBLE",IF(D64=2,"IMPROBABLE","RARO")))))</f>
        <v/>
      </c>
      <c r="F64" s="72">
        <v>4</v>
      </c>
      <c r="G64" s="73" t="str">
        <f t="shared" ref="G64:G69" si="3">IF(F64=0,"",IF(F64&gt;4.9,"CATASTRÓFICO",IF(F64=4,"MAYOR",IF(F64=3,"MODERADO",IF(F64=2,"MENOR","INSIGNIFICANTE")))))</f>
        <v>MAYOR</v>
      </c>
      <c r="H64" s="75"/>
      <c r="K64" s="44"/>
      <c r="L64" s="44"/>
      <c r="M64" s="44"/>
      <c r="N64" s="44"/>
      <c r="O64" s="44"/>
      <c r="P64" s="44"/>
      <c r="Q64" s="44"/>
      <c r="R64" s="5"/>
    </row>
    <row r="65" spans="2:18" ht="20.100000000000001" customHeight="1" x14ac:dyDescent="0.2">
      <c r="B65" s="13"/>
      <c r="C65" s="65" t="s">
        <v>44</v>
      </c>
      <c r="D65" s="70">
        <v>3</v>
      </c>
      <c r="E65" s="71" t="str">
        <f t="shared" si="2"/>
        <v>POSIBLE</v>
      </c>
      <c r="F65" s="72">
        <v>4</v>
      </c>
      <c r="G65" s="73" t="str">
        <f t="shared" si="3"/>
        <v>MAYOR</v>
      </c>
      <c r="H65" s="75"/>
      <c r="K65" s="44"/>
      <c r="L65" s="44"/>
      <c r="M65" s="44"/>
      <c r="N65" s="44"/>
      <c r="O65" s="44"/>
      <c r="P65" s="44"/>
      <c r="Q65" s="44"/>
      <c r="R65" s="5"/>
    </row>
    <row r="66" spans="2:18" ht="20.100000000000001" customHeight="1" x14ac:dyDescent="0.2">
      <c r="B66" s="13"/>
      <c r="C66" s="65" t="s">
        <v>45</v>
      </c>
      <c r="D66" s="70">
        <v>0</v>
      </c>
      <c r="E66" s="71" t="str">
        <f t="shared" si="2"/>
        <v/>
      </c>
      <c r="F66" s="72">
        <v>0</v>
      </c>
      <c r="G66" s="73" t="str">
        <f t="shared" si="3"/>
        <v/>
      </c>
      <c r="H66" s="75"/>
      <c r="K66" s="44"/>
      <c r="L66" s="44"/>
      <c r="M66" s="44"/>
      <c r="N66" s="44"/>
      <c r="O66" s="44"/>
      <c r="P66" s="44"/>
      <c r="Q66" s="44"/>
      <c r="R66" s="5"/>
    </row>
    <row r="67" spans="2:18" ht="20.100000000000001" customHeight="1" x14ac:dyDescent="0.2">
      <c r="B67" s="13"/>
      <c r="C67" s="65" t="s">
        <v>46</v>
      </c>
      <c r="D67" s="70">
        <v>0</v>
      </c>
      <c r="E67" s="71" t="str">
        <f t="shared" si="2"/>
        <v/>
      </c>
      <c r="F67" s="72"/>
      <c r="G67" s="73" t="str">
        <f t="shared" si="3"/>
        <v/>
      </c>
      <c r="H67" s="75"/>
      <c r="K67" s="44"/>
      <c r="L67" s="44"/>
      <c r="M67" s="44"/>
      <c r="N67" s="44"/>
      <c r="O67" s="44"/>
      <c r="P67" s="44"/>
      <c r="Q67" s="44"/>
      <c r="R67" s="5"/>
    </row>
    <row r="68" spans="2:18" ht="20.100000000000001" customHeight="1" x14ac:dyDescent="0.2">
      <c r="B68" s="13"/>
      <c r="C68" s="74" t="s">
        <v>47</v>
      </c>
      <c r="D68" s="65"/>
      <c r="E68" s="65"/>
      <c r="F68" s="65"/>
      <c r="G68" s="65"/>
      <c r="H68" s="75"/>
      <c r="K68" s="44"/>
      <c r="L68" s="44"/>
      <c r="M68" s="44"/>
      <c r="N68" s="44"/>
      <c r="O68" s="44"/>
      <c r="P68" s="44"/>
      <c r="Q68" s="44"/>
      <c r="R68" s="5"/>
    </row>
    <row r="69" spans="2:18" ht="20.100000000000001" customHeight="1" x14ac:dyDescent="0.2">
      <c r="B69" s="13"/>
      <c r="C69" s="65" t="s">
        <v>48</v>
      </c>
      <c r="D69" s="70">
        <v>1</v>
      </c>
      <c r="E69" s="71" t="str">
        <f t="shared" si="2"/>
        <v>RARO</v>
      </c>
      <c r="F69" s="72">
        <v>2</v>
      </c>
      <c r="G69" s="73" t="str">
        <f t="shared" si="3"/>
        <v>MENOR</v>
      </c>
      <c r="H69" s="75"/>
      <c r="K69" s="44"/>
      <c r="L69" s="44"/>
      <c r="M69" s="44"/>
      <c r="N69" s="44"/>
      <c r="O69" s="44"/>
      <c r="P69" s="44"/>
      <c r="Q69" s="44"/>
      <c r="R69" s="5"/>
    </row>
    <row r="70" spans="2:18" ht="9.75" customHeight="1" x14ac:dyDescent="0.2">
      <c r="B70" s="13"/>
      <c r="C70" s="65"/>
      <c r="D70" s="44"/>
      <c r="E70" s="76"/>
      <c r="F70" s="44"/>
      <c r="G70" s="77"/>
      <c r="H70" s="75"/>
      <c r="K70" s="44"/>
      <c r="L70" s="44"/>
      <c r="M70" s="44"/>
      <c r="N70" s="44"/>
      <c r="O70" s="44"/>
      <c r="P70" s="44"/>
      <c r="Q70" s="44"/>
      <c r="R70" s="5"/>
    </row>
    <row r="71" spans="2:18" ht="27.75" customHeight="1" x14ac:dyDescent="0.2">
      <c r="B71" s="13"/>
      <c r="C71" s="110" t="s">
        <v>49</v>
      </c>
      <c r="D71" s="110"/>
      <c r="E71" s="111"/>
      <c r="F71" s="111"/>
      <c r="G71" s="111"/>
      <c r="H71" s="15"/>
      <c r="K71" s="44"/>
      <c r="L71" s="44"/>
      <c r="M71" s="44"/>
      <c r="N71" s="44"/>
      <c r="O71" s="44"/>
      <c r="P71" s="44"/>
      <c r="Q71" s="44"/>
      <c r="R71" s="5"/>
    </row>
    <row r="72" spans="2:18" ht="20.100000000000001" customHeight="1" x14ac:dyDescent="0.2">
      <c r="B72" s="16"/>
      <c r="C72" s="17"/>
      <c r="D72" s="17"/>
      <c r="E72" s="17"/>
      <c r="F72" s="17"/>
      <c r="G72" s="17"/>
      <c r="H72" s="18"/>
      <c r="K72" s="44"/>
      <c r="L72" s="44"/>
      <c r="M72" s="44"/>
      <c r="N72" s="44"/>
      <c r="O72" s="44"/>
      <c r="P72" s="44"/>
      <c r="Q72" s="44"/>
      <c r="R72" s="5"/>
    </row>
    <row r="73" spans="2:18" ht="20.100000000000001" customHeight="1" x14ac:dyDescent="0.2">
      <c r="E73" s="109" t="s">
        <v>50</v>
      </c>
      <c r="F73" s="109"/>
      <c r="G73" s="109"/>
      <c r="H73" s="109"/>
      <c r="K73" s="44"/>
      <c r="L73" s="44"/>
      <c r="M73" s="44"/>
      <c r="N73" s="44"/>
      <c r="O73" s="44"/>
      <c r="P73" s="44"/>
      <c r="Q73" s="44"/>
      <c r="R73" s="5"/>
    </row>
    <row r="74" spans="2:18" ht="20.100000000000001" customHeight="1" x14ac:dyDescent="0.2">
      <c r="K74" s="44"/>
      <c r="L74" s="44"/>
      <c r="M74" s="44"/>
      <c r="N74" s="44"/>
      <c r="O74" s="44"/>
      <c r="P74" s="44"/>
      <c r="Q74" s="44"/>
      <c r="R74" s="5"/>
    </row>
    <row r="75" spans="2:18" ht="20.100000000000001" customHeight="1" x14ac:dyDescent="0.2">
      <c r="K75" s="44"/>
      <c r="L75" s="44"/>
      <c r="M75" s="44"/>
      <c r="N75" s="44"/>
      <c r="O75" s="44"/>
      <c r="P75" s="44"/>
      <c r="Q75" s="44"/>
      <c r="R75" s="5"/>
    </row>
    <row r="76" spans="2:18" ht="20.100000000000001" customHeight="1" x14ac:dyDescent="0.2">
      <c r="K76" s="44"/>
      <c r="L76" s="44"/>
      <c r="M76" s="44"/>
      <c r="N76" s="44"/>
      <c r="O76" s="44"/>
      <c r="P76" s="44"/>
      <c r="Q76" s="44"/>
      <c r="R76" s="5"/>
    </row>
    <row r="77" spans="2:18" ht="20.100000000000001" customHeight="1" x14ac:dyDescent="0.2">
      <c r="K77" s="44"/>
      <c r="L77" s="44"/>
      <c r="M77" s="44"/>
      <c r="N77" s="44"/>
      <c r="O77" s="44"/>
      <c r="P77" s="44"/>
      <c r="Q77" s="44"/>
      <c r="R77" s="5"/>
    </row>
    <row r="78" spans="2:18" ht="20.100000000000001" customHeight="1" x14ac:dyDescent="0.2">
      <c r="K78" s="44"/>
      <c r="L78" s="44"/>
      <c r="M78" s="44"/>
      <c r="N78" s="44"/>
      <c r="O78" s="44"/>
      <c r="P78" s="44"/>
      <c r="Q78" s="44"/>
      <c r="R78" s="5"/>
    </row>
    <row r="79" spans="2:18" ht="20.100000000000001" customHeight="1" x14ac:dyDescent="0.2">
      <c r="K79" s="45"/>
      <c r="L79" s="45"/>
      <c r="M79" s="45"/>
      <c r="N79" s="45"/>
      <c r="O79" s="45"/>
      <c r="P79" s="45"/>
      <c r="Q79" s="45"/>
    </row>
    <row r="80" spans="2:18" ht="20.100000000000001" customHeight="1" x14ac:dyDescent="0.2">
      <c r="K80" s="45"/>
      <c r="L80" s="45"/>
      <c r="M80" s="45"/>
      <c r="N80" s="45"/>
      <c r="O80" s="45"/>
      <c r="P80" s="45"/>
      <c r="Q80" s="45"/>
    </row>
    <row r="81" spans="11:17" ht="20.100000000000001" customHeight="1" x14ac:dyDescent="0.2">
      <c r="K81" s="45"/>
      <c r="L81" s="45"/>
      <c r="M81" s="45"/>
      <c r="N81" s="45"/>
      <c r="O81" s="45"/>
      <c r="P81" s="45"/>
      <c r="Q81" s="45"/>
    </row>
    <row r="82" spans="11:17" ht="20.100000000000001" customHeight="1" x14ac:dyDescent="0.2">
      <c r="K82" s="45"/>
      <c r="L82" s="45"/>
      <c r="M82" s="45"/>
      <c r="N82" s="45"/>
      <c r="O82" s="45"/>
      <c r="P82" s="45"/>
      <c r="Q82" s="45"/>
    </row>
    <row r="83" spans="11:17" ht="20.100000000000001" customHeight="1" x14ac:dyDescent="0.2"/>
    <row r="84" spans="11:17" ht="20.100000000000001" customHeight="1" x14ac:dyDescent="0.2"/>
    <row r="85" spans="11:17" ht="20.100000000000001" customHeight="1" x14ac:dyDescent="0.2"/>
    <row r="86" spans="11:17" ht="20.100000000000001" customHeight="1" x14ac:dyDescent="0.2"/>
    <row r="87" spans="11:17" ht="20.100000000000001" customHeight="1" x14ac:dyDescent="0.2"/>
    <row r="88" spans="11:17" ht="20.100000000000001" customHeight="1" x14ac:dyDescent="0.2"/>
    <row r="89" spans="11:17" ht="20.100000000000001" customHeight="1" x14ac:dyDescent="0.2"/>
    <row r="90" spans="11:17" ht="20.100000000000001" customHeight="1" x14ac:dyDescent="0.2"/>
    <row r="91" spans="11:17" ht="20.100000000000001" customHeight="1" x14ac:dyDescent="0.2"/>
    <row r="92" spans="11:17" ht="20.100000000000001" customHeight="1" x14ac:dyDescent="0.2"/>
    <row r="93" spans="11:17" ht="20.100000000000001" customHeight="1" x14ac:dyDescent="0.2"/>
    <row r="94" spans="11:17" ht="20.100000000000001" customHeight="1" x14ac:dyDescent="0.2"/>
    <row r="95" spans="11:17" ht="20.100000000000001" customHeight="1" x14ac:dyDescent="0.2"/>
    <row r="96" spans="11:17"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sheetData>
  <mergeCells count="56">
    <mergeCell ref="C27:D27"/>
    <mergeCell ref="K40:Q40"/>
    <mergeCell ref="C38:E38"/>
    <mergeCell ref="C35:E35"/>
    <mergeCell ref="C36:E36"/>
    <mergeCell ref="C37:E37"/>
    <mergeCell ref="C39:E39"/>
    <mergeCell ref="C40:E40"/>
    <mergeCell ref="C10:G10"/>
    <mergeCell ref="C11:G11"/>
    <mergeCell ref="C12:G12"/>
    <mergeCell ref="C9:G9"/>
    <mergeCell ref="K30:L30"/>
    <mergeCell ref="C28:D28"/>
    <mergeCell ref="K17:L17"/>
    <mergeCell ref="K18:L18"/>
    <mergeCell ref="K19:L19"/>
    <mergeCell ref="K20:L20"/>
    <mergeCell ref="K21:L21"/>
    <mergeCell ref="F19:G19"/>
    <mergeCell ref="F20:G20"/>
    <mergeCell ref="F21:G21"/>
    <mergeCell ref="C19:E19"/>
    <mergeCell ref="C20:E20"/>
    <mergeCell ref="C2:G2"/>
    <mergeCell ref="C4:G4"/>
    <mergeCell ref="C58:E58"/>
    <mergeCell ref="F58:G58"/>
    <mergeCell ref="C59:G59"/>
    <mergeCell ref="C45:G45"/>
    <mergeCell ref="C48:E48"/>
    <mergeCell ref="F48:G48"/>
    <mergeCell ref="C49:E49"/>
    <mergeCell ref="F49:G49"/>
    <mergeCell ref="C50:E50"/>
    <mergeCell ref="F50:G50"/>
    <mergeCell ref="C15:G15"/>
    <mergeCell ref="C14:G14"/>
    <mergeCell ref="C6:G6"/>
    <mergeCell ref="C8:G8"/>
    <mergeCell ref="C51:E51"/>
    <mergeCell ref="F51:G51"/>
    <mergeCell ref="C16:G16"/>
    <mergeCell ref="C17:G17"/>
    <mergeCell ref="E73:H73"/>
    <mergeCell ref="C53:G53"/>
    <mergeCell ref="C21:E21"/>
    <mergeCell ref="D61:E61"/>
    <mergeCell ref="F61:G61"/>
    <mergeCell ref="C71:G71"/>
    <mergeCell ref="C55:E55"/>
    <mergeCell ref="F55:G55"/>
    <mergeCell ref="C56:E56"/>
    <mergeCell ref="F56:G56"/>
    <mergeCell ref="C57:E57"/>
    <mergeCell ref="F57:G57"/>
  </mergeCells>
  <conditionalFormatting sqref="G24:G28">
    <cfRule type="cellIs" dxfId="34" priority="73" operator="greaterThan">
      <formula>0.5</formula>
    </cfRule>
    <cfRule type="iconSet" priority="74">
      <iconSet iconSet="4Rating">
        <cfvo type="percent" val="0"/>
        <cfvo type="percent" val="25"/>
        <cfvo type="percent" val="50"/>
        <cfvo type="percent" val="75"/>
      </iconSet>
    </cfRule>
    <cfRule type="iconSet" priority="75">
      <iconSet iconSet="3Arrows">
        <cfvo type="percent" val="0"/>
        <cfvo type="percent" val="33"/>
        <cfvo type="percent" val="67"/>
      </iconSet>
    </cfRule>
    <cfRule type="colorScale" priority="76">
      <colorScale>
        <cfvo type="min"/>
        <cfvo type="percentile" val="50"/>
        <cfvo type="max"/>
        <color rgb="FFF8696B"/>
        <color rgb="FFFCFCFF"/>
        <color rgb="FF5A8AC6"/>
      </colorScale>
    </cfRule>
    <cfRule type="colorScale" priority="77">
      <colorScale>
        <cfvo type="min"/>
        <cfvo type="max"/>
        <color rgb="FFFF7128"/>
        <color rgb="FFFFEF9C"/>
      </colorScale>
    </cfRule>
  </conditionalFormatting>
  <conditionalFormatting sqref="G24:G28">
    <cfRule type="colorScale" priority="78">
      <colorScale>
        <cfvo type="min"/>
        <cfvo type="percentile" val="50"/>
        <cfvo type="max"/>
        <color rgb="FFF8696B"/>
        <color rgb="FFFFEB84"/>
        <color rgb="FF63BE7B"/>
      </colorScale>
    </cfRule>
  </conditionalFormatting>
  <conditionalFormatting sqref="G24:G28">
    <cfRule type="top10" dxfId="33" priority="79" percent="1" rank="50"/>
    <cfRule type="dataBar" priority="80">
      <dataBar>
        <cfvo type="percent" val="0.5"/>
        <cfvo type="max"/>
        <color rgb="FF638EC6"/>
      </dataBar>
      <extLst>
        <ext xmlns:x14="http://schemas.microsoft.com/office/spreadsheetml/2009/9/main" uri="{B025F937-C7B1-47D3-B67F-A62EFF666E3E}">
          <x14:id>{0B03612F-90F2-4D60-9FB4-C2DDC9A8AAA4}</x14:id>
        </ext>
      </extLst>
    </cfRule>
    <cfRule type="colorScale" priority="81">
      <colorScale>
        <cfvo type="min"/>
        <cfvo type="max"/>
        <color rgb="FFFF7128"/>
        <color rgb="FFFFEF9C"/>
      </colorScale>
    </cfRule>
    <cfRule type="top10" dxfId="32" priority="82" rank="50"/>
    <cfRule type="colorScale" priority="83">
      <colorScale>
        <cfvo type="percent" val="0"/>
        <cfvo type="percentile" val="50"/>
        <cfvo type="max"/>
        <color rgb="FFF8696B"/>
        <color rgb="FFFFEB84"/>
        <color rgb="FF63BE7B"/>
      </colorScale>
    </cfRule>
  </conditionalFormatting>
  <conditionalFormatting sqref="G24:G28">
    <cfRule type="cellIs" priority="84" operator="between">
      <formula>0.5</formula>
      <formula>1</formula>
    </cfRule>
    <cfRule type="colorScale" priority="85">
      <colorScale>
        <cfvo type="percent" val="50"/>
        <cfvo type="max"/>
        <color rgb="FFFF7128"/>
        <color rgb="FFFFEF9C"/>
      </colorScale>
    </cfRule>
  </conditionalFormatting>
  <conditionalFormatting sqref="D63:D67 D69">
    <cfRule type="cellIs" dxfId="31" priority="56" operator="equal">
      <formula>5</formula>
    </cfRule>
  </conditionalFormatting>
  <conditionalFormatting sqref="D63:D67 D69">
    <cfRule type="cellIs" dxfId="30" priority="55" operator="lessThan">
      <formula>5</formula>
    </cfRule>
  </conditionalFormatting>
  <conditionalFormatting sqref="E63:E67 E69:E70">
    <cfRule type="colorScale" priority="57">
      <colorScale>
        <cfvo type="min"/>
        <cfvo type="percentile" val="50"/>
        <cfvo type="max"/>
        <color rgb="FF63BE7B"/>
        <color rgb="FFFFEB84"/>
        <color rgb="FFF8696B"/>
      </colorScale>
    </cfRule>
    <cfRule type="cellIs" dxfId="29" priority="58" operator="equal">
      <formula>5</formula>
    </cfRule>
    <cfRule type="cellIs" dxfId="28" priority="59" operator="greaterThan">
      <formula>0.5</formula>
    </cfRule>
    <cfRule type="iconSet" priority="60">
      <iconSet iconSet="4Rating">
        <cfvo type="percent" val="0"/>
        <cfvo type="percent" val="25"/>
        <cfvo type="percent" val="50"/>
        <cfvo type="percent" val="75"/>
      </iconSet>
    </cfRule>
    <cfRule type="iconSet" priority="61">
      <iconSet iconSet="3Arrows">
        <cfvo type="percent" val="0"/>
        <cfvo type="percent" val="33"/>
        <cfvo type="percent" val="67"/>
      </iconSet>
    </cfRule>
    <cfRule type="colorScale" priority="62">
      <colorScale>
        <cfvo type="min"/>
        <cfvo type="max"/>
        <color rgb="FFFF7128"/>
        <color rgb="FFFFEF9C"/>
      </colorScale>
    </cfRule>
  </conditionalFormatting>
  <conditionalFormatting sqref="E63:E67 E69:E70">
    <cfRule type="colorScale" priority="63">
      <colorScale>
        <cfvo type="min"/>
        <cfvo type="percentile" val="50"/>
        <cfvo type="max"/>
        <color rgb="FFF8696B"/>
        <color rgb="FFFFEB84"/>
        <color rgb="FF63BE7B"/>
      </colorScale>
    </cfRule>
  </conditionalFormatting>
  <conditionalFormatting sqref="E63:E67 E69:E70">
    <cfRule type="top10" dxfId="27" priority="64" percent="1" rank="50"/>
    <cfRule type="dataBar" priority="65">
      <dataBar>
        <cfvo type="percent" val="0.5"/>
        <cfvo type="max"/>
        <color rgb="FF638EC6"/>
      </dataBar>
      <extLst>
        <ext xmlns:x14="http://schemas.microsoft.com/office/spreadsheetml/2009/9/main" uri="{B025F937-C7B1-47D3-B67F-A62EFF666E3E}">
          <x14:id>{0D82F3D2-5684-44FE-994F-688B92D77538}</x14:id>
        </ext>
      </extLst>
    </cfRule>
    <cfRule type="colorScale" priority="66">
      <colorScale>
        <cfvo type="min"/>
        <cfvo type="max"/>
        <color rgb="FFFF7128"/>
        <color rgb="FFFFEF9C"/>
      </colorScale>
    </cfRule>
    <cfRule type="top10" dxfId="26" priority="67" rank="50"/>
    <cfRule type="colorScale" priority="68">
      <colorScale>
        <cfvo type="percent" val="0"/>
        <cfvo type="percentile" val="50"/>
        <cfvo type="max"/>
        <color rgb="FFF8696B"/>
        <color rgb="FFFFEB84"/>
        <color rgb="FF63BE7B"/>
      </colorScale>
    </cfRule>
  </conditionalFormatting>
  <conditionalFormatting sqref="E63:E67 E69:E70">
    <cfRule type="cellIs" priority="69" operator="between">
      <formula>0.5</formula>
      <formula>1</formula>
    </cfRule>
    <cfRule type="colorScale" priority="70">
      <colorScale>
        <cfvo type="percent" val="50"/>
        <cfvo type="max"/>
        <color rgb="FFFF7128"/>
        <color rgb="FFFFEF9C"/>
      </colorScale>
    </cfRule>
  </conditionalFormatting>
  <conditionalFormatting sqref="D63:D67 D69">
    <cfRule type="top10" dxfId="25" priority="71" rank="4"/>
    <cfRule type="cellIs" dxfId="24" priority="72" operator="equal">
      <formula>5</formula>
    </cfRule>
  </conditionalFormatting>
  <conditionalFormatting sqref="F63">
    <cfRule type="cellIs" dxfId="23" priority="38" operator="equal">
      <formula>5</formula>
    </cfRule>
  </conditionalFormatting>
  <conditionalFormatting sqref="F63">
    <cfRule type="cellIs" dxfId="22" priority="37" operator="lessThan">
      <formula>5</formula>
    </cfRule>
  </conditionalFormatting>
  <conditionalFormatting sqref="F63">
    <cfRule type="top10" dxfId="21" priority="39" rank="4"/>
    <cfRule type="cellIs" dxfId="20" priority="40" operator="equal">
      <formula>5</formula>
    </cfRule>
  </conditionalFormatting>
  <conditionalFormatting sqref="G63">
    <cfRule type="colorScale" priority="41">
      <colorScale>
        <cfvo type="min"/>
        <cfvo type="percentile" val="50"/>
        <cfvo type="max"/>
        <color rgb="FF63BE7B"/>
        <color rgb="FFFFEB84"/>
        <color rgb="FFF8696B"/>
      </colorScale>
    </cfRule>
    <cfRule type="cellIs" dxfId="19" priority="42" operator="equal">
      <formula>5</formula>
    </cfRule>
    <cfRule type="cellIs" dxfId="18"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63">
    <cfRule type="colorScale" priority="47">
      <colorScale>
        <cfvo type="min"/>
        <cfvo type="percentile" val="50"/>
        <cfvo type="max"/>
        <color rgb="FFF8696B"/>
        <color rgb="FFFFEB84"/>
        <color rgb="FF63BE7B"/>
      </colorScale>
    </cfRule>
  </conditionalFormatting>
  <conditionalFormatting sqref="G63">
    <cfRule type="top10" dxfId="17" priority="48" percent="1" rank="50"/>
    <cfRule type="dataBar" priority="49">
      <dataBar>
        <cfvo type="percent" val="0.5"/>
        <cfvo type="max"/>
        <color rgb="FF638EC6"/>
      </dataBar>
      <extLst>
        <ext xmlns:x14="http://schemas.microsoft.com/office/spreadsheetml/2009/9/main" uri="{B025F937-C7B1-47D3-B67F-A62EFF666E3E}">
          <x14:id>{D4AF7CC6-D543-42CF-ADAD-2C37E75DAFA9}</x14:id>
        </ext>
      </extLst>
    </cfRule>
    <cfRule type="colorScale" priority="50">
      <colorScale>
        <cfvo type="min"/>
        <cfvo type="max"/>
        <color rgb="FFFF7128"/>
        <color rgb="FFFFEF9C"/>
      </colorScale>
    </cfRule>
    <cfRule type="top10" dxfId="16" priority="51" rank="50"/>
    <cfRule type="colorScale" priority="52">
      <colorScale>
        <cfvo type="percent" val="0"/>
        <cfvo type="percentile" val="50"/>
        <cfvo type="max"/>
        <color rgb="FFF8696B"/>
        <color rgb="FFFFEB84"/>
        <color rgb="FF63BE7B"/>
      </colorScale>
    </cfRule>
  </conditionalFormatting>
  <conditionalFormatting sqref="G63">
    <cfRule type="cellIs" priority="53" operator="between">
      <formula>0.5</formula>
      <formula>1</formula>
    </cfRule>
    <cfRule type="colorScale" priority="54">
      <colorScale>
        <cfvo type="percent" val="50"/>
        <cfvo type="max"/>
        <color rgb="FFFF7128"/>
        <color rgb="FFFFEF9C"/>
      </colorScale>
    </cfRule>
  </conditionalFormatting>
  <conditionalFormatting sqref="F64:F67">
    <cfRule type="cellIs" dxfId="15" priority="20" operator="equal">
      <formula>5</formula>
    </cfRule>
  </conditionalFormatting>
  <conditionalFormatting sqref="F64:F67">
    <cfRule type="cellIs" dxfId="14" priority="19" operator="lessThan">
      <formula>5</formula>
    </cfRule>
  </conditionalFormatting>
  <conditionalFormatting sqref="F64:F67">
    <cfRule type="top10" dxfId="13" priority="21" rank="4"/>
    <cfRule type="cellIs" dxfId="12" priority="22" operator="equal">
      <formula>5</formula>
    </cfRule>
  </conditionalFormatting>
  <conditionalFormatting sqref="G64:G67">
    <cfRule type="colorScale" priority="23">
      <colorScale>
        <cfvo type="min"/>
        <cfvo type="percentile" val="50"/>
        <cfvo type="max"/>
        <color rgb="FF63BE7B"/>
        <color rgb="FFFFEB84"/>
        <color rgb="FFF8696B"/>
      </colorScale>
    </cfRule>
    <cfRule type="cellIs" dxfId="11" priority="24" operator="equal">
      <formula>5</formula>
    </cfRule>
    <cfRule type="cellIs" dxfId="10" priority="25" operator="greaterThan">
      <formula>0.5</formula>
    </cfRule>
    <cfRule type="iconSet" priority="26">
      <iconSet iconSet="4Rating">
        <cfvo type="percent" val="0"/>
        <cfvo type="percent" val="25"/>
        <cfvo type="percent" val="50"/>
        <cfvo type="percent" val="75"/>
      </iconSet>
    </cfRule>
    <cfRule type="iconSet" priority="27">
      <iconSet iconSet="3Arrows">
        <cfvo type="percent" val="0"/>
        <cfvo type="percent" val="33"/>
        <cfvo type="percent" val="67"/>
      </iconSet>
    </cfRule>
    <cfRule type="colorScale" priority="28">
      <colorScale>
        <cfvo type="min"/>
        <cfvo type="max"/>
        <color rgb="FFFF7128"/>
        <color rgb="FFFFEF9C"/>
      </colorScale>
    </cfRule>
  </conditionalFormatting>
  <conditionalFormatting sqref="G64:G67">
    <cfRule type="colorScale" priority="29">
      <colorScale>
        <cfvo type="min"/>
        <cfvo type="percentile" val="50"/>
        <cfvo type="max"/>
        <color rgb="FFF8696B"/>
        <color rgb="FFFFEB84"/>
        <color rgb="FF63BE7B"/>
      </colorScale>
    </cfRule>
  </conditionalFormatting>
  <conditionalFormatting sqref="G64:G67">
    <cfRule type="top10" dxfId="9" priority="30" percent="1" rank="50"/>
    <cfRule type="dataBar" priority="31">
      <dataBar>
        <cfvo type="percent" val="0.5"/>
        <cfvo type="max"/>
        <color rgb="FF638EC6"/>
      </dataBar>
      <extLst>
        <ext xmlns:x14="http://schemas.microsoft.com/office/spreadsheetml/2009/9/main" uri="{B025F937-C7B1-47D3-B67F-A62EFF666E3E}">
          <x14:id>{63853BAA-20CB-4838-B899-93DBE63C6975}</x14:id>
        </ext>
      </extLst>
    </cfRule>
    <cfRule type="colorScale" priority="32">
      <colorScale>
        <cfvo type="min"/>
        <cfvo type="max"/>
        <color rgb="FFFF7128"/>
        <color rgb="FFFFEF9C"/>
      </colorScale>
    </cfRule>
    <cfRule type="top10" dxfId="8" priority="33" rank="50"/>
    <cfRule type="colorScale" priority="34">
      <colorScale>
        <cfvo type="percent" val="0"/>
        <cfvo type="percentile" val="50"/>
        <cfvo type="max"/>
        <color rgb="FFF8696B"/>
        <color rgb="FFFFEB84"/>
        <color rgb="FF63BE7B"/>
      </colorScale>
    </cfRule>
  </conditionalFormatting>
  <conditionalFormatting sqref="G64:G67">
    <cfRule type="cellIs" priority="35" operator="between">
      <formula>0.5</formula>
      <formula>1</formula>
    </cfRule>
    <cfRule type="colorScale" priority="36">
      <colorScale>
        <cfvo type="percent" val="50"/>
        <cfvo type="max"/>
        <color rgb="FFFF7128"/>
        <color rgb="FFFFEF9C"/>
      </colorScale>
    </cfRule>
  </conditionalFormatting>
  <conditionalFormatting sqref="F69">
    <cfRule type="cellIs" dxfId="7" priority="2" operator="equal">
      <formula>5</formula>
    </cfRule>
  </conditionalFormatting>
  <conditionalFormatting sqref="F69">
    <cfRule type="cellIs" dxfId="6" priority="1" operator="lessThan">
      <formula>5</formula>
    </cfRule>
  </conditionalFormatting>
  <conditionalFormatting sqref="F69">
    <cfRule type="top10" dxfId="5" priority="3" rank="4"/>
    <cfRule type="cellIs" dxfId="4" priority="4" operator="equal">
      <formula>5</formula>
    </cfRule>
  </conditionalFormatting>
  <conditionalFormatting sqref="G69:G70">
    <cfRule type="colorScale" priority="5">
      <colorScale>
        <cfvo type="min"/>
        <cfvo type="percentile" val="50"/>
        <cfvo type="max"/>
        <color rgb="FF63BE7B"/>
        <color rgb="FFFFEB84"/>
        <color rgb="FFF8696B"/>
      </colorScale>
    </cfRule>
    <cfRule type="cellIs" dxfId="3" priority="6" operator="equal">
      <formula>5</formula>
    </cfRule>
    <cfRule type="cellIs" dxfId="2"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69:G70">
    <cfRule type="colorScale" priority="11">
      <colorScale>
        <cfvo type="min"/>
        <cfvo type="percentile" val="50"/>
        <cfvo type="max"/>
        <color rgb="FFF8696B"/>
        <color rgb="FFFFEB84"/>
        <color rgb="FF63BE7B"/>
      </colorScale>
    </cfRule>
  </conditionalFormatting>
  <conditionalFormatting sqref="G69:G70">
    <cfRule type="top10" dxfId="1" priority="12" percent="1" rank="50"/>
    <cfRule type="dataBar" priority="13">
      <dataBar>
        <cfvo type="percent" val="0.5"/>
        <cfvo type="max"/>
        <color rgb="FF638EC6"/>
      </dataBar>
      <extLst>
        <ext xmlns:x14="http://schemas.microsoft.com/office/spreadsheetml/2009/9/main" uri="{B025F937-C7B1-47D3-B67F-A62EFF666E3E}">
          <x14:id>{9B5A08BF-329D-4D76-A1BD-6A83A606825A}</x14:id>
        </ext>
      </extLst>
    </cfRule>
    <cfRule type="colorScale" priority="14">
      <colorScale>
        <cfvo type="min"/>
        <cfvo type="max"/>
        <color rgb="FFFF7128"/>
        <color rgb="FFFFEF9C"/>
      </colorScale>
    </cfRule>
    <cfRule type="top10" dxfId="0" priority="15" rank="50"/>
    <cfRule type="colorScale" priority="16">
      <colorScale>
        <cfvo type="percent" val="0"/>
        <cfvo type="percentile" val="50"/>
        <cfvo type="max"/>
        <color rgb="FFF8696B"/>
        <color rgb="FFFFEB84"/>
        <color rgb="FF63BE7B"/>
      </colorScale>
    </cfRule>
  </conditionalFormatting>
  <conditionalFormatting sqref="G69:G70">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03612F-90F2-4D60-9FB4-C2DDC9A8AAA4}">
            <x14:dataBar minLength="0" maxLength="100" gradient="0">
              <x14:cfvo type="percent">
                <xm:f>0.5</xm:f>
              </x14:cfvo>
              <x14:cfvo type="max"/>
              <x14:negativeFillColor rgb="FFFF0000"/>
              <x14:axisColor rgb="FF000000"/>
            </x14:dataBar>
          </x14:cfRule>
          <xm:sqref>G24:G28</xm:sqref>
        </x14:conditionalFormatting>
        <x14:conditionalFormatting xmlns:xm="http://schemas.microsoft.com/office/excel/2006/main">
          <x14:cfRule type="dataBar" id="{0D82F3D2-5684-44FE-994F-688B92D77538}">
            <x14:dataBar minLength="0" maxLength="100" gradient="0">
              <x14:cfvo type="percent">
                <xm:f>0.5</xm:f>
              </x14:cfvo>
              <x14:cfvo type="max"/>
              <x14:negativeFillColor rgb="FFFF0000"/>
              <x14:axisColor rgb="FF000000"/>
            </x14:dataBar>
          </x14:cfRule>
          <xm:sqref>E63:E67 E69:E70</xm:sqref>
        </x14:conditionalFormatting>
        <x14:conditionalFormatting xmlns:xm="http://schemas.microsoft.com/office/excel/2006/main">
          <x14:cfRule type="dataBar" id="{D4AF7CC6-D543-42CF-ADAD-2C37E75DAFA9}">
            <x14:dataBar minLength="0" maxLength="100" gradient="0">
              <x14:cfvo type="percent">
                <xm:f>0.5</xm:f>
              </x14:cfvo>
              <x14:cfvo type="max"/>
              <x14:negativeFillColor rgb="FFFF0000"/>
              <x14:axisColor rgb="FF000000"/>
            </x14:dataBar>
          </x14:cfRule>
          <xm:sqref>G63</xm:sqref>
        </x14:conditionalFormatting>
        <x14:conditionalFormatting xmlns:xm="http://schemas.microsoft.com/office/excel/2006/main">
          <x14:cfRule type="dataBar" id="{63853BAA-20CB-4838-B899-93DBE63C6975}">
            <x14:dataBar minLength="0" maxLength="100" gradient="0">
              <x14:cfvo type="percent">
                <xm:f>0.5</xm:f>
              </x14:cfvo>
              <x14:cfvo type="max"/>
              <x14:negativeFillColor rgb="FFFF0000"/>
              <x14:axisColor rgb="FF000000"/>
            </x14:dataBar>
          </x14:cfRule>
          <xm:sqref>G64:G67</xm:sqref>
        </x14:conditionalFormatting>
        <x14:conditionalFormatting xmlns:xm="http://schemas.microsoft.com/office/excel/2006/main">
          <x14:cfRule type="dataBar" id="{9B5A08BF-329D-4D76-A1BD-6A83A606825A}">
            <x14:dataBar minLength="0" maxLength="100" gradient="0">
              <x14:cfvo type="percent">
                <xm:f>0.5</xm:f>
              </x14:cfvo>
              <x14:cfvo type="max"/>
              <x14:negativeFillColor rgb="FFFF0000"/>
              <x14:axisColor rgb="FF000000"/>
            </x14:dataBar>
          </x14:cfRule>
          <xm:sqref>G69:G70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Sectorial Bienes</vt:lpstr>
      <vt:lpstr>'Análisis Sectorial Bienes'!Área_de_impresión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Sandra Patricia Bonilla</cp:lastModifiedBy>
  <cp:lastPrinted>2019-04-28T19:09:05Z</cp:lastPrinted>
  <dcterms:created xsi:type="dcterms:W3CDTF">2011-10-26T13:45:21Z</dcterms:created>
  <dcterms:modified xsi:type="dcterms:W3CDTF">2019-04-28T19:09:08Z</dcterms:modified>
</cp:coreProperties>
</file>