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IENESTAR LABORAL\Procesos 2023\PROCESOS CONTRACTUALES\PRECONTRACTUAL\BIENESTAR\ANEXOS\"/>
    </mc:Choice>
  </mc:AlternateContent>
  <xr:revisionPtr revIDLastSave="0" documentId="13_ncr:1_{9F2769D5-09E8-4894-A9A7-923317B07CF6}" xr6:coauthVersionLast="36" xr6:coauthVersionMax="47" xr10:uidLastSave="{00000000-0000-0000-0000-000000000000}"/>
  <bookViews>
    <workbookView xWindow="-120" yWindow="-120" windowWidth="20730" windowHeight="11040" xr2:uid="{F6C5C609-E3FC-4DC7-8318-783D47144624}"/>
  </bookViews>
  <sheets>
    <sheet name="COTIZACIONES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5" i="2" l="1"/>
  <c r="K42" i="2"/>
  <c r="K34" i="2"/>
  <c r="K24" i="2"/>
  <c r="K19" i="2"/>
  <c r="K12" i="2"/>
  <c r="K9" i="2"/>
  <c r="K63" i="2" s="1"/>
  <c r="N56" i="2" l="1"/>
  <c r="N57" i="2"/>
  <c r="N58" i="2"/>
  <c r="N59" i="2"/>
  <c r="N60" i="2"/>
  <c r="N61" i="2"/>
  <c r="N62" i="2"/>
  <c r="M55" i="2"/>
  <c r="N43" i="2"/>
  <c r="N44" i="2"/>
  <c r="N45" i="2"/>
  <c r="N46" i="2"/>
  <c r="N47" i="2"/>
  <c r="N48" i="2"/>
  <c r="N49" i="2"/>
  <c r="N50" i="2"/>
  <c r="N51" i="2"/>
  <c r="N52" i="2"/>
  <c r="N53" i="2"/>
  <c r="M42" i="2"/>
  <c r="N35" i="2"/>
  <c r="N36" i="2"/>
  <c r="N37" i="2"/>
  <c r="N38" i="2"/>
  <c r="N39" i="2"/>
  <c r="N40" i="2"/>
  <c r="M34" i="2"/>
  <c r="N25" i="2"/>
  <c r="N26" i="2"/>
  <c r="N27" i="2"/>
  <c r="N28" i="2"/>
  <c r="N29" i="2"/>
  <c r="N30" i="2"/>
  <c r="N31" i="2"/>
  <c r="N32" i="2"/>
  <c r="M24" i="2"/>
  <c r="N20" i="2"/>
  <c r="N21" i="2"/>
  <c r="N22" i="2"/>
  <c r="M19" i="2"/>
  <c r="N13" i="2"/>
  <c r="N14" i="2"/>
  <c r="N15" i="2"/>
  <c r="N16" i="2"/>
  <c r="N17" i="2"/>
  <c r="M12" i="2"/>
  <c r="L9" i="2"/>
  <c r="M9" i="2"/>
  <c r="L12" i="2"/>
  <c r="L19" i="2"/>
  <c r="L24" i="2"/>
  <c r="L34" i="2"/>
  <c r="L42" i="2"/>
  <c r="M63" i="2" l="1"/>
  <c r="N10" i="2"/>
  <c r="J55" i="2"/>
  <c r="J42" i="2"/>
  <c r="N42" i="2" s="1"/>
  <c r="J34" i="2"/>
  <c r="N34" i="2" s="1"/>
  <c r="J24" i="2"/>
  <c r="N24" i="2" s="1"/>
  <c r="J19" i="2"/>
  <c r="N19" i="2" s="1"/>
  <c r="J12" i="2"/>
  <c r="N12" i="2" s="1"/>
  <c r="J9" i="2"/>
  <c r="J63" i="2" l="1"/>
  <c r="N9" i="2"/>
  <c r="L55" i="2"/>
  <c r="N55" i="2" l="1"/>
  <c r="L63" i="2"/>
  <c r="N63" i="2" s="1"/>
</calcChain>
</file>

<file path=xl/sharedStrings.xml><?xml version="1.0" encoding="utf-8"?>
<sst xmlns="http://schemas.openxmlformats.org/spreadsheetml/2006/main" count="181" uniqueCount="91">
  <si>
    <t>No.</t>
  </si>
  <si>
    <t>SECRETARÍA DE EDUCACIÓN</t>
  </si>
  <si>
    <t>MACROPROCESO: MISIONAL</t>
  </si>
  <si>
    <t>PROCESO: GESTIÓN DE LA EDUCACIÓN</t>
  </si>
  <si>
    <t>SUBPROCESO: TALENTO HUMANO</t>
  </si>
  <si>
    <t>1. PROCESO DE INDUCCIÓN DOCENTES Y ADMINISTRATIVOS</t>
  </si>
  <si>
    <t>ACTIVIDAD</t>
  </si>
  <si>
    <t>CANTIDAD</t>
  </si>
  <si>
    <t>ESPECIFICACIONES TÉCNICAS</t>
  </si>
  <si>
    <t>UNIDAD DE MEDIDA</t>
  </si>
  <si>
    <t>CONFERENCIA</t>
  </si>
  <si>
    <t>Refrigerio: Pan, doble jamón, doble queso, lechuga, tomate, mayonesa + Jugo en caja</t>
  </si>
  <si>
    <t>PARTICIPANTE</t>
  </si>
  <si>
    <t>2. PROCESO DE DESVINCULACIÓN LABORAL ASISTIDA</t>
  </si>
  <si>
    <t>2.1</t>
  </si>
  <si>
    <t>2.2</t>
  </si>
  <si>
    <t>RECONOCIMIENTO A UNA VIDA DE SERVICIO</t>
  </si>
  <si>
    <t>Pasaporte básico PANACA</t>
  </si>
  <si>
    <t>Servicio de transporte (bus modelo 2018 en adelante tipo preferencial con capacidad hasta 40 personas). CAM - Parque - CAM</t>
  </si>
  <si>
    <t>POR BUS</t>
  </si>
  <si>
    <t>Hidratación botella de agua 600 cc</t>
  </si>
  <si>
    <t>Almuerzo en sitio</t>
  </si>
  <si>
    <t>3. RECONOCIMIENTO A LA LABOR ADMINISTRATIVA</t>
  </si>
  <si>
    <t>RECONOCIMIENTO A LA LABOR ADMINISTRATIVA</t>
  </si>
  <si>
    <t>Pasaporte básico Parque del Café</t>
  </si>
  <si>
    <t>4. VII JUEGOS RECREATIVOS MUNICIPALES DEL SECTOR EDUCATIVO</t>
  </si>
  <si>
    <t>VII JUEGOS RECREATIVOS MUNICIPALES DEL SECTOR EDUCATIVO</t>
  </si>
  <si>
    <t>Escenario para bolos</t>
  </si>
  <si>
    <t>Parqueadero comfamiliar campeonato bolos</t>
  </si>
  <si>
    <t>VEHICULOS</t>
  </si>
  <si>
    <t>Escenario piscina semi olímpica</t>
  </si>
  <si>
    <t>Escenario canchas de tejo y mini tejo</t>
  </si>
  <si>
    <t>Juegos de sapo</t>
  </si>
  <si>
    <t>Juegos tenis de mesa</t>
  </si>
  <si>
    <t>Juegos de billar libre y tres bandas</t>
  </si>
  <si>
    <t>DISCIPLINAS</t>
  </si>
  <si>
    <t>Medallas deportivas elaboradas en zamak de 5,5 cms de diámetro con cinta de 80 cms y sticker full color.</t>
  </si>
  <si>
    <t>MEDALLA</t>
  </si>
  <si>
    <t>Copa plástica ref 207 de 50 cms de alto incluyendo la base plástica y placa en lámina sublimada full color.</t>
  </si>
  <si>
    <t>TROFEO</t>
  </si>
  <si>
    <t>5. CIERRE DE GESTIÓN</t>
  </si>
  <si>
    <t>CIERRE DE GESTIÓN</t>
  </si>
  <si>
    <t>Finca eje cafetero</t>
  </si>
  <si>
    <t>Refrigerio sándwich de jamón y queso + Jugo en caja</t>
  </si>
  <si>
    <t>Almuerzo tipo bufet</t>
  </si>
  <si>
    <t>Sonido y Videobeam</t>
  </si>
  <si>
    <t>HORA</t>
  </si>
  <si>
    <t>Coach actividad pedagógica - campo abierto</t>
  </si>
  <si>
    <t>Cierre del evento show de trova</t>
  </si>
  <si>
    <t>6. RECONOCIMIENTO A LA LABOR DOCENTE, DOCENTE ORIENTADOR Y DIRECTIVO DOCENTE</t>
  </si>
  <si>
    <t>RECONOCIMIENTO A LA LABOR DOCENTE, DOCENTE ORIENTADOR Y DIRECTIVO DOCENTE</t>
  </si>
  <si>
    <t>Pase de ingreso al parque</t>
  </si>
  <si>
    <t>Parqueadero</t>
  </si>
  <si>
    <t>VEHÍCULOS Y MOTOS</t>
  </si>
  <si>
    <t>Refrigerio pastel de pollo + Jugo en caja</t>
  </si>
  <si>
    <t>Maestro de Ceremonia - Animador</t>
  </si>
  <si>
    <t xml:space="preserve">Almuerzo en sitio: lechona </t>
  </si>
  <si>
    <t>Personal para atención refrigerios y almuerzos</t>
  </si>
  <si>
    <t>PERSONAL DE ATENCIÓN</t>
  </si>
  <si>
    <t xml:space="preserve">Sonido y amplificación </t>
  </si>
  <si>
    <t>Show de baile moderno</t>
  </si>
  <si>
    <t>Orquesta de música bailable</t>
  </si>
  <si>
    <t>Reconocimiento Docente del Año: placa conmemorativa en acrílico color cristal, calibre 10 mm, de 15 x 15 cm cuerpo y base de 17 x 6 cm biselada en los lados, grabada en laser en cuerpo color blanco.</t>
  </si>
  <si>
    <t>PLACA</t>
  </si>
  <si>
    <t>LUGAR</t>
  </si>
  <si>
    <t>No. PARTICIPANTES APROXIMADOS</t>
  </si>
  <si>
    <t>A convenir</t>
  </si>
  <si>
    <t>Parque Nacional de la Cultura Agropecuaria - PANACA</t>
  </si>
  <si>
    <t>Parque del Café</t>
  </si>
  <si>
    <t>Parque temático del Eje Cafetero</t>
  </si>
  <si>
    <t>Reconocimiento Docente Orientador y Directivo Docente: placa conmemorativa en acrílico color cristal, calibre 10 mm, de 15 x 15 cm cuerpo y base de 17 x 6 cm biselada en los lados, grabada en laser en cuerpo color blanco.</t>
  </si>
  <si>
    <t>Juzgamiento: baloncesto mixto, futbol sala femenino y masculino, bolos mixto, sapo mixto, voleibol mixto, tenis de mesa, tejo y mini tejo (individual - pareja). Se adjuntaría listado de participantes por disciplinas individual y de conjunto.</t>
  </si>
  <si>
    <t>7. JUEGOS INDIVIDUALES DEL MAGISTERIO FASE MUNICIPAL</t>
  </si>
  <si>
    <t>JUEGOS INDIVIDUALES DEL MAGISTERIO FASE MUNICIPAL</t>
  </si>
  <si>
    <t>Juzgamiento: Ajedrez, Atletismo, Billar, Natación, Tenis de mesa, Tejo y Mini tejo. Se adjuntaría listado de participantes por disciplinas según categoría y modalidad.</t>
  </si>
  <si>
    <t>Escenario de atletismo para modalidades de velocidad, semifondo y fondo, salto, lanzamiento y relevos</t>
  </si>
  <si>
    <t>Juegos de ajedrez clásico y blitz</t>
  </si>
  <si>
    <t>ANEXO 3 - ANÁLISIS DE PRECIOS DEL MERCADO</t>
  </si>
  <si>
    <t>COTIZACIONES</t>
  </si>
  <si>
    <t>ASOCIACIÓN CENTRO DE CONSULTORÍA UNIVERSITARIA</t>
  </si>
  <si>
    <t>COMFAMILIAR RISARALDA</t>
  </si>
  <si>
    <t>PROMEDIO</t>
  </si>
  <si>
    <t>VALOR TOTAL PROCESO DE INDUCCIÓN DOCENTES Y ADMINISTRATIVOS</t>
  </si>
  <si>
    <t>VALOR TOTAL PROCESO DE DESVINCULACIÓN LABORAL ASISTIDA</t>
  </si>
  <si>
    <t>VALOR TOTAL RECONOCIMIENTO A LA LABOR ADMINISTRATIVA</t>
  </si>
  <si>
    <t>VALOR TOTAL VII JUEGOS RECREATIVOS MUNICIPALES DEL SECTOR EDUCATIVO</t>
  </si>
  <si>
    <t>VALOR TOTAL CIERRE DE GESTIÓN</t>
  </si>
  <si>
    <t>VALOR TOTAL RECONOCIMIENTO A LA LABOR DOCENTE, DOCENTE ORIENTADOR Y DIRECTIVO DOCENTE</t>
  </si>
  <si>
    <t>VALOR TOTAL JUEGOS INDIVIDUALES DEL MAGISTERIO FASE MUNICIPAL</t>
  </si>
  <si>
    <t>PROODUCCIONES MEGA EVENTOS S.A.S.</t>
  </si>
  <si>
    <t>GRUPO PROFESIONAL DE SERVICIOS EN CONSULTORÍA, LOGISTICA Y EVENTOS.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</si>
</sst>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9"/>
      <color theme="0"/>
      <name val="Arial"/>
      <family val="2"/>
    </font>
    <font>
      <b/>
      <sz val="6"/>
      <color theme="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7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3" fontId="11" fillId="0" borderId="1" xfId="0" applyNumberFormat="1" applyFont="1" applyBorder="1" applyAlignment="1">
      <alignment horizontal="right" vertical="center"/>
    </xf>
    <xf numFmtId="3" fontId="14" fillId="4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7" fillId="3" borderId="1" xfId="0" applyFont="1" applyFill="1" applyBorder="1" applyAlignment="1">
      <alignment horizontal="center" vertical="center" wrapText="1"/>
    </xf>
    <xf numFmtId="3" fontId="1" fillId="0" borderId="0" xfId="0" applyNumberFormat="1" applyFont="1" applyAlignment="1">
      <alignment vertical="center"/>
    </xf>
    <xf numFmtId="3" fontId="9" fillId="3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3" fontId="11" fillId="0" borderId="5" xfId="0" applyNumberFormat="1" applyFont="1" applyBorder="1" applyAlignment="1">
      <alignment horizontal="right" vertical="center"/>
    </xf>
    <xf numFmtId="3" fontId="11" fillId="0" borderId="6" xfId="0" applyNumberFormat="1" applyFont="1" applyBorder="1" applyAlignment="1">
      <alignment horizontal="right" vertical="center"/>
    </xf>
    <xf numFmtId="3" fontId="11" fillId="0" borderId="7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105833</xdr:colOff>
      <xdr:row>0</xdr:row>
      <xdr:rowOff>63500</xdr:rowOff>
    </xdr:from>
    <xdr:to>
      <xdr:col>0</xdr:col>
      <xdr:colOff>677333</xdr:colOff>
      <xdr:row>3</xdr:row>
      <xdr:rowOff>140607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8151374-1902-430A-96A4-F3B79E751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3" y="63500"/>
          <a:ext cx="571500" cy="616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47C0-4355-43EF-85F6-E2973344042B}">
  <dimension ref="A1:V69"/>
  <sheetViews>
    <sheetView tabSelected="1" zoomScale="90" zoomScaleNormal="90" workbookViewId="0">
      <selection activeCell="A7" sqref="A7"/>
    </sheetView>
  </sheetViews>
  <sheetFormatPr baseColWidth="10" defaultRowHeight="14.25" x14ac:dyDescent="0.25"/>
  <cols>
    <col min="1" max="1" width="11.5703125" style="5" customWidth="1"/>
    <col min="2" max="2" width="16.28515625" style="5" customWidth="1"/>
    <col min="3" max="3" width="13.7109375" style="5" customWidth="1"/>
    <col min="4" max="4" width="19" style="5" customWidth="1"/>
    <col min="5" max="5" width="16.140625" style="5" customWidth="1"/>
    <col min="6" max="6" width="34.85546875" style="5" customWidth="1"/>
    <col min="7" max="7" width="19.85546875" style="5" customWidth="1"/>
    <col min="8" max="8" width="14.42578125" style="5" customWidth="1"/>
    <col min="9" max="9" width="1.28515625" style="5" customWidth="1"/>
    <col min="10" max="10" width="18.42578125" style="6" customWidth="1"/>
    <col min="11" max="13" width="18.42578125" style="5" customWidth="1"/>
    <col min="14" max="14" width="18.42578125" style="22" customWidth="1"/>
    <col min="15" max="16" width="3.42578125" style="5" customWidth="1"/>
    <col min="17" max="17" width="12.85546875" style="5" customWidth="1"/>
    <col min="18" max="18" width="15.85546875" style="5" customWidth="1"/>
    <col min="19" max="19" width="13.28515625" style="5" customWidth="1"/>
    <col min="20" max="20" width="13.140625" style="5" customWidth="1"/>
    <col min="21" max="21" width="12" style="5" customWidth="1"/>
    <col min="22" max="22" width="18.140625" style="6" customWidth="1"/>
    <col min="23" max="23" width="4.42578125" style="5" customWidth="1"/>
    <col min="24" max="16384" width="11.42578125" style="5"/>
  </cols>
  <sheetData>
    <row r="1" spans="1:15" ht="14.25" customHeight="1" x14ac:dyDescent="0.25">
      <c r="A1" s="42"/>
      <c r="B1" s="38" t="s">
        <v>2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40"/>
      <c r="N1" s="37" t="s">
        <v>1</v>
      </c>
      <c r="O1" s="3"/>
    </row>
    <row r="2" spans="1:15" x14ac:dyDescent="0.25">
      <c r="A2" s="42"/>
      <c r="B2" s="38" t="s">
        <v>3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40"/>
      <c r="N2" s="37"/>
      <c r="O2" s="3"/>
    </row>
    <row r="3" spans="1:15" x14ac:dyDescent="0.25">
      <c r="A3" s="42"/>
      <c r="B3" s="38" t="s">
        <v>4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  <c r="N3" s="37"/>
      <c r="O3" s="3"/>
    </row>
    <row r="4" spans="1:15" x14ac:dyDescent="0.25">
      <c r="A4" s="42"/>
      <c r="B4" s="38" t="s">
        <v>77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  <c r="N4" s="37"/>
      <c r="O4" s="3"/>
    </row>
    <row r="5" spans="1:15" x14ac:dyDescent="0.25">
      <c r="A5" s="10"/>
      <c r="B5" s="3"/>
      <c r="C5" s="3"/>
      <c r="D5" s="3"/>
      <c r="E5" s="3"/>
      <c r="F5" s="3"/>
      <c r="G5" s="3"/>
      <c r="H5" s="11"/>
      <c r="I5" s="11"/>
      <c r="J5" s="3"/>
      <c r="K5" s="23"/>
      <c r="L5" s="3"/>
      <c r="M5" s="3"/>
      <c r="N5" s="27"/>
      <c r="O5" s="3"/>
    </row>
    <row r="6" spans="1:15" ht="18" customHeight="1" x14ac:dyDescent="0.25">
      <c r="A6" s="10"/>
      <c r="B6" s="3"/>
      <c r="C6" s="3"/>
      <c r="D6" s="3"/>
      <c r="E6" s="3"/>
      <c r="F6" s="3"/>
      <c r="G6" s="3"/>
      <c r="H6" s="11"/>
      <c r="I6" s="11"/>
      <c r="J6" s="33" t="s">
        <v>78</v>
      </c>
      <c r="K6" s="33"/>
      <c r="L6" s="33"/>
      <c r="M6" s="33"/>
      <c r="N6" s="33"/>
      <c r="O6" s="3"/>
    </row>
    <row r="7" spans="1:15" ht="64.5" customHeight="1" x14ac:dyDescent="0.25">
      <c r="A7" s="10"/>
      <c r="B7" s="3"/>
      <c r="C7" s="3"/>
      <c r="D7" s="3"/>
      <c r="E7" s="3"/>
      <c r="F7" s="3"/>
      <c r="G7" s="3"/>
      <c r="H7" s="11"/>
      <c r="I7" s="11"/>
      <c r="J7" s="12" t="s">
        <v>79</v>
      </c>
      <c r="K7" s="26" t="s">
        <v>90</v>
      </c>
      <c r="L7" s="12" t="s">
        <v>80</v>
      </c>
      <c r="M7" s="12" t="s">
        <v>89</v>
      </c>
      <c r="N7" s="28" t="s">
        <v>81</v>
      </c>
      <c r="O7" s="3"/>
    </row>
    <row r="8" spans="1:15" ht="18" customHeight="1" x14ac:dyDescent="0.25">
      <c r="A8" s="33" t="s">
        <v>5</v>
      </c>
      <c r="B8" s="33"/>
      <c r="C8" s="33"/>
      <c r="D8" s="33"/>
      <c r="E8" s="33"/>
      <c r="F8" s="33"/>
      <c r="G8" s="33"/>
      <c r="H8" s="33"/>
      <c r="I8" s="14"/>
      <c r="J8" s="33" t="s">
        <v>82</v>
      </c>
      <c r="K8" s="33"/>
      <c r="L8" s="33"/>
      <c r="M8" s="33"/>
      <c r="N8" s="33"/>
      <c r="O8" s="3"/>
    </row>
    <row r="9" spans="1:15" ht="45" customHeight="1" x14ac:dyDescent="0.25">
      <c r="A9" s="4" t="s">
        <v>0</v>
      </c>
      <c r="B9" s="4" t="s">
        <v>6</v>
      </c>
      <c r="C9" s="4" t="s">
        <v>7</v>
      </c>
      <c r="D9" s="4" t="s">
        <v>64</v>
      </c>
      <c r="E9" s="4" t="s">
        <v>65</v>
      </c>
      <c r="F9" s="4" t="s">
        <v>8</v>
      </c>
      <c r="G9" s="4" t="s">
        <v>9</v>
      </c>
      <c r="H9" s="4" t="s">
        <v>7</v>
      </c>
      <c r="I9" s="15"/>
      <c r="J9" s="19">
        <f>J10</f>
        <v>840000</v>
      </c>
      <c r="K9" s="19">
        <f t="shared" ref="K9" si="0">K10</f>
        <v>1575000</v>
      </c>
      <c r="L9" s="19">
        <f>L10</f>
        <v>1034500</v>
      </c>
      <c r="M9" s="19">
        <f t="shared" ref="M9" si="1">M10</f>
        <v>1312500</v>
      </c>
      <c r="N9" s="19">
        <f>AVERAGE(J9:M9)</f>
        <v>1190500</v>
      </c>
      <c r="O9" s="3"/>
    </row>
    <row r="10" spans="1:15" ht="60" customHeight="1" x14ac:dyDescent="0.25">
      <c r="A10" s="9">
        <v>1</v>
      </c>
      <c r="B10" s="9" t="s">
        <v>10</v>
      </c>
      <c r="C10" s="9">
        <v>3</v>
      </c>
      <c r="D10" s="9" t="s">
        <v>66</v>
      </c>
      <c r="E10" s="9">
        <v>35</v>
      </c>
      <c r="F10" s="9" t="s">
        <v>11</v>
      </c>
      <c r="G10" s="9" t="s">
        <v>12</v>
      </c>
      <c r="H10" s="9">
        <v>105</v>
      </c>
      <c r="I10" s="16"/>
      <c r="J10" s="20">
        <v>840000</v>
      </c>
      <c r="K10" s="24">
        <v>1575000</v>
      </c>
      <c r="L10" s="20">
        <v>1034500</v>
      </c>
      <c r="M10" s="20">
        <v>1312500</v>
      </c>
      <c r="N10" s="29">
        <f>AVERAGE(J10:L10)</f>
        <v>1149833.3333333333</v>
      </c>
      <c r="O10" s="3"/>
    </row>
    <row r="11" spans="1:15" ht="18.75" customHeight="1" x14ac:dyDescent="0.25">
      <c r="A11" s="33" t="s">
        <v>13</v>
      </c>
      <c r="B11" s="33"/>
      <c r="C11" s="33"/>
      <c r="D11" s="33"/>
      <c r="E11" s="33"/>
      <c r="F11" s="33"/>
      <c r="G11" s="33"/>
      <c r="H11" s="33"/>
      <c r="I11" s="14"/>
      <c r="J11" s="33" t="s">
        <v>83</v>
      </c>
      <c r="K11" s="33"/>
      <c r="L11" s="33"/>
      <c r="M11" s="33"/>
      <c r="N11" s="33"/>
      <c r="O11" s="3"/>
    </row>
    <row r="12" spans="1:15" ht="45" customHeight="1" x14ac:dyDescent="0.25">
      <c r="A12" s="4" t="s">
        <v>0</v>
      </c>
      <c r="B12" s="4" t="s">
        <v>6</v>
      </c>
      <c r="C12" s="4" t="s">
        <v>7</v>
      </c>
      <c r="D12" s="4" t="s">
        <v>64</v>
      </c>
      <c r="E12" s="4" t="s">
        <v>65</v>
      </c>
      <c r="F12" s="4" t="s">
        <v>8</v>
      </c>
      <c r="G12" s="4" t="s">
        <v>9</v>
      </c>
      <c r="H12" s="4" t="s">
        <v>7</v>
      </c>
      <c r="I12" s="15"/>
      <c r="J12" s="19">
        <f>SUM(J13:J17)</f>
        <v>8880000</v>
      </c>
      <c r="K12" s="19">
        <f t="shared" ref="K12" si="2">SUM(K13:K17)</f>
        <v>16150000</v>
      </c>
      <c r="L12" s="19">
        <f t="shared" ref="L12:M12" si="3">SUM(L13:L17)</f>
        <v>13993000</v>
      </c>
      <c r="M12" s="19">
        <f t="shared" si="3"/>
        <v>16170000</v>
      </c>
      <c r="N12" s="19">
        <f t="shared" ref="N12:N17" si="4">AVERAGE(J12:M12)</f>
        <v>13798250</v>
      </c>
      <c r="O12" s="3"/>
    </row>
    <row r="13" spans="1:15" ht="60" customHeight="1" x14ac:dyDescent="0.25">
      <c r="A13" s="9" t="s">
        <v>14</v>
      </c>
      <c r="B13" s="9" t="s">
        <v>10</v>
      </c>
      <c r="C13" s="9">
        <v>2</v>
      </c>
      <c r="D13" s="9" t="s">
        <v>66</v>
      </c>
      <c r="E13" s="9">
        <v>30</v>
      </c>
      <c r="F13" s="9" t="s">
        <v>11</v>
      </c>
      <c r="G13" s="9" t="s">
        <v>12</v>
      </c>
      <c r="H13" s="9">
        <v>60</v>
      </c>
      <c r="I13" s="16"/>
      <c r="J13" s="20">
        <v>480000</v>
      </c>
      <c r="K13" s="24">
        <v>900000</v>
      </c>
      <c r="L13" s="20">
        <v>607000</v>
      </c>
      <c r="M13" s="20">
        <v>750000</v>
      </c>
      <c r="N13" s="19">
        <f t="shared" si="4"/>
        <v>684250</v>
      </c>
      <c r="O13" s="3"/>
    </row>
    <row r="14" spans="1:15" ht="14.25" customHeight="1" x14ac:dyDescent="0.25">
      <c r="A14" s="41" t="s">
        <v>15</v>
      </c>
      <c r="B14" s="41" t="s">
        <v>16</v>
      </c>
      <c r="C14" s="41">
        <v>1</v>
      </c>
      <c r="D14" s="41" t="s">
        <v>67</v>
      </c>
      <c r="E14" s="41">
        <v>60</v>
      </c>
      <c r="F14" s="9" t="s">
        <v>17</v>
      </c>
      <c r="G14" s="9" t="s">
        <v>12</v>
      </c>
      <c r="H14" s="9">
        <v>60</v>
      </c>
      <c r="I14" s="16"/>
      <c r="J14" s="20">
        <v>4080000</v>
      </c>
      <c r="K14" s="24">
        <v>8748000</v>
      </c>
      <c r="L14" s="30">
        <v>13386000</v>
      </c>
      <c r="M14" s="20">
        <v>9000000</v>
      </c>
      <c r="N14" s="19">
        <f t="shared" si="4"/>
        <v>8803500</v>
      </c>
      <c r="O14" s="3"/>
    </row>
    <row r="15" spans="1:15" ht="67.5" customHeight="1" x14ac:dyDescent="0.25">
      <c r="A15" s="41"/>
      <c r="B15" s="41"/>
      <c r="C15" s="41"/>
      <c r="D15" s="41"/>
      <c r="E15" s="41"/>
      <c r="F15" s="9" t="s">
        <v>18</v>
      </c>
      <c r="G15" s="9" t="s">
        <v>19</v>
      </c>
      <c r="H15" s="9">
        <v>2</v>
      </c>
      <c r="I15" s="16"/>
      <c r="J15" s="20">
        <v>1800000</v>
      </c>
      <c r="K15" s="24">
        <v>3400000</v>
      </c>
      <c r="L15" s="31"/>
      <c r="M15" s="20">
        <v>4500000</v>
      </c>
      <c r="N15" s="19">
        <f t="shared" si="4"/>
        <v>3233333.3333333335</v>
      </c>
      <c r="O15" s="3"/>
    </row>
    <row r="16" spans="1:15" ht="15" customHeight="1" x14ac:dyDescent="0.25">
      <c r="A16" s="41"/>
      <c r="B16" s="41"/>
      <c r="C16" s="41"/>
      <c r="D16" s="41"/>
      <c r="E16" s="41"/>
      <c r="F16" s="9" t="s">
        <v>20</v>
      </c>
      <c r="G16" s="9" t="s">
        <v>12</v>
      </c>
      <c r="H16" s="9">
        <v>60</v>
      </c>
      <c r="I16" s="16"/>
      <c r="J16" s="20">
        <v>120000</v>
      </c>
      <c r="K16" s="24">
        <v>210000</v>
      </c>
      <c r="L16" s="31"/>
      <c r="M16" s="20">
        <v>120000</v>
      </c>
      <c r="N16" s="19">
        <f t="shared" si="4"/>
        <v>150000</v>
      </c>
      <c r="O16" s="3"/>
    </row>
    <row r="17" spans="1:15" ht="14.25" customHeight="1" x14ac:dyDescent="0.25">
      <c r="A17" s="41"/>
      <c r="B17" s="41"/>
      <c r="C17" s="41"/>
      <c r="D17" s="41"/>
      <c r="E17" s="41"/>
      <c r="F17" s="9" t="s">
        <v>21</v>
      </c>
      <c r="G17" s="9" t="s">
        <v>12</v>
      </c>
      <c r="H17" s="9">
        <v>60</v>
      </c>
      <c r="I17" s="16"/>
      <c r="J17" s="20">
        <v>2400000</v>
      </c>
      <c r="K17" s="24">
        <v>2892000</v>
      </c>
      <c r="L17" s="32"/>
      <c r="M17" s="20">
        <v>1800000</v>
      </c>
      <c r="N17" s="19">
        <f t="shared" si="4"/>
        <v>2364000</v>
      </c>
      <c r="O17" s="3"/>
    </row>
    <row r="18" spans="1:15" ht="18.75" customHeight="1" x14ac:dyDescent="0.25">
      <c r="A18" s="33" t="s">
        <v>22</v>
      </c>
      <c r="B18" s="33"/>
      <c r="C18" s="33"/>
      <c r="D18" s="33"/>
      <c r="E18" s="33"/>
      <c r="F18" s="33"/>
      <c r="G18" s="33"/>
      <c r="H18" s="33"/>
      <c r="I18" s="14"/>
      <c r="J18" s="33" t="s">
        <v>84</v>
      </c>
      <c r="K18" s="33"/>
      <c r="L18" s="33"/>
      <c r="M18" s="33"/>
      <c r="N18" s="33"/>
      <c r="O18" s="3"/>
    </row>
    <row r="19" spans="1:15" ht="45" customHeight="1" x14ac:dyDescent="0.25">
      <c r="A19" s="4" t="s">
        <v>0</v>
      </c>
      <c r="B19" s="4" t="s">
        <v>6</v>
      </c>
      <c r="C19" s="4" t="s">
        <v>7</v>
      </c>
      <c r="D19" s="4" t="s">
        <v>64</v>
      </c>
      <c r="E19" s="4" t="s">
        <v>65</v>
      </c>
      <c r="F19" s="4" t="s">
        <v>8</v>
      </c>
      <c r="G19" s="4" t="s">
        <v>9</v>
      </c>
      <c r="H19" s="4" t="s">
        <v>7</v>
      </c>
      <c r="I19" s="15"/>
      <c r="J19" s="19">
        <f>SUM(J20:J22)</f>
        <v>8280000</v>
      </c>
      <c r="K19" s="19">
        <f>SUM(K20:K22)</f>
        <v>13432000</v>
      </c>
      <c r="L19" s="19">
        <f>SUM(L20:L22)</f>
        <v>12216000</v>
      </c>
      <c r="M19" s="19">
        <f>SUM(M20:M22)</f>
        <v>11280000</v>
      </c>
      <c r="N19" s="19">
        <f>AVERAGE(J19:M19)</f>
        <v>11302000</v>
      </c>
      <c r="O19" s="3"/>
    </row>
    <row r="20" spans="1:15" ht="14.25" customHeight="1" x14ac:dyDescent="0.25">
      <c r="A20" s="41">
        <v>3</v>
      </c>
      <c r="B20" s="41" t="s">
        <v>23</v>
      </c>
      <c r="C20" s="41">
        <v>1</v>
      </c>
      <c r="D20" s="41" t="s">
        <v>68</v>
      </c>
      <c r="E20" s="41">
        <v>60</v>
      </c>
      <c r="F20" s="9" t="s">
        <v>24</v>
      </c>
      <c r="G20" s="9" t="s">
        <v>12</v>
      </c>
      <c r="H20" s="9">
        <v>60</v>
      </c>
      <c r="I20" s="16"/>
      <c r="J20" s="20">
        <v>4080000</v>
      </c>
      <c r="K20" s="24">
        <v>7140000</v>
      </c>
      <c r="L20" s="30">
        <v>12216000</v>
      </c>
      <c r="M20" s="20">
        <v>4980000</v>
      </c>
      <c r="N20" s="19">
        <f>AVERAGE(J20:M20)</f>
        <v>7104000</v>
      </c>
      <c r="O20" s="3"/>
    </row>
    <row r="21" spans="1:15" ht="59.25" customHeight="1" x14ac:dyDescent="0.25">
      <c r="A21" s="41"/>
      <c r="B21" s="41"/>
      <c r="C21" s="41"/>
      <c r="D21" s="41"/>
      <c r="E21" s="41"/>
      <c r="F21" s="9" t="s">
        <v>18</v>
      </c>
      <c r="G21" s="9" t="s">
        <v>19</v>
      </c>
      <c r="H21" s="9">
        <v>2</v>
      </c>
      <c r="I21" s="16"/>
      <c r="J21" s="20">
        <v>1800000</v>
      </c>
      <c r="K21" s="24">
        <v>3400000</v>
      </c>
      <c r="L21" s="31"/>
      <c r="M21" s="20">
        <v>4500000</v>
      </c>
      <c r="N21" s="19">
        <f>AVERAGE(J21:M21)</f>
        <v>3233333.3333333335</v>
      </c>
      <c r="O21" s="3"/>
    </row>
    <row r="22" spans="1:15" ht="14.25" customHeight="1" x14ac:dyDescent="0.25">
      <c r="A22" s="41"/>
      <c r="B22" s="41"/>
      <c r="C22" s="41"/>
      <c r="D22" s="41"/>
      <c r="E22" s="41"/>
      <c r="F22" s="9" t="s">
        <v>21</v>
      </c>
      <c r="G22" s="9" t="s">
        <v>12</v>
      </c>
      <c r="H22" s="9">
        <v>60</v>
      </c>
      <c r="I22" s="16"/>
      <c r="J22" s="20">
        <v>2400000</v>
      </c>
      <c r="K22" s="24">
        <v>2892000</v>
      </c>
      <c r="L22" s="32"/>
      <c r="M22" s="20">
        <v>1800000</v>
      </c>
      <c r="N22" s="19">
        <f>AVERAGE(J22:M22)</f>
        <v>2364000</v>
      </c>
      <c r="O22" s="3"/>
    </row>
    <row r="23" spans="1:15" ht="18.75" customHeight="1" x14ac:dyDescent="0.25">
      <c r="A23" s="33" t="s">
        <v>25</v>
      </c>
      <c r="B23" s="33"/>
      <c r="C23" s="33"/>
      <c r="D23" s="33"/>
      <c r="E23" s="33"/>
      <c r="F23" s="33"/>
      <c r="G23" s="33"/>
      <c r="H23" s="33"/>
      <c r="I23" s="14"/>
      <c r="J23" s="34" t="s">
        <v>85</v>
      </c>
      <c r="K23" s="34"/>
      <c r="L23" s="34"/>
      <c r="M23" s="34"/>
      <c r="N23" s="34"/>
      <c r="O23" s="3"/>
    </row>
    <row r="24" spans="1:15" ht="45" customHeight="1" x14ac:dyDescent="0.25">
      <c r="A24" s="4" t="s">
        <v>0</v>
      </c>
      <c r="B24" s="4" t="s">
        <v>6</v>
      </c>
      <c r="C24" s="4" t="s">
        <v>7</v>
      </c>
      <c r="D24" s="4" t="s">
        <v>64</v>
      </c>
      <c r="E24" s="4" t="s">
        <v>65</v>
      </c>
      <c r="F24" s="4" t="s">
        <v>8</v>
      </c>
      <c r="G24" s="4" t="s">
        <v>9</v>
      </c>
      <c r="H24" s="4" t="s">
        <v>7</v>
      </c>
      <c r="I24" s="15"/>
      <c r="J24" s="19">
        <f>SUM(J25:J32)</f>
        <v>7570000</v>
      </c>
      <c r="K24" s="19">
        <f>SUM(K25:K32)</f>
        <v>32710200</v>
      </c>
      <c r="L24" s="19">
        <f>SUM(L25:L32)</f>
        <v>13838337</v>
      </c>
      <c r="M24" s="19">
        <f>SUM(M25:M32)</f>
        <v>24960000</v>
      </c>
      <c r="N24" s="19">
        <f t="shared" ref="N24:N32" si="5">AVERAGE(J24:M24)</f>
        <v>19769634.25</v>
      </c>
      <c r="O24" s="3"/>
    </row>
    <row r="25" spans="1:15" ht="14.25" customHeight="1" x14ac:dyDescent="0.25">
      <c r="A25" s="41">
        <v>4</v>
      </c>
      <c r="B25" s="41" t="s">
        <v>26</v>
      </c>
      <c r="C25" s="41">
        <v>1</v>
      </c>
      <c r="D25" s="41" t="s">
        <v>66</v>
      </c>
      <c r="E25" s="41">
        <v>500</v>
      </c>
      <c r="F25" s="1" t="s">
        <v>27</v>
      </c>
      <c r="G25" s="1" t="s">
        <v>12</v>
      </c>
      <c r="H25" s="1">
        <v>120</v>
      </c>
      <c r="I25" s="17"/>
      <c r="J25" s="20">
        <v>720000</v>
      </c>
      <c r="K25" s="24">
        <v>10344000</v>
      </c>
      <c r="L25" s="20">
        <v>1344000</v>
      </c>
      <c r="M25" s="20">
        <v>4800000</v>
      </c>
      <c r="N25" s="19">
        <f t="shared" si="5"/>
        <v>4302000</v>
      </c>
      <c r="O25" s="3"/>
    </row>
    <row r="26" spans="1:15" ht="30.75" customHeight="1" x14ac:dyDescent="0.25">
      <c r="A26" s="41"/>
      <c r="B26" s="41"/>
      <c r="C26" s="41"/>
      <c r="D26" s="41"/>
      <c r="E26" s="41"/>
      <c r="F26" s="1" t="s">
        <v>28</v>
      </c>
      <c r="G26" s="1" t="s">
        <v>29</v>
      </c>
      <c r="H26" s="1">
        <v>60</v>
      </c>
      <c r="I26" s="17"/>
      <c r="J26" s="20">
        <v>120000</v>
      </c>
      <c r="K26" s="24">
        <v>561000</v>
      </c>
      <c r="L26" s="20">
        <v>348000</v>
      </c>
      <c r="M26" s="20">
        <v>450000</v>
      </c>
      <c r="N26" s="19">
        <f t="shared" si="5"/>
        <v>369750</v>
      </c>
      <c r="O26" s="3"/>
    </row>
    <row r="27" spans="1:15" ht="15" customHeight="1" x14ac:dyDescent="0.25">
      <c r="A27" s="41"/>
      <c r="B27" s="41"/>
      <c r="C27" s="41"/>
      <c r="D27" s="41"/>
      <c r="E27" s="41"/>
      <c r="F27" s="1" t="s">
        <v>31</v>
      </c>
      <c r="G27" s="1" t="s">
        <v>12</v>
      </c>
      <c r="H27" s="1">
        <v>20</v>
      </c>
      <c r="I27" s="17"/>
      <c r="J27" s="20">
        <v>100000</v>
      </c>
      <c r="K27" s="24">
        <v>1040000</v>
      </c>
      <c r="L27" s="20">
        <v>0</v>
      </c>
      <c r="M27" s="20">
        <v>780000</v>
      </c>
      <c r="N27" s="19">
        <f t="shared" si="5"/>
        <v>480000</v>
      </c>
      <c r="O27" s="3"/>
    </row>
    <row r="28" spans="1:15" ht="14.25" customHeight="1" x14ac:dyDescent="0.25">
      <c r="A28" s="41"/>
      <c r="B28" s="41"/>
      <c r="C28" s="41"/>
      <c r="D28" s="41"/>
      <c r="E28" s="41"/>
      <c r="F28" s="1" t="s">
        <v>32</v>
      </c>
      <c r="G28" s="1" t="s">
        <v>12</v>
      </c>
      <c r="H28" s="1">
        <v>100</v>
      </c>
      <c r="I28" s="17"/>
      <c r="J28" s="20">
        <v>500000</v>
      </c>
      <c r="K28" s="24">
        <v>5000000</v>
      </c>
      <c r="L28" s="20">
        <v>0</v>
      </c>
      <c r="M28" s="20">
        <v>3300000</v>
      </c>
      <c r="N28" s="19">
        <f t="shared" si="5"/>
        <v>2200000</v>
      </c>
      <c r="O28" s="3"/>
    </row>
    <row r="29" spans="1:15" ht="14.25" customHeight="1" x14ac:dyDescent="0.25">
      <c r="A29" s="41"/>
      <c r="B29" s="41"/>
      <c r="C29" s="41"/>
      <c r="D29" s="41"/>
      <c r="E29" s="41"/>
      <c r="F29" s="1" t="s">
        <v>33</v>
      </c>
      <c r="G29" s="1" t="s">
        <v>12</v>
      </c>
      <c r="H29" s="1">
        <v>20</v>
      </c>
      <c r="I29" s="17"/>
      <c r="J29" s="20">
        <v>100000</v>
      </c>
      <c r="K29" s="24">
        <v>200000</v>
      </c>
      <c r="L29" s="20">
        <v>627400</v>
      </c>
      <c r="M29" s="20">
        <v>500000</v>
      </c>
      <c r="N29" s="19">
        <f t="shared" si="5"/>
        <v>356850</v>
      </c>
      <c r="O29" s="3"/>
    </row>
    <row r="30" spans="1:15" ht="105" customHeight="1" x14ac:dyDescent="0.25">
      <c r="A30" s="41"/>
      <c r="B30" s="41"/>
      <c r="C30" s="41"/>
      <c r="D30" s="41"/>
      <c r="E30" s="41"/>
      <c r="F30" s="1" t="s">
        <v>71</v>
      </c>
      <c r="G30" s="1" t="s">
        <v>35</v>
      </c>
      <c r="H30" s="1">
        <v>8</v>
      </c>
      <c r="I30" s="17"/>
      <c r="J30" s="20">
        <v>800000</v>
      </c>
      <c r="K30" s="24">
        <v>8925200</v>
      </c>
      <c r="L30" s="20">
        <v>6724809</v>
      </c>
      <c r="M30" s="20">
        <v>5440000</v>
      </c>
      <c r="N30" s="19">
        <f t="shared" si="5"/>
        <v>5472502.25</v>
      </c>
      <c r="O30" s="3"/>
    </row>
    <row r="31" spans="1:15" ht="37.5" customHeight="1" x14ac:dyDescent="0.25">
      <c r="A31" s="41"/>
      <c r="B31" s="41"/>
      <c r="C31" s="41"/>
      <c r="D31" s="41"/>
      <c r="E31" s="41"/>
      <c r="F31" s="1" t="s">
        <v>36</v>
      </c>
      <c r="G31" s="1" t="s">
        <v>37</v>
      </c>
      <c r="H31" s="1">
        <v>190</v>
      </c>
      <c r="I31" s="17"/>
      <c r="J31" s="20">
        <v>4750000</v>
      </c>
      <c r="K31" s="24">
        <v>3040000</v>
      </c>
      <c r="L31" s="20">
        <v>2235920</v>
      </c>
      <c r="M31" s="20">
        <v>7410000</v>
      </c>
      <c r="N31" s="19">
        <f t="shared" si="5"/>
        <v>4358980</v>
      </c>
      <c r="O31" s="3"/>
    </row>
    <row r="32" spans="1:15" ht="37.5" customHeight="1" x14ac:dyDescent="0.25">
      <c r="A32" s="41"/>
      <c r="B32" s="41"/>
      <c r="C32" s="41"/>
      <c r="D32" s="41"/>
      <c r="E32" s="41"/>
      <c r="F32" s="1" t="s">
        <v>38</v>
      </c>
      <c r="G32" s="1" t="s">
        <v>39</v>
      </c>
      <c r="H32" s="1">
        <v>24</v>
      </c>
      <c r="I32" s="17"/>
      <c r="J32" s="20">
        <v>480000</v>
      </c>
      <c r="K32" s="24">
        <v>3600000</v>
      </c>
      <c r="L32" s="20">
        <v>2558208</v>
      </c>
      <c r="M32" s="20">
        <v>2280000</v>
      </c>
      <c r="N32" s="19">
        <f t="shared" si="5"/>
        <v>2229552</v>
      </c>
      <c r="O32" s="3"/>
    </row>
    <row r="33" spans="1:15" ht="18.75" customHeight="1" x14ac:dyDescent="0.25">
      <c r="A33" s="33" t="s">
        <v>40</v>
      </c>
      <c r="B33" s="33"/>
      <c r="C33" s="33"/>
      <c r="D33" s="33"/>
      <c r="E33" s="33"/>
      <c r="F33" s="33"/>
      <c r="G33" s="33"/>
      <c r="H33" s="33"/>
      <c r="I33" s="14"/>
      <c r="J33" s="33" t="s">
        <v>86</v>
      </c>
      <c r="K33" s="33"/>
      <c r="L33" s="33"/>
      <c r="M33" s="33"/>
      <c r="N33" s="33"/>
      <c r="O33" s="3"/>
    </row>
    <row r="34" spans="1:15" ht="45" customHeight="1" x14ac:dyDescent="0.25">
      <c r="A34" s="4" t="s">
        <v>0</v>
      </c>
      <c r="B34" s="4" t="s">
        <v>6</v>
      </c>
      <c r="C34" s="4" t="s">
        <v>7</v>
      </c>
      <c r="D34" s="4" t="s">
        <v>64</v>
      </c>
      <c r="E34" s="4" t="s">
        <v>65</v>
      </c>
      <c r="F34" s="4" t="s">
        <v>8</v>
      </c>
      <c r="G34" s="4" t="s">
        <v>9</v>
      </c>
      <c r="H34" s="4" t="s">
        <v>7</v>
      </c>
      <c r="I34" s="15"/>
      <c r="J34" s="19">
        <f>SUM(J35:J40)</f>
        <v>7800000</v>
      </c>
      <c r="K34" s="19">
        <f t="shared" ref="K34" si="6">SUM(K35:K40)</f>
        <v>14150000</v>
      </c>
      <c r="L34" s="19">
        <f>SUM(L35:L40)</f>
        <v>8880166</v>
      </c>
      <c r="M34" s="19">
        <f>SUM(M35:M40)</f>
        <v>18900000</v>
      </c>
      <c r="N34" s="19">
        <f t="shared" ref="N34:N40" si="7">AVERAGE(J34:M34)</f>
        <v>12432541.5</v>
      </c>
      <c r="O34" s="3"/>
    </row>
    <row r="35" spans="1:15" ht="14.25" customHeight="1" x14ac:dyDescent="0.25">
      <c r="A35" s="41">
        <v>5</v>
      </c>
      <c r="B35" s="41" t="s">
        <v>41</v>
      </c>
      <c r="C35" s="41">
        <v>1</v>
      </c>
      <c r="D35" s="41" t="s">
        <v>42</v>
      </c>
      <c r="E35" s="41">
        <v>50</v>
      </c>
      <c r="F35" s="1" t="s">
        <v>42</v>
      </c>
      <c r="G35" s="1" t="s">
        <v>12</v>
      </c>
      <c r="H35" s="1">
        <v>50</v>
      </c>
      <c r="I35" s="17"/>
      <c r="J35" s="20">
        <v>3000000</v>
      </c>
      <c r="K35" s="24">
        <v>4750000</v>
      </c>
      <c r="L35" s="30">
        <v>5980000</v>
      </c>
      <c r="M35" s="20">
        <v>1250000</v>
      </c>
      <c r="N35" s="19">
        <f t="shared" si="7"/>
        <v>3745000</v>
      </c>
      <c r="O35" s="3"/>
    </row>
    <row r="36" spans="1:15" ht="30" customHeight="1" x14ac:dyDescent="0.25">
      <c r="A36" s="41"/>
      <c r="B36" s="41"/>
      <c r="C36" s="41"/>
      <c r="D36" s="41"/>
      <c r="E36" s="41"/>
      <c r="F36" s="1" t="s">
        <v>43</v>
      </c>
      <c r="G36" s="1" t="s">
        <v>12</v>
      </c>
      <c r="H36" s="1">
        <v>50</v>
      </c>
      <c r="I36" s="17"/>
      <c r="J36" s="20">
        <v>300000</v>
      </c>
      <c r="K36" s="24">
        <v>750000</v>
      </c>
      <c r="L36" s="31"/>
      <c r="M36" s="20">
        <v>600000</v>
      </c>
      <c r="N36" s="19">
        <f t="shared" si="7"/>
        <v>550000</v>
      </c>
      <c r="O36" s="3"/>
    </row>
    <row r="37" spans="1:15" ht="14.25" customHeight="1" x14ac:dyDescent="0.25">
      <c r="A37" s="41"/>
      <c r="B37" s="41"/>
      <c r="C37" s="41"/>
      <c r="D37" s="41"/>
      <c r="E37" s="41"/>
      <c r="F37" s="1" t="s">
        <v>44</v>
      </c>
      <c r="G37" s="1" t="s">
        <v>12</v>
      </c>
      <c r="H37" s="1">
        <v>50</v>
      </c>
      <c r="I37" s="17"/>
      <c r="J37" s="20">
        <v>2000000</v>
      </c>
      <c r="K37" s="24">
        <v>3600000</v>
      </c>
      <c r="L37" s="31"/>
      <c r="M37" s="20">
        <v>1750000</v>
      </c>
      <c r="N37" s="19">
        <f t="shared" si="7"/>
        <v>2450000</v>
      </c>
      <c r="O37" s="3"/>
    </row>
    <row r="38" spans="1:15" ht="14.25" customHeight="1" x14ac:dyDescent="0.25">
      <c r="A38" s="41"/>
      <c r="B38" s="41"/>
      <c r="C38" s="41"/>
      <c r="D38" s="41"/>
      <c r="E38" s="41"/>
      <c r="F38" s="1" t="s">
        <v>45</v>
      </c>
      <c r="G38" s="1" t="s">
        <v>46</v>
      </c>
      <c r="H38" s="1">
        <v>4</v>
      </c>
      <c r="I38" s="17"/>
      <c r="J38" s="20">
        <v>1000000</v>
      </c>
      <c r="K38" s="24">
        <v>1800000</v>
      </c>
      <c r="L38" s="32"/>
      <c r="M38" s="20">
        <v>6000000</v>
      </c>
      <c r="N38" s="19">
        <f t="shared" si="7"/>
        <v>2933333.3333333335</v>
      </c>
      <c r="O38" s="3"/>
    </row>
    <row r="39" spans="1:15" ht="30" customHeight="1" x14ac:dyDescent="0.25">
      <c r="A39" s="41"/>
      <c r="B39" s="41"/>
      <c r="C39" s="41"/>
      <c r="D39" s="41"/>
      <c r="E39" s="41"/>
      <c r="F39" s="1" t="s">
        <v>47</v>
      </c>
      <c r="G39" s="1" t="s">
        <v>46</v>
      </c>
      <c r="H39" s="1">
        <v>2</v>
      </c>
      <c r="I39" s="17"/>
      <c r="J39" s="20">
        <v>1000000</v>
      </c>
      <c r="K39" s="24">
        <v>2400000</v>
      </c>
      <c r="L39" s="20">
        <v>2226966</v>
      </c>
      <c r="M39" s="20">
        <v>7000000</v>
      </c>
      <c r="N39" s="19">
        <f t="shared" si="7"/>
        <v>3156741.5</v>
      </c>
      <c r="O39" s="3"/>
    </row>
    <row r="40" spans="1:15" ht="14.25" customHeight="1" x14ac:dyDescent="0.25">
      <c r="A40" s="41"/>
      <c r="B40" s="41"/>
      <c r="C40" s="41"/>
      <c r="D40" s="41"/>
      <c r="E40" s="41"/>
      <c r="F40" s="1" t="s">
        <v>48</v>
      </c>
      <c r="G40" s="1" t="s">
        <v>46</v>
      </c>
      <c r="H40" s="1">
        <v>1</v>
      </c>
      <c r="I40" s="17"/>
      <c r="J40" s="20">
        <v>500000</v>
      </c>
      <c r="K40" s="24">
        <v>850000</v>
      </c>
      <c r="L40" s="20">
        <v>673200</v>
      </c>
      <c r="M40" s="20">
        <v>2300000</v>
      </c>
      <c r="N40" s="19">
        <f t="shared" si="7"/>
        <v>1080800</v>
      </c>
      <c r="O40" s="3"/>
    </row>
    <row r="41" spans="1:15" ht="18.75" customHeight="1" x14ac:dyDescent="0.25">
      <c r="A41" s="33" t="s">
        <v>49</v>
      </c>
      <c r="B41" s="33"/>
      <c r="C41" s="33"/>
      <c r="D41" s="33"/>
      <c r="E41" s="33"/>
      <c r="F41" s="33"/>
      <c r="G41" s="33"/>
      <c r="H41" s="33"/>
      <c r="I41" s="14"/>
      <c r="J41" s="35" t="s">
        <v>87</v>
      </c>
      <c r="K41" s="35"/>
      <c r="L41" s="35"/>
      <c r="M41" s="35"/>
      <c r="N41" s="35"/>
      <c r="O41" s="3"/>
    </row>
    <row r="42" spans="1:15" ht="45" customHeight="1" x14ac:dyDescent="0.25">
      <c r="A42" s="4" t="s">
        <v>0</v>
      </c>
      <c r="B42" s="4" t="s">
        <v>6</v>
      </c>
      <c r="C42" s="4" t="s">
        <v>7</v>
      </c>
      <c r="D42" s="4" t="s">
        <v>64</v>
      </c>
      <c r="E42" s="4" t="s">
        <v>65</v>
      </c>
      <c r="F42" s="4" t="s">
        <v>8</v>
      </c>
      <c r="G42" s="4" t="s">
        <v>9</v>
      </c>
      <c r="H42" s="4" t="s">
        <v>7</v>
      </c>
      <c r="I42" s="15"/>
      <c r="J42" s="19">
        <f>SUM(J43:J53)</f>
        <v>83435000</v>
      </c>
      <c r="K42" s="19">
        <f t="shared" ref="K42" si="8">SUM(K43:K53)</f>
        <v>101785400</v>
      </c>
      <c r="L42" s="19">
        <f t="shared" ref="L42:M42" si="9">SUM(L43:L53)</f>
        <v>57279987</v>
      </c>
      <c r="M42" s="19">
        <f t="shared" si="9"/>
        <v>95130000</v>
      </c>
      <c r="N42" s="19">
        <f t="shared" ref="N42:N53" si="10">AVERAGE(J42:M42)</f>
        <v>84407596.75</v>
      </c>
      <c r="O42" s="3"/>
    </row>
    <row r="43" spans="1:15" ht="14.25" customHeight="1" x14ac:dyDescent="0.25">
      <c r="A43" s="41">
        <v>6</v>
      </c>
      <c r="B43" s="41" t="s">
        <v>50</v>
      </c>
      <c r="C43" s="41">
        <v>1</v>
      </c>
      <c r="D43" s="41" t="s">
        <v>69</v>
      </c>
      <c r="E43" s="41">
        <v>1000</v>
      </c>
      <c r="F43" s="9" t="s">
        <v>51</v>
      </c>
      <c r="G43" s="9" t="s">
        <v>12</v>
      </c>
      <c r="H43" s="9">
        <v>1000</v>
      </c>
      <c r="I43" s="16"/>
      <c r="J43" s="20">
        <v>45000000</v>
      </c>
      <c r="K43" s="24">
        <v>43300000</v>
      </c>
      <c r="L43" s="20">
        <v>9551000</v>
      </c>
      <c r="M43" s="20">
        <v>33000000</v>
      </c>
      <c r="N43" s="19">
        <f t="shared" si="10"/>
        <v>32712750</v>
      </c>
      <c r="O43" s="3"/>
    </row>
    <row r="44" spans="1:15" ht="14.25" customHeight="1" x14ac:dyDescent="0.25">
      <c r="A44" s="41"/>
      <c r="B44" s="41"/>
      <c r="C44" s="41"/>
      <c r="D44" s="41"/>
      <c r="E44" s="41"/>
      <c r="F44" s="9" t="s">
        <v>52</v>
      </c>
      <c r="G44" s="2" t="s">
        <v>53</v>
      </c>
      <c r="H44" s="9">
        <v>300</v>
      </c>
      <c r="I44" s="16"/>
      <c r="J44" s="20">
        <v>1500000</v>
      </c>
      <c r="K44" s="24">
        <v>2805000</v>
      </c>
      <c r="L44" s="20">
        <v>1740000</v>
      </c>
      <c r="M44" s="20">
        <v>1800000</v>
      </c>
      <c r="N44" s="19">
        <f t="shared" si="10"/>
        <v>1961250</v>
      </c>
      <c r="O44" s="3"/>
    </row>
    <row r="45" spans="1:15" ht="24" customHeight="1" x14ac:dyDescent="0.25">
      <c r="A45" s="41"/>
      <c r="B45" s="41"/>
      <c r="C45" s="41"/>
      <c r="D45" s="41"/>
      <c r="E45" s="41"/>
      <c r="F45" s="9" t="s">
        <v>54</v>
      </c>
      <c r="G45" s="9" t="s">
        <v>12</v>
      </c>
      <c r="H45" s="9">
        <v>1000</v>
      </c>
      <c r="I45" s="16"/>
      <c r="J45" s="20">
        <v>8000000</v>
      </c>
      <c r="K45" s="24">
        <v>12500000</v>
      </c>
      <c r="L45" s="20">
        <v>6571000</v>
      </c>
      <c r="M45" s="20">
        <v>12000000</v>
      </c>
      <c r="N45" s="19">
        <f t="shared" si="10"/>
        <v>9767750</v>
      </c>
      <c r="O45" s="3"/>
    </row>
    <row r="46" spans="1:15" ht="14.25" customHeight="1" x14ac:dyDescent="0.25">
      <c r="A46" s="41"/>
      <c r="B46" s="41"/>
      <c r="C46" s="41"/>
      <c r="D46" s="41"/>
      <c r="E46" s="41"/>
      <c r="F46" s="9" t="s">
        <v>55</v>
      </c>
      <c r="G46" s="9" t="s">
        <v>46</v>
      </c>
      <c r="H46" s="9">
        <v>5</v>
      </c>
      <c r="I46" s="16"/>
      <c r="J46" s="20">
        <v>1250000</v>
      </c>
      <c r="K46" s="24">
        <v>1290000</v>
      </c>
      <c r="L46" s="20">
        <v>900000</v>
      </c>
      <c r="M46" s="20">
        <v>4000000</v>
      </c>
      <c r="N46" s="19">
        <f t="shared" si="10"/>
        <v>1860000</v>
      </c>
      <c r="O46" s="3"/>
    </row>
    <row r="47" spans="1:15" ht="14.25" customHeight="1" x14ac:dyDescent="0.25">
      <c r="A47" s="41"/>
      <c r="B47" s="41"/>
      <c r="C47" s="41"/>
      <c r="D47" s="41"/>
      <c r="E47" s="41"/>
      <c r="F47" s="9" t="s">
        <v>56</v>
      </c>
      <c r="G47" s="9" t="s">
        <v>12</v>
      </c>
      <c r="H47" s="9">
        <v>1000</v>
      </c>
      <c r="I47" s="16"/>
      <c r="J47" s="20">
        <v>20000000</v>
      </c>
      <c r="K47" s="24">
        <v>19500000</v>
      </c>
      <c r="L47" s="20">
        <v>19000000</v>
      </c>
      <c r="M47" s="20">
        <v>16500000</v>
      </c>
      <c r="N47" s="19">
        <f t="shared" si="10"/>
        <v>18750000</v>
      </c>
      <c r="O47" s="3"/>
    </row>
    <row r="48" spans="1:15" ht="31.5" customHeight="1" x14ac:dyDescent="0.25">
      <c r="A48" s="41"/>
      <c r="B48" s="41"/>
      <c r="C48" s="41"/>
      <c r="D48" s="41"/>
      <c r="E48" s="41"/>
      <c r="F48" s="9" t="s">
        <v>57</v>
      </c>
      <c r="G48" s="9" t="s">
        <v>58</v>
      </c>
      <c r="H48" s="9">
        <v>20</v>
      </c>
      <c r="I48" s="16"/>
      <c r="J48" s="20">
        <v>1000000</v>
      </c>
      <c r="K48" s="24">
        <v>2400000</v>
      </c>
      <c r="L48" s="20">
        <v>360000</v>
      </c>
      <c r="M48" s="20">
        <v>1700000</v>
      </c>
      <c r="N48" s="19">
        <f t="shared" si="10"/>
        <v>1365000</v>
      </c>
      <c r="O48" s="3"/>
    </row>
    <row r="49" spans="1:15" ht="14.25" customHeight="1" x14ac:dyDescent="0.25">
      <c r="A49" s="41"/>
      <c r="B49" s="41"/>
      <c r="C49" s="41"/>
      <c r="D49" s="41"/>
      <c r="E49" s="41"/>
      <c r="F49" s="9" t="s">
        <v>59</v>
      </c>
      <c r="G49" s="9" t="s">
        <v>46</v>
      </c>
      <c r="H49" s="9">
        <v>8</v>
      </c>
      <c r="I49" s="16"/>
      <c r="J49" s="20">
        <v>2000000</v>
      </c>
      <c r="K49" s="24">
        <v>6800000</v>
      </c>
      <c r="L49" s="20">
        <v>2500000</v>
      </c>
      <c r="M49" s="20">
        <v>11200000</v>
      </c>
      <c r="N49" s="19">
        <f t="shared" si="10"/>
        <v>5625000</v>
      </c>
      <c r="O49" s="3"/>
    </row>
    <row r="50" spans="1:15" ht="14.25" customHeight="1" x14ac:dyDescent="0.25">
      <c r="A50" s="41"/>
      <c r="B50" s="41"/>
      <c r="C50" s="41"/>
      <c r="D50" s="41"/>
      <c r="E50" s="41"/>
      <c r="F50" s="9" t="s">
        <v>60</v>
      </c>
      <c r="G50" s="9" t="s">
        <v>46</v>
      </c>
      <c r="H50" s="9">
        <v>1</v>
      </c>
      <c r="I50" s="16"/>
      <c r="J50" s="20">
        <v>500000</v>
      </c>
      <c r="K50" s="24">
        <v>2570400</v>
      </c>
      <c r="L50" s="20">
        <v>5000000</v>
      </c>
      <c r="M50" s="20">
        <v>2000000</v>
      </c>
      <c r="N50" s="19">
        <f t="shared" si="10"/>
        <v>2517600</v>
      </c>
      <c r="O50" s="3"/>
    </row>
    <row r="51" spans="1:15" ht="14.25" customHeight="1" x14ac:dyDescent="0.25">
      <c r="A51" s="41"/>
      <c r="B51" s="41"/>
      <c r="C51" s="41"/>
      <c r="D51" s="41"/>
      <c r="E51" s="41"/>
      <c r="F51" s="9" t="s">
        <v>61</v>
      </c>
      <c r="G51" s="9" t="s">
        <v>46</v>
      </c>
      <c r="H51" s="9">
        <v>3</v>
      </c>
      <c r="I51" s="16"/>
      <c r="J51" s="20">
        <v>3000000</v>
      </c>
      <c r="K51" s="24">
        <v>5625000</v>
      </c>
      <c r="L51" s="20">
        <v>8000000</v>
      </c>
      <c r="M51" s="20">
        <v>10500000</v>
      </c>
      <c r="N51" s="19">
        <f t="shared" si="10"/>
        <v>6781250</v>
      </c>
      <c r="O51" s="3"/>
    </row>
    <row r="52" spans="1:15" ht="82.5" customHeight="1" x14ac:dyDescent="0.25">
      <c r="A52" s="41"/>
      <c r="B52" s="41"/>
      <c r="C52" s="41"/>
      <c r="D52" s="41"/>
      <c r="E52" s="41"/>
      <c r="F52" s="9" t="s">
        <v>62</v>
      </c>
      <c r="G52" s="9" t="s">
        <v>63</v>
      </c>
      <c r="H52" s="9">
        <v>21</v>
      </c>
      <c r="I52" s="16"/>
      <c r="J52" s="20">
        <v>945000</v>
      </c>
      <c r="K52" s="24">
        <v>3885000</v>
      </c>
      <c r="L52" s="30">
        <v>3657987</v>
      </c>
      <c r="M52" s="20">
        <v>1890000</v>
      </c>
      <c r="N52" s="19">
        <f t="shared" si="10"/>
        <v>2594496.75</v>
      </c>
      <c r="O52" s="3"/>
    </row>
    <row r="53" spans="1:15" ht="90" customHeight="1" x14ac:dyDescent="0.25">
      <c r="A53" s="41"/>
      <c r="B53" s="41"/>
      <c r="C53" s="41"/>
      <c r="D53" s="41"/>
      <c r="E53" s="41"/>
      <c r="F53" s="9" t="s">
        <v>70</v>
      </c>
      <c r="G53" s="9" t="s">
        <v>63</v>
      </c>
      <c r="H53" s="9">
        <v>6</v>
      </c>
      <c r="I53" s="16"/>
      <c r="J53" s="20">
        <v>240000</v>
      </c>
      <c r="K53" s="24">
        <v>1110000</v>
      </c>
      <c r="L53" s="32"/>
      <c r="M53" s="20">
        <v>540000</v>
      </c>
      <c r="N53" s="19">
        <f t="shared" si="10"/>
        <v>630000</v>
      </c>
      <c r="O53" s="3"/>
    </row>
    <row r="54" spans="1:15" ht="14.25" customHeight="1" x14ac:dyDescent="0.25">
      <c r="A54" s="33" t="s">
        <v>72</v>
      </c>
      <c r="B54" s="33"/>
      <c r="C54" s="33"/>
      <c r="D54" s="33"/>
      <c r="E54" s="33"/>
      <c r="F54" s="33"/>
      <c r="G54" s="33"/>
      <c r="H54" s="33"/>
      <c r="I54" s="14"/>
      <c r="J54" s="33" t="s">
        <v>88</v>
      </c>
      <c r="K54" s="33"/>
      <c r="L54" s="33"/>
      <c r="M54" s="33"/>
      <c r="N54" s="33"/>
      <c r="O54" s="3"/>
    </row>
    <row r="55" spans="1:15" ht="38.25" x14ac:dyDescent="0.25">
      <c r="A55" s="7" t="s">
        <v>0</v>
      </c>
      <c r="B55" s="7" t="s">
        <v>6</v>
      </c>
      <c r="C55" s="7" t="s">
        <v>7</v>
      </c>
      <c r="D55" s="7" t="s">
        <v>64</v>
      </c>
      <c r="E55" s="7" t="s">
        <v>65</v>
      </c>
      <c r="F55" s="7" t="s">
        <v>8</v>
      </c>
      <c r="G55" s="7" t="s">
        <v>9</v>
      </c>
      <c r="H55" s="7" t="s">
        <v>7</v>
      </c>
      <c r="I55" s="18"/>
      <c r="J55" s="19">
        <f>SUM(J56:J62)</f>
        <v>3500000</v>
      </c>
      <c r="K55" s="19">
        <f>SUM(K56:K62)</f>
        <v>12940900</v>
      </c>
      <c r="L55" s="19">
        <f>SUM(L56:L62)</f>
        <v>3836750</v>
      </c>
      <c r="M55" s="19">
        <f>SUM(M56:M62)</f>
        <v>8080000</v>
      </c>
      <c r="N55" s="19">
        <f t="shared" ref="N55:N62" si="11">AVERAGE(J55:M55)</f>
        <v>7089412.5</v>
      </c>
      <c r="O55" s="3"/>
    </row>
    <row r="56" spans="1:15" ht="14.25" customHeight="1" x14ac:dyDescent="0.25">
      <c r="A56" s="36">
        <v>7</v>
      </c>
      <c r="B56" s="36" t="s">
        <v>73</v>
      </c>
      <c r="C56" s="36">
        <v>1</v>
      </c>
      <c r="D56" s="36" t="s">
        <v>66</v>
      </c>
      <c r="E56" s="36">
        <v>90</v>
      </c>
      <c r="F56" s="8" t="s">
        <v>76</v>
      </c>
      <c r="G56" s="8" t="s">
        <v>12</v>
      </c>
      <c r="H56" s="8">
        <v>10</v>
      </c>
      <c r="I56" s="13"/>
      <c r="J56" s="20">
        <v>500000</v>
      </c>
      <c r="K56" s="24">
        <v>287000</v>
      </c>
      <c r="L56" s="20">
        <v>509800</v>
      </c>
      <c r="M56" s="20">
        <v>700000</v>
      </c>
      <c r="N56" s="19">
        <f t="shared" si="11"/>
        <v>499200</v>
      </c>
      <c r="O56" s="3"/>
    </row>
    <row r="57" spans="1:15" ht="38.25" x14ac:dyDescent="0.25">
      <c r="A57" s="36"/>
      <c r="B57" s="36"/>
      <c r="C57" s="36"/>
      <c r="D57" s="36"/>
      <c r="E57" s="36"/>
      <c r="F57" s="8" t="s">
        <v>75</v>
      </c>
      <c r="G57" s="8" t="s">
        <v>12</v>
      </c>
      <c r="H57" s="8">
        <v>20</v>
      </c>
      <c r="I57" s="13"/>
      <c r="J57" s="20">
        <v>500000</v>
      </c>
      <c r="K57" s="24">
        <v>1640000</v>
      </c>
      <c r="L57" s="20">
        <v>400000</v>
      </c>
      <c r="M57" s="20">
        <v>700000</v>
      </c>
      <c r="N57" s="19">
        <f t="shared" si="11"/>
        <v>810000</v>
      </c>
      <c r="O57" s="3"/>
    </row>
    <row r="58" spans="1:15" ht="15.75" x14ac:dyDescent="0.25">
      <c r="A58" s="36"/>
      <c r="B58" s="36"/>
      <c r="C58" s="36"/>
      <c r="D58" s="36"/>
      <c r="E58" s="36"/>
      <c r="F58" s="8" t="s">
        <v>30</v>
      </c>
      <c r="G58" s="8" t="s">
        <v>12</v>
      </c>
      <c r="H58" s="8">
        <v>20</v>
      </c>
      <c r="I58" s="13"/>
      <c r="J58" s="20">
        <v>500000</v>
      </c>
      <c r="K58" s="24">
        <v>2560000</v>
      </c>
      <c r="L58" s="20">
        <v>461000</v>
      </c>
      <c r="M58" s="20">
        <v>580000</v>
      </c>
      <c r="N58" s="19">
        <f t="shared" si="11"/>
        <v>1025250</v>
      </c>
      <c r="O58" s="3"/>
    </row>
    <row r="59" spans="1:15" ht="15.75" x14ac:dyDescent="0.25">
      <c r="A59" s="36"/>
      <c r="B59" s="36"/>
      <c r="C59" s="36"/>
      <c r="D59" s="36"/>
      <c r="E59" s="36"/>
      <c r="F59" s="8" t="s">
        <v>31</v>
      </c>
      <c r="G59" s="8" t="s">
        <v>12</v>
      </c>
      <c r="H59" s="8">
        <v>20</v>
      </c>
      <c r="I59" s="13"/>
      <c r="J59" s="20">
        <v>300000</v>
      </c>
      <c r="K59" s="24">
        <v>1040000</v>
      </c>
      <c r="L59" s="20">
        <v>0</v>
      </c>
      <c r="M59" s="20">
        <v>800000</v>
      </c>
      <c r="N59" s="19">
        <f t="shared" si="11"/>
        <v>535000</v>
      </c>
      <c r="O59" s="3"/>
    </row>
    <row r="60" spans="1:15" ht="15.75" x14ac:dyDescent="0.25">
      <c r="A60" s="36"/>
      <c r="B60" s="36"/>
      <c r="C60" s="36"/>
      <c r="D60" s="36"/>
      <c r="E60" s="36"/>
      <c r="F60" s="8" t="s">
        <v>33</v>
      </c>
      <c r="G60" s="8" t="s">
        <v>12</v>
      </c>
      <c r="H60" s="8">
        <v>10</v>
      </c>
      <c r="I60" s="13"/>
      <c r="J60" s="20">
        <v>400000</v>
      </c>
      <c r="K60" s="24">
        <v>100000</v>
      </c>
      <c r="L60" s="20">
        <v>471250</v>
      </c>
      <c r="M60" s="20">
        <v>250000</v>
      </c>
      <c r="N60" s="19">
        <f t="shared" si="11"/>
        <v>305312.5</v>
      </c>
      <c r="O60" s="3"/>
    </row>
    <row r="61" spans="1:15" ht="15.75" x14ac:dyDescent="0.25">
      <c r="A61" s="36"/>
      <c r="B61" s="36"/>
      <c r="C61" s="36"/>
      <c r="D61" s="36"/>
      <c r="E61" s="36"/>
      <c r="F61" s="8" t="s">
        <v>34</v>
      </c>
      <c r="G61" s="8" t="s">
        <v>12</v>
      </c>
      <c r="H61" s="8">
        <v>10</v>
      </c>
      <c r="I61" s="13"/>
      <c r="J61" s="20">
        <v>400000</v>
      </c>
      <c r="K61" s="24">
        <v>620000</v>
      </c>
      <c r="L61" s="20">
        <v>0</v>
      </c>
      <c r="M61" s="20">
        <v>250000</v>
      </c>
      <c r="N61" s="19">
        <f t="shared" si="11"/>
        <v>317500</v>
      </c>
      <c r="O61" s="3"/>
    </row>
    <row r="62" spans="1:15" ht="63.75" x14ac:dyDescent="0.25">
      <c r="A62" s="36"/>
      <c r="B62" s="36"/>
      <c r="C62" s="36"/>
      <c r="D62" s="36"/>
      <c r="E62" s="36"/>
      <c r="F62" s="8" t="s">
        <v>74</v>
      </c>
      <c r="G62" s="8" t="s">
        <v>35</v>
      </c>
      <c r="H62" s="8">
        <v>6</v>
      </c>
      <c r="I62" s="13"/>
      <c r="J62" s="20">
        <v>900000</v>
      </c>
      <c r="K62" s="24">
        <v>6693900</v>
      </c>
      <c r="L62" s="20">
        <v>1994700</v>
      </c>
      <c r="M62" s="20">
        <v>4800000</v>
      </c>
      <c r="N62" s="19">
        <f t="shared" si="11"/>
        <v>3597150</v>
      </c>
      <c r="O62" s="3"/>
    </row>
    <row r="63" spans="1:15" ht="25.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9">
        <f>SUM(J9,J12,J19,J24,J34,J42,J55)</f>
        <v>120305000</v>
      </c>
      <c r="K63" s="19">
        <f>SUM(K9,K12,K19,K24,K34,K42,K55)</f>
        <v>192743500</v>
      </c>
      <c r="L63" s="19">
        <f>SUM(L9,L12,L19,L24,L34,L42,L55)</f>
        <v>111078740</v>
      </c>
      <c r="M63" s="19">
        <f>SUM(M9,M12,M19,M24,M34,M42,M55)</f>
        <v>175832500</v>
      </c>
      <c r="N63" s="19">
        <f t="shared" ref="N63" si="12">AVERAGE(J63:M63)</f>
        <v>149989935</v>
      </c>
      <c r="O63" s="3"/>
    </row>
    <row r="64" spans="1:1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25"/>
      <c r="L64" s="3"/>
      <c r="M64" s="3"/>
      <c r="N64" s="27"/>
      <c r="O64" s="3"/>
    </row>
    <row r="66" spans="12:14" x14ac:dyDescent="0.25">
      <c r="L66" s="22"/>
      <c r="M66" s="22"/>
    </row>
    <row r="67" spans="12:14" x14ac:dyDescent="0.25">
      <c r="L67" s="22"/>
      <c r="M67" s="22"/>
    </row>
    <row r="68" spans="12:14" x14ac:dyDescent="0.25">
      <c r="L68" s="22"/>
      <c r="M68" s="22"/>
    </row>
    <row r="69" spans="12:14" x14ac:dyDescent="0.25">
      <c r="L69" s="21"/>
      <c r="M69" s="21"/>
      <c r="N69" s="21"/>
    </row>
  </sheetData>
  <mergeCells count="55">
    <mergeCell ref="A43:A53"/>
    <mergeCell ref="B43:B53"/>
    <mergeCell ref="A35:A40"/>
    <mergeCell ref="B35:B40"/>
    <mergeCell ref="A33:H33"/>
    <mergeCell ref="C35:C40"/>
    <mergeCell ref="D35:D40"/>
    <mergeCell ref="E35:E40"/>
    <mergeCell ref="A41:H41"/>
    <mergeCell ref="C43:C53"/>
    <mergeCell ref="D43:D53"/>
    <mergeCell ref="E43:E53"/>
    <mergeCell ref="A25:A32"/>
    <mergeCell ref="B25:B32"/>
    <mergeCell ref="A20:A22"/>
    <mergeCell ref="B20:B22"/>
    <mergeCell ref="A18:H18"/>
    <mergeCell ref="C20:C22"/>
    <mergeCell ref="D20:D22"/>
    <mergeCell ref="E20:E22"/>
    <mergeCell ref="A23:H23"/>
    <mergeCell ref="C25:C32"/>
    <mergeCell ref="D25:D32"/>
    <mergeCell ref="E25:E32"/>
    <mergeCell ref="A14:A17"/>
    <mergeCell ref="B14:B17"/>
    <mergeCell ref="A1:A4"/>
    <mergeCell ref="A8:H8"/>
    <mergeCell ref="A11:H11"/>
    <mergeCell ref="C14:C17"/>
    <mergeCell ref="D14:D17"/>
    <mergeCell ref="E14:E17"/>
    <mergeCell ref="J54:N54"/>
    <mergeCell ref="N1:N4"/>
    <mergeCell ref="B1:M1"/>
    <mergeCell ref="B2:M2"/>
    <mergeCell ref="B3:M3"/>
    <mergeCell ref="B4:M4"/>
    <mergeCell ref="A54:H54"/>
    <mergeCell ref="A56:A62"/>
    <mergeCell ref="B56:B62"/>
    <mergeCell ref="C56:C62"/>
    <mergeCell ref="D56:D62"/>
    <mergeCell ref="E56:E62"/>
    <mergeCell ref="L35:L38"/>
    <mergeCell ref="L52:L53"/>
    <mergeCell ref="J6:N6"/>
    <mergeCell ref="J8:N8"/>
    <mergeCell ref="J11:N11"/>
    <mergeCell ref="J18:N18"/>
    <mergeCell ref="J23:N23"/>
    <mergeCell ref="L14:L17"/>
    <mergeCell ref="L20:L22"/>
    <mergeCell ref="J33:N33"/>
    <mergeCell ref="J41:N4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</vt:lpstr>
    </vt:vector>
  </TitlesOfParts>
  <Company>Alcaldia Municipal de Dosquebradas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2022-03-24T13:10:44Z</dcterms:created>
  <dcterms:modified xsi:type="dcterms:W3CDTF">2023-05-29T15:43:05Z</dcterms:modified>
</cp:coreProperties>
</file>