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vduquem_sena_edu_co/Documents/VALENTINA/ALCALDIA/PROCESOS/VIAS ACTIVAS/FORMATOS/"/>
    </mc:Choice>
  </mc:AlternateContent>
  <xr:revisionPtr revIDLastSave="118" documentId="8_{53EA847F-59A1-400E-A3CD-AD98D5A7F44F}" xr6:coauthVersionLast="47" xr6:coauthVersionMax="47" xr10:uidLastSave="{31A32F38-0418-422D-8690-5DAB99D764C9}"/>
  <bookViews>
    <workbookView xWindow="-120" yWindow="-120" windowWidth="20730" windowHeight="11160" xr2:uid="{E03F92F7-168A-444F-B482-5C833D416D32}"/>
  </bookViews>
  <sheets>
    <sheet name="VAS 2023" sheetId="1" r:id="rId1"/>
  </sheets>
  <definedNames>
    <definedName name="_xlnm.Print_Area" localSheetId="0">'VAS 2023'!$A$1:$G$53</definedName>
    <definedName name="OLE_LINK1" localSheetId="0">'VAS 2023'!$A$32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7" i="1" l="1"/>
  <c r="G47" i="1" s="1"/>
  <c r="F46" i="1"/>
  <c r="G46" i="1" s="1"/>
  <c r="F41" i="1"/>
  <c r="G41" i="1" s="1"/>
  <c r="F40" i="1"/>
  <c r="G40" i="1" s="1"/>
  <c r="F39" i="1"/>
  <c r="G39" i="1" s="1"/>
  <c r="F38" i="1"/>
  <c r="G38" i="1" s="1"/>
  <c r="F37" i="1"/>
  <c r="G37" i="1" s="1"/>
  <c r="F36" i="1"/>
  <c r="G36" i="1" s="1"/>
  <c r="F35" i="1"/>
  <c r="G35" i="1" s="1"/>
  <c r="F34" i="1"/>
  <c r="G34" i="1" s="1"/>
  <c r="G26" i="1"/>
  <c r="G27" i="1"/>
  <c r="G30" i="1" s="1"/>
  <c r="G31" i="1" s="1"/>
  <c r="G28" i="1"/>
  <c r="G29" i="1"/>
  <c r="F10" i="1"/>
  <c r="G10" i="1" s="1"/>
  <c r="G48" i="1" l="1"/>
  <c r="G49" i="1" s="1"/>
  <c r="G42" i="1"/>
  <c r="G43" i="1" s="1"/>
  <c r="F21" i="1" l="1"/>
  <c r="G21" i="1" s="1"/>
  <c r="F20" i="1"/>
  <c r="F19" i="1"/>
  <c r="G19" i="1" s="1"/>
  <c r="F18" i="1"/>
  <c r="G18" i="1" s="1"/>
  <c r="F17" i="1"/>
  <c r="G17" i="1" s="1"/>
  <c r="F16" i="1"/>
  <c r="G16" i="1" s="1"/>
  <c r="F15" i="1"/>
  <c r="G15" i="1" s="1"/>
  <c r="F14" i="1"/>
  <c r="G14" i="1" s="1"/>
  <c r="F13" i="1"/>
  <c r="G13" i="1" s="1"/>
  <c r="F12" i="1"/>
  <c r="G12" i="1" s="1"/>
  <c r="F11" i="1"/>
  <c r="G11" i="1" s="1"/>
  <c r="G20" i="1" l="1"/>
  <c r="G22" i="1" l="1"/>
  <c r="G50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Valentina Duque Muñoz</author>
  </authors>
  <commentList>
    <comment ref="F9" authorId="0" shapeId="0" xr:uid="{6078F8F2-44AA-49F5-BD71-0A0CCFD1E0AF}">
      <text>
        <r>
          <rPr>
            <b/>
            <sz val="9"/>
            <color indexed="81"/>
            <rFont val="Tahoma"/>
            <family val="2"/>
          </rPr>
          <t>INDICAR EL PORCENTAJE CUANDO CORRESPONDA</t>
        </r>
      </text>
    </comment>
  </commentList>
</comments>
</file>

<file path=xl/sharedStrings.xml><?xml version="1.0" encoding="utf-8"?>
<sst xmlns="http://schemas.openxmlformats.org/spreadsheetml/2006/main" count="95" uniqueCount="76">
  <si>
    <t>ELEMENTO</t>
  </si>
  <si>
    <t>DESCRIPCION</t>
  </si>
  <si>
    <t>CANTIDAD</t>
  </si>
  <si>
    <t>CONOS</t>
  </si>
  <si>
    <t>VALLAS</t>
  </si>
  <si>
    <t>CINTA DE CIERRE</t>
  </si>
  <si>
    <t>CHALECOS VIALES REFLECTIVOS</t>
  </si>
  <si>
    <t>IMPERMEABLE ABRIGO NEVADO</t>
  </si>
  <si>
    <t>cinta amarilla de seguridad por 500 mtos</t>
  </si>
  <si>
    <t>camilla</t>
  </si>
  <si>
    <t>inflador</t>
  </si>
  <si>
    <t>kit parches</t>
  </si>
  <si>
    <t>herramientas</t>
  </si>
  <si>
    <t>ITEM</t>
  </si>
  <si>
    <t>ROL</t>
  </si>
  <si>
    <t>COORDINADOR</t>
  </si>
  <si>
    <t>ASISTENCIA PRIMERO AUXILIOS</t>
  </si>
  <si>
    <t>ASISTENCIA MECANICA</t>
  </si>
  <si>
    <t>FUNCION PRINCIPAL</t>
  </si>
  <si>
    <t>TRANSPORTE</t>
  </si>
  <si>
    <t>DESCRIPCIÓN</t>
  </si>
  <si>
    <t>Toldo Carpa Plegable Reforzado 3X3 Impermeable. lona oxford de 600d con tratamiento impermeable. postes de acero reforzado anticorrosivo.</t>
  </si>
  <si>
    <t>peleta informativa de 30 cm en Poliestireno de alto impacto con mango plástico por un lado con la palabra PARE  en mayuscula sostenida fondo rojo letra reflectiva gris y por el otro lado la palabra SIGA en mayúscula sostenida fondo verde letra reflectiva gris</t>
  </si>
  <si>
    <t>PALETA DE SEÑALIZACION "PARE Y SIGA"</t>
  </si>
  <si>
    <t>Vallas publicitarias</t>
  </si>
  <si>
    <t>Carpa</t>
  </si>
  <si>
    <t xml:space="preserve">Material: Cerro Sport
Color: Verde Limon, Naranja
2 bolsillos Frontales con cremallera.
Cuello en v.
Cremalleras en nylon 
Con marcacion en espalda según texto entregado previamente por la supervision (tallas M, L y XL) </t>
  </si>
  <si>
    <t>REFRIGERIOS</t>
  </si>
  <si>
    <t>Empacado de forma individual, compuesto por: 
1 alimentos sólido
1 bebida (250 ml aprox.)
1 fruta</t>
  </si>
  <si>
    <t>ítem</t>
  </si>
  <si>
    <t>Conos viales en PVC entre 90 cm color naranja con cinta reflectiva gris</t>
  </si>
  <si>
    <t>conos viales en PVC de 45 cm color naranja con cinta reflectiva gris</t>
  </si>
  <si>
    <t>Chaquetas Impermeables larga tipo abrigo transparente fabricadas en material plástico viniglass, mangas largas tipo ala de murciélago, cuello redondo con capota, cierre con broches o velcro (tallas M, L y XL)</t>
  </si>
  <si>
    <t>Botiquín tipo b básico con dotación</t>
  </si>
  <si>
    <t>Morral grande elaborado en lona con múltiples compartimentos  con los elementos básicos de atención de emergencias (1 Gasa limpia paquete x 100 unidades; 20 Gasa estéril 7.5x7.5 por 5 unidades; 4 Compresa abdominal; 1 Esparadrapo de tela 4" x5 yardas; 1 Bajalenguas paquete x 20 unidades; 2 Venda elástica 2" x 5 yardas; 2 Venda elástica 3" x 5 yardas; 2 Venda elástica 5" x 5 yardas; 2 Venda de algodón 3" x 5 yardas; 2 Venda de algodón 5" x 5 yardas; 1 Yodopovidona solución 120ml; 5 Solución salina 250ml; 1 Guante vinilo caja por 100unidades; 1 Termómetro digital; 1 Alcohol antiséptico frasco x 300ml; 1 Linterna dinamo recargable no necesita pilas; 1 Tijera universal para trauma; 1 Cuello para inmovilización cervical uso adulto mul; 1 Inmovilizador maleable para extremidades superior o inferiores; 1 Vasos paquete x 25 unidades; 1 Ácido acetil salicílico tab x 10 unidades; 2 Acetaminofén 500 mg tab x 10 unidades; 1 Hidróxido de aluminio tableta x 10; 2 Barrera plástica de protección para RCP tipo llavero)</t>
  </si>
  <si>
    <t>VALOR UNITARIO</t>
  </si>
  <si>
    <t>COLOR: Blanco.
ESTILO MODULAR: Plegable y apilable para mayor eficiencia y ahorro de espacio.
MATERIAL: Polietileno inyectado 100% original para los parales y las bandejas superiores, polietileno soplado para las bandejas inferiores.
MEDIDAS: 1.10 mts de altura x 0.61 cms de ancho.
PESO: 6,45 Kg aproximadamente
BANDEJAS: 2 bandejas superiores de 0.61 cm x 31 cm y 2 bandejas inferiores de 0.61 cm x 0.21 cm con tanque incluido para llenado de agua para mayor estabilidad.
OTRAS CARACTERÍSTICAS: dos orificios en la parte superior como soporte para flasher luminoso.
DECORACIÓN: Reflectivos de Alta Intensidad Prismático según diseño entregado previamente por la supervisión</t>
  </si>
  <si>
    <t>Valla publicitaria en vinilo, impresión digital calidad fotográfica, de 2 metros de largo por 1,20 de alto; con ojales metálicos en cada extremo,  según diseño entregado previamente por la supervisión</t>
  </si>
  <si>
    <t>kit férulas para adultos</t>
  </si>
  <si>
    <t>kit de férulas de inmovilización de extremidades y cuello por 5 unidades</t>
  </si>
  <si>
    <t>kit férulas para niños</t>
  </si>
  <si>
    <t>INSUMOS A ENTREGAR AL INICIO DE LA EJECUCIÓN DEL CONTRATO</t>
  </si>
  <si>
    <t>Coordinador para el desarrollo de las VAS. Persona mayor de edad, Profesional y/ o tecnólogo en Áreas del deporte y la recreación con experiencia certificada de mínimo un (01) año en manejo logístico, en vías activas o en eventos de recreación y/o deporte.</t>
  </si>
  <si>
    <t>Personal de apoyo para el desarrollo de las VAS Mayores de edad, mínimo bachiller, experiencia laboral de seis (6) meses en trabajo operativo en vías activas Y/O logística de eventos recreativos o deportivos.</t>
  </si>
  <si>
    <t>Persona con punto de atención a los usuarios VAS. Experiencia mínimo seis (06) meses en mantenimiento y reparación de bicicletas, quien deberá contar con herramientas y utensilios básicos para prestar los servicios y estará ubicado en punto establecido con el fin de brindar asistencia técnica a quien lo requiera en su momento.</t>
  </si>
  <si>
    <t>camilla rígida estándar con cuello para transporte de lesionados o heridos</t>
  </si>
  <si>
    <t>bomba de aire cilíndrico</t>
  </si>
  <si>
    <t>kit de parches para neumáticos</t>
  </si>
  <si>
    <t>kit de llaves y demás herramientas</t>
  </si>
  <si>
    <t>mesas plásticas</t>
  </si>
  <si>
    <t>mesa plástica cuadrada y movible</t>
  </si>
  <si>
    <t>sillas plásticas</t>
  </si>
  <si>
    <t>sillas plásticas blancas</t>
  </si>
  <si>
    <t xml:space="preserve">Camioneta Modelo 2010 en adelante, tipo estacas, con todas las condiciones de seguridad y documentos al día (SOAT y Tecno-Mecánica) Deberá presentar contrato de arrendamiento del vehículo o tarjeta de propiedad la cual deberá estar inscrita a una empresa de transporte, realizará recorridos durante cada uno de los eventos  y será utilizada para el acarreo de los elementos necesarios para la implementación de la Vía Activa, al inicio y final de la jornada, según indicaciones de la supervisión del contrato y/o de la coordinación de la Vía Activa </t>
  </si>
  <si>
    <t>ÍTEM</t>
  </si>
  <si>
    <t>IVA</t>
  </si>
  <si>
    <t>VALOR TOTAL CON IVA</t>
  </si>
  <si>
    <t>SUBTOTAL</t>
  </si>
  <si>
    <t>PERSONAL MÍNIMO REQUERIDO</t>
  </si>
  <si>
    <t>VALOR UNITARIO POR JORNADA</t>
  </si>
  <si>
    <t>VALOR TOTAL CON IVA POR JORNADA</t>
  </si>
  <si>
    <t>LOGÍSTICA requerida para cada jornada</t>
  </si>
  <si>
    <t>TOTAL</t>
  </si>
  <si>
    <t>ELEMENTOS REQUERIDO PARA CADA JORNADA EN CALIDAD DE PRÉSTAMO (propiedad del contratista)</t>
  </si>
  <si>
    <t>BEBEDEROS PARA MASCOTAS</t>
  </si>
  <si>
    <t>Comedero/ Bebedero en acero inoxidable con antideslizante de entre 22-26 cm de diametro y 6 cm de alto alto aproximadamente</t>
  </si>
  <si>
    <t>ARCO INFLABLE DE PUBLICIDAD</t>
  </si>
  <si>
    <t>Arco forma 3D o tradicional de 3X4 mts, impresion total: superior y dos laterales (segun diseño previamente entregado) Hecho en lona morral nacional y camperink lafsol de lafayette. Motor de alto rendimiento de acuerdo al tamaño, 110 voltios, amarres de viento, anclajes de plástico, kit de reparación y tula de transporte debidamente contramarcada. Cremallera de 1.20 de largo para un inflado y desinflado en 2 minutos, instrucciones, minimo 2 años de garantía.</t>
  </si>
  <si>
    <t>Persona mayor de edad con título de auxiliar de enfermería o APH, con experiencia relacionada mínimo seis (06) meses, quién deberán contar con botiquín de primeros auxilios y con equipo de radio de comunicaciones digital de largo alcance y motocicletas con luces de emergencia</t>
  </si>
  <si>
    <t>MONITORES/GUARDA VIAS</t>
  </si>
  <si>
    <t>IVA (Cuando corresponda)</t>
  </si>
  <si>
    <t>TOTAL JORNADAS AL 17 DICIEMBRE</t>
  </si>
  <si>
    <t>TOTAL JORNADAS  17 DICIEMBRE</t>
  </si>
  <si>
    <t xml:space="preserve">FORMATO– PROPUESTA TÉCNICO – ECONÓMICA </t>
  </si>
  <si>
    <r>
      <t>"XXXXXXXXXX XXXXXXXXXX XXXXXXXXXX XXXXXXXXXX XXXXXXXXXX (</t>
    </r>
    <r>
      <rPr>
        <b/>
        <u/>
        <sz val="11"/>
        <color rgb="FFFF0000"/>
        <rFont val="Calibri"/>
        <family val="2"/>
        <scheme val="minor"/>
      </rPr>
      <t>Anexar documentos e información solicitados en las consideraciones técnicas</t>
    </r>
    <r>
      <rPr>
        <b/>
        <sz val="11"/>
        <color rgb="FFFF0000"/>
        <rFont val="Calibri"/>
        <family val="2"/>
        <scheme val="minor"/>
      </rPr>
      <t>)
Igualmente, mediante la presente oferta certifico que dentro de la propuesta económica se encuentran incluidos todos los costos directos e indirectos con ocasión a la celebración del contrato.
La oferta presentada tiene una validez mínima de XXXXXX (xx) días
NOMBRE DEL REPRESENTANTE LEGAL			
XXXXXXXX (DATOS DEL PROPONENTE)</t>
    </r>
  </si>
  <si>
    <r>
      <t xml:space="preserve">Lugar y fecha
Señores:
SECRETARIA DE CULTURA, RECREACION Y DEPORTES
ALCALDIA DE DOSQUEBRADAS
Risaralda			
</t>
    </r>
    <r>
      <rPr>
        <sz val="11"/>
        <color rgb="FFFF0000"/>
        <rFont val="Arial"/>
        <family val="2"/>
      </rPr>
      <t>(Nombre del Proponente)</t>
    </r>
    <r>
      <rPr>
        <sz val="11"/>
        <color rgb="FF000000"/>
        <rFont val="Arial"/>
        <family val="2"/>
      </rPr>
      <t xml:space="preserve"> identificado con cédula de ciudadanía No. </t>
    </r>
    <r>
      <rPr>
        <sz val="11"/>
        <color rgb="FFFF0000"/>
        <rFont val="Arial"/>
        <family val="2"/>
      </rPr>
      <t>XXXXXXX</t>
    </r>
    <r>
      <rPr>
        <sz val="11"/>
        <color rgb="FF000000"/>
        <rFont val="Arial"/>
        <family val="2"/>
      </rPr>
      <t xml:space="preserve"> expedida en X</t>
    </r>
    <r>
      <rPr>
        <sz val="11"/>
        <color rgb="FFFF0000"/>
        <rFont val="Arial"/>
        <family val="2"/>
      </rPr>
      <t xml:space="preserve">XXXXXX, </t>
    </r>
    <r>
      <rPr>
        <sz val="11"/>
        <color rgb="FF000000"/>
        <rFont val="Arial"/>
        <family val="2"/>
      </rPr>
      <t xml:space="preserve">en calidad de </t>
    </r>
    <r>
      <rPr>
        <sz val="11"/>
        <color rgb="FFFF0000"/>
        <rFont val="Arial"/>
        <family val="2"/>
      </rPr>
      <t>XXXXXXXX</t>
    </r>
    <r>
      <rPr>
        <sz val="11"/>
        <color rgb="FF000000"/>
        <rFont val="Arial"/>
        <family val="2"/>
      </rPr>
      <t xml:space="preserve">, me permito presentar propuesta técnico - económica dentro del proceso de </t>
    </r>
    <r>
      <rPr>
        <sz val="11"/>
        <color rgb="FFFF0000"/>
        <rFont val="Arial"/>
        <family val="2"/>
      </rPr>
      <t xml:space="preserve">SA-037-2023 </t>
    </r>
    <r>
      <rPr>
        <sz val="11"/>
        <color rgb="FF000000"/>
        <rFont val="Arial"/>
        <family val="2"/>
      </rPr>
      <t xml:space="preserve">cuyo objeto es: </t>
    </r>
    <r>
      <rPr>
        <sz val="11"/>
        <color rgb="FFFF0000"/>
        <rFont val="Arial"/>
        <family val="2"/>
      </rPr>
      <t>XXXXXXXXXXXXXXXXXXXXXX</t>
    </r>
    <r>
      <rPr>
        <sz val="11"/>
        <color rgb="FF000000"/>
        <rFont val="Arial"/>
        <family val="2"/>
      </rPr>
      <t>., en los siguientes términos: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</si>
</sst>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_-;\-* #,##0_-;_-* &quot;-&quot;??_-;_-@_-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name val="Calibri"/>
    </font>
    <font>
      <b/>
      <sz val="11"/>
      <name val="Calibri"/>
      <family val="2"/>
    </font>
    <font>
      <sz val="11"/>
      <name val="Calibri"/>
      <family val="2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u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1"/>
      <color rgb="FF000000"/>
      <name val="Arial"/>
      <family val="2"/>
    </font>
    <font>
      <sz val="11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6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justify" vertical="center" wrapText="1"/>
    </xf>
    <xf numFmtId="0" fontId="1" fillId="0" borderId="0" xfId="0" applyFont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44" fontId="13" fillId="0" borderId="0" xfId="2" applyFont="1" applyAlignment="1">
      <alignment vertical="center" wrapText="1"/>
    </xf>
    <xf numFmtId="0" fontId="14" fillId="0" borderId="0" xfId="0" applyFont="1" applyAlignment="1">
      <alignment vertical="center" wrapText="1"/>
    </xf>
    <xf numFmtId="164" fontId="6" fillId="0" borderId="1" xfId="1" applyNumberFormat="1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164" fontId="6" fillId="0" borderId="1" xfId="1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8" fillId="0" borderId="1" xfId="1" applyNumberFormat="1" applyFont="1" applyFill="1" applyBorder="1" applyAlignment="1">
      <alignment horizontal="center" vertical="center"/>
    </xf>
    <xf numFmtId="164" fontId="8" fillId="0" borderId="1" xfId="1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164" fontId="7" fillId="2" borderId="1" xfId="1" applyNumberFormat="1" applyFont="1" applyFill="1" applyBorder="1" applyAlignment="1">
      <alignment horizontal="center" vertical="center" wrapText="1"/>
    </xf>
    <xf numFmtId="164" fontId="8" fillId="0" borderId="1" xfId="1" applyNumberFormat="1" applyFont="1" applyBorder="1" applyAlignment="1">
      <alignment horizontal="center" vertical="center"/>
    </xf>
    <xf numFmtId="164" fontId="8" fillId="0" borderId="1" xfId="1" applyNumberFormat="1" applyFont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164" fontId="7" fillId="3" borderId="1" xfId="1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1" fillId="4" borderId="1" xfId="0" applyFont="1" applyFill="1" applyBorder="1" applyAlignment="1">
      <alignment horizontal="right" vertical="center"/>
    </xf>
    <xf numFmtId="0" fontId="0" fillId="4" borderId="1" xfId="0" applyFill="1" applyBorder="1" applyAlignment="1">
      <alignment vertical="center"/>
    </xf>
    <xf numFmtId="164" fontId="7" fillId="4" borderId="1" xfId="1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0" fontId="1" fillId="4" borderId="0" xfId="0" applyFont="1" applyFill="1" applyAlignment="1">
      <alignment vertical="center"/>
    </xf>
    <xf numFmtId="0" fontId="1" fillId="0" borderId="0" xfId="0" applyFont="1" applyFill="1" applyBorder="1" applyAlignment="1">
      <alignment horizontal="right" vertical="center"/>
    </xf>
    <xf numFmtId="0" fontId="1" fillId="0" borderId="3" xfId="0" applyFont="1" applyFill="1" applyBorder="1" applyAlignment="1">
      <alignment horizontal="right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64" fontId="8" fillId="0" borderId="3" xfId="1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right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D216B-0DD6-4305-A154-23D30AD85728}">
  <dimension ref="A1:H53"/>
  <sheetViews>
    <sheetView tabSelected="1" view="pageBreakPreview" topLeftCell="A47" zoomScale="80" zoomScaleNormal="60" zoomScaleSheetLayoutView="80" workbookViewId="0">
      <selection activeCell="L52" sqref="L52"/>
    </sheetView>
  </sheetViews>
  <sheetFormatPr baseColWidth="10" defaultRowHeight="15" x14ac:dyDescent="0.25"/>
  <cols>
    <col min="1" max="1" width="5.140625" style="3" bestFit="1" customWidth="1"/>
    <col min="2" max="2" width="21.42578125" style="2" customWidth="1"/>
    <col min="3" max="3" width="61.42578125" style="2" customWidth="1"/>
    <col min="4" max="4" width="11.42578125" style="4"/>
    <col min="5" max="5" width="13.42578125" style="4" customWidth="1"/>
    <col min="6" max="6" width="10.85546875" style="4" customWidth="1"/>
    <col min="7" max="7" width="14.85546875" style="4" customWidth="1"/>
    <col min="8" max="16384" width="11.42578125" style="1"/>
  </cols>
  <sheetData>
    <row r="1" spans="1:8" s="30" customFormat="1" ht="12" x14ac:dyDescent="0.25">
      <c r="A1" s="29" t="s">
        <v>73</v>
      </c>
      <c r="B1" s="29"/>
      <c r="C1" s="29"/>
      <c r="D1" s="29"/>
      <c r="E1" s="29"/>
      <c r="F1" s="29"/>
      <c r="G1" s="29"/>
    </row>
    <row r="2" spans="1:8" s="30" customFormat="1" ht="12" x14ac:dyDescent="0.25">
      <c r="A2" s="29"/>
      <c r="B2" s="29"/>
      <c r="C2" s="29"/>
      <c r="D2" s="29"/>
      <c r="E2" s="29"/>
      <c r="F2" s="29"/>
      <c r="G2" s="29"/>
    </row>
    <row r="3" spans="1:8" s="30" customFormat="1" ht="12" x14ac:dyDescent="0.25">
      <c r="A3" s="31"/>
      <c r="C3" s="32"/>
    </row>
    <row r="4" spans="1:8" s="30" customFormat="1" ht="110.25" customHeight="1" x14ac:dyDescent="0.25">
      <c r="A4" s="50" t="s">
        <v>75</v>
      </c>
      <c r="B4" s="50"/>
      <c r="C4" s="50"/>
      <c r="D4" s="50"/>
      <c r="E4" s="50"/>
      <c r="F4" s="50"/>
      <c r="G4" s="50"/>
      <c r="H4" s="33"/>
    </row>
    <row r="5" spans="1:8" s="30" customFormat="1" ht="81.75" customHeight="1" x14ac:dyDescent="0.25">
      <c r="A5" s="50"/>
      <c r="B5" s="50"/>
      <c r="C5" s="50"/>
      <c r="D5" s="50"/>
      <c r="E5" s="50"/>
      <c r="F5" s="50"/>
      <c r="G5" s="50"/>
      <c r="H5" s="33"/>
    </row>
    <row r="7" spans="1:8" x14ac:dyDescent="0.25">
      <c r="A7" s="14" t="s">
        <v>41</v>
      </c>
      <c r="D7" s="3"/>
      <c r="E7" s="26"/>
      <c r="F7" s="27"/>
      <c r="G7" s="27"/>
    </row>
    <row r="8" spans="1:8" x14ac:dyDescent="0.25">
      <c r="A8" s="14"/>
      <c r="D8" s="3"/>
      <c r="E8" s="28"/>
      <c r="F8" s="28"/>
      <c r="G8" s="28"/>
    </row>
    <row r="9" spans="1:8" s="3" customFormat="1" ht="30" x14ac:dyDescent="0.25">
      <c r="A9" s="5" t="s">
        <v>54</v>
      </c>
      <c r="B9" s="8" t="s">
        <v>0</v>
      </c>
      <c r="C9" s="8" t="s">
        <v>1</v>
      </c>
      <c r="D9" s="5" t="s">
        <v>2</v>
      </c>
      <c r="E9" s="8" t="s">
        <v>35</v>
      </c>
      <c r="F9" s="8" t="s">
        <v>55</v>
      </c>
      <c r="G9" s="8" t="s">
        <v>56</v>
      </c>
      <c r="H9" s="18"/>
    </row>
    <row r="10" spans="1:8" ht="30" x14ac:dyDescent="0.25">
      <c r="A10" s="5">
        <v>1</v>
      </c>
      <c r="B10" s="6" t="s">
        <v>3</v>
      </c>
      <c r="C10" s="16" t="s">
        <v>30</v>
      </c>
      <c r="D10" s="7">
        <v>100</v>
      </c>
      <c r="E10" s="34"/>
      <c r="F10" s="34">
        <f>E10*19%</f>
        <v>0</v>
      </c>
      <c r="G10" s="35">
        <f>(F10+E10)*$D10</f>
        <v>0</v>
      </c>
    </row>
    <row r="11" spans="1:8" x14ac:dyDescent="0.25">
      <c r="A11" s="5">
        <v>2</v>
      </c>
      <c r="B11" s="6" t="s">
        <v>3</v>
      </c>
      <c r="C11" s="16" t="s">
        <v>31</v>
      </c>
      <c r="D11" s="7">
        <v>50</v>
      </c>
      <c r="E11" s="36"/>
      <c r="F11" s="34">
        <f t="shared" ref="F11:F21" si="0">E11*19%</f>
        <v>0</v>
      </c>
      <c r="G11" s="35">
        <f t="shared" ref="G11:G21" si="1">(F11+E11)*$D11</f>
        <v>0</v>
      </c>
    </row>
    <row r="12" spans="1:8" ht="225" x14ac:dyDescent="0.25">
      <c r="A12" s="5">
        <v>3</v>
      </c>
      <c r="B12" s="6" t="s">
        <v>4</v>
      </c>
      <c r="C12" s="13" t="s">
        <v>36</v>
      </c>
      <c r="D12" s="7">
        <v>8</v>
      </c>
      <c r="E12" s="36"/>
      <c r="F12" s="36">
        <f t="shared" si="0"/>
        <v>0</v>
      </c>
      <c r="G12" s="37">
        <f t="shared" si="1"/>
        <v>0</v>
      </c>
    </row>
    <row r="13" spans="1:8" x14ac:dyDescent="0.25">
      <c r="A13" s="5">
        <v>4</v>
      </c>
      <c r="B13" s="6" t="s">
        <v>5</v>
      </c>
      <c r="C13" s="6" t="s">
        <v>8</v>
      </c>
      <c r="D13" s="7">
        <v>15</v>
      </c>
      <c r="E13" s="36"/>
      <c r="F13" s="36">
        <f t="shared" si="0"/>
        <v>0</v>
      </c>
      <c r="G13" s="37">
        <f t="shared" si="1"/>
        <v>0</v>
      </c>
    </row>
    <row r="14" spans="1:8" ht="75" x14ac:dyDescent="0.25">
      <c r="A14" s="5">
        <v>5</v>
      </c>
      <c r="B14" s="6" t="s">
        <v>23</v>
      </c>
      <c r="C14" s="6" t="s">
        <v>22</v>
      </c>
      <c r="D14" s="7">
        <v>8</v>
      </c>
      <c r="E14" s="36"/>
      <c r="F14" s="36">
        <f t="shared" si="0"/>
        <v>0</v>
      </c>
      <c r="G14" s="37">
        <f t="shared" si="1"/>
        <v>0</v>
      </c>
    </row>
    <row r="15" spans="1:8" ht="105" x14ac:dyDescent="0.25">
      <c r="A15" s="5">
        <v>6</v>
      </c>
      <c r="B15" s="6" t="s">
        <v>6</v>
      </c>
      <c r="C15" s="13" t="s">
        <v>26</v>
      </c>
      <c r="D15" s="7">
        <v>25</v>
      </c>
      <c r="E15" s="36"/>
      <c r="F15" s="36">
        <f t="shared" si="0"/>
        <v>0</v>
      </c>
      <c r="G15" s="37">
        <f t="shared" si="1"/>
        <v>0</v>
      </c>
    </row>
    <row r="16" spans="1:8" ht="60" x14ac:dyDescent="0.25">
      <c r="A16" s="5">
        <v>7</v>
      </c>
      <c r="B16" s="6" t="s">
        <v>7</v>
      </c>
      <c r="C16" s="13" t="s">
        <v>32</v>
      </c>
      <c r="D16" s="7">
        <v>25</v>
      </c>
      <c r="E16" s="36"/>
      <c r="F16" s="36">
        <f t="shared" si="0"/>
        <v>0</v>
      </c>
      <c r="G16" s="37">
        <f t="shared" si="1"/>
        <v>0</v>
      </c>
    </row>
    <row r="17" spans="1:7" ht="45" x14ac:dyDescent="0.25">
      <c r="A17" s="5">
        <v>8</v>
      </c>
      <c r="B17" s="6" t="s">
        <v>25</v>
      </c>
      <c r="C17" s="13" t="s">
        <v>21</v>
      </c>
      <c r="D17" s="7">
        <v>5</v>
      </c>
      <c r="E17" s="36"/>
      <c r="F17" s="36">
        <f t="shared" si="0"/>
        <v>0</v>
      </c>
      <c r="G17" s="37">
        <f t="shared" si="1"/>
        <v>0</v>
      </c>
    </row>
    <row r="18" spans="1:7" s="21" customFormat="1" ht="240" x14ac:dyDescent="0.25">
      <c r="A18" s="22">
        <v>9</v>
      </c>
      <c r="B18" s="13" t="s">
        <v>33</v>
      </c>
      <c r="C18" s="13" t="s">
        <v>34</v>
      </c>
      <c r="D18" s="38">
        <v>3</v>
      </c>
      <c r="E18" s="39"/>
      <c r="F18" s="39">
        <f t="shared" si="0"/>
        <v>0</v>
      </c>
      <c r="G18" s="40">
        <f t="shared" si="1"/>
        <v>0</v>
      </c>
    </row>
    <row r="19" spans="1:7" ht="45" x14ac:dyDescent="0.25">
      <c r="A19" s="5">
        <v>10</v>
      </c>
      <c r="B19" s="6" t="s">
        <v>24</v>
      </c>
      <c r="C19" s="6" t="s">
        <v>37</v>
      </c>
      <c r="D19" s="7">
        <v>3</v>
      </c>
      <c r="E19" s="36"/>
      <c r="F19" s="36">
        <f t="shared" si="0"/>
        <v>0</v>
      </c>
      <c r="G19" s="37">
        <f t="shared" si="1"/>
        <v>0</v>
      </c>
    </row>
    <row r="20" spans="1:7" ht="120" x14ac:dyDescent="0.25">
      <c r="A20" s="5">
        <v>11</v>
      </c>
      <c r="B20" s="6" t="s">
        <v>66</v>
      </c>
      <c r="C20" s="6" t="s">
        <v>67</v>
      </c>
      <c r="D20" s="7">
        <v>1</v>
      </c>
      <c r="E20" s="36"/>
      <c r="F20" s="36">
        <f t="shared" si="0"/>
        <v>0</v>
      </c>
      <c r="G20" s="37">
        <f>(F20+E20)*$D20</f>
        <v>0</v>
      </c>
    </row>
    <row r="21" spans="1:7" ht="30" x14ac:dyDescent="0.25">
      <c r="A21" s="5">
        <v>12</v>
      </c>
      <c r="B21" s="6" t="s">
        <v>64</v>
      </c>
      <c r="C21" s="6" t="s">
        <v>65</v>
      </c>
      <c r="D21" s="7">
        <v>4</v>
      </c>
      <c r="E21" s="34"/>
      <c r="F21" s="34">
        <f t="shared" si="0"/>
        <v>0</v>
      </c>
      <c r="G21" s="35">
        <f t="shared" si="1"/>
        <v>0</v>
      </c>
    </row>
    <row r="22" spans="1:7" ht="29.25" customHeight="1" x14ac:dyDescent="0.25">
      <c r="A22" s="24" t="s">
        <v>57</v>
      </c>
      <c r="B22" s="24"/>
      <c r="C22" s="24"/>
      <c r="D22" s="24"/>
      <c r="E22" s="41"/>
      <c r="F22" s="41"/>
      <c r="G22" s="42">
        <f>SUM(G10:G21)</f>
        <v>0</v>
      </c>
    </row>
    <row r="23" spans="1:7" s="61" customFormat="1" x14ac:dyDescent="0.25">
      <c r="A23" s="58"/>
      <c r="B23" s="58"/>
      <c r="C23" s="58"/>
      <c r="D23" s="59"/>
      <c r="E23" s="60"/>
      <c r="G23" s="62"/>
    </row>
    <row r="24" spans="1:7" x14ac:dyDescent="0.25">
      <c r="A24" s="14" t="s">
        <v>58</v>
      </c>
      <c r="E24" s="19"/>
      <c r="G24" s="20"/>
    </row>
    <row r="25" spans="1:7" s="9" customFormat="1" ht="30" x14ac:dyDescent="0.25">
      <c r="A25" s="8" t="s">
        <v>13</v>
      </c>
      <c r="B25" s="8" t="s">
        <v>14</v>
      </c>
      <c r="C25" s="8" t="s">
        <v>18</v>
      </c>
      <c r="D25" s="8" t="s">
        <v>2</v>
      </c>
      <c r="E25" s="8" t="s">
        <v>59</v>
      </c>
      <c r="F25" s="8" t="s">
        <v>70</v>
      </c>
      <c r="G25" s="8" t="s">
        <v>60</v>
      </c>
    </row>
    <row r="26" spans="1:7" s="10" customFormat="1" ht="60" x14ac:dyDescent="0.25">
      <c r="A26" s="11">
        <v>1</v>
      </c>
      <c r="B26" s="12" t="s">
        <v>15</v>
      </c>
      <c r="C26" s="16" t="s">
        <v>42</v>
      </c>
      <c r="D26" s="11">
        <v>1</v>
      </c>
      <c r="E26" s="39"/>
      <c r="F26" s="34"/>
      <c r="G26" s="35">
        <f>(F26+E26)*$D26</f>
        <v>0</v>
      </c>
    </row>
    <row r="27" spans="1:7" s="10" customFormat="1" ht="60" x14ac:dyDescent="0.25">
      <c r="A27" s="11">
        <v>2</v>
      </c>
      <c r="B27" s="12" t="s">
        <v>69</v>
      </c>
      <c r="C27" s="17" t="s">
        <v>43</v>
      </c>
      <c r="D27" s="11">
        <v>17</v>
      </c>
      <c r="E27" s="43"/>
      <c r="F27" s="34"/>
      <c r="G27" s="35">
        <f t="shared" ref="G27:G29" si="2">(F27+E27)*$D27</f>
        <v>0</v>
      </c>
    </row>
    <row r="28" spans="1:7" s="10" customFormat="1" ht="75" x14ac:dyDescent="0.25">
      <c r="A28" s="11">
        <v>3</v>
      </c>
      <c r="B28" s="12" t="s">
        <v>16</v>
      </c>
      <c r="C28" s="17" t="s">
        <v>68</v>
      </c>
      <c r="D28" s="11">
        <v>1</v>
      </c>
      <c r="E28" s="44"/>
      <c r="F28" s="34"/>
      <c r="G28" s="35">
        <f t="shared" si="2"/>
        <v>0</v>
      </c>
    </row>
    <row r="29" spans="1:7" s="10" customFormat="1" ht="90" x14ac:dyDescent="0.25">
      <c r="A29" s="11">
        <v>4</v>
      </c>
      <c r="B29" s="12" t="s">
        <v>17</v>
      </c>
      <c r="C29" s="16" t="s">
        <v>44</v>
      </c>
      <c r="D29" s="11">
        <v>1</v>
      </c>
      <c r="E29" s="44"/>
      <c r="F29" s="34"/>
      <c r="G29" s="37">
        <f t="shared" si="2"/>
        <v>0</v>
      </c>
    </row>
    <row r="30" spans="1:7" s="54" customFormat="1" ht="30" customHeight="1" x14ac:dyDescent="0.25">
      <c r="A30" s="51" t="s">
        <v>57</v>
      </c>
      <c r="B30" s="51"/>
      <c r="C30" s="51"/>
      <c r="D30" s="51"/>
      <c r="E30" s="52"/>
      <c r="F30" s="52"/>
      <c r="G30" s="53">
        <f>SUM(G26:G29)</f>
        <v>0</v>
      </c>
    </row>
    <row r="31" spans="1:7" s="57" customFormat="1" ht="29.25" customHeight="1" x14ac:dyDescent="0.25">
      <c r="A31" s="51" t="s">
        <v>71</v>
      </c>
      <c r="B31" s="51"/>
      <c r="C31" s="51"/>
      <c r="D31" s="51"/>
      <c r="E31" s="55">
        <v>25</v>
      </c>
      <c r="F31" s="55"/>
      <c r="G31" s="56">
        <f>G30*E31</f>
        <v>0</v>
      </c>
    </row>
    <row r="32" spans="1:7" x14ac:dyDescent="0.25">
      <c r="A32" s="18" t="s">
        <v>63</v>
      </c>
      <c r="B32" s="3"/>
      <c r="C32" s="3"/>
      <c r="D32" s="3"/>
      <c r="E32" s="19"/>
      <c r="G32" s="20"/>
    </row>
    <row r="33" spans="1:7" ht="30" x14ac:dyDescent="0.25">
      <c r="A33" s="5" t="s">
        <v>29</v>
      </c>
      <c r="B33" s="8" t="s">
        <v>0</v>
      </c>
      <c r="C33" s="8" t="s">
        <v>20</v>
      </c>
      <c r="D33" s="5" t="s">
        <v>2</v>
      </c>
      <c r="E33" s="8" t="s">
        <v>59</v>
      </c>
      <c r="F33" s="8" t="s">
        <v>55</v>
      </c>
      <c r="G33" s="8" t="s">
        <v>60</v>
      </c>
    </row>
    <row r="34" spans="1:7" ht="30" x14ac:dyDescent="0.25">
      <c r="A34" s="5">
        <v>1</v>
      </c>
      <c r="B34" s="6" t="s">
        <v>38</v>
      </c>
      <c r="C34" s="6" t="s">
        <v>39</v>
      </c>
      <c r="D34" s="7">
        <v>2</v>
      </c>
      <c r="E34" s="39"/>
      <c r="F34" s="36">
        <f t="shared" ref="F34:F41" si="3">E34*19%</f>
        <v>0</v>
      </c>
      <c r="G34" s="37">
        <f t="shared" ref="G34:G41" si="4">(F34+E34)*$D34</f>
        <v>0</v>
      </c>
    </row>
    <row r="35" spans="1:7" ht="30" x14ac:dyDescent="0.25">
      <c r="A35" s="5">
        <v>2</v>
      </c>
      <c r="B35" s="6" t="s">
        <v>40</v>
      </c>
      <c r="C35" s="6" t="s">
        <v>39</v>
      </c>
      <c r="D35" s="7">
        <v>2</v>
      </c>
      <c r="E35" s="39"/>
      <c r="F35" s="36">
        <f t="shared" si="3"/>
        <v>0</v>
      </c>
      <c r="G35" s="37">
        <f t="shared" si="4"/>
        <v>0</v>
      </c>
    </row>
    <row r="36" spans="1:7" ht="30" x14ac:dyDescent="0.25">
      <c r="A36" s="5">
        <v>3</v>
      </c>
      <c r="B36" s="6" t="s">
        <v>9</v>
      </c>
      <c r="C36" s="6" t="s">
        <v>45</v>
      </c>
      <c r="D36" s="7">
        <v>2</v>
      </c>
      <c r="E36" s="39"/>
      <c r="F36" s="36">
        <f t="shared" si="3"/>
        <v>0</v>
      </c>
      <c r="G36" s="37">
        <f t="shared" si="4"/>
        <v>0</v>
      </c>
    </row>
    <row r="37" spans="1:7" x14ac:dyDescent="0.25">
      <c r="A37" s="5">
        <v>4</v>
      </c>
      <c r="B37" s="6" t="s">
        <v>10</v>
      </c>
      <c r="C37" s="6" t="s">
        <v>46</v>
      </c>
      <c r="D37" s="7">
        <v>1</v>
      </c>
      <c r="E37" s="39"/>
      <c r="F37" s="36">
        <f t="shared" si="3"/>
        <v>0</v>
      </c>
      <c r="G37" s="37">
        <f t="shared" si="4"/>
        <v>0</v>
      </c>
    </row>
    <row r="38" spans="1:7" x14ac:dyDescent="0.25">
      <c r="A38" s="5">
        <v>5</v>
      </c>
      <c r="B38" s="6" t="s">
        <v>11</v>
      </c>
      <c r="C38" s="6" t="s">
        <v>47</v>
      </c>
      <c r="D38" s="7">
        <v>1</v>
      </c>
      <c r="E38" s="39"/>
      <c r="F38" s="36">
        <f t="shared" si="3"/>
        <v>0</v>
      </c>
      <c r="G38" s="37">
        <f t="shared" si="4"/>
        <v>0</v>
      </c>
    </row>
    <row r="39" spans="1:7" x14ac:dyDescent="0.25">
      <c r="A39" s="5">
        <v>6</v>
      </c>
      <c r="B39" s="6" t="s">
        <v>12</v>
      </c>
      <c r="C39" s="6" t="s">
        <v>48</v>
      </c>
      <c r="D39" s="7">
        <v>1</v>
      </c>
      <c r="E39" s="39"/>
      <c r="F39" s="36">
        <f t="shared" si="3"/>
        <v>0</v>
      </c>
      <c r="G39" s="37">
        <f t="shared" si="4"/>
        <v>0</v>
      </c>
    </row>
    <row r="40" spans="1:7" x14ac:dyDescent="0.25">
      <c r="A40" s="5">
        <v>7</v>
      </c>
      <c r="B40" s="6" t="s">
        <v>49</v>
      </c>
      <c r="C40" s="6" t="s">
        <v>50</v>
      </c>
      <c r="D40" s="7">
        <v>2</v>
      </c>
      <c r="E40" s="39"/>
      <c r="F40" s="36">
        <f t="shared" si="3"/>
        <v>0</v>
      </c>
      <c r="G40" s="37">
        <f t="shared" si="4"/>
        <v>0</v>
      </c>
    </row>
    <row r="41" spans="1:7" x14ac:dyDescent="0.25">
      <c r="A41" s="5">
        <v>8</v>
      </c>
      <c r="B41" s="6" t="s">
        <v>51</v>
      </c>
      <c r="C41" s="6" t="s">
        <v>52</v>
      </c>
      <c r="D41" s="7">
        <v>6</v>
      </c>
      <c r="E41" s="39"/>
      <c r="F41" s="36">
        <f t="shared" si="3"/>
        <v>0</v>
      </c>
      <c r="G41" s="37">
        <f t="shared" si="4"/>
        <v>0</v>
      </c>
    </row>
    <row r="42" spans="1:7" x14ac:dyDescent="0.25">
      <c r="A42" s="25" t="s">
        <v>57</v>
      </c>
      <c r="B42" s="25"/>
      <c r="C42" s="25"/>
      <c r="D42" s="25"/>
      <c r="E42" s="41"/>
      <c r="F42" s="41"/>
      <c r="G42" s="45">
        <f>SUM(G34:G41)</f>
        <v>0</v>
      </c>
    </row>
    <row r="43" spans="1:7" x14ac:dyDescent="0.25">
      <c r="A43" s="24" t="s">
        <v>72</v>
      </c>
      <c r="B43" s="24"/>
      <c r="C43" s="24"/>
      <c r="D43" s="24"/>
      <c r="E43" s="7">
        <v>25</v>
      </c>
      <c r="F43" s="7"/>
      <c r="G43" s="46">
        <f>G42*E43</f>
        <v>0</v>
      </c>
    </row>
    <row r="44" spans="1:7" x14ac:dyDescent="0.25">
      <c r="A44" s="47" t="s">
        <v>61</v>
      </c>
      <c r="E44" s="19"/>
      <c r="G44" s="20"/>
    </row>
    <row r="45" spans="1:7" ht="30" x14ac:dyDescent="0.25">
      <c r="A45" s="5" t="s">
        <v>29</v>
      </c>
      <c r="B45" s="8" t="s">
        <v>0</v>
      </c>
      <c r="C45" s="8" t="s">
        <v>20</v>
      </c>
      <c r="D45" s="5" t="s">
        <v>2</v>
      </c>
      <c r="E45" s="8" t="s">
        <v>59</v>
      </c>
      <c r="F45" s="8" t="s">
        <v>55</v>
      </c>
      <c r="G45" s="8" t="s">
        <v>60</v>
      </c>
    </row>
    <row r="46" spans="1:7" ht="135" x14ac:dyDescent="0.25">
      <c r="A46" s="11">
        <v>1</v>
      </c>
      <c r="B46" s="15" t="s">
        <v>19</v>
      </c>
      <c r="C46" s="6" t="s">
        <v>53</v>
      </c>
      <c r="D46" s="11">
        <v>1</v>
      </c>
      <c r="E46" s="43"/>
      <c r="F46" s="34">
        <f t="shared" ref="F46:F47" si="5">E46*19%</f>
        <v>0</v>
      </c>
      <c r="G46" s="35">
        <f>(F46+E46)*$D46</f>
        <v>0</v>
      </c>
    </row>
    <row r="47" spans="1:7" ht="60" x14ac:dyDescent="0.25">
      <c r="A47" s="11">
        <v>2</v>
      </c>
      <c r="B47" s="15" t="s">
        <v>27</v>
      </c>
      <c r="C47" s="6" t="s">
        <v>28</v>
      </c>
      <c r="D47" s="7">
        <v>30</v>
      </c>
      <c r="E47" s="43"/>
      <c r="F47" s="34">
        <f t="shared" si="5"/>
        <v>0</v>
      </c>
      <c r="G47" s="35">
        <f>(F47+E47)*$D47</f>
        <v>0</v>
      </c>
    </row>
    <row r="48" spans="1:7" ht="21.75" customHeight="1" x14ac:dyDescent="0.25">
      <c r="A48" s="25" t="s">
        <v>57</v>
      </c>
      <c r="B48" s="25"/>
      <c r="C48" s="25"/>
      <c r="D48" s="25"/>
      <c r="E48" s="41"/>
      <c r="F48" s="41"/>
      <c r="G48" s="45">
        <f>SUM(G46:G47)</f>
        <v>0</v>
      </c>
    </row>
    <row r="49" spans="1:7" ht="21.75" customHeight="1" x14ac:dyDescent="0.25">
      <c r="A49" s="24" t="s">
        <v>71</v>
      </c>
      <c r="B49" s="24"/>
      <c r="C49" s="24"/>
      <c r="D49" s="24"/>
      <c r="E49" s="7">
        <v>25</v>
      </c>
      <c r="F49" s="7"/>
      <c r="G49" s="63">
        <f>G48*E49</f>
        <v>0</v>
      </c>
    </row>
    <row r="50" spans="1:7" ht="21.75" customHeight="1" x14ac:dyDescent="0.25">
      <c r="A50" s="23" t="s">
        <v>62</v>
      </c>
      <c r="B50" s="23"/>
      <c r="C50" s="23"/>
      <c r="D50" s="23"/>
      <c r="E50" s="41"/>
      <c r="F50" s="41"/>
      <c r="G50" s="48">
        <f>G22+G31+G43+G49</f>
        <v>0</v>
      </c>
    </row>
    <row r="53" spans="1:7" ht="190.5" customHeight="1" x14ac:dyDescent="0.25">
      <c r="A53" s="49" t="s">
        <v>74</v>
      </c>
      <c r="B53" s="49"/>
      <c r="C53" s="49"/>
      <c r="D53" s="49"/>
      <c r="E53" s="49"/>
      <c r="F53" s="49"/>
      <c r="G53" s="49"/>
    </row>
  </sheetData>
  <mergeCells count="14">
    <mergeCell ref="A1:G1"/>
    <mergeCell ref="A2:G2"/>
    <mergeCell ref="A53:G53"/>
    <mergeCell ref="A4:G5"/>
    <mergeCell ref="A50:D50"/>
    <mergeCell ref="A42:D42"/>
    <mergeCell ref="A22:D22"/>
    <mergeCell ref="A30:D30"/>
    <mergeCell ref="A48:D48"/>
    <mergeCell ref="A49:D49"/>
    <mergeCell ref="A43:D43"/>
    <mergeCell ref="A31:D31"/>
    <mergeCell ref="A23:D23"/>
    <mergeCell ref="E8:G8"/>
  </mergeCells>
  <phoneticPr fontId="10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scale="65" orientation="portrait" horizontalDpi="4294967295" verticalDpi="4294967295" r:id="rId1"/>
  <headerFooter>
    <oddHeader>&amp;F</oddHeader>
    <oddFooter>Página &amp;P</oddFooter>
  </headerFooter>
  <rowBreaks count="1" manualBreakCount="1">
    <brk id="47" max="6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VAS 2023</vt:lpstr>
      <vt:lpstr>'VAS 2023'!Área_de_impresión</vt:lpstr>
      <vt:lpstr>'VAS 2023'!OLE_LINK1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Valentina Duque Muñoz</dc:creator>
  <cp:lastModifiedBy>Valentina Duque Muñoz</cp:lastModifiedBy>
  <cp:lastPrinted>2023-05-19T17:23:35Z</cp:lastPrinted>
  <dcterms:created xsi:type="dcterms:W3CDTF">2023-01-31T16:54:48Z</dcterms:created>
  <dcterms:modified xsi:type="dcterms:W3CDTF">2023-05-19T17:24:37Z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2023-01-31T17:15:23Z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aa2d2a44-6cdc-44c1-82db-b5e35331a300</vt:lpwstr>
  </property>
  <property fmtid="{D5CDD505-2E9C-101B-9397-08002B2CF9AE}" pid="8" name="MSIP_Label_1299739c-ad3d-4908-806e-4d91151a6e13_ContentBits">
    <vt:lpwstr>0</vt:lpwstr>
  </property>
</Properties>
</file>