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C:\Users\vanessa.palomeque\Desktop\VANESA\2019\OTI\PUBLICACION\"/>
    </mc:Choice>
  </mc:AlternateContent>
  <xr:revisionPtr revIDLastSave="0" documentId="13_ncr:1_{437462C2-D6E1-4272-9E7F-E7A1E60155CB}" xr6:coauthVersionLast="41" xr6:coauthVersionMax="43" xr10:uidLastSave="{00000000-0000-0000-0000-000000000000}"/>
  <bookViews>
    <workbookView xWindow="-120" yWindow="-120" windowWidth="29040" windowHeight="15840" activeTab="3" xr2:uid="{00000000-000D-0000-FFFF-FFFF00000000}"/>
  </bookViews>
  <sheets>
    <sheet name="colombia compra" sheetId="7" r:id="rId1"/>
    <sheet name="Tipos de Riesgo" sheetId="3" r:id="rId2"/>
    <sheet name="Matriz de Riesgos" sheetId="5" r:id="rId3"/>
    <sheet name="RIESGOS GENERALES" sheetId="8" r:id="rId4"/>
  </sheets>
  <externalReferences>
    <externalReference r:id="rId5"/>
    <externalReference r:id="rId6"/>
  </externalReferences>
  <definedNames>
    <definedName name="_xlnm._FilterDatabase" localSheetId="3" hidden="1">'RIESGOS GENERALES'!$A$8:$AA$26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31" i="8" l="1"/>
  <c r="M31" i="8"/>
  <c r="L31" i="8"/>
  <c r="J31" i="8"/>
  <c r="H31" i="8"/>
  <c r="R30" i="8"/>
  <c r="M30" i="8"/>
  <c r="L30" i="8"/>
  <c r="J30" i="8"/>
  <c r="H30" i="8"/>
  <c r="R29" i="8"/>
  <c r="M29" i="8"/>
  <c r="L29" i="8"/>
  <c r="J29" i="8"/>
  <c r="H29" i="8"/>
  <c r="R28" i="8"/>
  <c r="M28" i="8"/>
  <c r="L28" i="8"/>
  <c r="J28" i="8"/>
  <c r="H28" i="8"/>
  <c r="R27" i="8"/>
  <c r="K27" i="8"/>
  <c r="I27" i="8"/>
  <c r="M27" i="8" s="1"/>
  <c r="L27" i="8" s="1"/>
  <c r="R26" i="8" l="1"/>
  <c r="R25" i="8"/>
  <c r="R24" i="8"/>
  <c r="R23" i="8"/>
  <c r="R22" i="8"/>
  <c r="R21" i="8"/>
  <c r="R20" i="8"/>
  <c r="R19" i="8"/>
  <c r="R18" i="8"/>
  <c r="M26" i="8"/>
  <c r="L26" i="8" s="1"/>
  <c r="J26" i="8"/>
  <c r="H26" i="8"/>
  <c r="M25" i="8"/>
  <c r="L25" i="8" s="1"/>
  <c r="J25" i="8"/>
  <c r="H25" i="8"/>
  <c r="M24" i="8"/>
  <c r="L24" i="8" s="1"/>
  <c r="J24" i="8"/>
  <c r="H24" i="8"/>
  <c r="M23" i="8"/>
  <c r="L23" i="8" s="1"/>
  <c r="J23" i="8"/>
  <c r="H23" i="8"/>
  <c r="M22" i="8"/>
  <c r="L22" i="8" s="1"/>
  <c r="J22" i="8"/>
  <c r="H22" i="8"/>
  <c r="M21" i="8"/>
  <c r="L21" i="8" s="1"/>
  <c r="J21" i="8"/>
  <c r="H21" i="8"/>
  <c r="M20" i="8"/>
  <c r="L20" i="8" s="1"/>
  <c r="J20" i="8"/>
  <c r="H20" i="8"/>
  <c r="M19" i="8"/>
  <c r="L19" i="8" s="1"/>
  <c r="J19" i="8"/>
  <c r="H19" i="8"/>
  <c r="M18" i="8"/>
  <c r="L18" i="8" s="1"/>
  <c r="J18" i="8"/>
  <c r="H18" i="8"/>
  <c r="S12" i="8"/>
  <c r="S11" i="8"/>
  <c r="R17" i="8"/>
  <c r="S17" i="8" s="1"/>
  <c r="M17" i="8"/>
  <c r="L17" i="8" s="1"/>
  <c r="J17" i="8"/>
  <c r="H17" i="8"/>
  <c r="R16" i="8"/>
  <c r="S16" i="8" s="1"/>
  <c r="M16" i="8"/>
  <c r="L16" i="8" s="1"/>
  <c r="J16" i="8"/>
  <c r="H16" i="8"/>
  <c r="R15" i="8"/>
  <c r="S15" i="8" s="1"/>
  <c r="M15" i="8"/>
  <c r="L15" i="8" s="1"/>
  <c r="J15" i="8"/>
  <c r="H15" i="8"/>
  <c r="R14" i="8"/>
  <c r="S14" i="8" s="1"/>
  <c r="M14" i="8"/>
  <c r="L14" i="8" s="1"/>
  <c r="J14" i="8"/>
  <c r="H14" i="8"/>
  <c r="R13" i="8"/>
  <c r="S13" i="8" s="1"/>
  <c r="M13" i="8"/>
  <c r="L13" i="8" s="1"/>
  <c r="J13" i="8"/>
  <c r="H13" i="8"/>
  <c r="M12" i="8"/>
  <c r="L12" i="8" s="1"/>
  <c r="J12" i="8"/>
  <c r="H12" i="8"/>
  <c r="M11" i="8"/>
  <c r="L11" i="8" s="1"/>
  <c r="J11" i="8"/>
  <c r="R10" i="8"/>
  <c r="S10" i="8" s="1"/>
  <c r="M10" i="8"/>
  <c r="L10" i="8" s="1"/>
  <c r="J10" i="8"/>
  <c r="H10" i="8"/>
  <c r="R9" i="8"/>
  <c r="S9" i="8" s="1"/>
  <c r="M9" i="8"/>
  <c r="L9" i="8" s="1"/>
  <c r="J9" i="8"/>
  <c r="H9" i="8"/>
  <c r="H15" i="5" l="1"/>
  <c r="H16" i="5"/>
  <c r="H17" i="5"/>
  <c r="H18" i="5"/>
  <c r="H19" i="5"/>
  <c r="H20" i="5"/>
  <c r="J12" i="5"/>
  <c r="J13" i="5"/>
  <c r="J14" i="5"/>
  <c r="J15" i="5"/>
  <c r="J16" i="5"/>
  <c r="J17" i="5"/>
  <c r="J18" i="5"/>
  <c r="J19" i="5"/>
  <c r="J20" i="5"/>
  <c r="R20" i="5"/>
  <c r="M20" i="5"/>
  <c r="R19" i="5"/>
  <c r="M19" i="5"/>
  <c r="R18" i="5"/>
  <c r="M18" i="5"/>
  <c r="R17" i="5"/>
  <c r="M17" i="5"/>
  <c r="R16" i="5"/>
  <c r="M16" i="5"/>
  <c r="M15" i="5"/>
  <c r="M14" i="5"/>
  <c r="R13" i="5"/>
  <c r="M13" i="5"/>
  <c r="R12" i="5"/>
  <c r="M12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tc={DCDBF345-96CD-45FF-A281-DDCA33AE789C}</author>
    <author>tc={39B73328-FC0B-4751-9ED4-78F83BB130BD}</author>
    <author>tc={AF06C5BA-AD22-4DFA-9C76-BAD73FFAF456}</author>
    <author>tc={9A0DAFEE-72C5-4C11-9B9B-2C68DE18F443}</author>
  </authors>
  <commentList>
    <comment ref="U9" authorId="0" shapeId="0" xr:uid="{DCDBF345-96CD-45FF-A281-DDCA33AE789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POr qué OAJ? tenemos GGC</t>
      </text>
    </comment>
    <comment ref="O11" authorId="1" shapeId="0" xr:uid="{39B73328-FC0B-4751-9ED4-78F83BB130BD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"Se requerirá para el pago de las cuentas el Vb del Supervisor de contar con la aprobación de garantias. " NO le encuentro pertinencia en este riesgo!</t>
      </text>
    </comment>
    <comment ref="U12" authorId="2" shapeId="0" xr:uid="{AF06C5BA-AD22-4DFA-9C76-BAD73FFAF456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como participa OAJ?</t>
      </text>
    </comment>
    <comment ref="G14" authorId="3" shapeId="0" xr:uid="{9A0DAFEE-72C5-4C11-9B9B-2C68DE18F44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modificado texto</t>
      </text>
    </comment>
  </commentList>
</comments>
</file>

<file path=xl/sharedStrings.xml><?xml version="1.0" encoding="utf-8"?>
<sst xmlns="http://schemas.openxmlformats.org/spreadsheetml/2006/main" count="643" uniqueCount="334">
  <si>
    <t>No.</t>
  </si>
  <si>
    <t>Clase</t>
  </si>
  <si>
    <t>Fuente</t>
  </si>
  <si>
    <t>Etapa</t>
  </si>
  <si>
    <t>Tipo</t>
  </si>
  <si>
    <t>Descripción</t>
  </si>
  <si>
    <t>Consecuencia de la ocurrencia</t>
  </si>
  <si>
    <t>Probabilidad</t>
  </si>
  <si>
    <t>Impacto</t>
  </si>
  <si>
    <t>Valoración del Riesgo</t>
  </si>
  <si>
    <t>General</t>
  </si>
  <si>
    <t>Interno</t>
  </si>
  <si>
    <t xml:space="preserve">Operacional </t>
  </si>
  <si>
    <t>Planeación</t>
  </si>
  <si>
    <t>Externo</t>
  </si>
  <si>
    <t>Ejecución</t>
  </si>
  <si>
    <t>Regulatorio</t>
  </si>
  <si>
    <t>Categoría del Riesgo</t>
  </si>
  <si>
    <t>¿A quién se asigna?</t>
  </si>
  <si>
    <t>Tratamiento/Controles</t>
  </si>
  <si>
    <t>Riesgo Medio</t>
  </si>
  <si>
    <t>Entidad</t>
  </si>
  <si>
    <t>Contratista</t>
  </si>
  <si>
    <t>Riesgo Alto</t>
  </si>
  <si>
    <t>Entidad y contratista</t>
  </si>
  <si>
    <t>Especifico</t>
  </si>
  <si>
    <t>Impacto después de tratamiento</t>
  </si>
  <si>
    <t>¿Afecta la ejecución del Contrato?</t>
  </si>
  <si>
    <t>Persona responsable por implementar el tratamiento</t>
  </si>
  <si>
    <t>Fecha estimada inicio tratamiento</t>
  </si>
  <si>
    <t>Fecha estimada completa tratamiento</t>
  </si>
  <si>
    <t>Monitoreo y Revisión</t>
  </si>
  <si>
    <t>Categoría</t>
  </si>
  <si>
    <t>Como se realiza el monitoreo?</t>
  </si>
  <si>
    <t>Periodicidad ¿Cuando?</t>
  </si>
  <si>
    <t>Riesgo Bajo</t>
  </si>
  <si>
    <t>Eventualmente</t>
  </si>
  <si>
    <t>Inicio etapa precontractual</t>
  </si>
  <si>
    <t>Finalización etapa precontractual</t>
  </si>
  <si>
    <t xml:space="preserve">Área Técnica que genera la necesidad </t>
  </si>
  <si>
    <t>Hasta la ejecución</t>
  </si>
  <si>
    <t>Ejecución contractual</t>
  </si>
  <si>
    <t>Contratista y Supervisor</t>
  </si>
  <si>
    <t>Ejecución Contractual</t>
  </si>
  <si>
    <t>Económicos</t>
  </si>
  <si>
    <t>Riesgos Económicos: son los derivados del comportamiento del mercado, tales como la fluctuación de los precios de los insumos, desabastecimiento y especulación de los mismos, entre otros.</t>
  </si>
  <si>
    <t>Sociales</t>
  </si>
  <si>
    <t>Riesgos Sociales o Políticos: son los derivados de los cambios de las políticas gubernamentales y decambios en las condiciones sociales que tengan impacto en la ejecución del contrato.</t>
  </si>
  <si>
    <t>Operacionales</t>
  </si>
  <si>
    <t>Riesgos Operacionales: son los asociados a la operatividad del contrato, tales como la suficiencia del presupuesto oficial, del plazo o los derivados de procesos, procedimientos, parámetros, sistemas de información y tecnológicos, equipos humanos o técnicos inadecuados o insuficientes.</t>
  </si>
  <si>
    <t>Financieros</t>
  </si>
  <si>
    <t>Riesgos Financieros: 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</si>
  <si>
    <t>Riesgos Regulatorios: derivados de cambios regulatorios o reglamentarios que afecten la ecuación económica del contrato.</t>
  </si>
  <si>
    <t>De la  Naturaleza</t>
  </si>
  <si>
    <t>Riesgos de la Naturaleza: son los eventos naturales previsibles en los cuales no hay intervención humana que puedan tener impacto en la ejecución del contrato, por ejemplo los temblores, inundaciones, lluvias, sequías, entre otros.</t>
  </si>
  <si>
    <t>Ambientales</t>
  </si>
  <si>
    <t>Riesgos Ambientales: son los derivados de las obligaciones legales o reglamentarias de carácter ambiental, así como de la control, entre otras.s licencias, planes de manejo o de permisos y autorizaciones ambientales, incluyendo tasas retributivas y compensatorias, obligaciones de mitigación, tareas de monitoreo y</t>
  </si>
  <si>
    <t>Tecnológicos</t>
  </si>
  <si>
    <t>Riesgos Tecnológicos: son los derivados de fallas en los sistemas de comunicación de voz y de datos, suspensión de servicios públicos, nuevos desarrollos tecnológicos o estándares que deben ser tenidos en cuenta para la ejecución del contrato, obsolescencia tecnológica.</t>
  </si>
  <si>
    <t>TIPOS DE RIESGO</t>
  </si>
  <si>
    <t>PROBABILIDAD DEL RIESGO</t>
  </si>
  <si>
    <t>Raro</t>
  </si>
  <si>
    <t>Improbable</t>
  </si>
  <si>
    <t>Posible</t>
  </si>
  <si>
    <t>Probable</t>
  </si>
  <si>
    <t>Casi cierto</t>
  </si>
  <si>
    <t>Valoración</t>
  </si>
  <si>
    <t>IMPACTO DEL RIESGO</t>
  </si>
  <si>
    <t>Insignificante</t>
  </si>
  <si>
    <t>Menor</t>
  </si>
  <si>
    <t>Moderado</t>
  </si>
  <si>
    <t>Mayor</t>
  </si>
  <si>
    <t>Catastrófico</t>
  </si>
  <si>
    <t>Riesgo Extremo</t>
  </si>
  <si>
    <t>ETAPAS</t>
  </si>
  <si>
    <t>Selección</t>
  </si>
  <si>
    <t>Contratación</t>
  </si>
  <si>
    <t>Genera retrasos</t>
  </si>
  <si>
    <t>Finalización etapa contractual</t>
  </si>
  <si>
    <t>Finalización etapa ejecución</t>
  </si>
  <si>
    <t>Registro en la lista de verificación</t>
  </si>
  <si>
    <t>Finalizada la etapa de planeación</t>
  </si>
  <si>
    <t>Finalizada la etapa de contratación</t>
  </si>
  <si>
    <t>Finalizada la etapa de ejecución</t>
  </si>
  <si>
    <t>MATRIZ DE IDENTIFICACION Y DISTRIBUCION DE RIESGOS</t>
  </si>
  <si>
    <t>OBJETO:</t>
  </si>
  <si>
    <t>Demora en los pagos que puede afectar el desarrollo normal del contrato</t>
  </si>
  <si>
    <t>COLOCAR EL OBJETO DEL CONTRATO</t>
  </si>
  <si>
    <t>CONTRATO DE DILIGENCIAR EL TIPO DE CONTRATO: PRESTACION DE SERVICIOS, COMPRA, SUMINISTRO, COMODATO, ARRENDAMIENTO…</t>
  </si>
  <si>
    <t>La definición de la necesidad y el objeto establecido en el estudio previo, no se ajusta a la modalidad de selección aplicable.</t>
  </si>
  <si>
    <t>O8+A2:O11+A2:A2:U15+A2:O11</t>
  </si>
  <si>
    <t>No se pueda adelantar el proceso contractual por no ajustarse a la modalidad de selección, retrasos en la satisfacción de la necesidad</t>
  </si>
  <si>
    <t>Dependencia que establece la necesidad
Oficina Asesora Juridica</t>
  </si>
  <si>
    <t>El presupuesto planificado no corresponde al valor real de la prestación a  realizar.</t>
  </si>
  <si>
    <t xml:space="preserve">Imposibilidad para que se presenten oferentes y puede generarse la declaratoria de desierta del proceso. </t>
  </si>
  <si>
    <t>El contratista seleccionado no firma el contrato en el plazo establecido y/o se retrasa en la constitución y presentación de las garantías que amparan el cumplimiento del contrato, incluyendo adiciones y prorrogas</t>
  </si>
  <si>
    <t>Retraso en el inicio y  ejecución del contrato y afectación en el logro de los objetivos y satisfacción de la necesidad propuesta. 
Las garantías no tengan la vigencia requerida por la norma</t>
  </si>
  <si>
    <t>Finalizada la Etapa de Ejecución y Términación.</t>
  </si>
  <si>
    <t>Finalización Ejecución y Términación</t>
  </si>
  <si>
    <t xml:space="preserve">La imposibilidad de dar inicio a la ejecución del contrato por falta de interventoría y/o supervisión. </t>
  </si>
  <si>
    <t>El retraso en la ejecución del objeto contratado, pudiendo generar retrasos, modificaciones contractuales y variación del valor del contrato.</t>
  </si>
  <si>
    <t>Errores involuntarios que hayan quedado en los estudios previos,  pliegos de condiciones, frente a unidades, cantidades,  especificaciones, productos, servicios,  descripción del proyecto, operaciones aritméticas, etc.</t>
  </si>
  <si>
    <t>Verificar desde los Estudios Previos que se determinen de manera clara las unidades, cantidades, especificaciones, productos, servicios, operaciones aritmeticas y estas coincidan en todos aquellos documentos que se suscriban.</t>
  </si>
  <si>
    <t>Dependencia que establece la necesidad
Oficina Asesora Juridica
Supervisor y/o interventor</t>
  </si>
  <si>
    <t>Finalización etapa de ejecución</t>
  </si>
  <si>
    <t>Demoras por parte de la Entidad en las aprobaciones previas de los productos y/o servicios desarrollados por el contratista.</t>
  </si>
  <si>
    <t>Revisión y aprobación oportuna de la documentación inherente a los productos e informes del contrato.</t>
  </si>
  <si>
    <t>Supervisor y/o  Interventor del contrato</t>
  </si>
  <si>
    <t>Contratista
Supervisor y/o Interventor del contrato</t>
  </si>
  <si>
    <t xml:space="preserve">Finalización etapa ejecución y terminación </t>
  </si>
  <si>
    <t>Finalizada la etapa de ejecución y terminación</t>
  </si>
  <si>
    <t>Expedición de normas que impongan nuevos tributos, impuestos o cargas parafiscales, que pueden afectar el equilibrio económico del contrato.</t>
  </si>
  <si>
    <t>Contratista y Entidad</t>
  </si>
  <si>
    <t>Una vez establecidad la necesidad se debe Planear y establecer que los términos para la selección e inicio de los contratos coincidan. (Interventoria) (art. 2.2.1.1.1.4.1 D. 1082/15)
Realizar la designación y comunicación del Supervisor (Art. 83 Ley 1474/11)</t>
  </si>
  <si>
    <t>Valor del Contrato:</t>
  </si>
  <si>
    <r>
      <rPr>
        <b/>
        <sz val="10"/>
        <rFont val="Arial"/>
        <family val="2"/>
      </rPr>
      <t>Periodicidad</t>
    </r>
    <r>
      <rPr>
        <sz val="10"/>
        <rFont val="Arial"/>
        <family val="2"/>
      </rPr>
      <t>: Tiempo en el cual se realiza el seguimiento y control a materialización de riesgos: Mensual</t>
    </r>
  </si>
  <si>
    <t>general</t>
  </si>
  <si>
    <t>interno</t>
  </si>
  <si>
    <t>operacional</t>
  </si>
  <si>
    <t>unidad</t>
  </si>
  <si>
    <t>media</t>
  </si>
  <si>
    <t>si</t>
  </si>
  <si>
    <t>área técnica y Grupo de Gestión Contractual</t>
  </si>
  <si>
    <t>Etapa precontractual, inicio de asesoría y acompañamiento abogado GGC</t>
  </si>
  <si>
    <t>elaboración de la versión final del estudio previo</t>
  </si>
  <si>
    <t>Revisión del estudio previo por parte de las áreas encargadas e involucradas</t>
  </si>
  <si>
    <t>Durante la etapa de planeación</t>
  </si>
  <si>
    <t>Se presenta cuando la definición de la necesidad y el objeto establecido en el estudio previo, no se ajusta a la modalidad de selección aplicable.</t>
  </si>
  <si>
    <t>Retrasos en la revisión y ajuste del estudio previo por parte del abogado a cargo del tema y aprobación del mismo por parte del Comité de Contratación.</t>
  </si>
  <si>
    <t>medio</t>
  </si>
  <si>
    <t>bajo</t>
  </si>
  <si>
    <t>Grupo de Gestión Contractual</t>
  </si>
  <si>
    <t>Presentación de estudios previos para la recomendación de Comité</t>
  </si>
  <si>
    <t>Asesoría a las dependencias, revisión y ajuste del Estudio Previo. Constante actualización normativ</t>
  </si>
  <si>
    <t>solicitud interesado en la contratación</t>
  </si>
  <si>
    <t>Incumplimiento del plan de acción/ selección de propuestas que no satisfagan las necesidades de la entidad /declaratoria de desierta del proceso.</t>
  </si>
  <si>
    <t>hasta la aprobación de la necesidad a contratar por el comité de contratación</t>
  </si>
  <si>
    <t>Confor macion de equipo multidiciplinario que revice jurídica, técnica y financie ra los Estudio s previo en los requeri mientos jurídico s, técnico s y financie ros</t>
  </si>
  <si>
    <t>externo</t>
  </si>
  <si>
    <t>selección</t>
  </si>
  <si>
    <t xml:space="preserve">baja calidad en la prestación de los servicios e incumplimiento de las con las condiciones técnicas contempladas dentro del proceso, por lo cual no se satisface la necesidad completamente / incumplimiento contractual que podría afectar la ecuación económica </t>
  </si>
  <si>
    <t xml:space="preserve">Desde la elaboración del estudio previo del mercado y del sector </t>
  </si>
  <si>
    <t>en la adjudicación del contrato.</t>
  </si>
  <si>
    <t>análisis del estudio previos, sector y mercado en SECOP II</t>
  </si>
  <si>
    <t>Durante el periodo de selección</t>
  </si>
  <si>
    <t>incumplimiento de requisitos legales en la celebración y legalización del contrato</t>
  </si>
  <si>
    <t>investigaciones disciplinarias a los servidores públicos</t>
  </si>
  <si>
    <t>elaboración detallada de los anexos técnicos y jurídicos</t>
  </si>
  <si>
    <t>desde la aprobaciónd el comité de contratación</t>
  </si>
  <si>
    <t>hasta la adjudicación del contrato</t>
  </si>
  <si>
    <t>reuniones de las áreas involucradas en la elaboración del estudio previo y del análisis del sector</t>
  </si>
  <si>
    <t>durante la etapa de planeación y selección, hasta la adjudicación del contrato9</t>
  </si>
  <si>
    <t>baja participación de proponentes</t>
  </si>
  <si>
    <t>poca competencia en la operación principal</t>
  </si>
  <si>
    <t>socialización del proceso de selección</t>
  </si>
  <si>
    <t>no</t>
  </si>
  <si>
    <t>desde la planeación del proceso de contratación</t>
  </si>
  <si>
    <t>a la fecha del cierre de presentación de ofertas</t>
  </si>
  <si>
    <t>revisando el interés de proveedores registrados en SECOP II</t>
  </si>
  <si>
    <t>Permanente durante la etapa de selección</t>
  </si>
  <si>
    <t>Fallas en la disponibilidad del sistema de contratación - SECOP II-(www.colombiacompra.gov.co)</t>
  </si>
  <si>
    <t>retraso o incumplimiento de los plazos legales para la publicación de los actos y/o documentos del proceso</t>
  </si>
  <si>
    <t>verificación y seguimiento de la disponibilidad del sistema de contratación - SECOP II-(www.colombiacompra.gov.co)/ comunicación con la OTI sobre la verificación de red de navegación/escalar las fallas permanentes a la Dirección General</t>
  </si>
  <si>
    <t>Grupo de gestión contractual</t>
  </si>
  <si>
    <t>desde la publicación del proceso en SECOP II</t>
  </si>
  <si>
    <t xml:space="preserve">A través de la verificación de la disponibilidad del Sistema de Contratación Pública –SECOP II (www.colombiacompra.gov.co) </t>
  </si>
  <si>
    <t>cuando se requiera publicar actos y documentos derivados del proceso de selección y adjudicación del contrato</t>
  </si>
  <si>
    <t>ejecución</t>
  </si>
  <si>
    <t>Ocurre cuando se presentan retrasos en la entrega de los informes y/o productos a cargo del contratista por causas inherentes a las actividades pactadas en la ejecución del contrato</t>
  </si>
  <si>
    <t>se presenta cuando la entidad no cuenta con los recursos para pagar el valor del contrato en los tiempos establecidos</t>
  </si>
  <si>
    <t>Genera mora de la entidad en el pago que puede afectar al contratista, hasta el punto de romper la ecuación económica del contrato.</t>
  </si>
  <si>
    <t>Verificación del valor total del contrato y/o sus adiciones en valor, de manera previa a la expedición del registro presupuestal. Programar oportunamente el PAC</t>
  </si>
  <si>
    <t>Supervisor de contratoSubdirección Financiera Grupo de Presupuesto</t>
  </si>
  <si>
    <t>Al inicio de la ejecución</t>
  </si>
  <si>
    <t>Al final de la ejecución del contrato</t>
  </si>
  <si>
    <t>En el momento de expedir el registro presupuestal al contrato y/o sus adiciones en valor, verificar que los valores correspondan a los del registro presupuestal. Programación PAC</t>
  </si>
  <si>
    <t>Cada vez que se expide registro presupuestal a un contrato y/o adición. Y se programa el PAC</t>
  </si>
  <si>
    <t>unidad/proveedor</t>
  </si>
  <si>
    <t>la del vencimiento del plazo del contrato</t>
  </si>
  <si>
    <t>naturaleza</t>
  </si>
  <si>
    <t>suspensión de la ejecución del objeto contractual</t>
  </si>
  <si>
    <t>reducir las consecuencias a través de planes de contingencia y mitigacion</t>
  </si>
  <si>
    <t>a partir del cumplimiento de los requisitos de perfeccionamiento y ejecución del contrato</t>
  </si>
  <si>
    <t>del proveedor</t>
  </si>
  <si>
    <t>en la ocurrencia del hecho</t>
  </si>
  <si>
    <t>MATRIZ DE IDENTIFICACIÓN, VALORACIÓN Y ASIGNACIÓN DE RIESGOS UNIDAD PARA LAS VÍCTIMAS</t>
  </si>
  <si>
    <t>Clase del Riesgo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</si>
  <si>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</si>
  <si>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</si>
  <si>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</si>
  <si>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</si>
  <si>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</si>
  <si>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</si>
  <si>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</si>
  <si>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</si>
  <si>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</si>
  <si>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</si>
  <si>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</si>
  <si>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Específico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</si>
  <si>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</si>
  <si>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</si>
  <si>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</si>
  <si>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</si>
  <si>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</si>
  <si>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Fuente del Riesgo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</si>
  <si>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</si>
  <si>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</si>
  <si>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</si>
  <si>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</si>
  <si>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</si>
  <si>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</si>
  <si>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</si>
  <si>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</si>
  <si>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</si>
  <si>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</si>
  <si>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</si>
  <si>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</si>
  <si>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</si>
  <si>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</si>
  <si>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</si>
  <si>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</si>
  <si>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</si>
  <si>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</si>
  <si>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</si>
  <si>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</si>
  <si>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</si>
  <si>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</si>
  <si>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</si>
  <si>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</si>
  <si>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</si>
  <si>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</si>
  <si>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</si>
  <si>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</si>
  <si>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</si>
  <si>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</si>
  <si>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</si>
  <si>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</si>
  <si>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</si>
  <si>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</si>
  <si>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</si>
  <si>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Improbable (puede ocurrir ocasionalmente)</t>
  </si>
  <si>
    <t xml:space="preserve">Insignificante </t>
  </si>
  <si>
    <t xml:space="preserve">Moderado </t>
  </si>
  <si>
    <t>Posible (puede ocurrir en cualquier momento futuro)</t>
  </si>
  <si>
    <t xml:space="preserve">Probable (probablemente va a ocurrir)                                          </t>
  </si>
  <si>
    <t>Casi cierto (ocurre en la mayoría de circunstancias)              </t>
  </si>
  <si>
    <t xml:space="preserve"> Improbable (puede ocurrir ocasionalmente)</t>
  </si>
  <si>
    <t>Fuente: Agencia Nacional para la Contratación Pública – Colombia Compra Eficiente, http://www.colombiacompra.gov.co/es/manuales-y-documentos-tipo</t>
  </si>
  <si>
    <t>Categoria</t>
  </si>
  <si>
    <t xml:space="preserve">
Dependencia que genera la necesidad.
Grupo de Gestion Contractual</t>
  </si>
  <si>
    <t>Errores cometidos por los contratistas y/o proveedores en la elaboración de las actas, cuentas de cobro, recibos a satisfaccion, que ocasionan demoras en su radicación.</t>
  </si>
  <si>
    <t xml:space="preserve">Revisión de documentos radicados por el Contratista y/o proveedor para solicitar los ajustes correspondientes. </t>
  </si>
  <si>
    <t>Riesgo de ofertas artificialmente bajas</t>
  </si>
  <si>
    <t>Eventos de la naturaleza fuera del control de las partes que impiden continuar con la ejecución del contrato temporal o definitivamente</t>
  </si>
  <si>
    <t>PROBABILIDAD</t>
  </si>
  <si>
    <t>IMPACTO</t>
  </si>
  <si>
    <t>CATEGORIA</t>
  </si>
  <si>
    <t>VALORACION</t>
  </si>
  <si>
    <t>TIPO</t>
  </si>
  <si>
    <t>CATEGORIAS DEL RIESGO</t>
  </si>
  <si>
    <t>Valoracion del Riesgo</t>
  </si>
  <si>
    <t>8,9,y 10</t>
  </si>
  <si>
    <t>6 y 7</t>
  </si>
  <si>
    <t>2,3, y 4</t>
  </si>
  <si>
    <t>Calificacion Cualitativa</t>
  </si>
  <si>
    <t>Calificacion Cuantitativa</t>
  </si>
  <si>
    <t>Valoracion</t>
  </si>
  <si>
    <t>Obstruye la ejecucion  del contrato de manera intracendente</t>
  </si>
  <si>
    <t>Los sobrecostos no representan mas del (1%) del valor del contrato</t>
  </si>
  <si>
    <t>Catastrofico</t>
  </si>
  <si>
    <t>Dificulta la ejecucion del contrato de manera baja. Aplicando medidas minimas se puede lograr el objeto contractual</t>
  </si>
  <si>
    <t>Los sobrecostos no representan mas del (5%) del valor del contrato</t>
  </si>
  <si>
    <t>Genera un Impacto sobre el valor del contrato entre el (5%) y el (15%).</t>
  </si>
  <si>
    <t>Obstruye la ejecucion del contrato sustancialmente, pero aun asi permite la concecucion del objeto contractual.</t>
  </si>
  <si>
    <t>Dificulta la ejecucion del contrato sin alterar el beneficio para las partes.</t>
  </si>
  <si>
    <t>Incrementa el valor del contrato entre el (15%) y el (30%).</t>
  </si>
  <si>
    <t>Perturba la ejecucion del contrato de manera grave imposibilitando la concecucion del objeto contractual.</t>
  </si>
  <si>
    <t>Impacto sobre el valor del contrato en mas de un (30%).</t>
  </si>
  <si>
    <t>Puede ocurrir excepcionalmente</t>
  </si>
  <si>
    <t>Puede ocurrir ocacionalmente</t>
  </si>
  <si>
    <t>Puede ocurrir en cualquier momento futuro</t>
  </si>
  <si>
    <t>Probablemente va a ocurrir</t>
  </si>
  <si>
    <t>Ocurre en la mayoria de las circunstancias</t>
  </si>
  <si>
    <t>Operacional</t>
  </si>
  <si>
    <t>Debilidad en la elaboración del estudio previo y del pliego de condiciones por parte del equipo técnico, financiero y jurídico</t>
  </si>
  <si>
    <t>Económico</t>
  </si>
  <si>
    <t>Tecnológico</t>
  </si>
  <si>
    <t>Financiero</t>
  </si>
  <si>
    <t>Revisión y apoyo jurídico a las Dependencias que solicitan la contratación, aclarando los requisitos y la aplicabilidad de cada una de las modalidades de selección, de conformidad con los lienamientos legales establecidos.</t>
  </si>
  <si>
    <t xml:space="preserve">Se debe efectuar Analisis del Sector y estudio de Mercado, conforme al objeto a contratar, aplicando las variables que correspondan, que permita establecer de manera real el valor de la solución a entregar.  (# 4 art 2,2,1,1,2,1,1 D. 1082/15)
Tener en cuenta los lienamientos que para el efecto establezca Colombia Compra Eficiente </t>
  </si>
  <si>
    <t xml:space="preserve">Se establecen plazos perentorios para la ejecución del contrato (5 días hábiles siguientes a la firma del contrato, prorrogas y/o adiciones), de no allegarse dentro del término se requerirá al contratista.
Se requerirá para el pago de las cuentas el Vb del Supervisor de contar con la aprobación de garantias. 
</t>
  </si>
  <si>
    <t xml:space="preserve">Afectación en la ejecución del contrato, pudiéndose generar modificaciones,  prorrogas y/o adiciones.  </t>
  </si>
  <si>
    <t>Afecta el cumplimiento de las obligaciones del contratante a cargo del Supervisor del contrato, relacionadas con la aprobación de productos y/o informes. Puede generar afectación en los tiempos de ejecución.</t>
  </si>
  <si>
    <t>Afectación de la ejecución del contrato, insatisfacción de la necesidad y, posible incumplimiento de las obligaciones y actividades pactadas en el contrato.</t>
  </si>
  <si>
    <t xml:space="preserve">Realizar seguimiento continuo a la ejecución del contrato y de evidenciar un presunto incumplimiento y/o demoras se dará aplicación a los procedimientos, clausualas excepcionales, caducidad, sanciones y multas conforme lo establece la norma,  atendiendo a los derechos  de la Entidad. (art. 84, 85, 86 L 1474/11) </t>
  </si>
  <si>
    <t xml:space="preserve">Genera una carga adicional a las previstas, que puede afectar a cualquiera o a las dos partes del contrato y generar desequilibrio contractual. </t>
  </si>
  <si>
    <t>Aplicación inmediata de las disposiciones legales y ajuste de los procesos internos de la Entidad.</t>
  </si>
  <si>
    <t>Revisión y apoyo jurídico a las dependencias que solicitan la contratación, aclarando los requisitos y la aplicabilidad de cada una de las modalidades de selección por parte del GGC</t>
  </si>
  <si>
    <t>Quien elabora los estudios previos del sector y mercado debe tener clara la necesidad estatal, el objeto y las especificaciones técnicas. Adicionalmente debe interactuar la parte jurídica para que el estudio quede ajustado a la modalidad contractual que le corresponde y a la normatividad vigente. Conformación del equipo multidisciplinario técnico, jurídico y financiero.</t>
  </si>
  <si>
    <t>elaboración de estudios de mercado que permitan establecer el precio artificialmente bajo. Especificar detalladamente los requerimimentos técnicos mínimos solicitadosdurante el proceso precontractual, verificar la existencia de precios artificialmente bajos y solicitar la respectiva justificación</t>
  </si>
  <si>
    <t>Dependencia que establece la necesidad
Grupo de Gestion Contractual</t>
  </si>
  <si>
    <t>Que el sondeo de mercado no posea un análisis estadístico que permita validar el cumplimiento de requisitos técnicos de los Bienes y/o Servicios</t>
  </si>
  <si>
    <t>Que la estimación de Precios e interpretación de la cifra sean erradas y conlleven a establecer valores y comportamientos (estadísticos) errados en el proceso</t>
  </si>
  <si>
    <t>identificar con el análisis de sector que el mercado tiene pluralidad de oferentes que pueden satisfacer la necesidad de la Entidad y establecer las condiciones más favorables para la Entidad</t>
  </si>
  <si>
    <t>tds</t>
  </si>
  <si>
    <t>Uso de procesos, procedimientos o parámetros inapropiados para la ejecución del contrato.</t>
  </si>
  <si>
    <t>Retraso en ejecución de actividades del contrato.
Pérdidas económicas por actividades ejecutadas incorrectamente.</t>
  </si>
  <si>
    <t>IMPROBABLE</t>
  </si>
  <si>
    <t>MENOR</t>
  </si>
  <si>
    <t xml:space="preserve">Revisión oportuna y redefinición de procesos, procedimientos o parámetros. </t>
  </si>
  <si>
    <t>Contratista y supervisor</t>
  </si>
  <si>
    <t>Desde la fecha de inicio del contrato</t>
  </si>
  <si>
    <t>Revisión y actualización permanente de cambios en procesos y procedimientos</t>
  </si>
  <si>
    <t>SEGÚN CRONOGRAMA</t>
  </si>
  <si>
    <t>Riesgo de consecución de financiación o riesgo de liquidez para obtener recursos para cumplir con el objeto del contrato</t>
  </si>
  <si>
    <t xml:space="preserve">Retraso en ejecución de actividades del contrato.
</t>
  </si>
  <si>
    <t>Control oportuno de flujo de recursos del contrato.</t>
  </si>
  <si>
    <t>Seguimientoy control detallado de flujo de recursos del contrato.</t>
  </si>
  <si>
    <t>MENSUAL</t>
  </si>
  <si>
    <t>Implementación de nuevos desarrollos tecnológicos o estándares que deben ser
tenidos en cuenta para la ejecución del contrato.</t>
  </si>
  <si>
    <t>Oprtuna incorporación de desarrollos o estándares.</t>
  </si>
  <si>
    <t>Actualización de información sobre tecnologías aplicables al desarrollo del contrato.</t>
  </si>
  <si>
    <t>seguridad</t>
  </si>
  <si>
    <t>Accesos No autorizados o Fraudulentos</t>
  </si>
  <si>
    <t>Robo de información, suplantación</t>
  </si>
  <si>
    <t>Unidad y Proveedor</t>
  </si>
  <si>
    <t>Monitoreo de protocolos de control de acceso a la herramienta tecnológica, dónde se identifique el comportamiento no habitual de los usuarios.</t>
  </si>
  <si>
    <t xml:space="preserve">Informe de análisis de monitoreo de registros de auditoría del aplicativo.
</t>
  </si>
  <si>
    <t>Adulteración, pérdida, consulta, uso no autorizado o fraudulento de información confidencial</t>
  </si>
  <si>
    <t>Problemas legales por mal manejo de la información confidencial</t>
  </si>
  <si>
    <t>Validación de la implementación de controles de seguridad relacionados con el aseguramiento de software (Lista de chequeo proporcionada por la Unidad) y definición de plan de trabajo para reducción de brecha.
Gestionar los incidentes de seguridad de la información relacionados con la herramienta tecnológica</t>
  </si>
  <si>
    <t>Informe de controles de seguridad implementados en el aplicativo
Informe de incidientes presentados con la identificación de la causa raíz y las acciones adelantadas en la atención.</t>
  </si>
  <si>
    <t>L TIPO DE CONTRATO: PRESTACION DE SERVICIOS</t>
  </si>
  <si>
    <t xml:space="preserve">Actualizar el diseño de la Arquitectura Empresarial y el Plan Estratégico de Tecnologías de la Información (PETI) para la gestión de las Tecnologías de la Información de la Unidad Para la Atención y Reparación Integral a las Victimas, para el horizonte 2019 – 2021, bajo los estándares y lineamientos definidos, establecidos y adoptados en el Marco de Referencia de la Arquitectura Empresarial para la Gestión de TI (MRAE) de la Política de Gobierno Digital.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</si>
</sst>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_(* #,##0_);_(* \(#,##0\);_(* &quot;-&quot;??_);_(@_)"/>
  </numFmts>
  <fonts count="2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 Narrow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4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b/>
      <sz val="12"/>
      <color rgb="FF4D4D4D"/>
      <name val="Arial"/>
      <family val="2"/>
    </font>
    <font>
      <b/>
      <sz val="12"/>
      <color theme="0"/>
      <name val="Arial"/>
      <family val="2"/>
    </font>
    <font>
      <b/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b/>
      <sz val="10"/>
      <color theme="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0"/>
      <color theme="0"/>
      <name val="Arial"/>
      <family val="2"/>
    </font>
    <font>
      <sz val="12"/>
      <color rgb="FF0000FF"/>
      <name val="Arial Narrow"/>
      <family val="2"/>
    </font>
    <font>
      <sz val="12"/>
      <name val="Arial Narrow"/>
      <family val="2"/>
    </font>
    <font>
      <b/>
      <sz val="18"/>
      <name val="Arial"/>
      <family val="2"/>
    </font>
    <font>
      <sz val="9"/>
      <color rgb="FF000000"/>
      <name val="Arial Narrow"/>
      <family val="2"/>
    </font>
  </fonts>
  <fills count="18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</cellStyleXfs>
  <cellXfs count="260">
    <xf numFmtId="0" fontId="0" fillId="0" borderId="0" xfId="0"/>
    <xf numFmtId="0" fontId="4" fillId="0" borderId="0" xfId="0" applyFont="1" applyAlignment="1">
      <alignment vertical="center" wrapText="1"/>
    </xf>
    <xf numFmtId="0" fontId="7" fillId="0" borderId="0" xfId="0" applyFont="1"/>
    <xf numFmtId="0" fontId="5" fillId="2" borderId="1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justify" vertical="center" textRotation="90" wrapText="1"/>
    </xf>
    <xf numFmtId="0" fontId="5" fillId="2" borderId="2" xfId="0" applyFont="1" applyFill="1" applyBorder="1" applyAlignment="1">
      <alignment horizontal="justify" vertical="center" wrapText="1"/>
    </xf>
    <xf numFmtId="0" fontId="5" fillId="2" borderId="3" xfId="0" applyFont="1" applyFill="1" applyBorder="1" applyAlignment="1">
      <alignment horizontal="justify" vertical="center" wrapText="1"/>
    </xf>
    <xf numFmtId="0" fontId="7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textRotation="90" wrapText="1"/>
    </xf>
    <xf numFmtId="0" fontId="7" fillId="0" borderId="2" xfId="0" applyFont="1" applyBorder="1" applyAlignment="1">
      <alignment vertical="center" wrapText="1"/>
    </xf>
    <xf numFmtId="0" fontId="7" fillId="3" borderId="1" xfId="0" applyFont="1" applyFill="1" applyBorder="1" applyAlignment="1">
      <alignment horizontal="justify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justify" vertical="center" wrapText="1"/>
    </xf>
    <xf numFmtId="166" fontId="7" fillId="0" borderId="5" xfId="2" applyNumberFormat="1" applyFont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0" fontId="5" fillId="4" borderId="7" xfId="0" applyFont="1" applyFill="1" applyBorder="1" applyAlignment="1">
      <alignment horizontal="justify" vertical="center" wrapText="1"/>
    </xf>
    <xf numFmtId="0" fontId="5" fillId="4" borderId="5" xfId="0" applyFont="1" applyFill="1" applyBorder="1" applyAlignment="1">
      <alignment horizontal="justify" vertical="center" wrapText="1"/>
    </xf>
    <xf numFmtId="0" fontId="7" fillId="0" borderId="1" xfId="0" applyFont="1" applyBorder="1" applyAlignment="1">
      <alignment vertical="center" textRotation="90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66" fontId="7" fillId="0" borderId="1" xfId="2" applyNumberFormat="1" applyFont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7" fillId="0" borderId="5" xfId="0" applyFont="1" applyBorder="1" applyAlignment="1">
      <alignment vertical="center" textRotation="90" wrapText="1"/>
    </xf>
    <xf numFmtId="0" fontId="5" fillId="4" borderId="5" xfId="0" applyFont="1" applyFill="1" applyBorder="1" applyAlignment="1">
      <alignment vertical="center" wrapText="1"/>
    </xf>
    <xf numFmtId="0" fontId="8" fillId="0" borderId="5" xfId="0" applyFont="1" applyBorder="1" applyAlignment="1">
      <alignment horizontal="justify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7" fillId="4" borderId="5" xfId="0" applyFont="1" applyFill="1" applyBorder="1" applyAlignment="1">
      <alignment horizontal="justify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7" fillId="4" borderId="5" xfId="0" applyFont="1" applyFill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justify"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8" fillId="0" borderId="8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vertical="top"/>
    </xf>
    <xf numFmtId="0" fontId="9" fillId="5" borderId="7" xfId="0" applyFont="1" applyFill="1" applyBorder="1" applyAlignment="1">
      <alignment horizontal="center" vertical="center"/>
    </xf>
    <xf numFmtId="0" fontId="5" fillId="0" borderId="0" xfId="0" applyFont="1"/>
    <xf numFmtId="0" fontId="1" fillId="0" borderId="0" xfId="3"/>
    <xf numFmtId="0" fontId="15" fillId="0" borderId="0" xfId="3" applyFont="1"/>
    <xf numFmtId="0" fontId="16" fillId="6" borderId="7" xfId="3" applyFont="1" applyFill="1" applyBorder="1" applyAlignment="1">
      <alignment vertical="center"/>
    </xf>
    <xf numFmtId="0" fontId="16" fillId="6" borderId="7" xfId="3" applyFont="1" applyFill="1" applyBorder="1" applyAlignment="1">
      <alignment horizontal="center" vertical="center" wrapText="1"/>
    </xf>
    <xf numFmtId="0" fontId="15" fillId="0" borderId="7" xfId="3" applyFont="1" applyBorder="1" applyAlignment="1">
      <alignment vertical="center"/>
    </xf>
    <xf numFmtId="0" fontId="15" fillId="0" borderId="7" xfId="3" applyFont="1" applyBorder="1" applyAlignment="1">
      <alignment vertical="center" wrapText="1"/>
    </xf>
    <xf numFmtId="0" fontId="17" fillId="6" borderId="7" xfId="3" applyFont="1" applyFill="1" applyBorder="1" applyAlignment="1">
      <alignment vertical="center"/>
    </xf>
    <xf numFmtId="0" fontId="15" fillId="0" borderId="7" xfId="3" applyFont="1" applyBorder="1" applyAlignment="1">
      <alignment horizontal="center" vertical="center"/>
    </xf>
    <xf numFmtId="0" fontId="15" fillId="0" borderId="7" xfId="3" applyFont="1" applyBorder="1" applyAlignment="1">
      <alignment horizontal="center" vertical="center" wrapText="1"/>
    </xf>
    <xf numFmtId="0" fontId="15" fillId="0" borderId="7" xfId="3" applyFont="1" applyBorder="1" applyAlignment="1">
      <alignment horizontal="left" vertical="center" wrapText="1"/>
    </xf>
    <xf numFmtId="0" fontId="15" fillId="0" borderId="7" xfId="3" applyFont="1" applyBorder="1" applyAlignment="1">
      <alignment horizontal="left" vertical="center"/>
    </xf>
    <xf numFmtId="0" fontId="15" fillId="0" borderId="0" xfId="3" applyFont="1" applyAlignment="1">
      <alignment horizontal="center" vertical="center"/>
    </xf>
    <xf numFmtId="0" fontId="16" fillId="6" borderId="7" xfId="3" applyFont="1" applyFill="1" applyBorder="1" applyAlignment="1">
      <alignment horizontal="center" vertical="center"/>
    </xf>
    <xf numFmtId="0" fontId="15" fillId="0" borderId="0" xfId="3" applyFont="1" applyAlignment="1">
      <alignment horizontal="justify" vertical="center"/>
    </xf>
    <xf numFmtId="0" fontId="15" fillId="0" borderId="7" xfId="3" applyFont="1" applyBorder="1" applyAlignment="1">
      <alignment horizontal="justify" vertical="center"/>
    </xf>
    <xf numFmtId="0" fontId="17" fillId="6" borderId="7" xfId="3" applyFont="1" applyFill="1" applyBorder="1" applyAlignment="1">
      <alignment horizontal="center" vertical="center"/>
    </xf>
    <xf numFmtId="0" fontId="15" fillId="7" borderId="7" xfId="3" applyFont="1" applyFill="1" applyBorder="1" applyAlignment="1">
      <alignment horizontal="center" vertical="center"/>
    </xf>
    <xf numFmtId="0" fontId="15" fillId="8" borderId="7" xfId="3" applyFont="1" applyFill="1" applyBorder="1" applyAlignment="1">
      <alignment horizontal="center" vertical="center"/>
    </xf>
    <xf numFmtId="0" fontId="15" fillId="9" borderId="7" xfId="3" applyFont="1" applyFill="1" applyBorder="1" applyAlignment="1">
      <alignment horizontal="center" vertical="center"/>
    </xf>
    <xf numFmtId="0" fontId="15" fillId="10" borderId="7" xfId="3" applyFont="1" applyFill="1" applyBorder="1" applyAlignment="1">
      <alignment horizontal="center" vertical="center"/>
    </xf>
    <xf numFmtId="0" fontId="5" fillId="0" borderId="12" xfId="0" applyFont="1" applyBorder="1"/>
    <xf numFmtId="0" fontId="13" fillId="0" borderId="12" xfId="0" applyFont="1" applyBorder="1"/>
    <xf numFmtId="0" fontId="13" fillId="0" borderId="0" xfId="0" applyFont="1"/>
    <xf numFmtId="0" fontId="5" fillId="4" borderId="1" xfId="0" applyFont="1" applyFill="1" applyBorder="1" applyAlignment="1">
      <alignment horizontal="justify" vertical="center" wrapText="1"/>
    </xf>
    <xf numFmtId="0" fontId="5" fillId="0" borderId="15" xfId="0" applyFont="1" applyBorder="1"/>
    <xf numFmtId="0" fontId="19" fillId="0" borderId="4" xfId="0" applyFont="1" applyBorder="1" applyAlignment="1">
      <alignment horizontal="justify" vertical="center" wrapText="1"/>
    </xf>
    <xf numFmtId="0" fontId="19" fillId="0" borderId="5" xfId="0" applyFont="1" applyBorder="1" applyAlignment="1">
      <alignment horizontal="justify" vertical="center" textRotation="90" wrapText="1"/>
    </xf>
    <xf numFmtId="0" fontId="19" fillId="0" borderId="5" xfId="0" applyFont="1" applyBorder="1" applyAlignment="1">
      <alignment horizontal="justify" vertical="center" wrapText="1"/>
    </xf>
    <xf numFmtId="0" fontId="19" fillId="0" borderId="5" xfId="0" applyFont="1" applyBorder="1" applyAlignment="1">
      <alignment horizontal="center" vertical="center" wrapText="1"/>
    </xf>
    <xf numFmtId="166" fontId="19" fillId="0" borderId="5" xfId="2" applyNumberFormat="1" applyFont="1" applyBorder="1" applyAlignment="1">
      <alignment horizontal="center" vertical="center" wrapText="1"/>
    </xf>
    <xf numFmtId="0" fontId="20" fillId="0" borderId="5" xfId="0" applyFont="1" applyBorder="1" applyAlignment="1">
      <alignment horizontal="justify" vertical="center" wrapText="1"/>
    </xf>
    <xf numFmtId="166" fontId="19" fillId="0" borderId="5" xfId="0" applyNumberFormat="1" applyFont="1" applyBorder="1" applyAlignment="1">
      <alignment horizontal="center" vertical="center" wrapText="1"/>
    </xf>
    <xf numFmtId="0" fontId="19" fillId="0" borderId="8" xfId="0" applyFont="1" applyBorder="1" applyAlignment="1">
      <alignment horizontal="justify" vertical="center" wrapText="1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justify" vertical="center" wrapText="1"/>
    </xf>
    <xf numFmtId="0" fontId="20" fillId="0" borderId="6" xfId="0" applyFont="1" applyBorder="1" applyAlignment="1">
      <alignment horizontal="justify" vertical="center" wrapText="1"/>
    </xf>
    <xf numFmtId="0" fontId="19" fillId="0" borderId="5" xfId="0" applyFont="1" applyBorder="1" applyAlignment="1">
      <alignment horizontal="justify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8" xfId="0" applyFont="1" applyBorder="1" applyAlignment="1">
      <alignment vertical="center" wrapText="1"/>
    </xf>
    <xf numFmtId="0" fontId="19" fillId="0" borderId="1" xfId="0" applyFont="1" applyBorder="1" applyAlignment="1">
      <alignment vertical="center" textRotation="90" wrapText="1"/>
    </xf>
    <xf numFmtId="166" fontId="19" fillId="0" borderId="1" xfId="2" applyNumberFormat="1" applyFont="1" applyBorder="1" applyAlignment="1">
      <alignment horizontal="center" vertical="center" wrapText="1"/>
    </xf>
    <xf numFmtId="166" fontId="19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19" fillId="0" borderId="8" xfId="0" quotePrefix="1" applyFont="1" applyBorder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19" fillId="0" borderId="8" xfId="0" applyFont="1" applyBorder="1" applyAlignment="1">
      <alignment horizontal="center" vertical="center" wrapText="1"/>
    </xf>
    <xf numFmtId="0" fontId="3" fillId="0" borderId="0" xfId="0" applyFont="1"/>
    <xf numFmtId="0" fontId="0" fillId="10" borderId="0" xfId="0" applyFill="1" applyAlignment="1">
      <alignment horizontal="center" vertical="center"/>
    </xf>
    <xf numFmtId="0" fontId="3" fillId="11" borderId="0" xfId="0" applyFont="1" applyFill="1" applyAlignment="1">
      <alignment horizontal="center"/>
    </xf>
    <xf numFmtId="0" fontId="0" fillId="11" borderId="0" xfId="0" applyFill="1" applyAlignment="1">
      <alignment horizontal="center"/>
    </xf>
    <xf numFmtId="0" fontId="18" fillId="14" borderId="2" xfId="0" applyFont="1" applyFill="1" applyBorder="1" applyAlignment="1">
      <alignment horizontal="center" vertical="center"/>
    </xf>
    <xf numFmtId="0" fontId="21" fillId="15" borderId="26" xfId="0" applyFont="1" applyFill="1" applyBorder="1" applyAlignment="1">
      <alignment horizontal="center" vertical="center"/>
    </xf>
    <xf numFmtId="0" fontId="21" fillId="15" borderId="27" xfId="0" quotePrefix="1" applyFont="1" applyFill="1" applyBorder="1" applyAlignment="1">
      <alignment horizontal="left"/>
    </xf>
    <xf numFmtId="0" fontId="21" fillId="16" borderId="26" xfId="0" applyFont="1" applyFill="1" applyBorder="1" applyAlignment="1">
      <alignment horizontal="center" vertical="center"/>
    </xf>
    <xf numFmtId="0" fontId="21" fillId="16" borderId="27" xfId="0" applyFont="1" applyFill="1" applyBorder="1"/>
    <xf numFmtId="0" fontId="21" fillId="7" borderId="28" xfId="0" applyFont="1" applyFill="1" applyBorder="1" applyAlignment="1">
      <alignment horizontal="center" vertical="center"/>
    </xf>
    <xf numFmtId="0" fontId="21" fillId="7" borderId="29" xfId="0" applyFont="1" applyFill="1" applyBorder="1"/>
    <xf numFmtId="0" fontId="21" fillId="10" borderId="30" xfId="0" applyFont="1" applyFill="1" applyBorder="1" applyAlignment="1">
      <alignment horizontal="center" vertical="center"/>
    </xf>
    <xf numFmtId="0" fontId="21" fillId="10" borderId="31" xfId="0" applyFont="1" applyFill="1" applyBorder="1"/>
    <xf numFmtId="0" fontId="18" fillId="14" borderId="10" xfId="0" quotePrefix="1" applyFont="1" applyFill="1" applyBorder="1" applyAlignment="1">
      <alignment horizontal="center" vertical="center" wrapText="1"/>
    </xf>
    <xf numFmtId="0" fontId="0" fillId="0" borderId="35" xfId="0" applyBorder="1"/>
    <xf numFmtId="0" fontId="0" fillId="0" borderId="29" xfId="0" applyBorder="1"/>
    <xf numFmtId="0" fontId="18" fillId="11" borderId="7" xfId="0" applyFont="1" applyFill="1" applyBorder="1" applyAlignment="1">
      <alignment horizontal="center" vertical="center"/>
    </xf>
    <xf numFmtId="0" fontId="18" fillId="11" borderId="27" xfId="0" applyFont="1" applyFill="1" applyBorder="1" applyAlignment="1">
      <alignment horizontal="center" vertical="center"/>
    </xf>
    <xf numFmtId="0" fontId="19" fillId="0" borderId="0" xfId="0" applyFont="1"/>
    <xf numFmtId="0" fontId="19" fillId="0" borderId="1" xfId="0" applyFont="1" applyBorder="1" applyAlignment="1">
      <alignment horizontal="justify" vertical="center" textRotation="90" wrapText="1"/>
    </xf>
    <xf numFmtId="0" fontId="19" fillId="0" borderId="1" xfId="0" quotePrefix="1" applyFont="1" applyBorder="1" applyAlignment="1">
      <alignment horizontal="left" vertical="center" wrapText="1"/>
    </xf>
    <xf numFmtId="0" fontId="20" fillId="0" borderId="1" xfId="0" applyFont="1" applyBorder="1" applyAlignment="1">
      <alignment horizontal="justify" vertical="center" wrapText="1"/>
    </xf>
    <xf numFmtId="0" fontId="22" fillId="0" borderId="1" xfId="3" applyFont="1" applyBorder="1" applyAlignment="1">
      <alignment textRotation="90" wrapText="1"/>
    </xf>
    <xf numFmtId="0" fontId="22" fillId="0" borderId="1" xfId="3" quotePrefix="1" applyFont="1" applyBorder="1" applyAlignment="1">
      <alignment horizontal="right" textRotation="90" wrapText="1"/>
    </xf>
    <xf numFmtId="0" fontId="7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3" quotePrefix="1" applyFont="1" applyBorder="1" applyAlignment="1">
      <alignment horizontal="left" wrapText="1"/>
    </xf>
    <xf numFmtId="0" fontId="22" fillId="0" borderId="1" xfId="3" applyFont="1" applyBorder="1" applyAlignment="1">
      <alignment wrapText="1"/>
    </xf>
    <xf numFmtId="0" fontId="22" fillId="0" borderId="1" xfId="3" applyFont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0" borderId="1" xfId="3" applyFont="1" applyBorder="1"/>
    <xf numFmtId="0" fontId="22" fillId="0" borderId="1" xfId="3" applyFont="1" applyBorder="1" applyAlignment="1">
      <alignment horizontal="center" wrapText="1"/>
    </xf>
    <xf numFmtId="0" fontId="0" fillId="12" borderId="14" xfId="0" applyFill="1" applyBorder="1" applyAlignment="1">
      <alignment horizontal="center" vertical="center"/>
    </xf>
    <xf numFmtId="0" fontId="0" fillId="0" borderId="14" xfId="0" applyBorder="1"/>
    <xf numFmtId="0" fontId="0" fillId="0" borderId="17" xfId="0" applyBorder="1"/>
    <xf numFmtId="0" fontId="7" fillId="0" borderId="17" xfId="0" applyFont="1" applyBorder="1"/>
    <xf numFmtId="0" fontId="0" fillId="0" borderId="17" xfId="0" quotePrefix="1" applyBorder="1" applyAlignment="1">
      <alignment horizontal="left"/>
    </xf>
    <xf numFmtId="0" fontId="0" fillId="0" borderId="24" xfId="0" applyBorder="1"/>
    <xf numFmtId="0" fontId="7" fillId="0" borderId="24" xfId="0" applyFont="1" applyBorder="1"/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20" fillId="0" borderId="24" xfId="0" applyFont="1" applyBorder="1" applyAlignment="1">
      <alignment horizontal="justify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36" xfId="0" applyFont="1" applyBorder="1" applyAlignment="1">
      <alignment vertical="center" wrapText="1"/>
    </xf>
    <xf numFmtId="0" fontId="5" fillId="13" borderId="5" xfId="0" applyFont="1" applyFill="1" applyBorder="1" applyAlignment="1">
      <alignment horizontal="justify" vertical="center" wrapText="1"/>
    </xf>
    <xf numFmtId="0" fontId="5" fillId="13" borderId="6" xfId="0" applyFont="1" applyFill="1" applyBorder="1" applyAlignment="1">
      <alignment horizontal="justify" vertical="center" wrapText="1"/>
    </xf>
    <xf numFmtId="0" fontId="5" fillId="0" borderId="0" xfId="0" applyFont="1" applyAlignment="1">
      <alignment horizontal="center" vertical="center"/>
    </xf>
    <xf numFmtId="0" fontId="19" fillId="0" borderId="36" xfId="0" quotePrefix="1" applyFont="1" applyBorder="1" applyAlignment="1">
      <alignment horizontal="left" vertical="center" wrapText="1"/>
    </xf>
    <xf numFmtId="0" fontId="19" fillId="0" borderId="1" xfId="0" applyFont="1" applyFill="1" applyBorder="1" applyAlignment="1">
      <alignment horizontal="justify" vertical="center" wrapText="1"/>
    </xf>
    <xf numFmtId="0" fontId="22" fillId="0" borderId="1" xfId="3" applyFont="1" applyFill="1" applyBorder="1" applyAlignment="1">
      <alignment textRotation="90" wrapText="1"/>
    </xf>
    <xf numFmtId="0" fontId="22" fillId="0" borderId="1" xfId="3" quotePrefix="1" applyFont="1" applyFill="1" applyBorder="1" applyAlignment="1">
      <alignment horizontal="right" textRotation="90" wrapText="1"/>
    </xf>
    <xf numFmtId="0" fontId="22" fillId="0" borderId="1" xfId="3" quotePrefix="1" applyFont="1" applyFill="1" applyBorder="1" applyAlignment="1">
      <alignment horizontal="left" wrapText="1"/>
    </xf>
    <xf numFmtId="0" fontId="22" fillId="0" borderId="1" xfId="3" applyFont="1" applyFill="1" applyBorder="1" applyAlignment="1">
      <alignment wrapText="1"/>
    </xf>
    <xf numFmtId="0" fontId="19" fillId="0" borderId="1" xfId="0" applyFont="1" applyFill="1" applyBorder="1" applyAlignment="1">
      <alignment horizontal="center" vertical="center" wrapText="1"/>
    </xf>
    <xf numFmtId="166" fontId="19" fillId="0" borderId="1" xfId="2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justify" vertical="center" wrapText="1"/>
    </xf>
    <xf numFmtId="166" fontId="19" fillId="0" borderId="1" xfId="0" applyNumberFormat="1" applyFont="1" applyFill="1" applyBorder="1" applyAlignment="1">
      <alignment horizontal="center" vertical="center" wrapText="1"/>
    </xf>
    <xf numFmtId="0" fontId="22" fillId="0" borderId="1" xfId="3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vertical="center" wrapText="1"/>
    </xf>
    <xf numFmtId="0" fontId="7" fillId="0" borderId="0" xfId="0" applyFont="1" applyFill="1"/>
    <xf numFmtId="0" fontId="20" fillId="0" borderId="5" xfId="0" quotePrefix="1" applyFont="1" applyBorder="1" applyAlignment="1">
      <alignment horizontal="left" vertical="center" wrapText="1"/>
    </xf>
    <xf numFmtId="0" fontId="22" fillId="17" borderId="1" xfId="3" quotePrefix="1" applyFont="1" applyFill="1" applyBorder="1" applyAlignment="1">
      <alignment horizontal="left" wrapText="1"/>
    </xf>
    <xf numFmtId="0" fontId="25" fillId="17" borderId="7" xfId="0" applyFont="1" applyFill="1" applyBorder="1" applyAlignment="1">
      <alignment textRotation="90" wrapText="1"/>
    </xf>
    <xf numFmtId="0" fontId="15" fillId="0" borderId="7" xfId="3" applyFont="1" applyBorder="1" applyAlignment="1">
      <alignment horizontal="left" vertical="top" wrapText="1"/>
    </xf>
    <xf numFmtId="0" fontId="16" fillId="6" borderId="7" xfId="3" applyFont="1" applyFill="1" applyBorder="1" applyAlignment="1">
      <alignment horizontal="center"/>
    </xf>
    <xf numFmtId="0" fontId="16" fillId="6" borderId="7" xfId="3" applyFont="1" applyFill="1" applyBorder="1" applyAlignment="1">
      <alignment horizontal="center" vertical="center"/>
    </xf>
    <xf numFmtId="0" fontId="16" fillId="6" borderId="18" xfId="3" applyFont="1" applyFill="1" applyBorder="1" applyAlignment="1">
      <alignment horizontal="center" vertical="center"/>
    </xf>
    <xf numFmtId="0" fontId="16" fillId="6" borderId="19" xfId="3" applyFont="1" applyFill="1" applyBorder="1" applyAlignment="1">
      <alignment horizontal="center" vertical="center"/>
    </xf>
    <xf numFmtId="0" fontId="16" fillId="6" borderId="20" xfId="3" applyFont="1" applyFill="1" applyBorder="1" applyAlignment="1">
      <alignment horizontal="center" vertical="center"/>
    </xf>
    <xf numFmtId="0" fontId="16" fillId="6" borderId="7" xfId="3" applyFont="1" applyFill="1" applyBorder="1" applyAlignment="1">
      <alignment horizontal="center" vertical="center" textRotation="90"/>
    </xf>
    <xf numFmtId="0" fontId="16" fillId="6" borderId="7" xfId="3" applyFont="1" applyFill="1" applyBorder="1" applyAlignment="1">
      <alignment horizontal="center" vertical="center" wrapText="1"/>
    </xf>
    <xf numFmtId="0" fontId="17" fillId="6" borderId="7" xfId="3" applyFont="1" applyFill="1" applyBorder="1" applyAlignment="1">
      <alignment horizontal="center" vertical="center"/>
    </xf>
    <xf numFmtId="0" fontId="17" fillId="6" borderId="7" xfId="3" applyFont="1" applyFill="1" applyBorder="1" applyAlignment="1">
      <alignment horizontal="center" vertical="center" wrapText="1"/>
    </xf>
    <xf numFmtId="0" fontId="15" fillId="0" borderId="7" xfId="3" applyFont="1" applyBorder="1" applyAlignment="1">
      <alignment horizontal="left" vertical="center" wrapText="1"/>
    </xf>
    <xf numFmtId="0" fontId="15" fillId="0" borderId="7" xfId="3" applyFont="1" applyBorder="1" applyAlignment="1">
      <alignment horizontal="left" vertical="top"/>
    </xf>
    <xf numFmtId="0" fontId="15" fillId="0" borderId="18" xfId="3" applyFont="1" applyBorder="1" applyAlignment="1">
      <alignment horizontal="left" vertical="top" wrapText="1"/>
    </xf>
    <xf numFmtId="0" fontId="15" fillId="0" borderId="20" xfId="3" applyFont="1" applyBorder="1" applyAlignment="1">
      <alignment horizontal="left" vertical="top"/>
    </xf>
    <xf numFmtId="0" fontId="15" fillId="0" borderId="18" xfId="3" applyFont="1" applyBorder="1" applyAlignment="1">
      <alignment horizontal="left" vertical="center" wrapText="1"/>
    </xf>
    <xf numFmtId="0" fontId="15" fillId="0" borderId="20" xfId="3" applyFont="1" applyBorder="1" applyAlignment="1">
      <alignment horizontal="left" vertical="center"/>
    </xf>
    <xf numFmtId="0" fontId="15" fillId="0" borderId="14" xfId="3" applyFont="1" applyBorder="1" applyAlignment="1">
      <alignment horizontal="center" vertical="center"/>
    </xf>
    <xf numFmtId="0" fontId="15" fillId="0" borderId="24" xfId="3" applyFont="1" applyBorder="1" applyAlignment="1">
      <alignment horizontal="center" vertical="center"/>
    </xf>
    <xf numFmtId="0" fontId="15" fillId="0" borderId="14" xfId="3" applyFont="1" applyBorder="1" applyAlignment="1">
      <alignment horizontal="center" vertical="center" wrapText="1"/>
    </xf>
    <xf numFmtId="0" fontId="15" fillId="0" borderId="24" xfId="3" applyFont="1" applyBorder="1" applyAlignment="1">
      <alignment horizontal="center" vertical="center" wrapText="1"/>
    </xf>
    <xf numFmtId="0" fontId="14" fillId="6" borderId="0" xfId="3" applyFont="1" applyFill="1" applyAlignment="1">
      <alignment horizontal="center" vertical="center"/>
    </xf>
    <xf numFmtId="0" fontId="16" fillId="6" borderId="18" xfId="3" applyFont="1" applyFill="1" applyBorder="1" applyAlignment="1">
      <alignment horizontal="center" vertical="center" wrapText="1"/>
    </xf>
    <xf numFmtId="0" fontId="16" fillId="6" borderId="19" xfId="3" applyFont="1" applyFill="1" applyBorder="1" applyAlignment="1">
      <alignment horizontal="center" vertical="center" wrapText="1"/>
    </xf>
    <xf numFmtId="0" fontId="16" fillId="6" borderId="20" xfId="3" applyFont="1" applyFill="1" applyBorder="1" applyAlignment="1">
      <alignment horizontal="center" vertical="center" wrapText="1"/>
    </xf>
    <xf numFmtId="0" fontId="15" fillId="0" borderId="17" xfId="3" applyFont="1" applyBorder="1" applyAlignment="1">
      <alignment horizontal="center" vertical="center"/>
    </xf>
    <xf numFmtId="0" fontId="15" fillId="0" borderId="17" xfId="3" applyFont="1" applyBorder="1" applyAlignment="1">
      <alignment horizontal="center" vertical="center" wrapText="1"/>
    </xf>
    <xf numFmtId="0" fontId="15" fillId="0" borderId="21" xfId="3" applyFont="1" applyBorder="1" applyAlignment="1">
      <alignment horizontal="left" vertical="top" wrapText="1"/>
    </xf>
    <xf numFmtId="0" fontId="15" fillId="0" borderId="22" xfId="3" applyFont="1" applyBorder="1" applyAlignment="1">
      <alignment horizontal="left" vertical="top" wrapText="1"/>
    </xf>
    <xf numFmtId="0" fontId="15" fillId="0" borderId="23" xfId="3" applyFont="1" applyBorder="1" applyAlignment="1">
      <alignment horizontal="left" vertical="top" wrapText="1"/>
    </xf>
    <xf numFmtId="0" fontId="15" fillId="0" borderId="12" xfId="3" applyFont="1" applyBorder="1" applyAlignment="1">
      <alignment horizontal="left" vertical="top" wrapText="1"/>
    </xf>
    <xf numFmtId="0" fontId="15" fillId="0" borderId="0" xfId="3" applyFont="1" applyAlignment="1">
      <alignment horizontal="left" vertical="top" wrapText="1"/>
    </xf>
    <xf numFmtId="0" fontId="15" fillId="0" borderId="13" xfId="3" applyFont="1" applyBorder="1" applyAlignment="1">
      <alignment horizontal="left" vertical="top" wrapText="1"/>
    </xf>
    <xf numFmtId="0" fontId="15" fillId="0" borderId="25" xfId="3" applyFont="1" applyBorder="1" applyAlignment="1">
      <alignment horizontal="left" vertical="top" wrapText="1"/>
    </xf>
    <xf numFmtId="0" fontId="15" fillId="0" borderId="15" xfId="3" applyFont="1" applyBorder="1" applyAlignment="1">
      <alignment horizontal="left" vertical="top" wrapText="1"/>
    </xf>
    <xf numFmtId="0" fontId="15" fillId="0" borderId="16" xfId="3" applyFont="1" applyBorder="1" applyAlignment="1">
      <alignment horizontal="left" vertical="top" wrapText="1"/>
    </xf>
    <xf numFmtId="0" fontId="0" fillId="0" borderId="34" xfId="0" quotePrefix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7" xfId="0" quotePrefix="1" applyBorder="1" applyAlignment="1">
      <alignment horizontal="center" vertical="center" wrapText="1"/>
    </xf>
    <xf numFmtId="0" fontId="18" fillId="14" borderId="10" xfId="0" applyFont="1" applyFill="1" applyBorder="1" applyAlignment="1">
      <alignment horizontal="center"/>
    </xf>
    <xf numFmtId="0" fontId="18" fillId="14" borderId="11" xfId="0" applyFont="1" applyFill="1" applyBorder="1" applyAlignment="1">
      <alignment horizontal="center"/>
    </xf>
    <xf numFmtId="0" fontId="18" fillId="14" borderId="2" xfId="0" applyFont="1" applyFill="1" applyBorder="1" applyAlignment="1">
      <alignment horizontal="center"/>
    </xf>
    <xf numFmtId="0" fontId="18" fillId="14" borderId="10" xfId="0" quotePrefix="1" applyFont="1" applyFill="1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7" xfId="0" quotePrefix="1" applyBorder="1" applyAlignment="1">
      <alignment horizontal="center" vertical="center" wrapText="1"/>
    </xf>
    <xf numFmtId="0" fontId="0" fillId="0" borderId="33" xfId="0" quotePrefix="1" applyBorder="1" applyAlignment="1">
      <alignment horizontal="center" vertical="center" wrapText="1"/>
    </xf>
    <xf numFmtId="0" fontId="3" fillId="12" borderId="0" xfId="0" applyFont="1" applyFill="1" applyAlignment="1">
      <alignment horizontal="center" textRotation="90"/>
    </xf>
    <xf numFmtId="0" fontId="3" fillId="11" borderId="0" xfId="0" applyFont="1" applyFill="1" applyAlignment="1">
      <alignment horizontal="center" vertical="center" textRotation="90"/>
    </xf>
    <xf numFmtId="0" fontId="3" fillId="10" borderId="0" xfId="0" applyFont="1" applyFill="1" applyAlignment="1">
      <alignment horizontal="center" vertical="center" textRotation="90"/>
    </xf>
    <xf numFmtId="0" fontId="18" fillId="11" borderId="26" xfId="0" applyFont="1" applyFill="1" applyBorder="1" applyAlignment="1">
      <alignment horizontal="center" vertical="center"/>
    </xf>
    <xf numFmtId="0" fontId="18" fillId="11" borderId="28" xfId="0" applyFont="1" applyFill="1" applyBorder="1" applyAlignment="1">
      <alignment horizontal="center" vertical="center"/>
    </xf>
    <xf numFmtId="0" fontId="18" fillId="11" borderId="7" xfId="0" applyFont="1" applyFill="1" applyBorder="1" applyAlignment="1">
      <alignment horizontal="center" vertical="center"/>
    </xf>
    <xf numFmtId="0" fontId="18" fillId="11" borderId="35" xfId="0" applyFont="1" applyFill="1" applyBorder="1" applyAlignment="1">
      <alignment horizontal="center" vertical="center"/>
    </xf>
    <xf numFmtId="0" fontId="18" fillId="11" borderId="26" xfId="0" applyFont="1" applyFill="1" applyBorder="1" applyAlignment="1">
      <alignment horizontal="center" vertical="center" wrapText="1"/>
    </xf>
    <xf numFmtId="0" fontId="18" fillId="11" borderId="7" xfId="0" applyFont="1" applyFill="1" applyBorder="1" applyAlignment="1">
      <alignment horizontal="center" vertical="center" wrapText="1"/>
    </xf>
    <xf numFmtId="0" fontId="18" fillId="11" borderId="32" xfId="0" applyFont="1" applyFill="1" applyBorder="1" applyAlignment="1">
      <alignment horizontal="center" vertical="center" wrapText="1"/>
    </xf>
    <xf numFmtId="0" fontId="18" fillId="11" borderId="33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justify" vertical="center" wrapText="1"/>
    </xf>
    <xf numFmtId="0" fontId="5" fillId="2" borderId="11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5" fillId="2" borderId="8" xfId="0" applyFont="1" applyFill="1" applyBorder="1" applyAlignment="1">
      <alignment horizontal="justify" vertical="center" wrapText="1"/>
    </xf>
    <xf numFmtId="0" fontId="5" fillId="2" borderId="4" xfId="0" applyFont="1" applyFill="1" applyBorder="1" applyAlignment="1">
      <alignment horizontal="justify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13" borderId="8" xfId="0" applyFont="1" applyFill="1" applyBorder="1" applyAlignment="1">
      <alignment horizontal="center" vertical="center" wrapText="1"/>
    </xf>
    <xf numFmtId="0" fontId="5" fillId="13" borderId="4" xfId="0" applyFont="1" applyFill="1" applyBorder="1" applyAlignment="1">
      <alignment horizontal="center" vertical="center" wrapText="1"/>
    </xf>
    <xf numFmtId="0" fontId="5" fillId="13" borderId="8" xfId="0" applyFont="1" applyFill="1" applyBorder="1" applyAlignment="1">
      <alignment horizontal="center" vertical="center" textRotation="90" wrapText="1"/>
    </xf>
    <xf numFmtId="0" fontId="5" fillId="13" borderId="4" xfId="0" applyFont="1" applyFill="1" applyBorder="1" applyAlignment="1">
      <alignment horizontal="center" vertical="center" textRotation="90" wrapText="1"/>
    </xf>
    <xf numFmtId="0" fontId="24" fillId="0" borderId="12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5" fillId="13" borderId="10" xfId="0" applyFont="1" applyFill="1" applyBorder="1" applyAlignment="1">
      <alignment horizontal="center" vertical="center" wrapText="1"/>
    </xf>
    <xf numFmtId="0" fontId="5" fillId="13" borderId="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5" fillId="13" borderId="32" xfId="0" applyFont="1" applyFill="1" applyBorder="1" applyAlignment="1">
      <alignment horizontal="center" vertical="center"/>
    </xf>
    <xf numFmtId="0" fontId="5" fillId="13" borderId="33" xfId="0" applyFont="1" applyFill="1" applyBorder="1" applyAlignment="1">
      <alignment horizontal="center" vertical="center"/>
    </xf>
    <xf numFmtId="0" fontId="5" fillId="13" borderId="28" xfId="0" applyFont="1" applyFill="1" applyBorder="1" applyAlignment="1">
      <alignment horizontal="center" vertical="center"/>
    </xf>
    <xf numFmtId="0" fontId="5" fillId="13" borderId="35" xfId="0" applyFont="1" applyFill="1" applyBorder="1" applyAlignment="1">
      <alignment horizontal="center" vertical="center"/>
    </xf>
    <xf numFmtId="0" fontId="5" fillId="13" borderId="39" xfId="0" applyFont="1" applyFill="1" applyBorder="1" applyAlignment="1">
      <alignment horizontal="center" vertical="center" wrapText="1"/>
    </xf>
    <xf numFmtId="0" fontId="5" fillId="13" borderId="38" xfId="0" applyFont="1" applyFill="1" applyBorder="1" applyAlignment="1">
      <alignment horizontal="center" vertical="center" wrapText="1"/>
    </xf>
    <xf numFmtId="0" fontId="5" fillId="13" borderId="37" xfId="0" applyFont="1" applyFill="1" applyBorder="1" applyAlignment="1">
      <alignment horizontal="center" vertical="center" wrapText="1"/>
    </xf>
    <xf numFmtId="0" fontId="5" fillId="13" borderId="11" xfId="0" applyFont="1" applyFill="1" applyBorder="1" applyAlignment="1">
      <alignment horizontal="center" vertical="center" wrapText="1"/>
    </xf>
    <xf numFmtId="0" fontId="5" fillId="13" borderId="8" xfId="0" applyFont="1" applyFill="1" applyBorder="1" applyAlignment="1">
      <alignment horizontal="justify" vertical="center" wrapText="1"/>
    </xf>
    <xf numFmtId="0" fontId="5" fillId="13" borderId="4" xfId="0" applyFont="1" applyFill="1" applyBorder="1" applyAlignment="1">
      <alignment horizontal="justify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</cellXfs>
  <cellStyles count="4">
    <cellStyle name="Euro" xfId="1" xr:uid="{00000000-0005-0000-0000-000000000000}"/>
    <cellStyle name="Millares" xfId="2" builtinId="3"/>
    <cellStyle name="Normal" xfId="0" builtinId="0"/>
    <cellStyle name="Normal 2" xfId="3" xr:uid="{E6AB3916-C7A5-4225-8292-DF1D78B00061}"/>
  </cellStyles>
  <dxfs count="8"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5"/>
        </patternFill>
      </fill>
      <alignment horizontal="center" vertical="bottom" textRotation="0" wrapText="0" indent="0" justifyLastLine="0" shrinkToFit="0" readingOrder="0"/>
    </dxf>
    <dxf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/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z.galindo/OneDrive%20-%20Unidad%20de%20Victimas/2019/E-Signa/Estudios%20Previos/Definitivos%2004062019/Matriz%20de%20Riesgos%20Esigna-2019-rev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z.galindo/OneDrive%20-%20Unidad%20de%20Victimas/2019/E-Signa/Estudios%20Previos/radicados/Analisis%20de%20riesgo-Esigna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ombia compra"/>
      <sheetName val="Tipos de Riesgo"/>
      <sheetName val="Matriz de Riesgos"/>
      <sheetName val="RIESGOS GENERALES"/>
    </sheetNames>
    <sheetDataSet>
      <sheetData sheetId="0"/>
      <sheetData sheetId="1">
        <row r="18">
          <cell r="B18">
            <v>1</v>
          </cell>
          <cell r="C18" t="str">
            <v>Raro</v>
          </cell>
        </row>
        <row r="19">
          <cell r="B19">
            <v>2</v>
          </cell>
          <cell r="C19" t="str">
            <v>Improbable</v>
          </cell>
        </row>
        <row r="20">
          <cell r="B20">
            <v>3</v>
          </cell>
          <cell r="C20" t="str">
            <v>Posible</v>
          </cell>
        </row>
        <row r="21">
          <cell r="B21">
            <v>4</v>
          </cell>
          <cell r="C21" t="str">
            <v>Probable</v>
          </cell>
        </row>
        <row r="22">
          <cell r="B22">
            <v>5</v>
          </cell>
          <cell r="C22" t="str">
            <v>Casi cierto</v>
          </cell>
        </row>
        <row r="29">
          <cell r="B29">
            <v>1</v>
          </cell>
          <cell r="C29" t="str">
            <v>Insignificante</v>
          </cell>
        </row>
        <row r="30">
          <cell r="B30">
            <v>2</v>
          </cell>
          <cell r="C30" t="str">
            <v>Menor</v>
          </cell>
        </row>
        <row r="31">
          <cell r="B31">
            <v>3</v>
          </cell>
          <cell r="C31" t="str">
            <v>Moderado</v>
          </cell>
        </row>
        <row r="32">
          <cell r="B32">
            <v>4</v>
          </cell>
          <cell r="C32" t="str">
            <v>Mayor</v>
          </cell>
        </row>
        <row r="33">
          <cell r="B33">
            <v>5</v>
          </cell>
          <cell r="C33" t="str">
            <v>Catastrófico</v>
          </cell>
        </row>
        <row r="41">
          <cell r="B41">
            <v>2</v>
          </cell>
          <cell r="C41" t="str">
            <v>Riesgo Bajo</v>
          </cell>
        </row>
        <row r="42">
          <cell r="B42">
            <v>3</v>
          </cell>
          <cell r="C42" t="str">
            <v>Riesgo Bajo</v>
          </cell>
        </row>
        <row r="43">
          <cell r="B43">
            <v>4</v>
          </cell>
          <cell r="C43" t="str">
            <v>Riesgo Bajo</v>
          </cell>
        </row>
        <row r="44">
          <cell r="B44">
            <v>5</v>
          </cell>
          <cell r="C44" t="str">
            <v>Riesgo Medio</v>
          </cell>
        </row>
        <row r="45">
          <cell r="B45">
            <v>6</v>
          </cell>
          <cell r="C45" t="str">
            <v>Riesgo Alto</v>
          </cell>
        </row>
        <row r="46">
          <cell r="B46">
            <v>7</v>
          </cell>
          <cell r="C46" t="str">
            <v>Riesgo Alto</v>
          </cell>
        </row>
        <row r="47">
          <cell r="B47">
            <v>8</v>
          </cell>
          <cell r="C47" t="str">
            <v>Riesgo Extremo</v>
          </cell>
        </row>
        <row r="48">
          <cell r="B48">
            <v>9</v>
          </cell>
          <cell r="C48" t="str">
            <v>Riesgo Extremo</v>
          </cell>
        </row>
        <row r="49">
          <cell r="B49">
            <v>10</v>
          </cell>
          <cell r="C49" t="str">
            <v>Riesgo Extremo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4"/>
      <sheetName val="Hoja2"/>
      <sheetName val="Hoja3"/>
    </sheetNames>
    <sheetDataSet>
      <sheetData sheetId="0"/>
      <sheetData sheetId="1"/>
      <sheetData sheetId="2"/>
      <sheetData sheetId="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Wilroman Vargas Hernandez" id="{070AC9D9-360B-430E-A9BC-FF368CE070C8}" userId="S::wilroman.vargas@unidadvictimas.gov.co::817474ac-33ee-4b6b-8a89-47d41aca6b3c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17:D22" totalsRowShown="0" headerRowDxfId="7">
  <autoFilter ref="B17:D22" xr:uid="{00000000-0009-0000-0100-000001000000}"/>
  <tableColumns count="3">
    <tableColumn id="1" xr3:uid="{00000000-0010-0000-0000-000001000000}" name="VALORACION" dataDxfId="6"/>
    <tableColumn id="2" xr3:uid="{00000000-0010-0000-0000-000002000000}" name="TIPO" dataDxfId="5"/>
    <tableColumn id="3" xr3:uid="{62192236-63F1-41E5-A160-4FB19B31F39D}" name="Probabilidad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B28:C33" totalsRowShown="0" headerRowDxfId="3">
  <autoFilter ref="B28:C33" xr:uid="{00000000-0009-0000-0100-000002000000}"/>
  <tableColumns count="2">
    <tableColumn id="1" xr3:uid="{00000000-0010-0000-0100-000001000000}" name="VALORACION"/>
    <tableColumn id="2" xr3:uid="{00000000-0010-0000-0100-000002000000}" name="TIPO" dataDxfId="2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B40:C49" totalsRowShown="0" headerRowDxfId="1">
  <autoFilter ref="B40:C49" xr:uid="{00000000-0009-0000-0100-000003000000}"/>
  <tableColumns count="2">
    <tableColumn id="1" xr3:uid="{00000000-0010-0000-0200-000001000000}" name="VALORACION"/>
    <tableColumn id="2" xr3:uid="{00000000-0010-0000-0200-000002000000}" name="TIPO" dataDxfId="0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B53:B57" totalsRowShown="0">
  <autoFilter ref="B53:B57" xr:uid="{00000000-0009-0000-0100-000004000000}"/>
  <tableColumns count="1">
    <tableColumn id="1" xr3:uid="{00000000-0010-0000-0300-000001000000}" name="ETAPAS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U9" dT="2019-02-28T19:19:16.03" personId="{070AC9D9-360B-430E-A9BC-FF368CE070C8}" id="{DCDBF345-96CD-45FF-A281-DDCA33AE789C}">
    <text>POr qué OAJ? tenemos GGC</text>
  </threadedComment>
  <threadedComment ref="O11" dT="2019-02-28T19:29:03.76" personId="{070AC9D9-360B-430E-A9BC-FF368CE070C8}" id="{39B73328-FC0B-4751-9ED4-78F83BB130BD}">
    <text>"Se requerirá para el pago de las cuentas el Vb del Supervisor de contar con la aprobación de garantias. " NO le encuentro pertinencia en este riesgo!</text>
  </threadedComment>
  <threadedComment ref="U12" dT="2019-03-11T16:31:29.35" personId="{070AC9D9-360B-430E-A9BC-FF368CE070C8}" id="{AF06C5BA-AD22-4DFA-9C76-BAD73FFAF456}">
    <text>como participa OAJ?</text>
  </threadedComment>
  <threadedComment ref="G14" dT="2019-03-11T16:33:54.16" personId="{070AC9D9-360B-430E-A9BC-FF368CE070C8}" id="{9A0DAFEE-72C5-4C11-9B9B-2C68DE18F443}">
    <text>modificado texto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608D1-ACA5-4949-8661-BFD1309AF902}">
  <dimension ref="A1:U27"/>
  <sheetViews>
    <sheetView workbookViewId="0">
      <selection sqref="A1:C2"/>
    </sheetView>
  </sheetViews>
  <sheetFormatPr baseColWidth="10" defaultRowHeight="15" x14ac:dyDescent="0.25"/>
  <cols>
    <col min="1" max="1" width="11.42578125" style="51"/>
    <col min="2" max="2" width="16.28515625" style="51" customWidth="1"/>
    <col min="3" max="5" width="11.42578125" style="51"/>
    <col min="6" max="6" width="18.140625" style="51" customWidth="1"/>
    <col min="7" max="16384" width="11.42578125" style="51"/>
  </cols>
  <sheetData>
    <row r="1" spans="1:21" x14ac:dyDescent="0.25">
      <c r="F1" s="185" t="s">
        <v>185</v>
      </c>
      <c r="G1" s="185"/>
      <c r="H1" s="185"/>
      <c r="I1" s="185"/>
      <c r="J1" s="185"/>
      <c r="K1" s="185"/>
      <c r="L1" s="185"/>
      <c r="M1" s="185"/>
    </row>
    <row r="2" spans="1:21" x14ac:dyDescent="0.25">
      <c r="F2" s="185"/>
      <c r="G2" s="185"/>
      <c r="H2" s="185"/>
      <c r="I2" s="185"/>
      <c r="J2" s="185"/>
      <c r="K2" s="185"/>
      <c r="L2" s="185"/>
      <c r="M2" s="185"/>
    </row>
    <row r="3" spans="1:21" x14ac:dyDescent="0.25">
      <c r="F3" s="185"/>
      <c r="G3" s="185"/>
      <c r="H3" s="185"/>
      <c r="I3" s="185"/>
      <c r="J3" s="185"/>
      <c r="K3" s="185"/>
      <c r="L3" s="185"/>
      <c r="M3" s="185"/>
    </row>
    <row r="4" spans="1:21" x14ac:dyDescent="0.25">
      <c r="F4" s="185"/>
      <c r="G4" s="185"/>
      <c r="H4" s="185"/>
      <c r="I4" s="185"/>
      <c r="J4" s="185"/>
      <c r="K4" s="185"/>
      <c r="L4" s="185"/>
      <c r="M4" s="185"/>
    </row>
    <row r="7" spans="1:21" ht="15" customHeight="1" x14ac:dyDescent="0.25">
      <c r="A7" s="52"/>
      <c r="B7" s="53" t="s">
        <v>186</v>
      </c>
      <c r="C7" s="172" t="s">
        <v>5</v>
      </c>
      <c r="D7" s="172"/>
      <c r="E7" s="52"/>
      <c r="F7" s="53" t="s">
        <v>187</v>
      </c>
      <c r="G7" s="54" t="s">
        <v>188</v>
      </c>
      <c r="H7" s="54" t="s">
        <v>189</v>
      </c>
      <c r="I7" s="186" t="s">
        <v>190</v>
      </c>
      <c r="J7" s="187"/>
      <c r="K7" s="187"/>
      <c r="L7" s="188"/>
      <c r="M7" s="52"/>
      <c r="N7" s="53" t="s">
        <v>191</v>
      </c>
      <c r="O7" s="172" t="s">
        <v>5</v>
      </c>
      <c r="P7" s="172"/>
      <c r="Q7" s="172"/>
      <c r="R7" s="52"/>
      <c r="S7" s="52"/>
      <c r="T7" s="52"/>
      <c r="U7" s="52"/>
    </row>
    <row r="8" spans="1:21" ht="22.5" x14ac:dyDescent="0.25">
      <c r="A8" s="52"/>
      <c r="B8" s="55" t="s">
        <v>10</v>
      </c>
      <c r="C8" s="165" t="s">
        <v>192</v>
      </c>
      <c r="D8" s="176"/>
      <c r="E8" s="52"/>
      <c r="F8" s="181" t="s">
        <v>13</v>
      </c>
      <c r="G8" s="181" t="s">
        <v>193</v>
      </c>
      <c r="H8" s="183" t="s">
        <v>194</v>
      </c>
      <c r="I8" s="191" t="s">
        <v>195</v>
      </c>
      <c r="J8" s="192"/>
      <c r="K8" s="192"/>
      <c r="L8" s="193"/>
      <c r="M8" s="52"/>
      <c r="N8" s="56" t="s">
        <v>196</v>
      </c>
      <c r="O8" s="165" t="s">
        <v>197</v>
      </c>
      <c r="P8" s="176"/>
      <c r="Q8" s="176"/>
      <c r="R8" s="52"/>
      <c r="S8" s="52"/>
      <c r="T8" s="52"/>
      <c r="U8" s="52"/>
    </row>
    <row r="9" spans="1:21" ht="33.75" x14ac:dyDescent="0.25">
      <c r="A9" s="52"/>
      <c r="B9" s="55" t="s">
        <v>198</v>
      </c>
      <c r="C9" s="165" t="s">
        <v>199</v>
      </c>
      <c r="D9" s="165"/>
      <c r="E9" s="52"/>
      <c r="F9" s="189"/>
      <c r="G9" s="189"/>
      <c r="H9" s="190"/>
      <c r="I9" s="194"/>
      <c r="J9" s="195"/>
      <c r="K9" s="195"/>
      <c r="L9" s="196"/>
      <c r="M9" s="52"/>
      <c r="N9" s="56" t="s">
        <v>200</v>
      </c>
      <c r="O9" s="165" t="s">
        <v>201</v>
      </c>
      <c r="P9" s="176"/>
      <c r="Q9" s="176"/>
      <c r="R9" s="52"/>
      <c r="S9" s="52"/>
      <c r="T9" s="52"/>
      <c r="U9" s="52"/>
    </row>
    <row r="10" spans="1:21" ht="22.5" x14ac:dyDescent="0.25">
      <c r="A10" s="52"/>
      <c r="B10" s="52"/>
      <c r="C10" s="52"/>
      <c r="D10" s="52"/>
      <c r="E10" s="52"/>
      <c r="F10" s="182"/>
      <c r="G10" s="182"/>
      <c r="H10" s="184"/>
      <c r="I10" s="197"/>
      <c r="J10" s="198"/>
      <c r="K10" s="198"/>
      <c r="L10" s="199"/>
      <c r="M10" s="52"/>
      <c r="N10" s="56" t="s">
        <v>202</v>
      </c>
      <c r="O10" s="165" t="s">
        <v>203</v>
      </c>
      <c r="P10" s="176"/>
      <c r="Q10" s="176"/>
      <c r="R10" s="52"/>
      <c r="S10" s="52"/>
      <c r="T10" s="52"/>
      <c r="U10" s="52"/>
    </row>
    <row r="11" spans="1:21" ht="67.5" x14ac:dyDescent="0.25">
      <c r="A11" s="52"/>
      <c r="B11" s="57" t="s">
        <v>204</v>
      </c>
      <c r="C11" s="174" t="s">
        <v>5</v>
      </c>
      <c r="D11" s="174"/>
      <c r="E11" s="52"/>
      <c r="F11" s="58" t="s">
        <v>75</v>
      </c>
      <c r="G11" s="59" t="s">
        <v>194</v>
      </c>
      <c r="H11" s="59" t="s">
        <v>205</v>
      </c>
      <c r="I11" s="175" t="s">
        <v>206</v>
      </c>
      <c r="J11" s="175"/>
      <c r="K11" s="175"/>
      <c r="L11" s="175"/>
      <c r="M11" s="52"/>
      <c r="N11" s="60" t="s">
        <v>207</v>
      </c>
      <c r="O11" s="165" t="s">
        <v>208</v>
      </c>
      <c r="P11" s="176"/>
      <c r="Q11" s="176"/>
      <c r="R11" s="52"/>
      <c r="S11" s="52"/>
      <c r="T11" s="52"/>
      <c r="U11" s="52"/>
    </row>
    <row r="12" spans="1:21" ht="56.25" x14ac:dyDescent="0.25">
      <c r="A12" s="52"/>
      <c r="B12" s="61" t="s">
        <v>11</v>
      </c>
      <c r="C12" s="177" t="s">
        <v>209</v>
      </c>
      <c r="D12" s="178"/>
      <c r="E12" s="52"/>
      <c r="F12" s="58" t="s">
        <v>76</v>
      </c>
      <c r="G12" s="59" t="s">
        <v>210</v>
      </c>
      <c r="H12" s="58" t="s">
        <v>211</v>
      </c>
      <c r="I12" s="175" t="s">
        <v>212</v>
      </c>
      <c r="J12" s="175"/>
      <c r="K12" s="175"/>
      <c r="L12" s="175"/>
      <c r="M12" s="52"/>
      <c r="N12" s="60" t="s">
        <v>213</v>
      </c>
      <c r="O12" s="165" t="s">
        <v>214</v>
      </c>
      <c r="P12" s="176"/>
      <c r="Q12" s="176"/>
      <c r="R12" s="52"/>
      <c r="S12" s="52"/>
      <c r="T12" s="52"/>
      <c r="U12" s="52"/>
    </row>
    <row r="13" spans="1:21" ht="22.5" x14ac:dyDescent="0.25">
      <c r="A13" s="52"/>
      <c r="B13" s="61" t="s">
        <v>14</v>
      </c>
      <c r="C13" s="179" t="s">
        <v>215</v>
      </c>
      <c r="D13" s="180"/>
      <c r="E13" s="52"/>
      <c r="F13" s="181" t="s">
        <v>15</v>
      </c>
      <c r="G13" s="181" t="s">
        <v>211</v>
      </c>
      <c r="H13" s="183" t="s">
        <v>216</v>
      </c>
      <c r="I13" s="165" t="s">
        <v>217</v>
      </c>
      <c r="J13" s="165"/>
      <c r="K13" s="165"/>
      <c r="L13" s="165"/>
      <c r="M13" s="52"/>
      <c r="N13" s="60" t="s">
        <v>218</v>
      </c>
      <c r="O13" s="165" t="s">
        <v>219</v>
      </c>
      <c r="P13" s="176"/>
      <c r="Q13" s="176"/>
      <c r="R13" s="52"/>
      <c r="S13" s="52"/>
      <c r="T13" s="52"/>
      <c r="U13" s="52"/>
    </row>
    <row r="14" spans="1:21" x14ac:dyDescent="0.25">
      <c r="A14" s="52"/>
      <c r="B14" s="52"/>
      <c r="C14" s="52"/>
      <c r="D14" s="52"/>
      <c r="E14" s="52"/>
      <c r="F14" s="182"/>
      <c r="G14" s="182"/>
      <c r="H14" s="184"/>
      <c r="I14" s="165"/>
      <c r="J14" s="165"/>
      <c r="K14" s="165"/>
      <c r="L14" s="165"/>
      <c r="M14" s="52"/>
      <c r="N14" s="175" t="s">
        <v>220</v>
      </c>
      <c r="O14" s="165" t="s">
        <v>221</v>
      </c>
      <c r="P14" s="165"/>
      <c r="Q14" s="165"/>
      <c r="R14" s="52"/>
      <c r="S14" s="52"/>
      <c r="T14" s="52"/>
      <c r="U14" s="52"/>
    </row>
    <row r="15" spans="1:21" x14ac:dyDescent="0.25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175"/>
      <c r="O15" s="165"/>
      <c r="P15" s="165"/>
      <c r="Q15" s="165"/>
      <c r="R15" s="52"/>
      <c r="S15" s="52"/>
      <c r="T15" s="52"/>
      <c r="U15" s="52"/>
    </row>
    <row r="16" spans="1:21" ht="22.5" x14ac:dyDescent="0.25">
      <c r="A16" s="52"/>
      <c r="B16" s="52"/>
      <c r="C16" s="52"/>
      <c r="D16" s="52"/>
      <c r="E16" s="52"/>
      <c r="F16" s="52"/>
      <c r="G16" s="52"/>
      <c r="H16" s="62"/>
      <c r="I16" s="62"/>
      <c r="J16" s="52"/>
      <c r="K16" s="52"/>
      <c r="L16" s="52"/>
      <c r="M16" s="52"/>
      <c r="N16" s="60" t="s">
        <v>222</v>
      </c>
      <c r="O16" s="165" t="s">
        <v>223</v>
      </c>
      <c r="P16" s="165"/>
      <c r="Q16" s="165"/>
      <c r="R16" s="52"/>
      <c r="S16" s="52"/>
      <c r="T16" s="52"/>
      <c r="U16" s="52"/>
    </row>
    <row r="17" spans="1:21" x14ac:dyDescent="0.25">
      <c r="A17" s="52"/>
      <c r="B17" s="52"/>
      <c r="C17" s="52"/>
      <c r="D17" s="52"/>
      <c r="E17" s="52"/>
      <c r="F17" s="62"/>
      <c r="G17" s="62"/>
      <c r="H17" s="62"/>
      <c r="I17" s="6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</row>
    <row r="18" spans="1:21" x14ac:dyDescent="0.25">
      <c r="A18" s="52"/>
      <c r="B18" s="52"/>
      <c r="C18" s="166" t="s">
        <v>224</v>
      </c>
      <c r="D18" s="166"/>
      <c r="E18" s="52"/>
      <c r="F18" s="167" t="s">
        <v>225</v>
      </c>
      <c r="G18" s="167"/>
      <c r="H18" s="167"/>
      <c r="I18" s="167"/>
      <c r="J18" s="167"/>
      <c r="K18" s="167"/>
      <c r="L18" s="167"/>
      <c r="M18" s="52"/>
      <c r="N18" s="52"/>
      <c r="O18" s="168" t="s">
        <v>8</v>
      </c>
      <c r="P18" s="169"/>
      <c r="Q18" s="169"/>
      <c r="R18" s="169"/>
      <c r="S18" s="169"/>
      <c r="T18" s="169"/>
      <c r="U18" s="170"/>
    </row>
    <row r="19" spans="1:21" ht="112.5" x14ac:dyDescent="0.25">
      <c r="A19" s="52"/>
      <c r="B19" s="52"/>
      <c r="C19" s="63" t="s">
        <v>32</v>
      </c>
      <c r="D19" s="63" t="s">
        <v>226</v>
      </c>
      <c r="E19" s="52"/>
      <c r="F19" s="168" t="s">
        <v>8</v>
      </c>
      <c r="G19" s="169"/>
      <c r="H19" s="169"/>
      <c r="I19" s="169"/>
      <c r="J19" s="169"/>
      <c r="K19" s="169"/>
      <c r="L19" s="170"/>
      <c r="M19" s="52"/>
      <c r="N19" s="64"/>
      <c r="O19" s="172" t="s">
        <v>227</v>
      </c>
      <c r="P19" s="172"/>
      <c r="Q19" s="59" t="s">
        <v>228</v>
      </c>
      <c r="R19" s="59" t="s">
        <v>229</v>
      </c>
      <c r="S19" s="59" t="s">
        <v>230</v>
      </c>
      <c r="T19" s="59" t="s">
        <v>231</v>
      </c>
      <c r="U19" s="59" t="s">
        <v>232</v>
      </c>
    </row>
    <row r="20" spans="1:21" ht="112.5" x14ac:dyDescent="0.25">
      <c r="A20" s="52"/>
      <c r="B20" s="171" t="s">
        <v>7</v>
      </c>
      <c r="C20" s="65" t="s">
        <v>233</v>
      </c>
      <c r="D20" s="58">
        <v>1</v>
      </c>
      <c r="E20" s="62"/>
      <c r="F20" s="172" t="s">
        <v>227</v>
      </c>
      <c r="G20" s="172"/>
      <c r="H20" s="59" t="s">
        <v>228</v>
      </c>
      <c r="I20" s="59" t="s">
        <v>229</v>
      </c>
      <c r="J20" s="59" t="s">
        <v>230</v>
      </c>
      <c r="K20" s="59" t="s">
        <v>231</v>
      </c>
      <c r="L20" s="59" t="s">
        <v>232</v>
      </c>
      <c r="M20" s="52"/>
      <c r="N20" s="52"/>
      <c r="O20" s="172" t="s">
        <v>234</v>
      </c>
      <c r="P20" s="172"/>
      <c r="Q20" s="59" t="s">
        <v>235</v>
      </c>
      <c r="R20" s="59" t="s">
        <v>236</v>
      </c>
      <c r="S20" s="59" t="s">
        <v>237</v>
      </c>
      <c r="T20" s="59" t="s">
        <v>238</v>
      </c>
      <c r="U20" s="59" t="s">
        <v>239</v>
      </c>
    </row>
    <row r="21" spans="1:21" ht="90" x14ac:dyDescent="0.25">
      <c r="A21" s="52"/>
      <c r="B21" s="171"/>
      <c r="C21" s="65" t="s">
        <v>240</v>
      </c>
      <c r="D21" s="58">
        <v>2</v>
      </c>
      <c r="E21" s="62"/>
      <c r="F21" s="172" t="s">
        <v>234</v>
      </c>
      <c r="G21" s="172"/>
      <c r="H21" s="59" t="s">
        <v>235</v>
      </c>
      <c r="I21" s="59" t="s">
        <v>236</v>
      </c>
      <c r="J21" s="59" t="s">
        <v>237</v>
      </c>
      <c r="K21" s="59" t="s">
        <v>238</v>
      </c>
      <c r="L21" s="59" t="s">
        <v>239</v>
      </c>
      <c r="M21" s="52"/>
      <c r="N21" s="52"/>
      <c r="O21" s="167" t="s">
        <v>32</v>
      </c>
      <c r="P21" s="173" t="s">
        <v>66</v>
      </c>
      <c r="Q21" s="63" t="s">
        <v>241</v>
      </c>
      <c r="R21" s="63" t="s">
        <v>69</v>
      </c>
      <c r="S21" s="63" t="s">
        <v>242</v>
      </c>
      <c r="T21" s="63" t="s">
        <v>71</v>
      </c>
      <c r="U21" s="63" t="s">
        <v>72</v>
      </c>
    </row>
    <row r="22" spans="1:21" ht="56.25" x14ac:dyDescent="0.25">
      <c r="A22" s="52"/>
      <c r="B22" s="171"/>
      <c r="C22" s="65" t="s">
        <v>243</v>
      </c>
      <c r="D22" s="58">
        <v>3</v>
      </c>
      <c r="E22" s="62"/>
      <c r="F22" s="167" t="s">
        <v>32</v>
      </c>
      <c r="G22" s="167" t="s">
        <v>66</v>
      </c>
      <c r="H22" s="63" t="s">
        <v>241</v>
      </c>
      <c r="I22" s="63" t="s">
        <v>69</v>
      </c>
      <c r="J22" s="66" t="s">
        <v>242</v>
      </c>
      <c r="K22" s="63" t="s">
        <v>71</v>
      </c>
      <c r="L22" s="63" t="s">
        <v>72</v>
      </c>
      <c r="M22" s="52"/>
      <c r="N22" s="52"/>
      <c r="O22" s="167"/>
      <c r="P22" s="173"/>
      <c r="Q22" s="58">
        <v>1</v>
      </c>
      <c r="R22" s="58">
        <v>2</v>
      </c>
      <c r="S22" s="58">
        <v>3</v>
      </c>
      <c r="T22" s="58">
        <v>4</v>
      </c>
      <c r="U22" s="58">
        <v>5</v>
      </c>
    </row>
    <row r="23" spans="1:21" ht="45" x14ac:dyDescent="0.25">
      <c r="A23" s="52"/>
      <c r="B23" s="171"/>
      <c r="C23" s="65" t="s">
        <v>244</v>
      </c>
      <c r="D23" s="58">
        <v>4</v>
      </c>
      <c r="E23" s="62"/>
      <c r="F23" s="167"/>
      <c r="G23" s="167"/>
      <c r="H23" s="58">
        <v>1</v>
      </c>
      <c r="I23" s="58">
        <v>2</v>
      </c>
      <c r="J23" s="58">
        <v>3</v>
      </c>
      <c r="K23" s="58">
        <v>4</v>
      </c>
      <c r="L23" s="58">
        <v>5</v>
      </c>
      <c r="M23" s="52"/>
      <c r="N23" s="171" t="s">
        <v>7</v>
      </c>
      <c r="O23" s="65" t="s">
        <v>233</v>
      </c>
      <c r="P23" s="58">
        <v>1</v>
      </c>
      <c r="Q23" s="67">
        <v>2</v>
      </c>
      <c r="R23" s="67">
        <v>3</v>
      </c>
      <c r="S23" s="67">
        <v>4</v>
      </c>
      <c r="T23" s="68">
        <v>5</v>
      </c>
      <c r="U23" s="69">
        <v>6</v>
      </c>
    </row>
    <row r="24" spans="1:21" ht="67.5" x14ac:dyDescent="0.25">
      <c r="A24" s="52"/>
      <c r="B24" s="171"/>
      <c r="C24" s="65" t="s">
        <v>245</v>
      </c>
      <c r="D24" s="58">
        <v>5</v>
      </c>
      <c r="E24" s="62"/>
      <c r="F24" s="62"/>
      <c r="G24" s="62"/>
      <c r="H24" s="62"/>
      <c r="I24" s="62"/>
      <c r="J24" s="62"/>
      <c r="K24" s="62"/>
      <c r="L24" s="52"/>
      <c r="M24" s="52"/>
      <c r="N24" s="171"/>
      <c r="O24" s="65" t="s">
        <v>246</v>
      </c>
      <c r="P24" s="58">
        <v>2</v>
      </c>
      <c r="Q24" s="67">
        <v>3</v>
      </c>
      <c r="R24" s="67">
        <v>4</v>
      </c>
      <c r="S24" s="68">
        <v>5</v>
      </c>
      <c r="T24" s="69">
        <v>6</v>
      </c>
      <c r="U24" s="69">
        <v>7</v>
      </c>
    </row>
    <row r="25" spans="1:21" ht="56.25" x14ac:dyDescent="0.25">
      <c r="A25" s="52"/>
      <c r="B25" s="52"/>
      <c r="C25" s="52"/>
      <c r="D25" s="52"/>
      <c r="E25" s="52"/>
      <c r="F25" s="62"/>
      <c r="G25" s="62"/>
      <c r="H25" s="62"/>
      <c r="I25" s="62"/>
      <c r="J25" s="62"/>
      <c r="K25" s="62"/>
      <c r="L25" s="52"/>
      <c r="M25" s="52"/>
      <c r="N25" s="171"/>
      <c r="O25" s="65" t="s">
        <v>243</v>
      </c>
      <c r="P25" s="58">
        <v>3</v>
      </c>
      <c r="Q25" s="67">
        <v>4</v>
      </c>
      <c r="R25" s="68">
        <v>5</v>
      </c>
      <c r="S25" s="69">
        <v>6</v>
      </c>
      <c r="T25" s="69">
        <v>7</v>
      </c>
      <c r="U25" s="70">
        <v>8</v>
      </c>
    </row>
    <row r="26" spans="1:21" ht="45" x14ac:dyDescent="0.25">
      <c r="A26" s="52"/>
      <c r="B26" s="52" t="s">
        <v>247</v>
      </c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171"/>
      <c r="O26" s="65" t="s">
        <v>244</v>
      </c>
      <c r="P26" s="58">
        <v>4</v>
      </c>
      <c r="Q26" s="68">
        <v>5</v>
      </c>
      <c r="R26" s="69">
        <v>6</v>
      </c>
      <c r="S26" s="69">
        <v>7</v>
      </c>
      <c r="T26" s="70">
        <v>8</v>
      </c>
      <c r="U26" s="70">
        <v>9</v>
      </c>
    </row>
    <row r="27" spans="1:21" ht="67.5" x14ac:dyDescent="0.2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171"/>
      <c r="O27" s="65" t="s">
        <v>245</v>
      </c>
      <c r="P27" s="58">
        <v>5</v>
      </c>
      <c r="Q27" s="69">
        <v>6</v>
      </c>
      <c r="R27" s="69">
        <v>7</v>
      </c>
      <c r="S27" s="70">
        <v>8</v>
      </c>
      <c r="T27" s="70">
        <v>9</v>
      </c>
      <c r="U27" s="70">
        <v>10</v>
      </c>
    </row>
  </sheetData>
  <mergeCells count="42">
    <mergeCell ref="F1:M4"/>
    <mergeCell ref="C7:D7"/>
    <mergeCell ref="I7:L7"/>
    <mergeCell ref="O7:Q7"/>
    <mergeCell ref="C8:D8"/>
    <mergeCell ref="F8:F10"/>
    <mergeCell ref="G8:G10"/>
    <mergeCell ref="H8:H10"/>
    <mergeCell ref="I8:L10"/>
    <mergeCell ref="O8:Q8"/>
    <mergeCell ref="C9:D9"/>
    <mergeCell ref="O9:Q9"/>
    <mergeCell ref="O10:Q10"/>
    <mergeCell ref="C11:D11"/>
    <mergeCell ref="I11:L11"/>
    <mergeCell ref="O11:Q11"/>
    <mergeCell ref="F19:L19"/>
    <mergeCell ref="O19:P19"/>
    <mergeCell ref="C12:D12"/>
    <mergeCell ref="I12:L12"/>
    <mergeCell ref="O12:Q12"/>
    <mergeCell ref="C13:D13"/>
    <mergeCell ref="F13:F14"/>
    <mergeCell ref="G13:G14"/>
    <mergeCell ref="H13:H14"/>
    <mergeCell ref="I13:L14"/>
    <mergeCell ref="O13:Q13"/>
    <mergeCell ref="N14:N15"/>
    <mergeCell ref="O14:Q15"/>
    <mergeCell ref="O16:Q16"/>
    <mergeCell ref="C18:D18"/>
    <mergeCell ref="F18:L18"/>
    <mergeCell ref="O18:U18"/>
    <mergeCell ref="B20:B24"/>
    <mergeCell ref="F20:G20"/>
    <mergeCell ref="O20:P20"/>
    <mergeCell ref="F21:G21"/>
    <mergeCell ref="O21:O22"/>
    <mergeCell ref="P21:P22"/>
    <mergeCell ref="F22:F23"/>
    <mergeCell ref="G22:G23"/>
    <mergeCell ref="N23:N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7"/>
  <sheetViews>
    <sheetView topLeftCell="A49" workbookViewId="0">
      <selection activeCell="F58" sqref="F58"/>
    </sheetView>
  </sheetViews>
  <sheetFormatPr baseColWidth="10" defaultColWidth="11.42578125" defaultRowHeight="15" x14ac:dyDescent="0.2"/>
  <cols>
    <col min="1" max="1" width="5.140625" style="98" customWidth="1"/>
    <col min="2" max="2" width="29" customWidth="1"/>
    <col min="3" max="3" width="21.85546875" style="2" customWidth="1"/>
    <col min="4" max="4" width="11.42578125" customWidth="1"/>
    <col min="5" max="5" width="13.140625" customWidth="1"/>
    <col min="6" max="6" width="15" customWidth="1"/>
    <col min="7" max="7" width="23.85546875" customWidth="1"/>
    <col min="8" max="8" width="21.85546875" customWidth="1"/>
    <col min="9" max="9" width="22.85546875" customWidth="1"/>
    <col min="10" max="10" width="25.140625" customWidth="1"/>
    <col min="11" max="11" width="27.28515625" customWidth="1"/>
  </cols>
  <sheetData>
    <row r="1" spans="1:6" s="2" customFormat="1" ht="15.75" x14ac:dyDescent="0.25">
      <c r="A1" s="50"/>
    </row>
    <row r="2" spans="1:6" s="2" customFormat="1" ht="15.75" x14ac:dyDescent="0.25">
      <c r="A2" s="50"/>
      <c r="B2" s="50" t="s">
        <v>59</v>
      </c>
    </row>
    <row r="3" spans="1:6" s="2" customFormat="1" ht="15.75" x14ac:dyDescent="0.25">
      <c r="A3" s="50"/>
      <c r="B3" s="50" t="s">
        <v>44</v>
      </c>
      <c r="C3" s="2" t="s">
        <v>45</v>
      </c>
    </row>
    <row r="4" spans="1:6" s="2" customFormat="1" ht="15.75" x14ac:dyDescent="0.25">
      <c r="A4" s="50"/>
      <c r="B4" s="50" t="s">
        <v>46</v>
      </c>
      <c r="C4" s="2" t="s">
        <v>47</v>
      </c>
    </row>
    <row r="5" spans="1:6" s="2" customFormat="1" ht="15.75" x14ac:dyDescent="0.25">
      <c r="A5" s="50"/>
      <c r="B5" s="50" t="s">
        <v>48</v>
      </c>
      <c r="C5" s="2" t="s">
        <v>49</v>
      </c>
    </row>
    <row r="6" spans="1:6" s="2" customFormat="1" ht="15.75" x14ac:dyDescent="0.25">
      <c r="A6" s="50"/>
      <c r="B6" s="50" t="s">
        <v>50</v>
      </c>
      <c r="C6" s="2" t="s">
        <v>51</v>
      </c>
    </row>
    <row r="7" spans="1:6" s="2" customFormat="1" ht="15.75" x14ac:dyDescent="0.25">
      <c r="A7" s="50"/>
      <c r="B7" s="50" t="s">
        <v>16</v>
      </c>
      <c r="C7" s="2" t="s">
        <v>52</v>
      </c>
    </row>
    <row r="8" spans="1:6" s="2" customFormat="1" ht="15.75" x14ac:dyDescent="0.25">
      <c r="A8" s="50"/>
      <c r="B8" s="50" t="s">
        <v>53</v>
      </c>
      <c r="C8" s="2" t="s">
        <v>54</v>
      </c>
    </row>
    <row r="9" spans="1:6" s="2" customFormat="1" ht="15.75" x14ac:dyDescent="0.25">
      <c r="A9" s="50"/>
      <c r="B9" s="50" t="s">
        <v>55</v>
      </c>
      <c r="C9" s="2" t="s">
        <v>56</v>
      </c>
    </row>
    <row r="10" spans="1:6" s="2" customFormat="1" ht="15.75" x14ac:dyDescent="0.25">
      <c r="A10" s="50"/>
      <c r="B10" s="50" t="s">
        <v>57</v>
      </c>
      <c r="C10" s="2" t="s">
        <v>58</v>
      </c>
    </row>
    <row r="14" spans="1:6" ht="15.75" thickBot="1" x14ac:dyDescent="0.25"/>
    <row r="15" spans="1:6" ht="13.5" thickBot="1" x14ac:dyDescent="0.25">
      <c r="A15" s="206" t="s">
        <v>60</v>
      </c>
      <c r="B15" s="204"/>
      <c r="C15" s="204"/>
      <c r="D15" s="204"/>
      <c r="E15" s="204"/>
      <c r="F15" s="205"/>
    </row>
    <row r="17" spans="1:11" ht="12.75" x14ac:dyDescent="0.2">
      <c r="A17" s="211" t="s">
        <v>254</v>
      </c>
      <c r="B17" s="130" t="s">
        <v>257</v>
      </c>
      <c r="C17" s="130" t="s">
        <v>258</v>
      </c>
      <c r="D17" s="130" t="s">
        <v>7</v>
      </c>
      <c r="E17" s="131"/>
      <c r="F17" s="131"/>
    </row>
    <row r="18" spans="1:11" x14ac:dyDescent="0.2">
      <c r="A18" s="211"/>
      <c r="B18" s="132">
        <v>1</v>
      </c>
      <c r="C18" s="133" t="s">
        <v>61</v>
      </c>
      <c r="D18" s="132" t="s">
        <v>278</v>
      </c>
      <c r="E18" s="132"/>
      <c r="F18" s="132"/>
    </row>
    <row r="19" spans="1:11" x14ac:dyDescent="0.2">
      <c r="A19" s="211"/>
      <c r="B19" s="132">
        <v>2</v>
      </c>
      <c r="C19" s="133" t="s">
        <v>62</v>
      </c>
      <c r="D19" s="132" t="s">
        <v>279</v>
      </c>
      <c r="E19" s="132"/>
      <c r="F19" s="132"/>
    </row>
    <row r="20" spans="1:11" x14ac:dyDescent="0.2">
      <c r="A20" s="211"/>
      <c r="B20" s="132">
        <v>3</v>
      </c>
      <c r="C20" s="133" t="s">
        <v>63</v>
      </c>
      <c r="D20" s="134" t="s">
        <v>280</v>
      </c>
      <c r="E20" s="132"/>
      <c r="F20" s="132"/>
    </row>
    <row r="21" spans="1:11" x14ac:dyDescent="0.2">
      <c r="A21" s="211"/>
      <c r="B21" s="132">
        <v>4</v>
      </c>
      <c r="C21" s="133" t="s">
        <v>64</v>
      </c>
      <c r="D21" s="132" t="s">
        <v>281</v>
      </c>
      <c r="E21" s="132"/>
      <c r="F21" s="132"/>
    </row>
    <row r="22" spans="1:11" x14ac:dyDescent="0.2">
      <c r="A22" s="211"/>
      <c r="B22" s="135">
        <v>5</v>
      </c>
      <c r="C22" s="136" t="s">
        <v>65</v>
      </c>
      <c r="D22" s="135" t="s">
        <v>282</v>
      </c>
      <c r="E22" s="135"/>
      <c r="F22" s="135"/>
    </row>
    <row r="25" spans="1:11" ht="15.75" thickBot="1" x14ac:dyDescent="0.25"/>
    <row r="26" spans="1:11" ht="15" customHeight="1" thickBot="1" x14ac:dyDescent="0.25">
      <c r="A26" s="203" t="s">
        <v>67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5"/>
    </row>
    <row r="27" spans="1:11" ht="15.75" thickBot="1" x14ac:dyDescent="0.25"/>
    <row r="28" spans="1:11" ht="12.75" x14ac:dyDescent="0.2">
      <c r="A28" s="212" t="s">
        <v>255</v>
      </c>
      <c r="B28" s="100" t="s">
        <v>257</v>
      </c>
      <c r="C28" s="101" t="s">
        <v>258</v>
      </c>
      <c r="E28" s="220" t="s">
        <v>264</v>
      </c>
      <c r="F28" s="221"/>
      <c r="G28" s="208" t="s">
        <v>267</v>
      </c>
      <c r="H28" s="208" t="s">
        <v>270</v>
      </c>
      <c r="I28" s="210" t="s">
        <v>274</v>
      </c>
      <c r="J28" s="208" t="s">
        <v>273</v>
      </c>
      <c r="K28" s="200" t="s">
        <v>276</v>
      </c>
    </row>
    <row r="29" spans="1:11" ht="23.25" customHeight="1" x14ac:dyDescent="0.2">
      <c r="A29" s="212"/>
      <c r="B29">
        <v>1</v>
      </c>
      <c r="C29" s="2" t="s">
        <v>68</v>
      </c>
      <c r="E29" s="218"/>
      <c r="F29" s="219"/>
      <c r="G29" s="207"/>
      <c r="H29" s="207"/>
      <c r="I29" s="207"/>
      <c r="J29" s="207"/>
      <c r="K29" s="201"/>
    </row>
    <row r="30" spans="1:11" ht="22.5" customHeight="1" x14ac:dyDescent="0.2">
      <c r="A30" s="212"/>
      <c r="B30">
        <v>2</v>
      </c>
      <c r="C30" s="2" t="s">
        <v>69</v>
      </c>
      <c r="E30" s="218"/>
      <c r="F30" s="219"/>
      <c r="G30" s="207"/>
      <c r="H30" s="207"/>
      <c r="I30" s="207"/>
      <c r="J30" s="207"/>
      <c r="K30" s="201"/>
    </row>
    <row r="31" spans="1:11" ht="22.5" customHeight="1" x14ac:dyDescent="0.2">
      <c r="A31" s="212"/>
      <c r="B31">
        <v>3</v>
      </c>
      <c r="C31" s="2" t="s">
        <v>70</v>
      </c>
      <c r="E31" s="218" t="s">
        <v>265</v>
      </c>
      <c r="F31" s="219"/>
      <c r="G31" s="207" t="s">
        <v>268</v>
      </c>
      <c r="H31" s="207" t="s">
        <v>271</v>
      </c>
      <c r="I31" s="209" t="s">
        <v>272</v>
      </c>
      <c r="J31" s="209" t="s">
        <v>275</v>
      </c>
      <c r="K31" s="202" t="s">
        <v>277</v>
      </c>
    </row>
    <row r="32" spans="1:11" ht="22.5" customHeight="1" x14ac:dyDescent="0.2">
      <c r="A32" s="212"/>
      <c r="B32">
        <v>4</v>
      </c>
      <c r="C32" s="2" t="s">
        <v>71</v>
      </c>
      <c r="E32" s="218"/>
      <c r="F32" s="219"/>
      <c r="G32" s="207"/>
      <c r="H32" s="207"/>
      <c r="I32" s="207"/>
      <c r="J32" s="207"/>
      <c r="K32" s="201"/>
    </row>
    <row r="33" spans="1:11" ht="22.5" customHeight="1" x14ac:dyDescent="0.2">
      <c r="A33" s="212"/>
      <c r="B33">
        <v>5</v>
      </c>
      <c r="C33" s="2" t="s">
        <v>72</v>
      </c>
      <c r="E33" s="218"/>
      <c r="F33" s="219"/>
      <c r="G33" s="207"/>
      <c r="H33" s="207"/>
      <c r="I33" s="207"/>
      <c r="J33" s="207"/>
      <c r="K33" s="201"/>
    </row>
    <row r="34" spans="1:11" x14ac:dyDescent="0.2">
      <c r="E34" s="214" t="s">
        <v>248</v>
      </c>
      <c r="F34" s="216" t="s">
        <v>266</v>
      </c>
      <c r="G34" s="114" t="s">
        <v>68</v>
      </c>
      <c r="H34" s="114" t="s">
        <v>69</v>
      </c>
      <c r="I34" s="114" t="s">
        <v>70</v>
      </c>
      <c r="J34" s="114" t="s">
        <v>71</v>
      </c>
      <c r="K34" s="115" t="s">
        <v>269</v>
      </c>
    </row>
    <row r="35" spans="1:11" ht="15.75" thickBot="1" x14ac:dyDescent="0.25">
      <c r="E35" s="215"/>
      <c r="F35" s="217"/>
      <c r="G35" s="112">
        <v>1</v>
      </c>
      <c r="H35" s="112">
        <v>2</v>
      </c>
      <c r="I35" s="112">
        <v>3</v>
      </c>
      <c r="J35" s="112">
        <v>4</v>
      </c>
      <c r="K35" s="113">
        <v>5</v>
      </c>
    </row>
    <row r="37" spans="1:11" ht="15.75" thickBot="1" x14ac:dyDescent="0.25"/>
    <row r="38" spans="1:11" ht="15" customHeight="1" thickBot="1" x14ac:dyDescent="0.25">
      <c r="A38" s="203" t="s">
        <v>259</v>
      </c>
      <c r="B38" s="204"/>
      <c r="C38" s="204"/>
      <c r="D38" s="204"/>
      <c r="E38" s="204"/>
      <c r="F38" s="205"/>
    </row>
    <row r="39" spans="1:11" ht="15.75" thickBot="1" x14ac:dyDescent="0.25"/>
    <row r="40" spans="1:11" ht="26.25" customHeight="1" thickBot="1" x14ac:dyDescent="0.25">
      <c r="A40" s="213" t="s">
        <v>256</v>
      </c>
      <c r="B40" s="99" t="s">
        <v>257</v>
      </c>
      <c r="C40" s="99" t="s">
        <v>258</v>
      </c>
      <c r="E40" s="111" t="s">
        <v>260</v>
      </c>
      <c r="F40" s="102" t="s">
        <v>248</v>
      </c>
    </row>
    <row r="41" spans="1:11" x14ac:dyDescent="0.2">
      <c r="A41" s="213"/>
      <c r="B41">
        <v>2</v>
      </c>
      <c r="C41" s="2" t="s">
        <v>35</v>
      </c>
      <c r="E41" s="109" t="s">
        <v>261</v>
      </c>
      <c r="F41" s="110" t="s">
        <v>73</v>
      </c>
    </row>
    <row r="42" spans="1:11" x14ac:dyDescent="0.2">
      <c r="A42" s="213"/>
      <c r="B42">
        <v>3</v>
      </c>
      <c r="C42" s="2" t="s">
        <v>35</v>
      </c>
      <c r="E42" s="103" t="s">
        <v>262</v>
      </c>
      <c r="F42" s="104" t="s">
        <v>23</v>
      </c>
    </row>
    <row r="43" spans="1:11" x14ac:dyDescent="0.2">
      <c r="A43" s="213"/>
      <c r="B43">
        <v>4</v>
      </c>
      <c r="C43" s="2" t="s">
        <v>35</v>
      </c>
      <c r="E43" s="105">
        <v>5</v>
      </c>
      <c r="F43" s="106" t="s">
        <v>20</v>
      </c>
    </row>
    <row r="44" spans="1:11" ht="15.75" thickBot="1" x14ac:dyDescent="0.25">
      <c r="A44" s="213"/>
      <c r="B44">
        <v>5</v>
      </c>
      <c r="C44" s="2" t="s">
        <v>20</v>
      </c>
      <c r="E44" s="107" t="s">
        <v>263</v>
      </c>
      <c r="F44" s="108" t="s">
        <v>35</v>
      </c>
    </row>
    <row r="45" spans="1:11" x14ac:dyDescent="0.2">
      <c r="A45" s="213"/>
      <c r="B45">
        <v>6</v>
      </c>
      <c r="C45" s="2" t="s">
        <v>23</v>
      </c>
    </row>
    <row r="46" spans="1:11" x14ac:dyDescent="0.2">
      <c r="A46" s="213"/>
      <c r="B46">
        <v>7</v>
      </c>
      <c r="C46" s="2" t="s">
        <v>23</v>
      </c>
    </row>
    <row r="47" spans="1:11" x14ac:dyDescent="0.2">
      <c r="A47" s="213"/>
      <c r="B47">
        <v>8</v>
      </c>
      <c r="C47" s="2" t="s">
        <v>73</v>
      </c>
    </row>
    <row r="48" spans="1:11" x14ac:dyDescent="0.2">
      <c r="A48" s="213"/>
      <c r="B48">
        <v>9</v>
      </c>
      <c r="C48" s="2" t="s">
        <v>73</v>
      </c>
    </row>
    <row r="49" spans="1:3" x14ac:dyDescent="0.2">
      <c r="A49" s="213"/>
      <c r="B49">
        <v>10</v>
      </c>
      <c r="C49" s="2" t="s">
        <v>73</v>
      </c>
    </row>
    <row r="51" spans="1:3" x14ac:dyDescent="0.2">
      <c r="A51" t="s">
        <v>115</v>
      </c>
      <c r="B51" s="2"/>
      <c r="C51"/>
    </row>
    <row r="53" spans="1:3" x14ac:dyDescent="0.2">
      <c r="B53" t="s">
        <v>74</v>
      </c>
    </row>
    <row r="54" spans="1:3" x14ac:dyDescent="0.2">
      <c r="B54" t="s">
        <v>13</v>
      </c>
    </row>
    <row r="55" spans="1:3" x14ac:dyDescent="0.2">
      <c r="B55" t="s">
        <v>75</v>
      </c>
    </row>
    <row r="56" spans="1:3" x14ac:dyDescent="0.2">
      <c r="B56" t="s">
        <v>76</v>
      </c>
    </row>
    <row r="57" spans="1:3" x14ac:dyDescent="0.2">
      <c r="B57" t="s">
        <v>15</v>
      </c>
    </row>
  </sheetData>
  <mergeCells count="20">
    <mergeCell ref="A40:A49"/>
    <mergeCell ref="A38:F38"/>
    <mergeCell ref="G28:G30"/>
    <mergeCell ref="G31:G33"/>
    <mergeCell ref="E34:E35"/>
    <mergeCell ref="F34:F35"/>
    <mergeCell ref="E31:F33"/>
    <mergeCell ref="E28:F30"/>
    <mergeCell ref="K28:K30"/>
    <mergeCell ref="K31:K33"/>
    <mergeCell ref="A26:K26"/>
    <mergeCell ref="A15:F15"/>
    <mergeCell ref="H31:H33"/>
    <mergeCell ref="H28:H30"/>
    <mergeCell ref="I31:I33"/>
    <mergeCell ref="I28:I30"/>
    <mergeCell ref="J28:J30"/>
    <mergeCell ref="J31:J33"/>
    <mergeCell ref="A17:A22"/>
    <mergeCell ref="A28:A33"/>
  </mergeCells>
  <phoneticPr fontId="0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5:Z32"/>
  <sheetViews>
    <sheetView zoomScale="70" zoomScaleNormal="70" workbookViewId="0">
      <selection activeCell="F12" sqref="F12"/>
    </sheetView>
  </sheetViews>
  <sheetFormatPr baseColWidth="10" defaultColWidth="11.42578125" defaultRowHeight="15" x14ac:dyDescent="0.2"/>
  <cols>
    <col min="1" max="1" width="3.85546875" bestFit="1" customWidth="1"/>
    <col min="2" max="2" width="3.5703125" customWidth="1"/>
    <col min="3" max="3" width="3.42578125" bestFit="1" customWidth="1"/>
    <col min="4" max="4" width="3" customWidth="1"/>
    <col min="5" max="5" width="3.85546875" customWidth="1"/>
    <col min="6" max="6" width="43" customWidth="1"/>
    <col min="7" max="7" width="39.140625" customWidth="1"/>
    <col min="8" max="8" width="15.28515625" customWidth="1"/>
    <col min="9" max="9" width="10.140625" customWidth="1"/>
    <col min="10" max="10" width="13.28515625" customWidth="1"/>
    <col min="11" max="11" width="10.140625" customWidth="1"/>
    <col min="12" max="12" width="9.28515625" customWidth="1"/>
    <col min="13" max="13" width="9.42578125" customWidth="1"/>
    <col min="14" max="14" width="15" customWidth="1"/>
    <col min="15" max="15" width="33.85546875" style="2" customWidth="1"/>
    <col min="16" max="16" width="17.140625" customWidth="1"/>
    <col min="17" max="17" width="12.28515625" customWidth="1"/>
    <col min="18" max="18" width="13.7109375" customWidth="1"/>
    <col min="19" max="19" width="15.5703125" customWidth="1"/>
    <col min="20" max="20" width="16.42578125" customWidth="1"/>
    <col min="21" max="21" width="19" customWidth="1"/>
    <col min="22" max="22" width="20.42578125" customWidth="1"/>
    <col min="23" max="23" width="16.85546875" customWidth="1"/>
    <col min="24" max="24" width="15.42578125" customWidth="1"/>
    <col min="25" max="25" width="15.7109375" customWidth="1"/>
  </cols>
  <sheetData>
    <row r="5" spans="1:25" ht="15.75" x14ac:dyDescent="0.25">
      <c r="A5" s="222" t="s">
        <v>84</v>
      </c>
      <c r="B5" s="223"/>
      <c r="C5" s="223"/>
      <c r="D5" s="223"/>
      <c r="E5" s="223"/>
      <c r="F5" s="223"/>
      <c r="G5" s="223"/>
      <c r="H5" s="223"/>
      <c r="I5" s="223"/>
      <c r="J5" s="223"/>
      <c r="K5" s="223"/>
      <c r="L5" s="223"/>
      <c r="M5" s="223"/>
      <c r="N5" s="223"/>
    </row>
    <row r="6" spans="1:25" ht="15.75" x14ac:dyDescent="0.25">
      <c r="A6" s="72" t="s">
        <v>90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</row>
    <row r="7" spans="1:25" ht="15.75" x14ac:dyDescent="0.25">
      <c r="A7" s="71" t="s">
        <v>88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</row>
    <row r="8" spans="1:25" ht="12.75" customHeight="1" x14ac:dyDescent="0.2">
      <c r="A8" s="229" t="s">
        <v>85</v>
      </c>
      <c r="B8" s="229"/>
      <c r="C8" s="229"/>
      <c r="D8" s="229"/>
      <c r="E8" s="229"/>
      <c r="F8" s="224" t="s">
        <v>87</v>
      </c>
      <c r="G8" s="225"/>
      <c r="H8" s="225"/>
      <c r="I8" s="225"/>
      <c r="J8" s="225"/>
      <c r="K8" s="225"/>
      <c r="L8" s="225"/>
      <c r="M8" s="225"/>
      <c r="N8" s="226"/>
    </row>
    <row r="9" spans="1:25" ht="39" customHeight="1" thickBot="1" x14ac:dyDescent="0.25">
      <c r="A9" s="229"/>
      <c r="B9" s="229"/>
      <c r="C9" s="229"/>
      <c r="D9" s="229"/>
      <c r="E9" s="229"/>
      <c r="F9" s="224"/>
      <c r="G9" s="225"/>
      <c r="H9" s="225"/>
      <c r="I9" s="225"/>
      <c r="J9" s="225"/>
      <c r="K9" s="225"/>
      <c r="L9" s="225"/>
      <c r="M9" s="225"/>
      <c r="N9" s="226"/>
    </row>
    <row r="10" spans="1:25" ht="42" customHeight="1" thickBot="1" x14ac:dyDescent="0.25">
      <c r="A10" s="2"/>
      <c r="B10" s="2"/>
      <c r="C10" s="2"/>
      <c r="D10" s="2"/>
      <c r="E10" s="2"/>
      <c r="F10" s="49" t="s">
        <v>114</v>
      </c>
      <c r="G10" s="48"/>
      <c r="H10" s="230" t="s">
        <v>7</v>
      </c>
      <c r="I10" s="230"/>
      <c r="J10" s="230" t="s">
        <v>8</v>
      </c>
      <c r="K10" s="230"/>
      <c r="L10" s="230" t="s">
        <v>248</v>
      </c>
      <c r="M10" s="230"/>
      <c r="N10" s="2"/>
      <c r="P10" s="231" t="s">
        <v>26</v>
      </c>
      <c r="Q10" s="232"/>
      <c r="R10" s="232"/>
      <c r="S10" s="233"/>
      <c r="T10" s="234" t="s">
        <v>27</v>
      </c>
      <c r="U10" s="236" t="s">
        <v>28</v>
      </c>
      <c r="V10" s="234" t="s">
        <v>29</v>
      </c>
      <c r="W10" s="234" t="s">
        <v>30</v>
      </c>
      <c r="X10" s="227" t="s">
        <v>31</v>
      </c>
      <c r="Y10" s="228"/>
    </row>
    <row r="11" spans="1:25" ht="62.25" customHeight="1" thickBot="1" x14ac:dyDescent="0.25">
      <c r="A11" s="3" t="s">
        <v>0</v>
      </c>
      <c r="B11" s="4" t="s">
        <v>1</v>
      </c>
      <c r="C11" s="4" t="s">
        <v>2</v>
      </c>
      <c r="D11" s="4" t="s">
        <v>3</v>
      </c>
      <c r="E11" s="4" t="s">
        <v>4</v>
      </c>
      <c r="F11" s="47" t="s">
        <v>5</v>
      </c>
      <c r="G11" s="47" t="s">
        <v>6</v>
      </c>
      <c r="H11" s="5" t="s">
        <v>32</v>
      </c>
      <c r="I11" s="5" t="s">
        <v>66</v>
      </c>
      <c r="J11" s="5" t="s">
        <v>32</v>
      </c>
      <c r="K11" s="5" t="s">
        <v>66</v>
      </c>
      <c r="L11" s="5" t="s">
        <v>17</v>
      </c>
      <c r="M11" s="5" t="s">
        <v>9</v>
      </c>
      <c r="N11" s="6" t="s">
        <v>18</v>
      </c>
      <c r="O11" s="5" t="s">
        <v>19</v>
      </c>
      <c r="P11" s="27" t="s">
        <v>7</v>
      </c>
      <c r="Q11" s="27" t="s">
        <v>8</v>
      </c>
      <c r="R11" s="27" t="s">
        <v>9</v>
      </c>
      <c r="S11" s="27" t="s">
        <v>32</v>
      </c>
      <c r="T11" s="235"/>
      <c r="U11" s="237"/>
      <c r="V11" s="235"/>
      <c r="W11" s="235"/>
      <c r="X11" s="27" t="s">
        <v>33</v>
      </c>
      <c r="Y11" s="27" t="s">
        <v>34</v>
      </c>
    </row>
    <row r="12" spans="1:25" ht="150.75" customHeight="1" thickBot="1" x14ac:dyDescent="0.25">
      <c r="A12" s="7">
        <v>1</v>
      </c>
      <c r="B12" s="8" t="s">
        <v>10</v>
      </c>
      <c r="C12" s="8" t="s">
        <v>11</v>
      </c>
      <c r="D12" s="8" t="s">
        <v>13</v>
      </c>
      <c r="E12" s="8" t="s">
        <v>12</v>
      </c>
      <c r="F12" s="19"/>
      <c r="G12" s="9"/>
      <c r="H12" s="10"/>
      <c r="I12" s="11">
        <v>2</v>
      </c>
      <c r="J12" s="12" t="str">
        <f>VLOOKUP(K12,'Tipos de Riesgo'!$B$29:$C$33,2,FALSE)</f>
        <v>Menor</v>
      </c>
      <c r="K12" s="13">
        <v>2</v>
      </c>
      <c r="L12" s="74"/>
      <c r="M12" s="14">
        <f>+K12+I12</f>
        <v>4</v>
      </c>
      <c r="N12" s="15"/>
      <c r="O12" s="28"/>
      <c r="P12" s="20">
        <v>0</v>
      </c>
      <c r="Q12" s="29">
        <v>0</v>
      </c>
      <c r="R12" s="29">
        <f>+P12+Q12</f>
        <v>0</v>
      </c>
      <c r="S12" s="16"/>
      <c r="T12" s="30"/>
      <c r="U12" s="30"/>
      <c r="V12" s="30"/>
      <c r="W12" s="30"/>
      <c r="X12" s="19"/>
      <c r="Y12" s="19"/>
    </row>
    <row r="13" spans="1:25" ht="216.75" customHeight="1" thickBot="1" x14ac:dyDescent="0.25">
      <c r="A13" s="7">
        <v>2</v>
      </c>
      <c r="B13" s="8" t="s">
        <v>10</v>
      </c>
      <c r="C13" s="8" t="s">
        <v>11</v>
      </c>
      <c r="D13" s="8" t="s">
        <v>13</v>
      </c>
      <c r="E13" s="8" t="s">
        <v>12</v>
      </c>
      <c r="F13" s="18"/>
      <c r="G13" s="36"/>
      <c r="H13" s="12" t="s">
        <v>62</v>
      </c>
      <c r="I13" s="11">
        <v>0</v>
      </c>
      <c r="J13" s="12" t="e">
        <f>VLOOKUP(K13,'Tipos de Riesgo'!$B$29:$C$33,2,FALSE)</f>
        <v>#N/A</v>
      </c>
      <c r="K13" s="13">
        <v>0</v>
      </c>
      <c r="L13" s="16"/>
      <c r="M13" s="14">
        <f t="shared" ref="M13:M20" si="0">+I13+K13</f>
        <v>0</v>
      </c>
      <c r="N13" s="16"/>
      <c r="O13" s="31"/>
      <c r="P13" s="29">
        <v>0</v>
      </c>
      <c r="Q13" s="29">
        <v>0</v>
      </c>
      <c r="R13" s="29">
        <f>+P13+Q13</f>
        <v>0</v>
      </c>
      <c r="S13" s="16"/>
      <c r="T13" s="30"/>
      <c r="U13" s="30"/>
      <c r="V13" s="30"/>
      <c r="W13" s="30"/>
      <c r="X13" s="19"/>
      <c r="Y13" s="19"/>
    </row>
    <row r="14" spans="1:25" ht="209.25" customHeight="1" thickBot="1" x14ac:dyDescent="0.25">
      <c r="A14" s="7">
        <v>3</v>
      </c>
      <c r="B14" s="17" t="s">
        <v>10</v>
      </c>
      <c r="C14" s="17" t="s">
        <v>14</v>
      </c>
      <c r="D14" s="8" t="s">
        <v>76</v>
      </c>
      <c r="E14" s="8" t="s">
        <v>12</v>
      </c>
      <c r="F14" s="19"/>
      <c r="G14" s="19"/>
      <c r="H14" s="10" t="s">
        <v>64</v>
      </c>
      <c r="I14" s="20">
        <v>0</v>
      </c>
      <c r="J14" s="12" t="e">
        <f>VLOOKUP(K14,'Tipos de Riesgo'!$B$29:$C$33,2,FALSE)</f>
        <v>#N/A</v>
      </c>
      <c r="K14" s="21">
        <v>0</v>
      </c>
      <c r="L14" s="16"/>
      <c r="M14" s="22">
        <f t="shared" si="0"/>
        <v>0</v>
      </c>
      <c r="N14" s="23"/>
      <c r="O14" s="31"/>
      <c r="P14" s="20">
        <v>0</v>
      </c>
      <c r="Q14" s="20">
        <v>0</v>
      </c>
      <c r="R14" s="20">
        <v>3</v>
      </c>
      <c r="S14" s="37"/>
      <c r="T14" s="19"/>
      <c r="U14" s="30"/>
      <c r="V14" s="30"/>
      <c r="W14" s="32"/>
      <c r="X14" s="19"/>
      <c r="Y14" s="19"/>
    </row>
    <row r="15" spans="1:25" ht="184.5" customHeight="1" thickBot="1" x14ac:dyDescent="0.25">
      <c r="A15" s="7">
        <v>4</v>
      </c>
      <c r="B15" s="24" t="s">
        <v>10</v>
      </c>
      <c r="C15" s="24" t="s">
        <v>11</v>
      </c>
      <c r="D15" s="8" t="s">
        <v>76</v>
      </c>
      <c r="E15" s="8" t="s">
        <v>48</v>
      </c>
      <c r="F15" s="36"/>
      <c r="G15" s="38"/>
      <c r="H15" s="12" t="e">
        <f>VLOOKUP(I15,'Tipos de Riesgo'!$B$18:$C$22,2,FALSE)</f>
        <v>#N/A</v>
      </c>
      <c r="I15" s="20">
        <v>0</v>
      </c>
      <c r="J15" s="12" t="e">
        <f>VLOOKUP(K15,'Tipos de Riesgo'!$B$29:$C$33,2,FALSE)</f>
        <v>#N/A</v>
      </c>
      <c r="K15" s="21">
        <v>0</v>
      </c>
      <c r="L15" s="16"/>
      <c r="M15" s="22">
        <f t="shared" si="0"/>
        <v>0</v>
      </c>
      <c r="N15" s="25"/>
      <c r="O15" s="31"/>
      <c r="P15" s="20">
        <v>0</v>
      </c>
      <c r="Q15" s="20">
        <v>0</v>
      </c>
      <c r="R15" s="20">
        <v>3</v>
      </c>
      <c r="S15" s="19"/>
      <c r="T15" s="19"/>
      <c r="U15" s="30"/>
      <c r="V15" s="30"/>
      <c r="W15" s="32"/>
      <c r="X15" s="19"/>
      <c r="Y15" s="19"/>
    </row>
    <row r="16" spans="1:25" ht="150" customHeight="1" thickBot="1" x14ac:dyDescent="0.25">
      <c r="A16" s="7">
        <v>5</v>
      </c>
      <c r="B16" s="8" t="s">
        <v>10</v>
      </c>
      <c r="C16" s="8" t="s">
        <v>11</v>
      </c>
      <c r="D16" s="8" t="s">
        <v>15</v>
      </c>
      <c r="E16" s="8" t="s">
        <v>48</v>
      </c>
      <c r="F16" s="19"/>
      <c r="G16" s="19"/>
      <c r="H16" s="12" t="e">
        <f>VLOOKUP(I16,'Tipos de Riesgo'!$B$18:$C$22,2,FALSE)</f>
        <v>#N/A</v>
      </c>
      <c r="I16" s="11">
        <v>0</v>
      </c>
      <c r="J16" s="12" t="e">
        <f>VLOOKUP(K16,'Tipos de Riesgo'!$B$29:$C$33,2,FALSE)</f>
        <v>#N/A</v>
      </c>
      <c r="K16" s="13">
        <v>0</v>
      </c>
      <c r="L16" s="16"/>
      <c r="M16" s="14">
        <f t="shared" si="0"/>
        <v>0</v>
      </c>
      <c r="N16" s="16"/>
      <c r="O16" s="31"/>
      <c r="P16" s="11">
        <v>0</v>
      </c>
      <c r="Q16" s="11">
        <v>0</v>
      </c>
      <c r="R16" s="11">
        <f>+P16+Q16</f>
        <v>0</v>
      </c>
      <c r="S16" s="16"/>
      <c r="T16" s="18"/>
      <c r="U16" s="32"/>
      <c r="V16" s="32"/>
      <c r="W16" s="32"/>
      <c r="X16" s="19"/>
      <c r="Y16" s="19"/>
    </row>
    <row r="17" spans="1:26" ht="120" customHeight="1" thickBot="1" x14ac:dyDescent="0.25">
      <c r="A17" s="7">
        <v>6</v>
      </c>
      <c r="B17" s="8" t="s">
        <v>10</v>
      </c>
      <c r="C17" s="8" t="s">
        <v>11</v>
      </c>
      <c r="D17" s="8" t="s">
        <v>15</v>
      </c>
      <c r="E17" s="8" t="s">
        <v>12</v>
      </c>
      <c r="F17" s="40"/>
      <c r="G17" s="41"/>
      <c r="H17" s="12" t="e">
        <f>VLOOKUP(I17,'Tipos de Riesgo'!$B$18:$C$22,2,FALSE)</f>
        <v>#N/A</v>
      </c>
      <c r="I17" s="11">
        <v>0</v>
      </c>
      <c r="J17" s="12" t="e">
        <f>VLOOKUP(K17,'Tipos de Riesgo'!$B$29:$C$33,2,FALSE)</f>
        <v>#N/A</v>
      </c>
      <c r="K17" s="13">
        <v>0</v>
      </c>
      <c r="L17" s="16"/>
      <c r="M17" s="14">
        <f t="shared" si="0"/>
        <v>0</v>
      </c>
      <c r="N17" s="16"/>
      <c r="O17" s="31"/>
      <c r="P17" s="33">
        <v>0</v>
      </c>
      <c r="Q17" s="29">
        <v>0</v>
      </c>
      <c r="R17" s="29">
        <f>+P17+Q17</f>
        <v>0</v>
      </c>
      <c r="S17" s="16"/>
      <c r="T17" s="32"/>
      <c r="U17" s="42"/>
      <c r="V17" s="32"/>
      <c r="W17" s="32"/>
      <c r="X17" s="19"/>
      <c r="Y17" s="19"/>
    </row>
    <row r="18" spans="1:26" ht="183" customHeight="1" thickBot="1" x14ac:dyDescent="0.25">
      <c r="A18" s="7">
        <v>7</v>
      </c>
      <c r="B18" s="8" t="s">
        <v>10</v>
      </c>
      <c r="C18" s="8" t="s">
        <v>14</v>
      </c>
      <c r="D18" s="8" t="s">
        <v>15</v>
      </c>
      <c r="E18" s="8" t="s">
        <v>12</v>
      </c>
      <c r="F18" s="26"/>
      <c r="G18" s="26"/>
      <c r="H18" s="12" t="e">
        <f>VLOOKUP(I18,'Tipos de Riesgo'!$B$18:$C$22,2,FALSE)</f>
        <v>#N/A</v>
      </c>
      <c r="I18" s="11">
        <v>0</v>
      </c>
      <c r="J18" s="12" t="e">
        <f>VLOOKUP(K18,'Tipos de Riesgo'!$B$29:$C$33,2,FALSE)</f>
        <v>#N/A</v>
      </c>
      <c r="K18" s="13">
        <v>0</v>
      </c>
      <c r="L18" s="16"/>
      <c r="M18" s="14">
        <f t="shared" si="0"/>
        <v>0</v>
      </c>
      <c r="N18" s="16"/>
      <c r="O18" s="31"/>
      <c r="P18" s="35">
        <v>0</v>
      </c>
      <c r="Q18" s="29">
        <v>0</v>
      </c>
      <c r="R18" s="29">
        <f>+P18+Q18</f>
        <v>0</v>
      </c>
      <c r="S18" s="16"/>
      <c r="T18" s="32"/>
      <c r="U18" s="34"/>
      <c r="V18" s="32"/>
      <c r="W18" s="32"/>
      <c r="X18" s="19"/>
      <c r="Y18" s="19"/>
    </row>
    <row r="19" spans="1:26" ht="97.5" customHeight="1" thickBot="1" x14ac:dyDescent="0.25">
      <c r="A19" s="7">
        <v>8</v>
      </c>
      <c r="B19" s="8" t="s">
        <v>10</v>
      </c>
      <c r="C19" s="8" t="s">
        <v>14</v>
      </c>
      <c r="D19" s="8" t="s">
        <v>15</v>
      </c>
      <c r="E19" s="8" t="s">
        <v>16</v>
      </c>
      <c r="F19" s="26"/>
      <c r="G19" s="26"/>
      <c r="H19" s="12" t="e">
        <f>VLOOKUP(I19,'Tipos de Riesgo'!$B$18:$C$22,2,FALSE)</f>
        <v>#N/A</v>
      </c>
      <c r="I19" s="11">
        <v>0</v>
      </c>
      <c r="J19" s="12" t="e">
        <f>VLOOKUP(K19,'Tipos de Riesgo'!$B$29:$C$33,2,FALSE)</f>
        <v>#N/A</v>
      </c>
      <c r="K19" s="13">
        <v>0</v>
      </c>
      <c r="L19" s="16"/>
      <c r="M19" s="14">
        <f t="shared" si="0"/>
        <v>0</v>
      </c>
      <c r="N19" s="16"/>
      <c r="O19" s="31"/>
      <c r="P19" s="35">
        <v>0</v>
      </c>
      <c r="Q19" s="29">
        <v>0</v>
      </c>
      <c r="R19" s="29">
        <f>+P19+Q19</f>
        <v>0</v>
      </c>
      <c r="S19" s="16"/>
      <c r="T19" s="32"/>
      <c r="U19" s="34"/>
      <c r="V19" s="32"/>
      <c r="W19" s="32"/>
      <c r="X19" s="19"/>
      <c r="Y19" s="19"/>
    </row>
    <row r="20" spans="1:26" ht="79.5" customHeight="1" thickBot="1" x14ac:dyDescent="0.25">
      <c r="A20" s="7">
        <v>9</v>
      </c>
      <c r="B20" s="8" t="s">
        <v>25</v>
      </c>
      <c r="C20" s="8" t="s">
        <v>14</v>
      </c>
      <c r="D20" s="8" t="s">
        <v>15</v>
      </c>
      <c r="E20" s="8" t="s">
        <v>12</v>
      </c>
      <c r="F20" s="26"/>
      <c r="G20" s="26"/>
      <c r="H20" s="39" t="e">
        <f>VLOOKUP(I20,'Tipos de Riesgo'!$B$18:$C$22,2,FALSE)</f>
        <v>#N/A</v>
      </c>
      <c r="I20" s="11">
        <v>0</v>
      </c>
      <c r="J20" s="39" t="e">
        <f>VLOOKUP(K20,'Tipos de Riesgo'!$B$29:$C$33,2,FALSE)</f>
        <v>#N/A</v>
      </c>
      <c r="K20" s="13">
        <v>0</v>
      </c>
      <c r="L20" s="43"/>
      <c r="M20" s="14">
        <f t="shared" si="0"/>
        <v>0</v>
      </c>
      <c r="N20" s="43"/>
      <c r="O20" s="39"/>
      <c r="P20" s="46">
        <v>0</v>
      </c>
      <c r="Q20" s="44">
        <v>0</v>
      </c>
      <c r="R20" s="45">
        <f>+P20+Q20</f>
        <v>0</v>
      </c>
      <c r="S20" s="43"/>
      <c r="T20" s="39"/>
      <c r="U20" s="26"/>
      <c r="V20" s="39"/>
      <c r="W20" s="32"/>
      <c r="X20" s="19"/>
      <c r="Y20" s="19"/>
    </row>
    <row r="21" spans="1:26" ht="12.75" hidden="1" customHeight="1" x14ac:dyDescent="0.2">
      <c r="R21">
        <v>7</v>
      </c>
      <c r="U21" s="1"/>
      <c r="V21" s="1"/>
      <c r="W21" s="1"/>
      <c r="X21" s="1"/>
      <c r="Y21" s="1"/>
      <c r="Z21" s="1"/>
    </row>
    <row r="22" spans="1:26" ht="13.5" customHeight="1" x14ac:dyDescent="0.2">
      <c r="U22" s="1"/>
      <c r="V22" s="1"/>
      <c r="W22" s="1"/>
      <c r="X22" s="1"/>
      <c r="Y22" s="1"/>
      <c r="Z22" s="1"/>
    </row>
    <row r="23" spans="1:26" ht="12.75" customHeight="1" x14ac:dyDescent="0.2">
      <c r="U23" s="1"/>
      <c r="V23" s="1"/>
      <c r="W23" s="1"/>
      <c r="X23" s="1"/>
      <c r="Y23" s="1"/>
      <c r="Z23" s="1"/>
    </row>
    <row r="24" spans="1:26" ht="12.75" customHeight="1" x14ac:dyDescent="0.2">
      <c r="U24" s="1"/>
      <c r="V24" s="1"/>
      <c r="W24" s="1"/>
      <c r="X24" s="1"/>
      <c r="Y24" s="1"/>
      <c r="Z24" s="1"/>
    </row>
    <row r="25" spans="1:26" ht="12.75" customHeight="1" x14ac:dyDescent="0.2">
      <c r="U25" s="1"/>
      <c r="V25" s="1"/>
      <c r="W25" s="1"/>
      <c r="X25" s="1"/>
      <c r="Y25" s="1"/>
      <c r="Z25" s="1"/>
    </row>
    <row r="26" spans="1:26" ht="61.5" customHeight="1" x14ac:dyDescent="0.2">
      <c r="U26" s="1"/>
      <c r="V26" s="1"/>
      <c r="W26" s="1"/>
      <c r="X26" s="1"/>
      <c r="Y26" s="1"/>
      <c r="Z26" s="1"/>
    </row>
    <row r="27" spans="1:26" ht="12.75" customHeight="1" x14ac:dyDescent="0.2">
      <c r="U27" s="1"/>
      <c r="V27" s="1"/>
      <c r="W27" s="1"/>
      <c r="X27" s="1"/>
      <c r="Y27" s="1"/>
      <c r="Z27" s="1"/>
    </row>
    <row r="28" spans="1:26" ht="12.75" customHeight="1" x14ac:dyDescent="0.2">
      <c r="U28" s="1"/>
      <c r="V28" s="1"/>
      <c r="W28" s="1"/>
      <c r="X28" s="1"/>
      <c r="Y28" s="1"/>
      <c r="Z28" s="1"/>
    </row>
    <row r="29" spans="1:26" ht="99.75" customHeight="1" x14ac:dyDescent="0.2">
      <c r="U29" s="1"/>
      <c r="V29" s="1"/>
      <c r="W29" s="1"/>
      <c r="X29" s="1"/>
      <c r="Y29" s="1"/>
      <c r="Z29" s="1"/>
    </row>
    <row r="32" spans="1:26" ht="23.25" customHeight="1" x14ac:dyDescent="0.2"/>
  </sheetData>
  <mergeCells count="13">
    <mergeCell ref="A5:N5"/>
    <mergeCell ref="F8:N8"/>
    <mergeCell ref="F9:N9"/>
    <mergeCell ref="X10:Y10"/>
    <mergeCell ref="A8:E9"/>
    <mergeCell ref="H10:I10"/>
    <mergeCell ref="J10:K10"/>
    <mergeCell ref="L10:M10"/>
    <mergeCell ref="P10:S10"/>
    <mergeCell ref="T10:T11"/>
    <mergeCell ref="U10:U11"/>
    <mergeCell ref="V10:V11"/>
    <mergeCell ref="W10:W11"/>
  </mergeCells>
  <conditionalFormatting sqref="R15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16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2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17:R19 R12:R14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12:R21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12:M20">
    <cfRule type="colorScale" priority="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FF474-BCE3-4ABE-8C40-E78C9763E22B}">
  <sheetPr>
    <pageSetUpPr fitToPage="1"/>
  </sheetPr>
  <dimension ref="A1:AA31"/>
  <sheetViews>
    <sheetView tabSelected="1" zoomScale="40" zoomScaleNormal="4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L10" sqref="L10"/>
    </sheetView>
  </sheetViews>
  <sheetFormatPr baseColWidth="10" defaultColWidth="11.42578125" defaultRowHeight="15" x14ac:dyDescent="0.2"/>
  <cols>
    <col min="1" max="1" width="3.85546875" style="2" bestFit="1" customWidth="1"/>
    <col min="2" max="2" width="3.5703125" style="2" customWidth="1"/>
    <col min="3" max="3" width="3.42578125" style="2" bestFit="1" customWidth="1"/>
    <col min="4" max="4" width="3" style="2" customWidth="1"/>
    <col min="5" max="5" width="3.85546875" style="2" customWidth="1"/>
    <col min="6" max="6" width="43" style="2" customWidth="1"/>
    <col min="7" max="7" width="39.140625" style="2" customWidth="1"/>
    <col min="8" max="8" width="15.28515625" style="2" customWidth="1"/>
    <col min="9" max="9" width="13.7109375" style="2" customWidth="1"/>
    <col min="10" max="10" width="13.28515625" style="2" customWidth="1"/>
    <col min="11" max="11" width="15" style="2" customWidth="1"/>
    <col min="12" max="12" width="16.42578125" style="2" customWidth="1"/>
    <col min="13" max="13" width="14.140625" style="2" customWidth="1"/>
    <col min="14" max="14" width="15" style="2" customWidth="1"/>
    <col min="15" max="15" width="33.85546875" style="2" customWidth="1"/>
    <col min="16" max="16" width="17.140625" style="2" customWidth="1"/>
    <col min="17" max="17" width="12.28515625" style="2" customWidth="1"/>
    <col min="18" max="18" width="13.7109375" style="2" customWidth="1"/>
    <col min="19" max="19" width="15.5703125" style="2" customWidth="1"/>
    <col min="20" max="20" width="16.42578125" style="2" customWidth="1"/>
    <col min="21" max="21" width="19" style="2" customWidth="1"/>
    <col min="22" max="22" width="20.42578125" style="2" customWidth="1"/>
    <col min="23" max="23" width="16.85546875" style="2" customWidth="1"/>
    <col min="24" max="24" width="15.42578125" style="2" customWidth="1"/>
    <col min="25" max="25" width="15.7109375" style="2" customWidth="1"/>
    <col min="26" max="16384" width="11.42578125" style="2"/>
  </cols>
  <sheetData>
    <row r="1" spans="1:25" ht="23.25" x14ac:dyDescent="0.35">
      <c r="A1" s="242" t="s">
        <v>84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</row>
    <row r="2" spans="1:25" ht="15.75" x14ac:dyDescent="0.25">
      <c r="A2" s="246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</row>
    <row r="3" spans="1:25" ht="16.5" thickBot="1" x14ac:dyDescent="0.3">
      <c r="A3" s="222" t="s">
        <v>332</v>
      </c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</row>
    <row r="4" spans="1:25" ht="12.75" customHeight="1" x14ac:dyDescent="0.2">
      <c r="A4" s="248" t="s">
        <v>85</v>
      </c>
      <c r="B4" s="249"/>
      <c r="C4" s="249"/>
      <c r="D4" s="249"/>
      <c r="E4" s="249"/>
      <c r="F4" s="258" t="s">
        <v>333</v>
      </c>
      <c r="G4" s="259"/>
      <c r="H4" s="259"/>
      <c r="I4" s="259"/>
      <c r="J4" s="259"/>
      <c r="K4" s="259"/>
      <c r="L4" s="259"/>
      <c r="M4" s="259"/>
      <c r="N4" s="259"/>
      <c r="O4" s="259"/>
      <c r="P4" s="259"/>
    </row>
    <row r="5" spans="1:25" ht="71.25" customHeight="1" thickBot="1" x14ac:dyDescent="0.25">
      <c r="A5" s="250"/>
      <c r="B5" s="251"/>
      <c r="C5" s="251"/>
      <c r="D5" s="251"/>
      <c r="E5" s="251"/>
      <c r="F5" s="258"/>
      <c r="G5" s="259"/>
      <c r="H5" s="259"/>
      <c r="I5" s="259"/>
      <c r="J5" s="259"/>
      <c r="K5" s="259"/>
      <c r="L5" s="259"/>
      <c r="M5" s="259"/>
      <c r="N5" s="259"/>
      <c r="O5" s="259"/>
      <c r="P5" s="259"/>
    </row>
    <row r="6" spans="1:25" ht="16.5" customHeight="1" thickBot="1" x14ac:dyDescent="0.25">
      <c r="A6" s="147"/>
      <c r="B6" s="147"/>
      <c r="C6" s="147"/>
      <c r="D6" s="147"/>
      <c r="E6" s="147"/>
      <c r="F6" s="137"/>
      <c r="G6" s="137"/>
      <c r="H6" s="138"/>
      <c r="I6" s="139"/>
      <c r="J6" s="138"/>
      <c r="K6" s="139"/>
      <c r="L6" s="138"/>
      <c r="M6" s="139"/>
      <c r="N6" s="137"/>
    </row>
    <row r="7" spans="1:25" ht="42" customHeight="1" thickBot="1" x14ac:dyDescent="0.25">
      <c r="A7" s="238" t="s">
        <v>0</v>
      </c>
      <c r="B7" s="240" t="s">
        <v>1</v>
      </c>
      <c r="C7" s="240" t="s">
        <v>2</v>
      </c>
      <c r="D7" s="240" t="s">
        <v>304</v>
      </c>
      <c r="E7" s="240" t="s">
        <v>4</v>
      </c>
      <c r="F7" s="238" t="s">
        <v>5</v>
      </c>
      <c r="G7" s="238" t="s">
        <v>6</v>
      </c>
      <c r="H7" s="252" t="s">
        <v>7</v>
      </c>
      <c r="I7" s="253"/>
      <c r="J7" s="254" t="s">
        <v>8</v>
      </c>
      <c r="K7" s="253"/>
      <c r="L7" s="254" t="s">
        <v>248</v>
      </c>
      <c r="M7" s="252"/>
      <c r="N7" s="238" t="s">
        <v>18</v>
      </c>
      <c r="O7" s="238" t="s">
        <v>19</v>
      </c>
      <c r="P7" s="244" t="s">
        <v>26</v>
      </c>
      <c r="Q7" s="255"/>
      <c r="R7" s="255"/>
      <c r="S7" s="245"/>
      <c r="T7" s="256" t="s">
        <v>27</v>
      </c>
      <c r="U7" s="238" t="s">
        <v>28</v>
      </c>
      <c r="V7" s="238" t="s">
        <v>29</v>
      </c>
      <c r="W7" s="238" t="s">
        <v>30</v>
      </c>
      <c r="X7" s="244" t="s">
        <v>31</v>
      </c>
      <c r="Y7" s="245"/>
    </row>
    <row r="8" spans="1:25" ht="62.25" customHeight="1" thickBot="1" x14ac:dyDescent="0.25">
      <c r="A8" s="239"/>
      <c r="B8" s="241"/>
      <c r="C8" s="241"/>
      <c r="D8" s="241"/>
      <c r="E8" s="241"/>
      <c r="F8" s="239"/>
      <c r="G8" s="239"/>
      <c r="H8" s="145" t="s">
        <v>32</v>
      </c>
      <c r="I8" s="145" t="s">
        <v>66</v>
      </c>
      <c r="J8" s="145" t="s">
        <v>32</v>
      </c>
      <c r="K8" s="145" t="s">
        <v>66</v>
      </c>
      <c r="L8" s="145" t="s">
        <v>32</v>
      </c>
      <c r="M8" s="146" t="s">
        <v>66</v>
      </c>
      <c r="N8" s="239"/>
      <c r="O8" s="239"/>
      <c r="P8" s="145" t="s">
        <v>7</v>
      </c>
      <c r="Q8" s="145" t="s">
        <v>8</v>
      </c>
      <c r="R8" s="145" t="s">
        <v>9</v>
      </c>
      <c r="S8" s="145" t="s">
        <v>32</v>
      </c>
      <c r="T8" s="257"/>
      <c r="U8" s="239"/>
      <c r="V8" s="239"/>
      <c r="W8" s="239"/>
      <c r="X8" s="145" t="s">
        <v>33</v>
      </c>
      <c r="Y8" s="145" t="s">
        <v>34</v>
      </c>
    </row>
    <row r="9" spans="1:25" s="116" customFormat="1" ht="150.75" customHeight="1" thickBot="1" x14ac:dyDescent="0.25">
      <c r="A9" s="76">
        <v>1</v>
      </c>
      <c r="B9" s="77" t="s">
        <v>10</v>
      </c>
      <c r="C9" s="77" t="s">
        <v>11</v>
      </c>
      <c r="D9" s="77" t="s">
        <v>13</v>
      </c>
      <c r="E9" s="77" t="s">
        <v>12</v>
      </c>
      <c r="F9" s="140" t="s">
        <v>89</v>
      </c>
      <c r="G9" s="141" t="s">
        <v>91</v>
      </c>
      <c r="H9" s="76" t="str">
        <f>VLOOKUP(I9,'Tipos de Riesgo'!$B$18:$C$22,2,FALSE)</f>
        <v>Improbable</v>
      </c>
      <c r="I9" s="79">
        <v>2</v>
      </c>
      <c r="J9" s="78" t="str">
        <f>VLOOKUP(K9,'Tipos de Riesgo'!$B$29:$C$33,2,FALSE)</f>
        <v>Menor</v>
      </c>
      <c r="K9" s="80">
        <v>2</v>
      </c>
      <c r="L9" s="86" t="str">
        <f>VLOOKUP(M9,'Tipos de Riesgo'!$B$41:$C$49,2,FALSE)</f>
        <v>Riesgo Bajo</v>
      </c>
      <c r="M9" s="82">
        <f>+K9+I9</f>
        <v>4</v>
      </c>
      <c r="N9" s="142" t="s">
        <v>21</v>
      </c>
      <c r="O9" s="87" t="s">
        <v>288</v>
      </c>
      <c r="P9" s="143">
        <v>1</v>
      </c>
      <c r="Q9" s="79">
        <v>1</v>
      </c>
      <c r="R9" s="79">
        <f>+P9+Q9</f>
        <v>2</v>
      </c>
      <c r="S9" s="81" t="str">
        <f>VLOOKUP(R9,'Tipos de Riesgo'!$B$41:$C$49,2,FALSE)</f>
        <v>Riesgo Bajo</v>
      </c>
      <c r="T9" s="144" t="s">
        <v>36</v>
      </c>
      <c r="U9" s="148" t="s">
        <v>300</v>
      </c>
      <c r="V9" s="144" t="s">
        <v>37</v>
      </c>
      <c r="W9" s="144" t="s">
        <v>38</v>
      </c>
      <c r="X9" s="140" t="s">
        <v>80</v>
      </c>
      <c r="Y9" s="140" t="s">
        <v>81</v>
      </c>
    </row>
    <row r="10" spans="1:25" s="116" customFormat="1" ht="216.75" customHeight="1" thickBot="1" x14ac:dyDescent="0.25">
      <c r="A10" s="76">
        <v>2</v>
      </c>
      <c r="B10" s="77" t="s">
        <v>10</v>
      </c>
      <c r="C10" s="77" t="s">
        <v>11</v>
      </c>
      <c r="D10" s="77" t="s">
        <v>13</v>
      </c>
      <c r="E10" s="77" t="s">
        <v>12</v>
      </c>
      <c r="F10" s="85" t="s">
        <v>93</v>
      </c>
      <c r="G10" s="84" t="s">
        <v>94</v>
      </c>
      <c r="H10" s="85" t="str">
        <f>VLOOKUP(I10,'Tipos de Riesgo'!$B$18:$C$22,2,FALSE)</f>
        <v>Posible</v>
      </c>
      <c r="I10" s="79">
        <v>3</v>
      </c>
      <c r="J10" s="78" t="str">
        <f>VLOOKUP(K10,'Tipos de Riesgo'!$B$29:$C$33,2,FALSE)</f>
        <v>Mayor</v>
      </c>
      <c r="K10" s="80">
        <v>4</v>
      </c>
      <c r="L10" s="86" t="str">
        <f>VLOOKUP(M10,'Tipos de Riesgo'!$B$41:$C$49,2,FALSE)</f>
        <v>Riesgo Alto</v>
      </c>
      <c r="M10" s="82">
        <f t="shared" ref="M10:M17" si="0">+I10+K10</f>
        <v>7</v>
      </c>
      <c r="N10" s="81" t="s">
        <v>21</v>
      </c>
      <c r="O10" s="78" t="s">
        <v>289</v>
      </c>
      <c r="P10" s="89">
        <v>1</v>
      </c>
      <c r="Q10" s="89">
        <v>1</v>
      </c>
      <c r="R10" s="89">
        <f>+P10+Q10</f>
        <v>2</v>
      </c>
      <c r="S10" s="81" t="str">
        <f>VLOOKUP(R10,'Tipos de Riesgo'!$B$41:$C$49,2,FALSE)</f>
        <v>Riesgo Bajo</v>
      </c>
      <c r="T10" s="90" t="s">
        <v>36</v>
      </c>
      <c r="U10" s="90" t="s">
        <v>39</v>
      </c>
      <c r="V10" s="90" t="s">
        <v>37</v>
      </c>
      <c r="W10" s="90" t="s">
        <v>40</v>
      </c>
      <c r="X10" s="84" t="s">
        <v>80</v>
      </c>
      <c r="Y10" s="84" t="s">
        <v>81</v>
      </c>
    </row>
    <row r="11" spans="1:25" s="116" customFormat="1" ht="209.25" customHeight="1" thickBot="1" x14ac:dyDescent="0.25">
      <c r="A11" s="76">
        <v>3</v>
      </c>
      <c r="B11" s="91" t="s">
        <v>10</v>
      </c>
      <c r="C11" s="91" t="s">
        <v>14</v>
      </c>
      <c r="D11" s="77" t="s">
        <v>76</v>
      </c>
      <c r="E11" s="77" t="s">
        <v>12</v>
      </c>
      <c r="F11" s="84" t="s">
        <v>95</v>
      </c>
      <c r="G11" s="84" t="s">
        <v>96</v>
      </c>
      <c r="H11" s="85" t="s">
        <v>64</v>
      </c>
      <c r="I11" s="88">
        <v>4</v>
      </c>
      <c r="J11" s="78" t="str">
        <f>VLOOKUP(K11,'Tipos de Riesgo'!$B$29:$C$33,2,FALSE)</f>
        <v>Moderado</v>
      </c>
      <c r="K11" s="92">
        <v>3</v>
      </c>
      <c r="L11" s="86" t="str">
        <f>VLOOKUP(M11,'Tipos de Riesgo'!$B$41:$C$49,2,FALSE)</f>
        <v>Riesgo Alto</v>
      </c>
      <c r="M11" s="93">
        <f t="shared" si="0"/>
        <v>7</v>
      </c>
      <c r="N11" s="94" t="s">
        <v>22</v>
      </c>
      <c r="O11" s="78" t="s">
        <v>290</v>
      </c>
      <c r="P11" s="88">
        <v>1</v>
      </c>
      <c r="Q11" s="88">
        <v>2</v>
      </c>
      <c r="R11" s="88">
        <v>3</v>
      </c>
      <c r="S11" s="81" t="str">
        <f>VLOOKUP(R11,'Tipos de Riesgo'!$B$41:$C$49,2,FALSE)</f>
        <v>Riesgo Bajo</v>
      </c>
      <c r="T11" s="84" t="s">
        <v>77</v>
      </c>
      <c r="U11" s="95" t="s">
        <v>249</v>
      </c>
      <c r="V11" s="90" t="s">
        <v>37</v>
      </c>
      <c r="W11" s="83" t="s">
        <v>98</v>
      </c>
      <c r="X11" s="84" t="s">
        <v>80</v>
      </c>
      <c r="Y11" s="84" t="s">
        <v>97</v>
      </c>
    </row>
    <row r="12" spans="1:25" ht="184.5" customHeight="1" thickBot="1" x14ac:dyDescent="0.25">
      <c r="A12" s="76">
        <v>4</v>
      </c>
      <c r="B12" s="24" t="s">
        <v>10</v>
      </c>
      <c r="C12" s="24" t="s">
        <v>11</v>
      </c>
      <c r="D12" s="8" t="s">
        <v>76</v>
      </c>
      <c r="E12" s="8" t="s">
        <v>48</v>
      </c>
      <c r="F12" s="19" t="s">
        <v>99</v>
      </c>
      <c r="G12" s="122" t="s">
        <v>100</v>
      </c>
      <c r="H12" s="39" t="str">
        <f>VLOOKUP(I12,'Tipos de Riesgo'!$B$18:$C$22,2,FALSE)</f>
        <v>Posible</v>
      </c>
      <c r="I12" s="20">
        <v>3</v>
      </c>
      <c r="J12" s="39" t="str">
        <f>VLOOKUP(K12,'Tipos de Riesgo'!$B$29:$C$33,2,FALSE)</f>
        <v>Mayor</v>
      </c>
      <c r="K12" s="21">
        <v>4</v>
      </c>
      <c r="L12" s="86" t="str">
        <f>VLOOKUP(M12,'Tipos de Riesgo'!$B$41:$C$49,2,FALSE)</f>
        <v>Riesgo Alto</v>
      </c>
      <c r="M12" s="22">
        <f t="shared" si="0"/>
        <v>7</v>
      </c>
      <c r="N12" s="96" t="s">
        <v>21</v>
      </c>
      <c r="O12" s="39" t="s">
        <v>113</v>
      </c>
      <c r="P12" s="20">
        <v>1</v>
      </c>
      <c r="Q12" s="20">
        <v>2</v>
      </c>
      <c r="R12" s="20">
        <v>3</v>
      </c>
      <c r="S12" s="81" t="str">
        <f>VLOOKUP(R12,'Tipos de Riesgo'!$B$41:$C$49,2,FALSE)</f>
        <v>Riesgo Bajo</v>
      </c>
      <c r="T12" s="19" t="s">
        <v>77</v>
      </c>
      <c r="U12" s="30" t="s">
        <v>92</v>
      </c>
      <c r="V12" s="30" t="s">
        <v>37</v>
      </c>
      <c r="W12" s="32" t="s">
        <v>78</v>
      </c>
      <c r="X12" s="19" t="s">
        <v>80</v>
      </c>
      <c r="Y12" s="19" t="s">
        <v>82</v>
      </c>
    </row>
    <row r="13" spans="1:25" ht="150" customHeight="1" thickBot="1" x14ac:dyDescent="0.25">
      <c r="A13" s="76">
        <v>5</v>
      </c>
      <c r="B13" s="8" t="s">
        <v>10</v>
      </c>
      <c r="C13" s="8" t="s">
        <v>11</v>
      </c>
      <c r="D13" s="8" t="s">
        <v>15</v>
      </c>
      <c r="E13" s="8" t="s">
        <v>48</v>
      </c>
      <c r="F13" s="19" t="s">
        <v>101</v>
      </c>
      <c r="G13" s="19" t="s">
        <v>291</v>
      </c>
      <c r="H13" s="39" t="str">
        <f>VLOOKUP(I13,'Tipos de Riesgo'!$B$18:$C$22,2,FALSE)</f>
        <v>Posible</v>
      </c>
      <c r="I13" s="11">
        <v>3</v>
      </c>
      <c r="J13" s="39" t="str">
        <f>VLOOKUP(K13,'Tipos de Riesgo'!$B$29:$C$33,2,FALSE)</f>
        <v>Moderado</v>
      </c>
      <c r="K13" s="13">
        <v>3</v>
      </c>
      <c r="L13" s="86" t="str">
        <f>VLOOKUP(M13,'Tipos de Riesgo'!$B$41:$C$49,2,FALSE)</f>
        <v>Riesgo Alto</v>
      </c>
      <c r="M13" s="14">
        <f t="shared" si="0"/>
        <v>6</v>
      </c>
      <c r="N13" s="43" t="s">
        <v>21</v>
      </c>
      <c r="O13" s="39" t="s">
        <v>102</v>
      </c>
      <c r="P13" s="11">
        <v>1</v>
      </c>
      <c r="Q13" s="11">
        <v>2</v>
      </c>
      <c r="R13" s="11">
        <f>+P13+Q13</f>
        <v>3</v>
      </c>
      <c r="S13" s="81" t="str">
        <f>VLOOKUP(R13,'Tipos de Riesgo'!$B$41:$C$49,2,FALSE)</f>
        <v>Riesgo Bajo</v>
      </c>
      <c r="T13" s="18" t="s">
        <v>36</v>
      </c>
      <c r="U13" s="32" t="s">
        <v>103</v>
      </c>
      <c r="V13" s="32" t="s">
        <v>37</v>
      </c>
      <c r="W13" s="32" t="s">
        <v>104</v>
      </c>
      <c r="X13" s="19" t="s">
        <v>80</v>
      </c>
      <c r="Y13" s="19" t="s">
        <v>83</v>
      </c>
    </row>
    <row r="14" spans="1:25" ht="120" customHeight="1" thickBot="1" x14ac:dyDescent="0.25">
      <c r="A14" s="76">
        <v>6</v>
      </c>
      <c r="B14" s="8" t="s">
        <v>10</v>
      </c>
      <c r="C14" s="8" t="s">
        <v>11</v>
      </c>
      <c r="D14" s="8" t="s">
        <v>15</v>
      </c>
      <c r="E14" s="8" t="s">
        <v>12</v>
      </c>
      <c r="F14" s="40" t="s">
        <v>105</v>
      </c>
      <c r="G14" s="40" t="s">
        <v>292</v>
      </c>
      <c r="H14" s="39" t="str">
        <f>VLOOKUP(I14,'Tipos de Riesgo'!$B$18:$C$22,2,FALSE)</f>
        <v>Posible</v>
      </c>
      <c r="I14" s="11">
        <v>3</v>
      </c>
      <c r="J14" s="39" t="str">
        <f>VLOOKUP(K14,'Tipos de Riesgo'!$B$29:$C$33,2,FALSE)</f>
        <v>Moderado</v>
      </c>
      <c r="K14" s="13">
        <v>3</v>
      </c>
      <c r="L14" s="86" t="str">
        <f>VLOOKUP(M14,'Tipos de Riesgo'!$B$41:$C$49,2,FALSE)</f>
        <v>Riesgo Alto</v>
      </c>
      <c r="M14" s="14">
        <f t="shared" si="0"/>
        <v>6</v>
      </c>
      <c r="N14" s="43" t="s">
        <v>21</v>
      </c>
      <c r="O14" s="39" t="s">
        <v>106</v>
      </c>
      <c r="P14" s="33">
        <v>2</v>
      </c>
      <c r="Q14" s="29">
        <v>2</v>
      </c>
      <c r="R14" s="29">
        <f>+P14+Q14</f>
        <v>4</v>
      </c>
      <c r="S14" s="81" t="str">
        <f>VLOOKUP(R14,'Tipos de Riesgo'!$B$41:$C$49,2,FALSE)</f>
        <v>Riesgo Bajo</v>
      </c>
      <c r="T14" s="32" t="s">
        <v>36</v>
      </c>
      <c r="U14" s="42" t="s">
        <v>107</v>
      </c>
      <c r="V14" s="32" t="s">
        <v>41</v>
      </c>
      <c r="W14" s="32" t="s">
        <v>79</v>
      </c>
      <c r="X14" s="19" t="s">
        <v>80</v>
      </c>
      <c r="Y14" s="19" t="s">
        <v>83</v>
      </c>
    </row>
    <row r="15" spans="1:25" s="116" customFormat="1" ht="183" customHeight="1" thickBot="1" x14ac:dyDescent="0.25">
      <c r="A15" s="76">
        <v>7</v>
      </c>
      <c r="B15" s="77" t="s">
        <v>10</v>
      </c>
      <c r="C15" s="77" t="s">
        <v>14</v>
      </c>
      <c r="D15" s="77" t="s">
        <v>15</v>
      </c>
      <c r="E15" s="77" t="s">
        <v>12</v>
      </c>
      <c r="F15" s="78" t="s">
        <v>168</v>
      </c>
      <c r="G15" s="78" t="s">
        <v>293</v>
      </c>
      <c r="H15" s="78" t="str">
        <f>VLOOKUP(I15,'Tipos de Riesgo'!$B$18:$C$22,2,FALSE)</f>
        <v>Posible</v>
      </c>
      <c r="I15" s="79">
        <v>3</v>
      </c>
      <c r="J15" s="78" t="str">
        <f>VLOOKUP(K15,'Tipos de Riesgo'!$B$29:$C$33,2,FALSE)</f>
        <v>Mayor</v>
      </c>
      <c r="K15" s="80">
        <v>4</v>
      </c>
      <c r="L15" s="86" t="str">
        <f>VLOOKUP(M15,'Tipos de Riesgo'!$B$41:$C$49,2,FALSE)</f>
        <v>Riesgo Alto</v>
      </c>
      <c r="M15" s="82">
        <f t="shared" si="0"/>
        <v>7</v>
      </c>
      <c r="N15" s="81" t="s">
        <v>24</v>
      </c>
      <c r="O15" s="78" t="s">
        <v>294</v>
      </c>
      <c r="P15" s="97">
        <v>2</v>
      </c>
      <c r="Q15" s="89">
        <v>3</v>
      </c>
      <c r="R15" s="89">
        <f>+P15+Q15</f>
        <v>5</v>
      </c>
      <c r="S15" s="81" t="str">
        <f>VLOOKUP(R15,'Tipos de Riesgo'!$B$41:$C$49,2,FALSE)</f>
        <v>Riesgo Medio</v>
      </c>
      <c r="T15" s="83" t="s">
        <v>36</v>
      </c>
      <c r="U15" s="83" t="s">
        <v>108</v>
      </c>
      <c r="V15" s="83" t="s">
        <v>41</v>
      </c>
      <c r="W15" s="83" t="s">
        <v>109</v>
      </c>
      <c r="X15" s="84" t="s">
        <v>80</v>
      </c>
      <c r="Y15" s="84" t="s">
        <v>110</v>
      </c>
    </row>
    <row r="16" spans="1:25" s="116" customFormat="1" ht="97.5" customHeight="1" thickBot="1" x14ac:dyDescent="0.25">
      <c r="A16" s="85">
        <v>8</v>
      </c>
      <c r="B16" s="117" t="s">
        <v>10</v>
      </c>
      <c r="C16" s="117" t="s">
        <v>14</v>
      </c>
      <c r="D16" s="117" t="s">
        <v>15</v>
      </c>
      <c r="E16" s="117" t="s">
        <v>16</v>
      </c>
      <c r="F16" s="85" t="s">
        <v>111</v>
      </c>
      <c r="G16" s="118" t="s">
        <v>295</v>
      </c>
      <c r="H16" s="85" t="str">
        <f>VLOOKUP(I16,'Tipos de Riesgo'!$B$18:$C$22,2,FALSE)</f>
        <v>Raro</v>
      </c>
      <c r="I16" s="88">
        <v>1</v>
      </c>
      <c r="J16" s="85" t="str">
        <f>VLOOKUP(K16,'Tipos de Riesgo'!$B$29:$C$33,2,FALSE)</f>
        <v>Moderado</v>
      </c>
      <c r="K16" s="92">
        <v>3</v>
      </c>
      <c r="L16" s="119" t="str">
        <f>VLOOKUP(M16,'Tipos de Riesgo'!$B$41:$C$49,2,FALSE)</f>
        <v>Riesgo Bajo</v>
      </c>
      <c r="M16" s="93">
        <f t="shared" si="0"/>
        <v>4</v>
      </c>
      <c r="N16" s="119" t="s">
        <v>24</v>
      </c>
      <c r="O16" s="85" t="s">
        <v>296</v>
      </c>
      <c r="P16" s="88">
        <v>2</v>
      </c>
      <c r="Q16" s="88">
        <v>1</v>
      </c>
      <c r="R16" s="88">
        <f>+P16+Q16</f>
        <v>3</v>
      </c>
      <c r="S16" s="119" t="str">
        <f>VLOOKUP(R16,'Tipos de Riesgo'!$B$41:$C$49,2,FALSE)</f>
        <v>Riesgo Bajo</v>
      </c>
      <c r="T16" s="85" t="s">
        <v>36</v>
      </c>
      <c r="U16" s="85" t="s">
        <v>112</v>
      </c>
      <c r="V16" s="85" t="s">
        <v>41</v>
      </c>
      <c r="W16" s="85" t="s">
        <v>79</v>
      </c>
      <c r="X16" s="84" t="s">
        <v>80</v>
      </c>
      <c r="Y16" s="84" t="s">
        <v>83</v>
      </c>
    </row>
    <row r="17" spans="1:27" s="116" customFormat="1" ht="79.5" customHeight="1" thickBot="1" x14ac:dyDescent="0.25">
      <c r="A17" s="85">
        <v>9</v>
      </c>
      <c r="B17" s="117" t="s">
        <v>25</v>
      </c>
      <c r="C17" s="117" t="s">
        <v>14</v>
      </c>
      <c r="D17" s="117" t="s">
        <v>15</v>
      </c>
      <c r="E17" s="117" t="s">
        <v>12</v>
      </c>
      <c r="F17" s="118" t="s">
        <v>250</v>
      </c>
      <c r="G17" s="85" t="s">
        <v>86</v>
      </c>
      <c r="H17" s="85" t="str">
        <f>VLOOKUP(I17,'Tipos de Riesgo'!$B$18:$C$22,2,FALSE)</f>
        <v>Improbable</v>
      </c>
      <c r="I17" s="88">
        <v>2</v>
      </c>
      <c r="J17" s="85" t="str">
        <f>VLOOKUP(K17,'Tipos de Riesgo'!$B$29:$C$33,2,FALSE)</f>
        <v>Menor</v>
      </c>
      <c r="K17" s="92">
        <v>2</v>
      </c>
      <c r="L17" s="119" t="str">
        <f>VLOOKUP(M17,'Tipos de Riesgo'!$B$41:$C$49,2,FALSE)</f>
        <v>Riesgo Bajo</v>
      </c>
      <c r="M17" s="93">
        <f t="shared" si="0"/>
        <v>4</v>
      </c>
      <c r="N17" s="119" t="s">
        <v>22</v>
      </c>
      <c r="O17" s="118" t="s">
        <v>251</v>
      </c>
      <c r="P17" s="123">
        <v>1</v>
      </c>
      <c r="Q17" s="123">
        <v>1</v>
      </c>
      <c r="R17" s="123">
        <f>+P17+Q17</f>
        <v>2</v>
      </c>
      <c r="S17" s="119" t="str">
        <f>VLOOKUP(R17,'Tipos de Riesgo'!$B$41:$C$49,2,FALSE)</f>
        <v>Riesgo Bajo</v>
      </c>
      <c r="T17" s="85" t="s">
        <v>36</v>
      </c>
      <c r="U17" s="85" t="s">
        <v>42</v>
      </c>
      <c r="V17" s="85" t="s">
        <v>43</v>
      </c>
      <c r="W17" s="85" t="s">
        <v>104</v>
      </c>
      <c r="X17" s="84" t="s">
        <v>80</v>
      </c>
      <c r="Y17" s="84" t="s">
        <v>83</v>
      </c>
    </row>
    <row r="18" spans="1:27" s="161" customFormat="1" ht="95.25" thickBot="1" x14ac:dyDescent="0.3">
      <c r="A18" s="149">
        <v>10</v>
      </c>
      <c r="B18" s="150" t="s">
        <v>10</v>
      </c>
      <c r="C18" s="151" t="s">
        <v>11</v>
      </c>
      <c r="D18" s="151" t="s">
        <v>13</v>
      </c>
      <c r="E18" s="151" t="s">
        <v>283</v>
      </c>
      <c r="F18" s="152" t="s">
        <v>301</v>
      </c>
      <c r="G18" s="153" t="s">
        <v>302</v>
      </c>
      <c r="H18" s="149" t="str">
        <f>VLOOKUP(I18,'Tipos de Riesgo'!$B$18:$C$22,2,FALSE)</f>
        <v>Posible</v>
      </c>
      <c r="I18" s="154">
        <v>3</v>
      </c>
      <c r="J18" s="149" t="str">
        <f>VLOOKUP(K18,'Tipos de Riesgo'!$B$29:$C$33,2,FALSE)</f>
        <v>Mayor</v>
      </c>
      <c r="K18" s="155">
        <v>4</v>
      </c>
      <c r="L18" s="156" t="str">
        <f>VLOOKUP(M18,'Tipos de Riesgo'!$B$41:$C$49,2,FALSE)</f>
        <v>Riesgo Alto</v>
      </c>
      <c r="M18" s="157">
        <f t="shared" ref="M18" si="1">+I18+K18</f>
        <v>7</v>
      </c>
      <c r="N18" s="153" t="s">
        <v>119</v>
      </c>
      <c r="O18" s="153" t="s">
        <v>303</v>
      </c>
      <c r="P18" s="158">
        <v>1</v>
      </c>
      <c r="Q18" s="158">
        <v>4</v>
      </c>
      <c r="R18" s="159">
        <f t="shared" ref="R18:R31" si="2">+P18+Q18</f>
        <v>5</v>
      </c>
      <c r="S18" s="153" t="s">
        <v>120</v>
      </c>
      <c r="T18" s="153" t="s">
        <v>121</v>
      </c>
      <c r="U18" s="153" t="s">
        <v>122</v>
      </c>
      <c r="V18" s="153" t="s">
        <v>123</v>
      </c>
      <c r="W18" s="153" t="s">
        <v>124</v>
      </c>
      <c r="X18" s="153" t="s">
        <v>125</v>
      </c>
      <c r="Y18" s="153" t="s">
        <v>126</v>
      </c>
      <c r="Z18" s="160"/>
      <c r="AA18" s="160"/>
    </row>
    <row r="19" spans="1:27" s="116" customFormat="1" ht="126.75" thickBot="1" x14ac:dyDescent="0.3">
      <c r="A19" s="85">
        <v>11</v>
      </c>
      <c r="B19" s="120" t="s">
        <v>10</v>
      </c>
      <c r="C19" s="121" t="s">
        <v>11</v>
      </c>
      <c r="D19" s="121" t="s">
        <v>13</v>
      </c>
      <c r="E19" s="121" t="s">
        <v>283</v>
      </c>
      <c r="F19" s="125" t="s">
        <v>127</v>
      </c>
      <c r="G19" s="125" t="s">
        <v>128</v>
      </c>
      <c r="H19" s="85" t="str">
        <f>VLOOKUP(I19,'Tipos de Riesgo'!$B$18:$C$22,2,FALSE)</f>
        <v>Posible</v>
      </c>
      <c r="I19" s="88">
        <v>3</v>
      </c>
      <c r="J19" s="85" t="str">
        <f>VLOOKUP(K19,'Tipos de Riesgo'!$B$29:$C$33,2,FALSE)</f>
        <v>Mayor</v>
      </c>
      <c r="K19" s="92">
        <v>4</v>
      </c>
      <c r="L19" s="119" t="str">
        <f>VLOOKUP(M19,'Tipos de Riesgo'!$B$41:$C$49,2,FALSE)</f>
        <v>Riesgo Alto</v>
      </c>
      <c r="M19" s="93">
        <f t="shared" ref="M19" si="3">+I19+K19</f>
        <v>7</v>
      </c>
      <c r="N19" s="125" t="s">
        <v>119</v>
      </c>
      <c r="O19" s="125" t="s">
        <v>297</v>
      </c>
      <c r="P19" s="126">
        <v>1</v>
      </c>
      <c r="Q19" s="126">
        <v>1</v>
      </c>
      <c r="R19" s="123">
        <f t="shared" si="2"/>
        <v>2</v>
      </c>
      <c r="S19" s="125" t="s">
        <v>130</v>
      </c>
      <c r="T19" s="125" t="s">
        <v>121</v>
      </c>
      <c r="U19" s="125" t="s">
        <v>131</v>
      </c>
      <c r="V19" s="125" t="s">
        <v>123</v>
      </c>
      <c r="W19" s="125" t="s">
        <v>132</v>
      </c>
      <c r="X19" s="125" t="s">
        <v>133</v>
      </c>
      <c r="Y19" s="125" t="s">
        <v>134</v>
      </c>
      <c r="Z19" s="127"/>
      <c r="AA19" s="127"/>
    </row>
    <row r="20" spans="1:27" s="116" customFormat="1" ht="189.75" thickBot="1" x14ac:dyDescent="0.3">
      <c r="A20" s="85">
        <v>12</v>
      </c>
      <c r="B20" s="120" t="s">
        <v>10</v>
      </c>
      <c r="C20" s="121" t="s">
        <v>11</v>
      </c>
      <c r="D20" s="121" t="s">
        <v>13</v>
      </c>
      <c r="E20" s="121" t="s">
        <v>283</v>
      </c>
      <c r="F20" s="124" t="s">
        <v>284</v>
      </c>
      <c r="G20" s="125" t="s">
        <v>135</v>
      </c>
      <c r="H20" s="85" t="str">
        <f>VLOOKUP(I20,'Tipos de Riesgo'!$B$18:$C$22,2,FALSE)</f>
        <v>Posible</v>
      </c>
      <c r="I20" s="88">
        <v>3</v>
      </c>
      <c r="J20" s="85" t="str">
        <f>VLOOKUP(K20,'Tipos de Riesgo'!$B$29:$C$33,2,FALSE)</f>
        <v>Mayor</v>
      </c>
      <c r="K20" s="92">
        <v>4</v>
      </c>
      <c r="L20" s="119" t="str">
        <f>VLOOKUP(M20,'Tipos de Riesgo'!$B$41:$C$49,2,FALSE)</f>
        <v>Riesgo Alto</v>
      </c>
      <c r="M20" s="93">
        <f t="shared" ref="M20" si="4">+I20+K20</f>
        <v>7</v>
      </c>
      <c r="N20" s="125" t="s">
        <v>119</v>
      </c>
      <c r="O20" s="125" t="s">
        <v>298</v>
      </c>
      <c r="P20" s="126">
        <v>1</v>
      </c>
      <c r="Q20" s="126">
        <v>1</v>
      </c>
      <c r="R20" s="123">
        <f t="shared" si="2"/>
        <v>2</v>
      </c>
      <c r="S20" s="125" t="s">
        <v>130</v>
      </c>
      <c r="T20" s="125" t="s">
        <v>121</v>
      </c>
      <c r="U20" s="125" t="s">
        <v>122</v>
      </c>
      <c r="V20" s="125" t="s">
        <v>123</v>
      </c>
      <c r="W20" s="125" t="s">
        <v>136</v>
      </c>
      <c r="X20" s="125" t="s">
        <v>137</v>
      </c>
      <c r="Y20" s="125" t="s">
        <v>126</v>
      </c>
      <c r="Z20" s="127"/>
      <c r="AA20" s="127"/>
    </row>
    <row r="21" spans="1:27" s="116" customFormat="1" ht="142.5" thickBot="1" x14ac:dyDescent="0.3">
      <c r="A21" s="85">
        <v>13</v>
      </c>
      <c r="B21" s="121" t="s">
        <v>10</v>
      </c>
      <c r="C21" s="121" t="s">
        <v>14</v>
      </c>
      <c r="D21" s="121" t="s">
        <v>75</v>
      </c>
      <c r="E21" s="121" t="s">
        <v>285</v>
      </c>
      <c r="F21" s="128" t="s">
        <v>252</v>
      </c>
      <c r="G21" s="125" t="s">
        <v>140</v>
      </c>
      <c r="H21" s="85" t="str">
        <f>VLOOKUP(I21,'Tipos de Riesgo'!$B$18:$C$22,2,FALSE)</f>
        <v>Posible</v>
      </c>
      <c r="I21" s="88">
        <v>3</v>
      </c>
      <c r="J21" s="85" t="str">
        <f>VLOOKUP(K21,'Tipos de Riesgo'!$B$29:$C$33,2,FALSE)</f>
        <v>Catastrófico</v>
      </c>
      <c r="K21" s="92">
        <v>5</v>
      </c>
      <c r="L21" s="119" t="str">
        <f>VLOOKUP(M21,'Tipos de Riesgo'!$B$41:$C$49,2,FALSE)</f>
        <v>Riesgo Extremo</v>
      </c>
      <c r="M21" s="93">
        <f t="shared" ref="M21:M22" si="5">+I21+K21</f>
        <v>8</v>
      </c>
      <c r="N21" s="125" t="s">
        <v>119</v>
      </c>
      <c r="O21" s="125" t="s">
        <v>299</v>
      </c>
      <c r="P21" s="126">
        <v>1</v>
      </c>
      <c r="Q21" s="126">
        <v>1</v>
      </c>
      <c r="R21" s="123">
        <f t="shared" si="2"/>
        <v>2</v>
      </c>
      <c r="S21" s="125" t="s">
        <v>130</v>
      </c>
      <c r="T21" s="125" t="s">
        <v>121</v>
      </c>
      <c r="U21" s="125" t="s">
        <v>122</v>
      </c>
      <c r="V21" s="125" t="s">
        <v>141</v>
      </c>
      <c r="W21" s="125" t="s">
        <v>142</v>
      </c>
      <c r="X21" s="125" t="s">
        <v>143</v>
      </c>
      <c r="Y21" s="125" t="s">
        <v>144</v>
      </c>
      <c r="Z21" s="127"/>
      <c r="AA21" s="127"/>
    </row>
    <row r="22" spans="1:27" s="116" customFormat="1" ht="126.75" thickBot="1" x14ac:dyDescent="0.3">
      <c r="A22" s="85">
        <v>14</v>
      </c>
      <c r="B22" s="121" t="s">
        <v>10</v>
      </c>
      <c r="C22" s="120" t="s">
        <v>117</v>
      </c>
      <c r="D22" s="120" t="s">
        <v>139</v>
      </c>
      <c r="E22" s="120" t="s">
        <v>118</v>
      </c>
      <c r="F22" s="129" t="s">
        <v>145</v>
      </c>
      <c r="G22" s="125" t="s">
        <v>146</v>
      </c>
      <c r="H22" s="85" t="str">
        <f>VLOOKUP(I22,'Tipos de Riesgo'!$B$18:$C$22,2,FALSE)</f>
        <v>Posible</v>
      </c>
      <c r="I22" s="88">
        <v>3</v>
      </c>
      <c r="J22" s="85" t="str">
        <f>VLOOKUP(K22,'Tipos de Riesgo'!$B$29:$C$33,2,FALSE)</f>
        <v>Mayor</v>
      </c>
      <c r="K22" s="92">
        <v>4</v>
      </c>
      <c r="L22" s="119" t="str">
        <f>VLOOKUP(M22,'Tipos de Riesgo'!$B$41:$C$49,2,FALSE)</f>
        <v>Riesgo Alto</v>
      </c>
      <c r="M22" s="93">
        <f t="shared" si="5"/>
        <v>7</v>
      </c>
      <c r="N22" s="125" t="s">
        <v>119</v>
      </c>
      <c r="O22" s="125" t="s">
        <v>147</v>
      </c>
      <c r="P22" s="126">
        <v>2</v>
      </c>
      <c r="Q22" s="126">
        <v>2</v>
      </c>
      <c r="R22" s="123">
        <f t="shared" si="2"/>
        <v>4</v>
      </c>
      <c r="S22" s="125" t="s">
        <v>130</v>
      </c>
      <c r="T22" s="125" t="s">
        <v>121</v>
      </c>
      <c r="U22" s="125" t="s">
        <v>122</v>
      </c>
      <c r="V22" s="125" t="s">
        <v>148</v>
      </c>
      <c r="W22" s="125" t="s">
        <v>149</v>
      </c>
      <c r="X22" s="125" t="s">
        <v>150</v>
      </c>
      <c r="Y22" s="125" t="s">
        <v>151</v>
      </c>
      <c r="Z22" s="127"/>
      <c r="AA22" s="127"/>
    </row>
    <row r="23" spans="1:27" s="116" customFormat="1" ht="79.5" thickBot="1" x14ac:dyDescent="0.3">
      <c r="A23" s="85">
        <v>15</v>
      </c>
      <c r="B23" s="121" t="s">
        <v>10</v>
      </c>
      <c r="C23" s="121" t="s">
        <v>14</v>
      </c>
      <c r="D23" s="121" t="s">
        <v>75</v>
      </c>
      <c r="E23" s="121" t="s">
        <v>285</v>
      </c>
      <c r="F23" s="125" t="s">
        <v>152</v>
      </c>
      <c r="G23" s="125" t="s">
        <v>153</v>
      </c>
      <c r="H23" s="85" t="str">
        <f>VLOOKUP(I23,'Tipos de Riesgo'!$B$18:$C$22,2,FALSE)</f>
        <v>Posible</v>
      </c>
      <c r="I23" s="88">
        <v>3</v>
      </c>
      <c r="J23" s="85" t="str">
        <f>VLOOKUP(K23,'Tipos de Riesgo'!$B$29:$C$33,2,FALSE)</f>
        <v>Moderado</v>
      </c>
      <c r="K23" s="92">
        <v>3</v>
      </c>
      <c r="L23" s="119" t="str">
        <f>VLOOKUP(M23,'Tipos de Riesgo'!$B$41:$C$49,2,FALSE)</f>
        <v>Riesgo Alto</v>
      </c>
      <c r="M23" s="93">
        <f t="shared" ref="M23" si="6">+I23+K23</f>
        <v>6</v>
      </c>
      <c r="N23" s="125" t="s">
        <v>119</v>
      </c>
      <c r="O23" s="125" t="s">
        <v>154</v>
      </c>
      <c r="P23" s="126">
        <v>1</v>
      </c>
      <c r="Q23" s="126">
        <v>3</v>
      </c>
      <c r="R23" s="123">
        <f t="shared" si="2"/>
        <v>4</v>
      </c>
      <c r="S23" s="125" t="s">
        <v>130</v>
      </c>
      <c r="T23" s="125" t="s">
        <v>155</v>
      </c>
      <c r="U23" s="125" t="s">
        <v>122</v>
      </c>
      <c r="V23" s="125" t="s">
        <v>156</v>
      </c>
      <c r="W23" s="125" t="s">
        <v>157</v>
      </c>
      <c r="X23" s="125" t="s">
        <v>158</v>
      </c>
      <c r="Y23" s="125" t="s">
        <v>159</v>
      </c>
      <c r="Z23" s="127"/>
      <c r="AA23" s="127"/>
    </row>
    <row r="24" spans="1:27" s="116" customFormat="1" ht="158.25" thickBot="1" x14ac:dyDescent="0.3">
      <c r="A24" s="85">
        <v>16</v>
      </c>
      <c r="B24" s="121" t="s">
        <v>10</v>
      </c>
      <c r="C24" s="121" t="s">
        <v>11</v>
      </c>
      <c r="D24" s="121" t="s">
        <v>75</v>
      </c>
      <c r="E24" s="121" t="s">
        <v>286</v>
      </c>
      <c r="F24" s="125" t="s">
        <v>160</v>
      </c>
      <c r="G24" s="125" t="s">
        <v>161</v>
      </c>
      <c r="H24" s="85" t="str">
        <f>VLOOKUP(I24,'Tipos de Riesgo'!$B$18:$C$22,2,FALSE)</f>
        <v>Posible</v>
      </c>
      <c r="I24" s="88">
        <v>3</v>
      </c>
      <c r="J24" s="85" t="str">
        <f>VLOOKUP(K24,'Tipos de Riesgo'!$B$29:$C$33,2,FALSE)</f>
        <v>Moderado</v>
      </c>
      <c r="K24" s="92">
        <v>3</v>
      </c>
      <c r="L24" s="119" t="str">
        <f>VLOOKUP(M24,'Tipos de Riesgo'!$B$41:$C$49,2,FALSE)</f>
        <v>Riesgo Alto</v>
      </c>
      <c r="M24" s="93">
        <f t="shared" ref="M24" si="7">+I24+K24</f>
        <v>6</v>
      </c>
      <c r="N24" s="125" t="s">
        <v>119</v>
      </c>
      <c r="O24" s="125" t="s">
        <v>162</v>
      </c>
      <c r="P24" s="126">
        <v>2</v>
      </c>
      <c r="Q24" s="126">
        <v>2</v>
      </c>
      <c r="R24" s="123">
        <f t="shared" si="2"/>
        <v>4</v>
      </c>
      <c r="S24" s="125" t="s">
        <v>130</v>
      </c>
      <c r="T24" s="125" t="s">
        <v>121</v>
      </c>
      <c r="U24" s="125" t="s">
        <v>163</v>
      </c>
      <c r="V24" s="125" t="s">
        <v>164</v>
      </c>
      <c r="W24" s="125" t="s">
        <v>149</v>
      </c>
      <c r="X24" s="125" t="s">
        <v>165</v>
      </c>
      <c r="Y24" s="125" t="s">
        <v>166</v>
      </c>
    </row>
    <row r="25" spans="1:27" s="116" customFormat="1" ht="205.5" thickBot="1" x14ac:dyDescent="0.3">
      <c r="A25" s="85">
        <v>17</v>
      </c>
      <c r="B25" s="121" t="s">
        <v>10</v>
      </c>
      <c r="C25" s="121" t="s">
        <v>11</v>
      </c>
      <c r="D25" s="121" t="s">
        <v>15</v>
      </c>
      <c r="E25" s="121" t="s">
        <v>287</v>
      </c>
      <c r="F25" s="125" t="s">
        <v>169</v>
      </c>
      <c r="G25" s="125" t="s">
        <v>170</v>
      </c>
      <c r="H25" s="85" t="str">
        <f>VLOOKUP(I25,'Tipos de Riesgo'!$B$18:$C$22,2,FALSE)</f>
        <v>Posible</v>
      </c>
      <c r="I25" s="88">
        <v>3</v>
      </c>
      <c r="J25" s="85" t="str">
        <f>VLOOKUP(K25,'Tipos de Riesgo'!$B$29:$C$33,2,FALSE)</f>
        <v>Mayor</v>
      </c>
      <c r="K25" s="92">
        <v>4</v>
      </c>
      <c r="L25" s="119" t="str">
        <f>VLOOKUP(M25,'Tipos de Riesgo'!$B$41:$C$49,2,FALSE)</f>
        <v>Riesgo Alto</v>
      </c>
      <c r="M25" s="93">
        <f t="shared" ref="M25" si="8">+I25+K25</f>
        <v>7</v>
      </c>
      <c r="N25" s="125" t="s">
        <v>119</v>
      </c>
      <c r="O25" s="125" t="s">
        <v>171</v>
      </c>
      <c r="P25" s="126">
        <v>2</v>
      </c>
      <c r="Q25" s="126">
        <v>3</v>
      </c>
      <c r="R25" s="123">
        <f t="shared" si="2"/>
        <v>5</v>
      </c>
      <c r="S25" s="125" t="s">
        <v>129</v>
      </c>
      <c r="T25" s="125" t="s">
        <v>121</v>
      </c>
      <c r="U25" s="125" t="s">
        <v>172</v>
      </c>
      <c r="V25" s="125" t="s">
        <v>173</v>
      </c>
      <c r="W25" s="125" t="s">
        <v>174</v>
      </c>
      <c r="X25" s="125" t="s">
        <v>175</v>
      </c>
      <c r="Y25" s="125" t="s">
        <v>176</v>
      </c>
    </row>
    <row r="26" spans="1:27" s="116" customFormat="1" ht="95.25" thickBot="1" x14ac:dyDescent="0.3">
      <c r="A26" s="85">
        <v>18</v>
      </c>
      <c r="B26" s="120" t="s">
        <v>116</v>
      </c>
      <c r="C26" s="120" t="s">
        <v>138</v>
      </c>
      <c r="D26" s="120" t="s">
        <v>167</v>
      </c>
      <c r="E26" s="120" t="s">
        <v>179</v>
      </c>
      <c r="F26" s="125" t="s">
        <v>253</v>
      </c>
      <c r="G26" s="125" t="s">
        <v>180</v>
      </c>
      <c r="H26" s="85" t="str">
        <f>VLOOKUP(I26,'Tipos de Riesgo'!$B$18:$C$22,2,FALSE)</f>
        <v>Raro</v>
      </c>
      <c r="I26" s="88">
        <v>1</v>
      </c>
      <c r="J26" s="85" t="str">
        <f>VLOOKUP(K26,'Tipos de Riesgo'!$B$29:$C$33,2,FALSE)</f>
        <v>Menor</v>
      </c>
      <c r="K26" s="92">
        <v>2</v>
      </c>
      <c r="L26" s="119" t="str">
        <f>VLOOKUP(M26,'Tipos de Riesgo'!$B$41:$C$49,2,FALSE)</f>
        <v>Riesgo Bajo</v>
      </c>
      <c r="M26" s="93">
        <f t="shared" ref="M26:M31" si="9">+I26+K26</f>
        <v>3</v>
      </c>
      <c r="N26" s="125" t="s">
        <v>177</v>
      </c>
      <c r="O26" s="125" t="s">
        <v>181</v>
      </c>
      <c r="P26" s="126">
        <v>3</v>
      </c>
      <c r="Q26" s="126">
        <v>2</v>
      </c>
      <c r="R26" s="123">
        <f t="shared" si="2"/>
        <v>5</v>
      </c>
      <c r="S26" s="125" t="s">
        <v>129</v>
      </c>
      <c r="T26" s="125" t="s">
        <v>121</v>
      </c>
      <c r="U26" s="125" t="s">
        <v>177</v>
      </c>
      <c r="V26" s="125" t="s">
        <v>182</v>
      </c>
      <c r="W26" s="125" t="s">
        <v>178</v>
      </c>
      <c r="X26" s="125" t="s">
        <v>183</v>
      </c>
      <c r="Y26" s="125" t="s">
        <v>184</v>
      </c>
    </row>
    <row r="27" spans="1:27" ht="95.25" thickBot="1" x14ac:dyDescent="0.3">
      <c r="A27" s="2">
        <v>19</v>
      </c>
      <c r="B27" s="120" t="s">
        <v>25</v>
      </c>
      <c r="C27" s="120" t="s">
        <v>138</v>
      </c>
      <c r="D27" s="120" t="s">
        <v>15</v>
      </c>
      <c r="E27" s="120" t="s">
        <v>118</v>
      </c>
      <c r="F27" s="124" t="s">
        <v>305</v>
      </c>
      <c r="G27" s="124" t="s">
        <v>306</v>
      </c>
      <c r="H27" s="124" t="s">
        <v>307</v>
      </c>
      <c r="I27" s="124">
        <f>IF(H27="RARO",1,IF(H27="IMPROBABLE",2,IF(H27="POSIBLE",3,IF(H27="PROBABLE",4,IF(H27="CASI CIERTO",5,0)))))</f>
        <v>2</v>
      </c>
      <c r="J27" s="124" t="s">
        <v>308</v>
      </c>
      <c r="K27" s="124">
        <f>IF(J27="INSIGNIFICANTE",1,IF(J27="MENOR",2,IF(J27="MODERADO",3,IF(J27="MAYOR",4,IF(J27="CATASTRÓFICO",5,0)))))</f>
        <v>2</v>
      </c>
      <c r="L27" s="119" t="str">
        <f>VLOOKUP(M27,'[1]Tipos de Riesgo'!$B$41:$C$49,2,FALSE)</f>
        <v>Riesgo Bajo</v>
      </c>
      <c r="M27" s="93">
        <f t="shared" si="9"/>
        <v>4</v>
      </c>
      <c r="N27" s="119" t="s">
        <v>22</v>
      </c>
      <c r="O27" s="124" t="s">
        <v>309</v>
      </c>
      <c r="P27" s="126">
        <v>2</v>
      </c>
      <c r="Q27" s="126">
        <v>2</v>
      </c>
      <c r="R27" s="123">
        <f t="shared" si="2"/>
        <v>4</v>
      </c>
      <c r="S27" s="125" t="s">
        <v>130</v>
      </c>
      <c r="T27" s="124" t="s">
        <v>121</v>
      </c>
      <c r="U27" s="124" t="s">
        <v>310</v>
      </c>
      <c r="V27" s="124" t="s">
        <v>311</v>
      </c>
      <c r="W27" s="125" t="s">
        <v>178</v>
      </c>
      <c r="X27" s="124" t="s">
        <v>312</v>
      </c>
      <c r="Y27" s="124" t="s">
        <v>313</v>
      </c>
    </row>
    <row r="28" spans="1:27" ht="95.25" thickBot="1" x14ac:dyDescent="0.3">
      <c r="A28" s="2">
        <v>20</v>
      </c>
      <c r="B28" s="120" t="s">
        <v>25</v>
      </c>
      <c r="C28" s="120" t="s">
        <v>138</v>
      </c>
      <c r="D28" s="120" t="s">
        <v>15</v>
      </c>
      <c r="E28" s="120" t="s">
        <v>285</v>
      </c>
      <c r="F28" s="124" t="s">
        <v>314</v>
      </c>
      <c r="G28" s="124" t="s">
        <v>315</v>
      </c>
      <c r="H28" s="85" t="str">
        <f>VLOOKUP(I28,'[1]Tipos de Riesgo'!$B$18:$C$22,2,FALSE)</f>
        <v>Improbable</v>
      </c>
      <c r="I28" s="88">
        <v>2</v>
      </c>
      <c r="J28" s="85" t="str">
        <f>VLOOKUP(K28,'[1]Tipos de Riesgo'!$B$29:$C$33,2,FALSE)</f>
        <v>Menor</v>
      </c>
      <c r="K28" s="92">
        <v>2</v>
      </c>
      <c r="L28" s="119" t="str">
        <f>VLOOKUP(M28,'[1]Tipos de Riesgo'!$B$41:$C$49,2,FALSE)</f>
        <v>Riesgo Bajo</v>
      </c>
      <c r="M28" s="93">
        <f t="shared" si="9"/>
        <v>4</v>
      </c>
      <c r="N28" s="119" t="s">
        <v>22</v>
      </c>
      <c r="O28" s="124" t="s">
        <v>316</v>
      </c>
      <c r="P28" s="126">
        <v>2</v>
      </c>
      <c r="Q28" s="126">
        <v>2</v>
      </c>
      <c r="R28" s="123">
        <f t="shared" si="2"/>
        <v>4</v>
      </c>
      <c r="S28" s="125" t="s">
        <v>130</v>
      </c>
      <c r="T28" s="124" t="s">
        <v>121</v>
      </c>
      <c r="U28" s="124" t="s">
        <v>310</v>
      </c>
      <c r="V28" s="124" t="s">
        <v>311</v>
      </c>
      <c r="W28" s="125" t="s">
        <v>178</v>
      </c>
      <c r="X28" s="124" t="s">
        <v>317</v>
      </c>
      <c r="Y28" s="124" t="s">
        <v>318</v>
      </c>
    </row>
    <row r="29" spans="1:27" ht="111" thickBot="1" x14ac:dyDescent="0.3">
      <c r="A29" s="2">
        <v>21</v>
      </c>
      <c r="B29" s="120" t="s">
        <v>25</v>
      </c>
      <c r="C29" s="120" t="s">
        <v>138</v>
      </c>
      <c r="D29" s="120" t="s">
        <v>15</v>
      </c>
      <c r="E29" s="120" t="s">
        <v>286</v>
      </c>
      <c r="F29" s="124" t="s">
        <v>319</v>
      </c>
      <c r="G29" s="124" t="s">
        <v>315</v>
      </c>
      <c r="H29" s="85" t="str">
        <f>VLOOKUP(I29,'[1]Tipos de Riesgo'!$B$18:$C$22,2,FALSE)</f>
        <v>Raro</v>
      </c>
      <c r="I29" s="88">
        <v>1</v>
      </c>
      <c r="J29" s="85" t="str">
        <f>VLOOKUP(K29,'[1]Tipos de Riesgo'!$B$29:$C$33,2,FALSE)</f>
        <v>Menor</v>
      </c>
      <c r="K29" s="92">
        <v>2</v>
      </c>
      <c r="L29" s="119" t="str">
        <f>VLOOKUP(M29,'[1]Tipos de Riesgo'!$B$41:$C$49,2,FALSE)</f>
        <v>Riesgo Bajo</v>
      </c>
      <c r="M29" s="93">
        <f t="shared" si="9"/>
        <v>3</v>
      </c>
      <c r="N29" s="119" t="s">
        <v>22</v>
      </c>
      <c r="O29" s="124" t="s">
        <v>320</v>
      </c>
      <c r="P29" s="126">
        <v>2</v>
      </c>
      <c r="Q29" s="126">
        <v>2</v>
      </c>
      <c r="R29" s="123">
        <f t="shared" si="2"/>
        <v>4</v>
      </c>
      <c r="S29" s="125" t="s">
        <v>130</v>
      </c>
      <c r="T29" s="124" t="s">
        <v>121</v>
      </c>
      <c r="U29" s="124" t="s">
        <v>310</v>
      </c>
      <c r="V29" s="124" t="s">
        <v>311</v>
      </c>
      <c r="W29" s="125" t="s">
        <v>178</v>
      </c>
      <c r="X29" s="124" t="s">
        <v>321</v>
      </c>
      <c r="Y29" s="124" t="s">
        <v>318</v>
      </c>
    </row>
    <row r="30" spans="1:27" ht="126.75" thickBot="1" x14ac:dyDescent="0.3">
      <c r="A30" s="120">
        <v>22</v>
      </c>
      <c r="B30" s="120" t="s">
        <v>25</v>
      </c>
      <c r="C30" s="120" t="s">
        <v>138</v>
      </c>
      <c r="D30" s="120" t="s">
        <v>15</v>
      </c>
      <c r="E30" s="120" t="s">
        <v>322</v>
      </c>
      <c r="F30" s="124" t="s">
        <v>323</v>
      </c>
      <c r="G30" s="124" t="s">
        <v>324</v>
      </c>
      <c r="H30" s="85" t="str">
        <f>VLOOKUP(I30,'[1]Tipos de Riesgo'!$B$18:$C$22,2,FALSE)</f>
        <v>Improbable</v>
      </c>
      <c r="I30" s="88">
        <v>2</v>
      </c>
      <c r="J30" s="85" t="str">
        <f>VLOOKUP(K30,'[1]Tipos de Riesgo'!$B$29:$C$33,2,FALSE)</f>
        <v>Menor</v>
      </c>
      <c r="K30" s="92">
        <v>2</v>
      </c>
      <c r="L30" s="119" t="str">
        <f>VLOOKUP(M30,'[1]Tipos de Riesgo'!$B$41:$C$49,2,FALSE)</f>
        <v>Riesgo Bajo</v>
      </c>
      <c r="M30" s="93">
        <f t="shared" si="9"/>
        <v>4</v>
      </c>
      <c r="N30" s="162" t="s">
        <v>325</v>
      </c>
      <c r="O30" s="163" t="s">
        <v>326</v>
      </c>
      <c r="P30" s="126">
        <v>2</v>
      </c>
      <c r="Q30" s="126">
        <v>2</v>
      </c>
      <c r="R30" s="123">
        <f t="shared" si="2"/>
        <v>4</v>
      </c>
      <c r="S30" s="125" t="s">
        <v>130</v>
      </c>
      <c r="T30" s="124" t="s">
        <v>121</v>
      </c>
      <c r="U30" s="163" t="s">
        <v>22</v>
      </c>
      <c r="V30" s="124" t="s">
        <v>311</v>
      </c>
      <c r="W30" s="125" t="s">
        <v>178</v>
      </c>
      <c r="X30" s="163" t="s">
        <v>327</v>
      </c>
      <c r="Y30" s="124" t="s">
        <v>318</v>
      </c>
    </row>
    <row r="31" spans="1:27" ht="237" thickBot="1" x14ac:dyDescent="0.3">
      <c r="A31" s="164">
        <v>23</v>
      </c>
      <c r="B31" s="120" t="s">
        <v>25</v>
      </c>
      <c r="C31" s="120" t="s">
        <v>138</v>
      </c>
      <c r="D31" s="120" t="s">
        <v>15</v>
      </c>
      <c r="E31" s="120" t="s">
        <v>322</v>
      </c>
      <c r="F31" s="124" t="s">
        <v>328</v>
      </c>
      <c r="G31" s="124" t="s">
        <v>329</v>
      </c>
      <c r="H31" s="85" t="str">
        <f>VLOOKUP(I31,'[1]Tipos de Riesgo'!$B$18:$C$22,2,FALSE)</f>
        <v>Improbable</v>
      </c>
      <c r="I31" s="88">
        <v>2</v>
      </c>
      <c r="J31" s="85" t="str">
        <f>VLOOKUP(K31,'[1]Tipos de Riesgo'!$B$29:$C$33,2,FALSE)</f>
        <v>Menor</v>
      </c>
      <c r="K31" s="92">
        <v>2</v>
      </c>
      <c r="L31" s="119" t="str">
        <f>VLOOKUP(M31,'[1]Tipos de Riesgo'!$B$41:$C$49,2,FALSE)</f>
        <v>Riesgo Bajo</v>
      </c>
      <c r="M31" s="93">
        <f t="shared" si="9"/>
        <v>4</v>
      </c>
      <c r="N31" s="162" t="s">
        <v>325</v>
      </c>
      <c r="O31" s="163" t="s">
        <v>330</v>
      </c>
      <c r="P31" s="126">
        <v>2</v>
      </c>
      <c r="Q31" s="126">
        <v>2</v>
      </c>
      <c r="R31" s="123">
        <f t="shared" si="2"/>
        <v>4</v>
      </c>
      <c r="S31" s="125" t="s">
        <v>130</v>
      </c>
      <c r="T31" s="124" t="s">
        <v>121</v>
      </c>
      <c r="U31" s="163" t="s">
        <v>22</v>
      </c>
      <c r="V31" s="124" t="s">
        <v>311</v>
      </c>
      <c r="W31" s="125" t="s">
        <v>178</v>
      </c>
      <c r="X31" s="163" t="s">
        <v>331</v>
      </c>
      <c r="Y31" s="124" t="s">
        <v>318</v>
      </c>
    </row>
  </sheetData>
  <mergeCells count="23">
    <mergeCell ref="F4:P5"/>
    <mergeCell ref="A1:Y1"/>
    <mergeCell ref="A3:Y3"/>
    <mergeCell ref="X7:Y7"/>
    <mergeCell ref="A2:N2"/>
    <mergeCell ref="A4:E5"/>
    <mergeCell ref="H7:I7"/>
    <mergeCell ref="J7:K7"/>
    <mergeCell ref="L7:M7"/>
    <mergeCell ref="P7:S7"/>
    <mergeCell ref="T7:T8"/>
    <mergeCell ref="U7:U8"/>
    <mergeCell ref="V7:V8"/>
    <mergeCell ref="W7:W8"/>
    <mergeCell ref="G7:G8"/>
    <mergeCell ref="N7:N8"/>
    <mergeCell ref="O7:O8"/>
    <mergeCell ref="A7:A8"/>
    <mergeCell ref="B7:B8"/>
    <mergeCell ref="C7:C8"/>
    <mergeCell ref="D7:D8"/>
    <mergeCell ref="E7:E8"/>
    <mergeCell ref="F7:F8"/>
  </mergeCells>
  <conditionalFormatting sqref="R12"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13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14:R16 R9:R11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9:M17">
    <cfRule type="colorScale" priority="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18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19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0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1">
    <cfRule type="colorScale" priority="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2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3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4">
    <cfRule type="colorScale" priority="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5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6">
    <cfRule type="colorScale" priority="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17:R26">
    <cfRule type="colorScale" priority="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9:R26">
    <cfRule type="colorScale" priority="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27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27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28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28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29:R31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29:R31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8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9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30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31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7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scale="31" fitToHeight="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698A816-80A6-4107-8FD6-87CCE712BCF8}">
          <x14:formula1>
            <xm:f>'C:\Users\luz.galindo\OneDrive - Unidad de Victimas\2019\E-Signa\Estudios Previos\radicados\[Analisis de riesgo-Esigna 2019.xlsm]Hoja2'!#REF!</xm:f>
          </x14:formula1>
          <xm:sqref>B27:B31 Y27:Y30 J27 H27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958F4FBCB849408E21398780C9562D" ma:contentTypeVersion="11" ma:contentTypeDescription="Crear nuevo documento." ma:contentTypeScope="" ma:versionID="0bd077ae0d99ffa03c7c8b2b3c023135">
  <xsd:schema xmlns:xsd="http://www.w3.org/2001/XMLSchema" xmlns:xs="http://www.w3.org/2001/XMLSchema" xmlns:p="http://schemas.microsoft.com/office/2006/metadata/properties" xmlns:ns3="9af9ea7f-0afc-4a31-a87d-3d4a72a02fe1" xmlns:ns4="463ac591-ab40-4170-b0a9-c48c9d84c270" targetNamespace="http://schemas.microsoft.com/office/2006/metadata/properties" ma:root="true" ma:fieldsID="dca92d7cad4dc470c844ebc53ed84d2e" ns3:_="" ns4:_="">
    <xsd:import namespace="9af9ea7f-0afc-4a31-a87d-3d4a72a02fe1"/>
    <xsd:import namespace="463ac591-ab40-4170-b0a9-c48c9d84c27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EventHashCode" minOccurs="0"/>
                <xsd:element ref="ns3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f9ea7f-0afc-4a31-a87d-3d4a72a02f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3ac591-ab40-4170-b0a9-c48c9d84c27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BDD4A2E-053C-46D8-8768-30243F4D29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f9ea7f-0afc-4a31-a87d-3d4a72a02fe1"/>
    <ds:schemaRef ds:uri="463ac591-ab40-4170-b0a9-c48c9d84c27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A6A8FB-6859-432F-AF3C-F04AC68630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C5CC43-54E8-4C5B-92D5-313381136F52}">
  <ds:schemaRefs>
    <ds:schemaRef ds:uri="9af9ea7f-0afc-4a31-a87d-3d4a72a02fe1"/>
    <ds:schemaRef ds:uri="http://purl.org/dc/dcmitype/"/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463ac591-ab40-4170-b0a9-c48c9d84c270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colombia compra</vt:lpstr>
      <vt:lpstr>Tipos de Riesgo</vt:lpstr>
      <vt:lpstr>Matriz de Riesgos</vt:lpstr>
      <vt:lpstr>RIESGOS GENERALES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gasierra</dc:creator>
  <cp:lastModifiedBy>Vanessa Palomeque Bohorquez</cp:lastModifiedBy>
  <cp:lastPrinted>2019-07-31T20:22:25Z</cp:lastPrinted>
  <dcterms:created xsi:type="dcterms:W3CDTF">2010-05-11T17:24:23Z</dcterms:created>
  <dcterms:modified xsi:type="dcterms:W3CDTF">2019-08-13T23:06:28Z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0x010100E8958F4FBCB849408E21398780C9562D</vt:lpwstr>
  </property>
</Properties>
</file>