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i\OneDrive\Desktop\COMISION NACIONAL DEL SERVICIO CIVIL\PROCESO CUSTODIA DE MEDIOS 2023\DOCUMENTOS ENVIADOS A JURIDICA - MINIMA CUANTIA\"/>
    </mc:Choice>
  </mc:AlternateContent>
  <xr:revisionPtr revIDLastSave="0" documentId="8_{C571E849-6218-4917-BC39-096980E16F81}" xr6:coauthVersionLast="47" xr6:coauthVersionMax="47" xr10:uidLastSave="{00000000-0000-0000-0000-000000000000}"/>
  <bookViews>
    <workbookView xWindow="-110" yWindow="-110" windowWidth="19420" windowHeight="10300" xr2:uid="{21335706-6541-4F55-A536-64788D348E0C}"/>
  </bookViews>
  <sheets>
    <sheet name="Hoja1" sheetId="1" r:id="rId1"/>
    <sheet name="Hoja4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N10" i="1"/>
  <c r="N9" i="1"/>
  <c r="N7" i="1"/>
  <c r="M9" i="1" l="1"/>
  <c r="M10" i="1"/>
  <c r="M11" i="1"/>
  <c r="M8" i="1"/>
  <c r="M7" i="1"/>
  <c r="N12" i="1" l="1"/>
  <c r="N13" i="1" s="1"/>
  <c r="N14" i="1" s="1"/>
  <c r="K4" i="4"/>
  <c r="J3" i="4"/>
  <c r="K3" i="4" l="1"/>
  <c r="L4" i="4"/>
  <c r="G9" i="4"/>
  <c r="G10" i="4"/>
  <c r="G11" i="4" s="1"/>
  <c r="M4" i="4" l="1"/>
  <c r="L3" i="4"/>
  <c r="N4" i="4" l="1"/>
  <c r="M3" i="4"/>
  <c r="O4" i="4" l="1"/>
  <c r="N3" i="4"/>
  <c r="P4" i="4" l="1"/>
  <c r="O3" i="4"/>
  <c r="Q4" i="4" l="1"/>
  <c r="P3" i="4"/>
  <c r="R4" i="4" l="1"/>
  <c r="Q3" i="4"/>
  <c r="S4" i="4" l="1"/>
  <c r="R3" i="4"/>
  <c r="K11" i="1"/>
  <c r="K10" i="1"/>
  <c r="K9" i="1"/>
  <c r="K7" i="1"/>
  <c r="H10" i="1"/>
  <c r="H7" i="1"/>
  <c r="T4" i="4" l="1"/>
  <c r="S3" i="4"/>
  <c r="H11" i="1"/>
  <c r="H9" i="1"/>
  <c r="U4" i="4" l="1"/>
  <c r="T3" i="4"/>
  <c r="U3" i="4"/>
  <c r="V3" i="4" s="1"/>
  <c r="J11" i="1"/>
  <c r="J10" i="1"/>
  <c r="J9" i="1"/>
  <c r="J8" i="1"/>
  <c r="J7" i="1"/>
  <c r="K12" i="1" l="1"/>
  <c r="G11" i="1"/>
  <c r="G10" i="1"/>
  <c r="G9" i="1"/>
  <c r="G8" i="1"/>
  <c r="G7" i="1"/>
  <c r="K13" i="1" l="1"/>
  <c r="K14" i="1" s="1"/>
  <c r="H12" i="1"/>
  <c r="H13" i="1" l="1"/>
  <c r="H14" i="1" s="1"/>
  <c r="E18" i="1" s="1"/>
</calcChain>
</file>

<file path=xl/sharedStrings.xml><?xml version="1.0" encoding="utf-8"?>
<sst xmlns="http://schemas.openxmlformats.org/spreadsheetml/2006/main" count="55" uniqueCount="27">
  <si>
    <t>CONSOLIDADO DE COTIZACIÓN</t>
  </si>
  <si>
    <t>CONTRATAR LOS SERVICIOS DE UNA EMPRESA DE SEGURIDAD DE LA INFORMACIÓN PARA LA CUSTODIA DE LOS BACKUPS DE LA CNSC.</t>
  </si>
  <si>
    <t>DETALLES</t>
  </si>
  <si>
    <t>THOMAS - MANEJO TECNICO DE INFORMACIÓN S.A.</t>
  </si>
  <si>
    <t>TANDEM</t>
  </si>
  <si>
    <t>ATS GESTION DOCUMENTAL</t>
  </si>
  <si>
    <t>ITEM</t>
  </si>
  <si>
    <t>DESCRIPCION</t>
  </si>
  <si>
    <t>CANTIDAD</t>
  </si>
  <si>
    <t>CANTIDAD MESES</t>
  </si>
  <si>
    <t>VR. UNITARIO $</t>
  </si>
  <si>
    <t>VR. IVA $ (si se requiere)</t>
  </si>
  <si>
    <t>VALOR $</t>
  </si>
  <si>
    <t>Recolecciòn inicial de Medios Magneticos</t>
  </si>
  <si>
    <t>Almacenamiento de medios magnéticos, vigencia hasta el 30 de noviembre 2023.</t>
  </si>
  <si>
    <t>Servicio de transporte ordinario: Una vez a la semana un promedio estimado de cuatro (4) veces al mes - hasta el 30 de noviembre 2023: minimo 4 unidades transportadas.</t>
  </si>
  <si>
    <t>N/A</t>
  </si>
  <si>
    <t>Servicio de transporte de Emergencia categoría normal (ordinario), hasta once (11) veces en la ejecución del contrato: máximo hasta 10 unidades transportadas</t>
  </si>
  <si>
    <t>Servicio de transporte de Emergencia categoría urgente (extraordinario), hasta catorce (14) veces en la ejecución del contrato: máximo hasta 10 unidades transportadas</t>
  </si>
  <si>
    <t>Subtotal</t>
  </si>
  <si>
    <t>iva 19%</t>
  </si>
  <si>
    <t>Total</t>
  </si>
  <si>
    <t>Promedio</t>
  </si>
  <si>
    <t>Grupo Gestion Documental</t>
  </si>
  <si>
    <t>Almacenamiento de medios magnéticos, vigencia hasta el 31 de diciembre 2021</t>
  </si>
  <si>
    <t>Servicio de transporte ordinario: una vez a la semana cuatro (4) veces al mes - hasta el 31 de diciembre 2021: minimo 6 unidades transportadas</t>
  </si>
  <si>
    <t>Este deberia ser el valor de acuerdo a la tabla azul, donde se suman mensulamente 24 cintas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</si>
</sst>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1">
    <xf numFmtId="0" fontId="0" fillId="0" borderId="0" xfId="0"/>
    <xf numFmtId="42" fontId="0" fillId="0" borderId="0" xfId="1" applyFo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/>
    <xf numFmtId="0" fontId="0" fillId="0" borderId="0" xfId="0" applyAlignment="1">
      <alignment wrapText="1"/>
    </xf>
    <xf numFmtId="164" fontId="0" fillId="0" borderId="1" xfId="2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164" fontId="0" fillId="0" borderId="10" xfId="2" applyNumberFormat="1" applyFont="1" applyBorder="1" applyAlignment="1">
      <alignment horizontal="right" vertical="center"/>
    </xf>
    <xf numFmtId="42" fontId="0" fillId="0" borderId="11" xfId="1" applyFont="1" applyBorder="1" applyAlignment="1">
      <alignment horizontal="right" vertical="center"/>
    </xf>
    <xf numFmtId="42" fontId="0" fillId="0" borderId="1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42" fontId="0" fillId="0" borderId="11" xfId="1" applyFont="1" applyBorder="1" applyAlignment="1">
      <alignment horizontal="right"/>
    </xf>
    <xf numFmtId="42" fontId="0" fillId="0" borderId="17" xfId="1" applyFont="1" applyBorder="1" applyAlignment="1">
      <alignment horizontal="right"/>
    </xf>
    <xf numFmtId="0" fontId="0" fillId="0" borderId="10" xfId="0" applyBorder="1" applyAlignment="1">
      <alignment horizontal="right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42" fontId="0" fillId="2" borderId="1" xfId="1" applyFont="1" applyFill="1" applyBorder="1"/>
    <xf numFmtId="42" fontId="0" fillId="0" borderId="1" xfId="1" applyFont="1" applyBorder="1"/>
    <xf numFmtId="164" fontId="0" fillId="2" borderId="1" xfId="0" applyNumberFormat="1" applyFill="1" applyBorder="1"/>
    <xf numFmtId="0" fontId="0" fillId="2" borderId="1" xfId="0" applyFill="1" applyBorder="1"/>
    <xf numFmtId="42" fontId="0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42" fontId="0" fillId="0" borderId="0" xfId="1" applyFont="1" applyBorder="1" applyAlignment="1">
      <alignment horizontal="center" vertical="center"/>
    </xf>
    <xf numFmtId="42" fontId="0" fillId="2" borderId="0" xfId="1" applyFont="1" applyFill="1" applyBorder="1" applyAlignment="1">
      <alignment horizontal="center" vertical="center" wrapText="1"/>
    </xf>
    <xf numFmtId="42" fontId="0" fillId="0" borderId="1" xfId="1" applyFont="1" applyFill="1" applyBorder="1" applyAlignment="1">
      <alignment horizontal="center" vertical="center"/>
    </xf>
    <xf numFmtId="0" fontId="0" fillId="0" borderId="23" xfId="0" applyBorder="1"/>
    <xf numFmtId="44" fontId="0" fillId="0" borderId="23" xfId="2" applyFont="1" applyBorder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F8245-CC1F-4B19-B6EA-8CD51AF2D638}">
  <dimension ref="B2:N18"/>
  <sheetViews>
    <sheetView tabSelected="1" zoomScale="80" zoomScaleNormal="80" workbookViewId="0">
      <selection activeCell="G10" sqref="G10"/>
    </sheetView>
  </sheetViews>
  <sheetFormatPr baseColWidth="10" defaultColWidth="11.453125" defaultRowHeight="14.5" x14ac:dyDescent="0.35"/>
  <cols>
    <col min="1" max="1" width="2.453125" customWidth="1"/>
    <col min="2" max="2" width="9" customWidth="1"/>
    <col min="3" max="3" width="24.7265625" customWidth="1"/>
    <col min="4" max="4" width="10.81640625" bestFit="1" customWidth="1"/>
    <col min="5" max="5" width="15.54296875" bestFit="1" customWidth="1"/>
    <col min="6" max="6" width="12.81640625" customWidth="1"/>
    <col min="7" max="7" width="11.7265625" customWidth="1"/>
    <col min="8" max="8" width="14" customWidth="1"/>
    <col min="9" max="9" width="11.1796875" bestFit="1" customWidth="1"/>
    <col min="10" max="10" width="13.1796875" customWidth="1"/>
    <col min="11" max="11" width="16.1796875" customWidth="1"/>
    <col min="12" max="12" width="10.81640625" customWidth="1"/>
    <col min="13" max="13" width="8.81640625" customWidth="1"/>
    <col min="14" max="14" width="14.453125" customWidth="1"/>
  </cols>
  <sheetData>
    <row r="2" spans="2:14" ht="23.25" customHeight="1" x14ac:dyDescent="0.35">
      <c r="B2" s="47" t="s">
        <v>0</v>
      </c>
      <c r="C2" s="47"/>
      <c r="D2" s="47"/>
      <c r="E2" s="47"/>
      <c r="F2" s="47"/>
      <c r="G2" s="47"/>
      <c r="H2" s="47"/>
      <c r="I2" s="47"/>
      <c r="J2" s="47"/>
      <c r="K2" s="47"/>
    </row>
    <row r="3" spans="2:14" ht="34.5" customHeight="1" x14ac:dyDescent="0.35">
      <c r="B3" s="44" t="s">
        <v>1</v>
      </c>
      <c r="C3" s="44"/>
      <c r="D3" s="44"/>
      <c r="E3" s="44"/>
      <c r="F3" s="44"/>
      <c r="G3" s="44"/>
      <c r="H3" s="44"/>
      <c r="I3" s="44"/>
      <c r="J3" s="44"/>
      <c r="K3" s="44"/>
    </row>
    <row r="4" spans="2:14" ht="15" thickBot="1" x14ac:dyDescent="0.4"/>
    <row r="5" spans="2:14" ht="15" thickBot="1" x14ac:dyDescent="0.4">
      <c r="B5" s="2"/>
      <c r="C5" s="55" t="s">
        <v>2</v>
      </c>
      <c r="D5" s="56"/>
      <c r="E5" s="56"/>
      <c r="F5" s="48" t="s">
        <v>3</v>
      </c>
      <c r="G5" s="49"/>
      <c r="H5" s="50"/>
      <c r="I5" s="57" t="s">
        <v>4</v>
      </c>
      <c r="J5" s="58"/>
      <c r="K5" s="59"/>
      <c r="L5" s="35" t="s">
        <v>5</v>
      </c>
      <c r="M5" s="36"/>
      <c r="N5" s="37"/>
    </row>
    <row r="6" spans="2:14" ht="43.5" x14ac:dyDescent="0.35">
      <c r="B6" s="3" t="s">
        <v>6</v>
      </c>
      <c r="C6" s="3" t="s">
        <v>7</v>
      </c>
      <c r="D6" s="6" t="s">
        <v>8</v>
      </c>
      <c r="E6" s="10" t="s">
        <v>9</v>
      </c>
      <c r="F6" s="20" t="s">
        <v>10</v>
      </c>
      <c r="G6" s="21" t="s">
        <v>11</v>
      </c>
      <c r="H6" s="22" t="s">
        <v>12</v>
      </c>
      <c r="I6" s="16" t="s">
        <v>10</v>
      </c>
      <c r="J6" s="6" t="s">
        <v>11</v>
      </c>
      <c r="K6" s="12" t="s">
        <v>12</v>
      </c>
      <c r="L6" s="20" t="s">
        <v>10</v>
      </c>
      <c r="M6" s="21" t="s">
        <v>11</v>
      </c>
      <c r="N6" s="22" t="s">
        <v>12</v>
      </c>
    </row>
    <row r="7" spans="2:14" ht="29" x14ac:dyDescent="0.35">
      <c r="B7" s="3">
        <v>1</v>
      </c>
      <c r="C7" s="4" t="s">
        <v>13</v>
      </c>
      <c r="D7" s="3">
        <v>1075</v>
      </c>
      <c r="E7" s="11">
        <v>1</v>
      </c>
      <c r="F7" s="19">
        <v>304</v>
      </c>
      <c r="G7" s="5">
        <f>+F7*19%</f>
        <v>57.76</v>
      </c>
      <c r="H7" s="14">
        <f>F7*D7</f>
        <v>326800</v>
      </c>
      <c r="I7" s="15">
        <v>1075</v>
      </c>
      <c r="J7" s="5">
        <f>+I7*19%</f>
        <v>204.25</v>
      </c>
      <c r="K7" s="14">
        <f>I7*D7</f>
        <v>1155625</v>
      </c>
      <c r="L7" s="13">
        <v>2039</v>
      </c>
      <c r="M7" s="9">
        <f>L7*0.19</f>
        <v>387.41</v>
      </c>
      <c r="N7" s="14">
        <f>L7*D7</f>
        <v>2191925</v>
      </c>
    </row>
    <row r="8" spans="2:14" ht="43.5" x14ac:dyDescent="0.35">
      <c r="B8" s="3">
        <v>2</v>
      </c>
      <c r="C8" s="4" t="s">
        <v>14</v>
      </c>
      <c r="D8" s="3">
        <v>1171</v>
      </c>
      <c r="E8" s="11">
        <v>7</v>
      </c>
      <c r="F8" s="19">
        <v>650</v>
      </c>
      <c r="G8" s="5">
        <f>+F8*19%</f>
        <v>123.5</v>
      </c>
      <c r="H8" s="14">
        <v>5172050</v>
      </c>
      <c r="I8" s="15">
        <v>730</v>
      </c>
      <c r="J8" s="5">
        <f>+I8*19%</f>
        <v>138.69999999999999</v>
      </c>
      <c r="K8" s="14">
        <v>5820290</v>
      </c>
      <c r="L8" s="13">
        <v>464</v>
      </c>
      <c r="M8" s="9">
        <f>L8*0.19</f>
        <v>88.16</v>
      </c>
      <c r="N8" s="14">
        <v>3733975</v>
      </c>
    </row>
    <row r="9" spans="2:14" ht="101.5" x14ac:dyDescent="0.35">
      <c r="B9" s="3">
        <v>3</v>
      </c>
      <c r="C9" s="4" t="s">
        <v>15</v>
      </c>
      <c r="D9" s="3">
        <v>28</v>
      </c>
      <c r="E9" s="11" t="s">
        <v>16</v>
      </c>
      <c r="F9" s="19">
        <v>29500</v>
      </c>
      <c r="G9" s="5">
        <f>+F9*19%</f>
        <v>5605</v>
      </c>
      <c r="H9" s="14">
        <f>(F9*$D$9)</f>
        <v>826000</v>
      </c>
      <c r="I9" s="15">
        <v>21900</v>
      </c>
      <c r="J9" s="5">
        <f>+I9*19%</f>
        <v>4161</v>
      </c>
      <c r="K9" s="14">
        <f>(I9*$D$9)</f>
        <v>613200</v>
      </c>
      <c r="L9" s="13">
        <v>16988</v>
      </c>
      <c r="M9" s="9">
        <f>L9*19%</f>
        <v>3227.7200000000003</v>
      </c>
      <c r="N9" s="14">
        <f>L9*D9</f>
        <v>475664</v>
      </c>
    </row>
    <row r="10" spans="2:14" ht="101.5" x14ac:dyDescent="0.35">
      <c r="B10" s="3">
        <v>4</v>
      </c>
      <c r="C10" s="4" t="s">
        <v>17</v>
      </c>
      <c r="D10" s="3">
        <v>11</v>
      </c>
      <c r="E10" s="11" t="s">
        <v>16</v>
      </c>
      <c r="F10" s="19">
        <v>40000</v>
      </c>
      <c r="G10" s="5">
        <f>+F10*19%</f>
        <v>7600</v>
      </c>
      <c r="H10" s="14">
        <f>F10*$D$10</f>
        <v>440000</v>
      </c>
      <c r="I10" s="15">
        <v>40500</v>
      </c>
      <c r="J10" s="5">
        <f>+I10*19%</f>
        <v>7695</v>
      </c>
      <c r="K10" s="14">
        <f>I10*$D$10</f>
        <v>445500</v>
      </c>
      <c r="L10" s="13">
        <v>16988</v>
      </c>
      <c r="M10" s="9">
        <f t="shared" ref="M10:M11" si="0">L10*19%</f>
        <v>3227.7200000000003</v>
      </c>
      <c r="N10" s="14">
        <f>L10*D10</f>
        <v>186868</v>
      </c>
    </row>
    <row r="11" spans="2:14" ht="101.5" x14ac:dyDescent="0.35">
      <c r="B11" s="3">
        <v>5</v>
      </c>
      <c r="C11" s="4" t="s">
        <v>18</v>
      </c>
      <c r="D11" s="3">
        <v>14</v>
      </c>
      <c r="E11" s="11" t="s">
        <v>16</v>
      </c>
      <c r="F11" s="19">
        <v>120000</v>
      </c>
      <c r="G11" s="5">
        <f>+F11*19%</f>
        <v>22800</v>
      </c>
      <c r="H11" s="14">
        <f>F11*$D$11</f>
        <v>1680000</v>
      </c>
      <c r="I11" s="15">
        <v>78500</v>
      </c>
      <c r="J11" s="5">
        <f>+I11*19%</f>
        <v>14915</v>
      </c>
      <c r="K11" s="14">
        <f>I11*$D$11</f>
        <v>1099000</v>
      </c>
      <c r="L11" s="13">
        <v>33975</v>
      </c>
      <c r="M11" s="9">
        <f t="shared" si="0"/>
        <v>6455.25</v>
      </c>
      <c r="N11" s="14">
        <f>L11*D11</f>
        <v>475650</v>
      </c>
    </row>
    <row r="12" spans="2:14" x14ac:dyDescent="0.35">
      <c r="D12" s="7"/>
      <c r="E12" s="7"/>
      <c r="F12" s="51" t="s">
        <v>19</v>
      </c>
      <c r="G12" s="52"/>
      <c r="H12" s="17">
        <f>SUM(H7:H11)</f>
        <v>8444850</v>
      </c>
      <c r="I12" s="51" t="s">
        <v>19</v>
      </c>
      <c r="J12" s="52"/>
      <c r="K12" s="17">
        <f>SUM(K7:K11)</f>
        <v>9133615</v>
      </c>
      <c r="L12" s="38" t="s">
        <v>19</v>
      </c>
      <c r="M12" s="39"/>
      <c r="N12" s="17">
        <f>SUM(N7:N11)</f>
        <v>7064082</v>
      </c>
    </row>
    <row r="13" spans="2:14" x14ac:dyDescent="0.35">
      <c r="D13" s="8"/>
      <c r="E13" s="8"/>
      <c r="F13" s="53" t="s">
        <v>20</v>
      </c>
      <c r="G13" s="54"/>
      <c r="H13" s="17">
        <f>H12*0.19</f>
        <v>1604521.5</v>
      </c>
      <c r="I13" s="53" t="s">
        <v>20</v>
      </c>
      <c r="J13" s="54"/>
      <c r="K13" s="17">
        <f>K12*0.19</f>
        <v>1735386.85</v>
      </c>
      <c r="L13" s="40" t="s">
        <v>20</v>
      </c>
      <c r="M13" s="41"/>
      <c r="N13" s="17">
        <f>N12*0.19</f>
        <v>1342175.58</v>
      </c>
    </row>
    <row r="14" spans="2:14" ht="15" thickBot="1" x14ac:dyDescent="0.4">
      <c r="D14" s="8"/>
      <c r="E14" s="8"/>
      <c r="F14" s="45" t="s">
        <v>21</v>
      </c>
      <c r="G14" s="46"/>
      <c r="H14" s="18">
        <f>H12+H13</f>
        <v>10049371.5</v>
      </c>
      <c r="I14" s="45" t="s">
        <v>21</v>
      </c>
      <c r="J14" s="46"/>
      <c r="K14" s="18">
        <f>K12+K13</f>
        <v>10869001.85</v>
      </c>
      <c r="L14" s="42" t="s">
        <v>21</v>
      </c>
      <c r="M14" s="43"/>
      <c r="N14" s="18">
        <f>N12+N13</f>
        <v>8406257.5800000001</v>
      </c>
    </row>
    <row r="17" spans="3:5" x14ac:dyDescent="0.35">
      <c r="C17" s="1"/>
    </row>
    <row r="18" spans="3:5" x14ac:dyDescent="0.35">
      <c r="D18" s="33" t="s">
        <v>22</v>
      </c>
      <c r="E18" s="34">
        <f>(H14+K14+N14)/3</f>
        <v>9774876.9766666666</v>
      </c>
    </row>
  </sheetData>
  <mergeCells count="15">
    <mergeCell ref="B2:K2"/>
    <mergeCell ref="F5:H5"/>
    <mergeCell ref="F12:G12"/>
    <mergeCell ref="F13:G13"/>
    <mergeCell ref="C5:E5"/>
    <mergeCell ref="I5:K5"/>
    <mergeCell ref="I12:J12"/>
    <mergeCell ref="I13:J13"/>
    <mergeCell ref="L5:N5"/>
    <mergeCell ref="L12:M12"/>
    <mergeCell ref="L13:M13"/>
    <mergeCell ref="L14:M14"/>
    <mergeCell ref="B3:K3"/>
    <mergeCell ref="F14:G14"/>
    <mergeCell ref="I14:J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8C51A-ABEA-49AA-AB1C-4BC57F21EF50}">
  <dimension ref="A2:V11"/>
  <sheetViews>
    <sheetView workbookViewId="0">
      <selection activeCell="H14" sqref="H14"/>
    </sheetView>
  </sheetViews>
  <sheetFormatPr baseColWidth="10" defaultColWidth="11.453125" defaultRowHeight="14.5" x14ac:dyDescent="0.35"/>
  <cols>
    <col min="2" max="2" width="55.26953125" customWidth="1"/>
    <col min="7" max="7" width="15.26953125" customWidth="1"/>
    <col min="8" max="8" width="31.26953125" customWidth="1"/>
    <col min="22" max="22" width="19.453125" customWidth="1"/>
  </cols>
  <sheetData>
    <row r="2" spans="1:22" x14ac:dyDescent="0.35">
      <c r="A2" s="2"/>
      <c r="B2" s="55" t="s">
        <v>2</v>
      </c>
      <c r="C2" s="56"/>
      <c r="D2" s="56"/>
      <c r="E2" s="60" t="s">
        <v>23</v>
      </c>
      <c r="F2" s="60"/>
      <c r="G2" s="60"/>
      <c r="H2" s="28"/>
    </row>
    <row r="3" spans="1:22" ht="29" x14ac:dyDescent="0.35">
      <c r="A3" s="3" t="s">
        <v>6</v>
      </c>
      <c r="B3" s="3" t="s">
        <v>7</v>
      </c>
      <c r="C3" s="6" t="s">
        <v>8</v>
      </c>
      <c r="D3" s="10" t="s">
        <v>9</v>
      </c>
      <c r="E3" s="6" t="s">
        <v>10</v>
      </c>
      <c r="F3" s="6" t="s">
        <v>11</v>
      </c>
      <c r="G3" s="6" t="s">
        <v>12</v>
      </c>
      <c r="H3" s="29"/>
      <c r="J3" s="23">
        <f>J4*$E$5</f>
        <v>0</v>
      </c>
      <c r="K3" s="23">
        <f t="shared" ref="K3:U3" si="0">K4*$E$5</f>
        <v>0</v>
      </c>
      <c r="L3" s="23">
        <f t="shared" si="0"/>
        <v>0</v>
      </c>
      <c r="M3" s="23">
        <f t="shared" si="0"/>
        <v>0</v>
      </c>
      <c r="N3" s="23">
        <f t="shared" si="0"/>
        <v>0</v>
      </c>
      <c r="O3" s="23">
        <f t="shared" si="0"/>
        <v>0</v>
      </c>
      <c r="P3" s="23">
        <f t="shared" si="0"/>
        <v>0</v>
      </c>
      <c r="Q3" s="23">
        <f t="shared" si="0"/>
        <v>0</v>
      </c>
      <c r="R3" s="23">
        <f t="shared" si="0"/>
        <v>0</v>
      </c>
      <c r="S3" s="23">
        <f t="shared" si="0"/>
        <v>0</v>
      </c>
      <c r="T3" s="23">
        <f t="shared" si="0"/>
        <v>0</v>
      </c>
      <c r="U3" s="23">
        <f t="shared" si="0"/>
        <v>0</v>
      </c>
      <c r="V3" s="24">
        <f>SUM(J3:U3)</f>
        <v>0</v>
      </c>
    </row>
    <row r="4" spans="1:22" x14ac:dyDescent="0.35">
      <c r="A4" s="2"/>
      <c r="B4" s="4" t="s">
        <v>13</v>
      </c>
      <c r="C4" s="3"/>
      <c r="D4" s="11"/>
      <c r="E4" s="13"/>
      <c r="F4" s="15"/>
      <c r="G4" s="15"/>
      <c r="H4" s="30"/>
      <c r="J4" s="25">
        <v>680</v>
      </c>
      <c r="K4" s="25">
        <f>J4+$J$5</f>
        <v>704</v>
      </c>
      <c r="L4" s="25">
        <f t="shared" ref="L4:U4" si="1">K4+$J$5</f>
        <v>728</v>
      </c>
      <c r="M4" s="25">
        <f t="shared" si="1"/>
        <v>752</v>
      </c>
      <c r="N4" s="25">
        <f t="shared" si="1"/>
        <v>776</v>
      </c>
      <c r="O4" s="25">
        <f t="shared" si="1"/>
        <v>800</v>
      </c>
      <c r="P4" s="25">
        <f t="shared" si="1"/>
        <v>824</v>
      </c>
      <c r="Q4" s="25">
        <f t="shared" si="1"/>
        <v>848</v>
      </c>
      <c r="R4" s="25">
        <f t="shared" si="1"/>
        <v>872</v>
      </c>
      <c r="S4" s="25">
        <f t="shared" si="1"/>
        <v>896</v>
      </c>
      <c r="T4" s="25">
        <f t="shared" si="1"/>
        <v>920</v>
      </c>
      <c r="U4" s="25">
        <f t="shared" si="1"/>
        <v>944</v>
      </c>
    </row>
    <row r="5" spans="1:22" ht="29" x14ac:dyDescent="0.35">
      <c r="A5" s="3">
        <v>1</v>
      </c>
      <c r="B5" s="4" t="s">
        <v>24</v>
      </c>
      <c r="C5" s="3"/>
      <c r="D5" s="11"/>
      <c r="E5" s="13"/>
      <c r="F5" s="15"/>
      <c r="G5" s="32"/>
      <c r="H5" s="27">
        <v>6528480</v>
      </c>
      <c r="J5" s="26">
        <v>24</v>
      </c>
    </row>
    <row r="6" spans="1:22" ht="43.5" x14ac:dyDescent="0.35">
      <c r="A6" s="3">
        <v>2</v>
      </c>
      <c r="B6" s="4" t="s">
        <v>25</v>
      </c>
      <c r="C6" s="3"/>
      <c r="D6" s="11"/>
      <c r="E6" s="13"/>
      <c r="F6" s="15"/>
      <c r="G6" s="15"/>
      <c r="H6" s="31" t="s">
        <v>26</v>
      </c>
    </row>
    <row r="7" spans="1:22" ht="43.5" x14ac:dyDescent="0.35">
      <c r="A7" s="3">
        <v>3</v>
      </c>
      <c r="B7" s="4" t="s">
        <v>17</v>
      </c>
      <c r="C7" s="3"/>
      <c r="D7" s="11"/>
      <c r="E7" s="13"/>
      <c r="F7" s="15"/>
      <c r="G7" s="15"/>
      <c r="H7" s="30"/>
    </row>
    <row r="8" spans="1:22" ht="43.5" x14ac:dyDescent="0.35">
      <c r="A8" s="3">
        <v>4</v>
      </c>
      <c r="B8" s="4" t="s">
        <v>18</v>
      </c>
      <c r="C8" s="3"/>
      <c r="D8" s="11"/>
      <c r="E8" s="13"/>
      <c r="F8" s="15"/>
      <c r="G8" s="15"/>
      <c r="H8" s="30"/>
    </row>
    <row r="9" spans="1:22" x14ac:dyDescent="0.35">
      <c r="E9" s="60" t="s">
        <v>19</v>
      </c>
      <c r="F9" s="60"/>
      <c r="G9" s="15">
        <f>SUM(G4:G8)</f>
        <v>0</v>
      </c>
      <c r="H9" s="30"/>
    </row>
    <row r="10" spans="1:22" x14ac:dyDescent="0.35">
      <c r="E10" s="60" t="s">
        <v>20</v>
      </c>
      <c r="F10" s="60"/>
      <c r="G10" s="15">
        <f>G9*0.19</f>
        <v>0</v>
      </c>
      <c r="H10" s="30"/>
    </row>
    <row r="11" spans="1:22" x14ac:dyDescent="0.35">
      <c r="E11" s="60" t="s">
        <v>21</v>
      </c>
      <c r="F11" s="60"/>
      <c r="G11" s="15">
        <f>G9+G10</f>
        <v>0</v>
      </c>
      <c r="H11" s="30"/>
    </row>
  </sheetData>
  <mergeCells count="5">
    <mergeCell ref="B2:D2"/>
    <mergeCell ref="E2:G2"/>
    <mergeCell ref="E9:F9"/>
    <mergeCell ref="E10:F10"/>
    <mergeCell ref="E11:F1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B22F409C910A458457A7A4C0746848" ma:contentTypeVersion="14" ma:contentTypeDescription="Crear nuevo documento." ma:contentTypeScope="" ma:versionID="f897f7ffa82f66de1424cee82c3387c4">
  <xsd:schema xmlns:xsd="http://www.w3.org/2001/XMLSchema" xmlns:xs="http://www.w3.org/2001/XMLSchema" xmlns:p="http://schemas.microsoft.com/office/2006/metadata/properties" xmlns:ns2="1587c923-d24e-4b7f-8933-f5058e6cacbc" xmlns:ns3="a6ab0a77-5c33-451e-a603-10c0689fbe4a" targetNamespace="http://schemas.microsoft.com/office/2006/metadata/properties" ma:root="true" ma:fieldsID="a17667a9c7c816368b0723352fa15888" ns2:_="" ns3:_="">
    <xsd:import namespace="1587c923-d24e-4b7f-8933-f5058e6cacbc"/>
    <xsd:import namespace="a6ab0a77-5c33-451e-a603-10c0689fbe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87c923-d24e-4b7f-8933-f5058e6cac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cfcdd3c2-6565-4d24-8a0c-0159a39ab9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ab0a77-5c33-451e-a603-10c0689fbe4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46a80e5d-6182-480f-a153-c500ed91eaf4}" ma:internalName="TaxCatchAll" ma:showField="CatchAllData" ma:web="a6ab0a77-5c33-451e-a603-10c0689fbe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6ab0a77-5c33-451e-a603-10c0689fbe4a" xsi:nil="true"/>
    <lcf76f155ced4ddcb4097134ff3c332f xmlns="1587c923-d24e-4b7f-8933-f5058e6cacb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8B2D419-A099-4E5E-BF80-65859D1EC3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9AB549-FFE5-4B01-9740-D23EF529AF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87c923-d24e-4b7f-8933-f5058e6cacbc"/>
    <ds:schemaRef ds:uri="a6ab0a77-5c33-451e-a603-10c0689fbe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8C98AE-C86E-4A23-8089-7FFA4328EBFF}">
  <ds:schemaRefs>
    <ds:schemaRef ds:uri="http://schemas.microsoft.com/office/2006/metadata/properties"/>
    <ds:schemaRef ds:uri="http://schemas.microsoft.com/office/infopath/2007/PartnerControls"/>
    <ds:schemaRef ds:uri="a6ab0a77-5c33-451e-a603-10c0689fbe4a"/>
    <ds:schemaRef ds:uri="1587c923-d24e-4b7f-8933-f5058e6cacb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Vicente Sarmiento Ruiz</dc:creator>
  <cp:keywords/>
  <dc:description/>
  <cp:lastModifiedBy>Laura Marcela Gelvez Jaimes</cp:lastModifiedBy>
  <cp:revision/>
  <dcterms:created xsi:type="dcterms:W3CDTF">2020-02-10T14:39:29Z</dcterms:created>
  <dcterms:modified xsi:type="dcterms:W3CDTF">2023-05-24T21:18:02Z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0x01010023B22F409C910A458457A7A4C0746848</vt:lpwstr>
  </property>
  <property fmtid="{D5CDD505-2E9C-101B-9397-08002B2CF9AE}" pid="3" name="MediaServiceImageTags">
    <vt:lpwstr/>
  </property>
</Properties>
</file>