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defaultThemeVersion="124226"/>
  <mc:AlternateContent xmlns:mc="http://schemas.openxmlformats.org/markup-compatibility/2006">
    <mc:Choice Requires="x15">
      <x15ac:absPath xmlns:x15ac="http://schemas.microsoft.com/office/spreadsheetml/2010/11/ac" url="D:\RAFAEL - IDU\As-2023-629\09.F1\IDU-CMA-DTP-004-2023\"/>
    </mc:Choice>
  </mc:AlternateContent>
  <xr:revisionPtr revIDLastSave="0" documentId="13_ncr:1_{8B474FB7-22E0-4C31-8831-832329610FF0}" xr6:coauthVersionLast="47" xr6:coauthVersionMax="47" xr10:uidLastSave="{00000000-0000-0000-0000-000000000000}"/>
  <bookViews>
    <workbookView xWindow="-108" yWindow="-108" windowWidth="23256" windowHeight="12456" tabRatio="937" activeTab="1" xr2:uid="{00000000-000D-0000-FFFF-FFFF00000000}"/>
  </bookViews>
  <sheets>
    <sheet name="FORMULARIO 1-PPTO OFICIAL" sheetId="57" r:id="rId1"/>
    <sheet name="FORMULARIO 1-OFERTA ECONÓMICA" sheetId="58" r:id="rId2"/>
  </sheets>
  <externalReferences>
    <externalReference r:id="rId3"/>
  </externalReferences>
  <definedNames>
    <definedName name="_A1" localSheetId="1" hidden="1">{#N/A,#N/A,TRUE,"1842CWN0"}</definedName>
    <definedName name="_A1" localSheetId="0" hidden="1">{#N/A,#N/A,TRUE,"1842CWN0"}</definedName>
    <definedName name="_A1" hidden="1">{#N/A,#N/A,TRUE,"1842CWN0"}</definedName>
    <definedName name="_AAS1" localSheetId="1"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localSheetId="0" hidden="1">{#N/A,#N/A,TRUE,"1842CWN0"}</definedName>
    <definedName name="_ABC1" hidden="1">{#N/A,#N/A,TRUE,"1842CWN0"}</definedName>
    <definedName name="_abc2" localSheetId="1" hidden="1">{#N/A,#N/A,TRUE,"1842CWN0"}</definedName>
    <definedName name="_abc2" localSheetId="0" hidden="1">{#N/A,#N/A,TRUE,"1842CWN0"}</definedName>
    <definedName name="_abc2" hidden="1">{#N/A,#N/A,TRUE,"1842CWN0"}</definedName>
    <definedName name="_Fill" localSheetId="1" hidden="1">#REF!</definedName>
    <definedName name="_Fill" hidden="1">#REF!</definedName>
    <definedName name="_xlnm._FilterDatabase" localSheetId="0" hidden="1">'FORMULARIO 1-PPTO OFICIAL'!$N$12:$V$58</definedName>
    <definedName name="_Key1" localSheetId="1" hidden="1">#REF!</definedName>
    <definedName name="_Key1" hidden="1">#REF!</definedName>
    <definedName name="_Key2" localSheetId="1" hidden="1">#REF!</definedName>
    <definedName name="_Key2" hidden="1">#REF!</definedName>
    <definedName name="_Order1" hidden="1">255</definedName>
    <definedName name="_Order2" hidden="1">255</definedName>
    <definedName name="_Parse_Out" localSheetId="1" hidden="1">'[1]7422CW00'!#REF!</definedName>
    <definedName name="_Parse_Out" hidden="1">'[1]7422CW00'!#REF!</definedName>
    <definedName name="_Regression_Int" hidden="1">1</definedName>
    <definedName name="_Sort" localSheetId="1" hidden="1">#REF!</definedName>
    <definedName name="_Sort" hidden="1">#REF!</definedName>
    <definedName name="AA" localSheetId="1" hidden="1">{#N/A,#N/A,TRUE,"INGENIERIA";#N/A,#N/A,TRUE,"COMPRAS";#N/A,#N/A,TRUE,"DIRECCION";#N/A,#N/A,TRUE,"RESUMEN"}</definedName>
    <definedName name="AA" localSheetId="0" hidden="1">{#N/A,#N/A,TRUE,"INGENIERIA";#N/A,#N/A,TRUE,"COMPRAS";#N/A,#N/A,TRUE,"DIRECCION";#N/A,#N/A,TRUE,"RESUMEN"}</definedName>
    <definedName name="AA" hidden="1">{#N/A,#N/A,TRUE,"INGENIERIA";#N/A,#N/A,TRUE,"COMPRAS";#N/A,#N/A,TRUE,"DIRECCION";#N/A,#N/A,TRUE,"RESUMEN"}</definedName>
    <definedName name="AAS" localSheetId="1" hidden="1">{#N/A,#N/A,TRUE,"INGENIERIA";#N/A,#N/A,TRUE,"COMPRAS";#N/A,#N/A,TRUE,"DIRECCION";#N/A,#N/A,TRUE,"RESUMEN"}</definedName>
    <definedName name="AAS" localSheetId="0" hidden="1">{#N/A,#N/A,TRUE,"INGENIERIA";#N/A,#N/A,TRUE,"COMPRAS";#N/A,#N/A,TRUE,"DIRECCION";#N/A,#N/A,TRUE,"RESUMEN"}</definedName>
    <definedName name="AAS" hidden="1">{#N/A,#N/A,TRUE,"INGENIERIA";#N/A,#N/A,TRUE,"COMPRAS";#N/A,#N/A,TRUE,"DIRECCION";#N/A,#N/A,TRUE,"RESUMEN"}</definedName>
    <definedName name="ABCD" localSheetId="1" hidden="1">#REF!</definedName>
    <definedName name="ABCD" hidden="1">#REF!</definedName>
    <definedName name="ABCDE" localSheetId="1" hidden="1">#REF!</definedName>
    <definedName name="ABCDE" hidden="1">#REF!</definedName>
    <definedName name="AccessDatabase" hidden="1">"C:\C-314\VOLUMENES\volfin4.mdb"</definedName>
    <definedName name="_xlnm.Print_Area" localSheetId="1">'FORMULARIO 1-OFERTA ECONÓMICA'!$B$2:$S$72</definedName>
    <definedName name="_xlnm.Print_Area" localSheetId="0">'FORMULARIO 1-PPTO OFICIAL'!$B$2:$L$72</definedName>
    <definedName name="civ" localSheetId="1" hidden="1">{#N/A,#N/A,TRUE,"1842CWN0"}</definedName>
    <definedName name="civ" localSheetId="0" hidden="1">{#N/A,#N/A,TRUE,"1842CWN0"}</definedName>
    <definedName name="civ" hidden="1">{#N/A,#N/A,TRUE,"1842CWN0"}</definedName>
    <definedName name="dd" localSheetId="1" hidden="1">{#N/A,#N/A,TRUE,"INGENIERIA";#N/A,#N/A,TRUE,"COMPRAS";#N/A,#N/A,TRUE,"DIRECCION";#N/A,#N/A,TRUE,"RESUMEN"}</definedName>
    <definedName name="dd" localSheetId="0" hidden="1">{#N/A,#N/A,TRUE,"INGENIERIA";#N/A,#N/A,TRUE,"COMPRAS";#N/A,#N/A,TRUE,"DIRECCION";#N/A,#N/A,TRUE,"RESUMEN"}</definedName>
    <definedName name="dd" hidden="1">{#N/A,#N/A,TRUE,"INGENIERIA";#N/A,#N/A,TRUE,"COMPRAS";#N/A,#N/A,TRUE,"DIRECCION";#N/A,#N/A,TRUE,"RESUMEN"}</definedName>
    <definedName name="DDE" localSheetId="1" hidden="1">{#N/A,#N/A,TRUE,"1842CWN0"}</definedName>
    <definedName name="DDE" localSheetId="0" hidden="1">{#N/A,#N/A,TRUE,"1842CWN0"}</definedName>
    <definedName name="DDE" hidden="1">{#N/A,#N/A,TRUE,"1842CWN0"}</definedName>
    <definedName name="DFDE" localSheetId="1" hidden="1">{#N/A,#N/A,TRUE,"1842CWN0"}</definedName>
    <definedName name="DFDE" localSheetId="0" hidden="1">{#N/A,#N/A,TRUE,"1842CWN0"}</definedName>
    <definedName name="DFDE" hidden="1">{#N/A,#N/A,TRUE,"1842CWN0"}</definedName>
    <definedName name="DFEET" localSheetId="1" hidden="1">{#N/A,#N/A,TRUE,"INGENIERIA";#N/A,#N/A,TRUE,"COMPRAS";#N/A,#N/A,TRUE,"DIRECCION";#N/A,#N/A,TRUE,"RESUMEN"}</definedName>
    <definedName name="DFEET" localSheetId="0" hidden="1">{#N/A,#N/A,TRUE,"INGENIERIA";#N/A,#N/A,TRUE,"COMPRAS";#N/A,#N/A,TRUE,"DIRECCION";#N/A,#N/A,TRUE,"RESUMEN"}</definedName>
    <definedName name="DFEET" hidden="1">{#N/A,#N/A,TRUE,"INGENIERIA";#N/A,#N/A,TRUE,"COMPRAS";#N/A,#N/A,TRUE,"DIRECCION";#N/A,#N/A,TRUE,"RESUMEN"}</definedName>
    <definedName name="DGFEE" localSheetId="1" hidden="1">{#N/A,#N/A,TRUE,"1842CWN0"}</definedName>
    <definedName name="DGFEE" localSheetId="0" hidden="1">{#N/A,#N/A,TRUE,"1842CWN0"}</definedName>
    <definedName name="DGFEE" hidden="1">{#N/A,#N/A,TRUE,"1842CWN0"}</definedName>
    <definedName name="DGFGGHF" localSheetId="1" hidden="1">{#N/A,#N/A,TRUE,"INGENIERIA";#N/A,#N/A,TRUE,"COMPRAS";#N/A,#N/A,TRUE,"DIRECCION";#N/A,#N/A,TRUE,"RESUMEN"}</definedName>
    <definedName name="DGFGGHF" localSheetId="0" hidden="1">{#N/A,#N/A,TRUE,"INGENIERIA";#N/A,#N/A,TRUE,"COMPRAS";#N/A,#N/A,TRUE,"DIRECCION";#N/A,#N/A,TRUE,"RESUMEN"}</definedName>
    <definedName name="DGFGGHF" hidden="1">{#N/A,#N/A,TRUE,"INGENIERIA";#N/A,#N/A,TRUE,"COMPRAS";#N/A,#N/A,TRUE,"DIRECCION";#N/A,#N/A,TRUE,"RESUMEN"}</definedName>
    <definedName name="DGFR" localSheetId="1" hidden="1">{#N/A,#N/A,TRUE,"1842CWN0"}</definedName>
    <definedName name="DGFR" localSheetId="0" hidden="1">{#N/A,#N/A,TRUE,"1842CWN0"}</definedName>
    <definedName name="DGFR" hidden="1">{#N/A,#N/A,TRUE,"1842CWN0"}</definedName>
    <definedName name="DGGGHHJT" localSheetId="1" hidden="1">{#N/A,#N/A,TRUE,"INGENIERIA";#N/A,#N/A,TRUE,"COMPRAS";#N/A,#N/A,TRUE,"DIRECCION";#N/A,#N/A,TRUE,"RESUMEN"}</definedName>
    <definedName name="DGGGHHJT" localSheetId="0" hidden="1">{#N/A,#N/A,TRUE,"INGENIERIA";#N/A,#N/A,TRUE,"COMPRAS";#N/A,#N/A,TRUE,"DIRECCION";#N/A,#N/A,TRUE,"RESUMEN"}</definedName>
    <definedName name="DGGGHHJT" hidden="1">{#N/A,#N/A,TRUE,"INGENIERIA";#N/A,#N/A,TRUE,"COMPRAS";#N/A,#N/A,TRUE,"DIRECCION";#N/A,#N/A,TRUE,"RESUMEN"}</definedName>
    <definedName name="DGRR" localSheetId="1" hidden="1">{#N/A,#N/A,TRUE,"INGENIERIA";#N/A,#N/A,TRUE,"COMPRAS";#N/A,#N/A,TRUE,"DIRECCION";#N/A,#N/A,TRUE,"RESUMEN"}</definedName>
    <definedName name="DGRR" localSheetId="0" hidden="1">{#N/A,#N/A,TRUE,"INGENIERIA";#N/A,#N/A,TRUE,"COMPRAS";#N/A,#N/A,TRUE,"DIRECCION";#N/A,#N/A,TRUE,"RESUMEN"}</definedName>
    <definedName name="DGRR" hidden="1">{#N/A,#N/A,TRUE,"INGENIERIA";#N/A,#N/A,TRUE,"COMPRAS";#N/A,#N/A,TRUE,"DIRECCION";#N/A,#N/A,TRUE,"RESUMEN"}</definedName>
    <definedName name="DWPRICE" localSheetId="1" hidden="1">#REF!</definedName>
    <definedName name="DWPRICE" hidden="1">#REF!</definedName>
    <definedName name="ESTRUCTURA" localSheetId="1"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fhg" localSheetId="1" hidden="1">{#N/A,#N/A,TRUE,"1842CWN0"}</definedName>
    <definedName name="fhg" localSheetId="0" hidden="1">{#N/A,#N/A,TRUE,"1842CWN0"}</definedName>
    <definedName name="fhg" hidden="1">{#N/A,#N/A,TRUE,"1842CWN0"}</definedName>
    <definedName name="KDL" localSheetId="1" hidden="1">{#N/A,#N/A,TRUE,"1842CWN0"}</definedName>
    <definedName name="KDL" localSheetId="0" hidden="1">{#N/A,#N/A,TRUE,"1842CWN0"}</definedName>
    <definedName name="KDL" hidden="1">{#N/A,#N/A,TRUE,"1842CWN0"}</definedName>
    <definedName name="met" localSheetId="1" hidden="1">{#N/A,#N/A,TRUE,"1842CWN0"}</definedName>
    <definedName name="met" localSheetId="0" hidden="1">{#N/A,#N/A,TRUE,"1842CWN0"}</definedName>
    <definedName name="met" hidden="1">{#N/A,#N/A,TRUE,"1842CWN0"}</definedName>
    <definedName name="metal" localSheetId="1" hidden="1">{#N/A,#N/A,TRUE,"1842CWN0"}</definedName>
    <definedName name="metal" localSheetId="0" hidden="1">{#N/A,#N/A,TRUE,"1842CWN0"}</definedName>
    <definedName name="metal" hidden="1">{#N/A,#N/A,TRUE,"1842CWN0"}</definedName>
    <definedName name="PROVISIONALES" localSheetId="1" hidden="1">#REF!</definedName>
    <definedName name="PROVISIONALES" hidden="1">#REF!</definedName>
    <definedName name="_xlnm.Print_Titles" localSheetId="1">'FORMULARIO 1-OFERTA ECONÓMICA'!$2:$11</definedName>
    <definedName name="_xlnm.Print_Titles" localSheetId="0">'FORMULARIO 1-PPTO OFICIAL'!$2:$11</definedName>
    <definedName name="wrn.civil._.works." localSheetId="1" hidden="1">{#N/A,#N/A,TRUE,"1842CWN0"}</definedName>
    <definedName name="wrn.civil._.works." localSheetId="0" hidden="1">{#N/A,#N/A,TRUE,"1842CWN0"}</definedName>
    <definedName name="wrn.civil._.works." hidden="1">{#N/A,#N/A,TRUE,"1842CWN0"}</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localSheetId="1"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XSW" localSheetId="1" hidden="1">{#N/A,#N/A,TRUE,"1842CWN0"}</definedName>
    <definedName name="XSW" localSheetId="0" hidden="1">{#N/A,#N/A,TRUE,"1842CWN0"}</definedName>
    <definedName name="XSW" hidden="1">{#N/A,#N/A,TRUE,"1842CWN0"}</definedName>
    <definedName name="XXXX" localSheetId="1" hidden="1">#REF!</definedName>
    <definedName name="XXXX" hidden="1">#REF!</definedName>
    <definedName name="XZS" localSheetId="1" hidden="1">#REF!</definedName>
    <definedName name="XZS" hidden="1">#REF!</definedName>
    <definedName name="ZAQ" localSheetId="1"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59" i="58" l="1"/>
  <c r="Q61" i="58"/>
  <c r="R61" i="58" s="1"/>
  <c r="Q59" i="58"/>
  <c r="Q60" i="58" s="1"/>
  <c r="R60" i="58" s="1"/>
  <c r="P13" i="58"/>
  <c r="Q13" i="58" s="1"/>
  <c r="R13" i="58" s="1"/>
  <c r="P14" i="58"/>
  <c r="Q14" i="58" s="1"/>
  <c r="R14" i="58" s="1"/>
  <c r="P15" i="58"/>
  <c r="Q15" i="58" s="1"/>
  <c r="R15" i="58" s="1"/>
  <c r="P16" i="58"/>
  <c r="Q16" i="58" s="1"/>
  <c r="R16" i="58" s="1"/>
  <c r="P17" i="58"/>
  <c r="Q17" i="58" s="1"/>
  <c r="R17" i="58" s="1"/>
  <c r="P18" i="58"/>
  <c r="Q18" i="58" s="1"/>
  <c r="R18" i="58" s="1"/>
  <c r="P19" i="58"/>
  <c r="Q19" i="58" s="1"/>
  <c r="R19" i="58" s="1"/>
  <c r="P20" i="58"/>
  <c r="Q20" i="58" s="1"/>
  <c r="R20" i="58" s="1"/>
  <c r="P21" i="58"/>
  <c r="Q21" i="58" s="1"/>
  <c r="R21" i="58" s="1"/>
  <c r="P22" i="58"/>
  <c r="Q22" i="58" s="1"/>
  <c r="R22" i="58" s="1"/>
  <c r="P23" i="58"/>
  <c r="Q23" i="58" s="1"/>
  <c r="R23" i="58" s="1"/>
  <c r="P24" i="58"/>
  <c r="Q24" i="58" s="1"/>
  <c r="R24" i="58" s="1"/>
  <c r="P25" i="58"/>
  <c r="Q25" i="58" s="1"/>
  <c r="R25" i="58" s="1"/>
  <c r="P27" i="58"/>
  <c r="Q27" i="58" s="1"/>
  <c r="R27" i="58" s="1"/>
  <c r="P28" i="58"/>
  <c r="Q28" i="58" s="1"/>
  <c r="R28" i="58" s="1"/>
  <c r="P29" i="58"/>
  <c r="Q29" i="58" s="1"/>
  <c r="R29" i="58" s="1"/>
  <c r="P30" i="58"/>
  <c r="P31" i="58"/>
  <c r="Q31" i="58" s="1"/>
  <c r="R31" i="58" s="1"/>
  <c r="P32" i="58"/>
  <c r="Q32" i="58" s="1"/>
  <c r="R32" i="58" s="1"/>
  <c r="P33" i="58"/>
  <c r="Q33" i="58" s="1"/>
  <c r="R33" i="58" s="1"/>
  <c r="P34" i="58"/>
  <c r="P35" i="58"/>
  <c r="Q35" i="58" s="1"/>
  <c r="R35" i="58" s="1"/>
  <c r="P36" i="58"/>
  <c r="Q36" i="58" s="1"/>
  <c r="R36" i="58" s="1"/>
  <c r="P37" i="58"/>
  <c r="Q37" i="58" s="1"/>
  <c r="R37" i="58" s="1"/>
  <c r="P38" i="58"/>
  <c r="P39" i="58"/>
  <c r="Q39" i="58" s="1"/>
  <c r="R39" i="58" s="1"/>
  <c r="P40" i="58"/>
  <c r="Q40" i="58" s="1"/>
  <c r="R40" i="58" s="1"/>
  <c r="P41" i="58"/>
  <c r="Q41" i="58" s="1"/>
  <c r="R41" i="58" s="1"/>
  <c r="P42" i="58"/>
  <c r="P43" i="58"/>
  <c r="Q43" i="58" s="1"/>
  <c r="R43" i="58" s="1"/>
  <c r="P44" i="58"/>
  <c r="Q44" i="58" s="1"/>
  <c r="R44" i="58" s="1"/>
  <c r="P45" i="58"/>
  <c r="Q45" i="58" s="1"/>
  <c r="R45" i="58" s="1"/>
  <c r="P46" i="58"/>
  <c r="P47" i="58"/>
  <c r="Q47" i="58" s="1"/>
  <c r="R47" i="58" s="1"/>
  <c r="P48" i="58"/>
  <c r="Q48" i="58" s="1"/>
  <c r="R48" i="58" s="1"/>
  <c r="P49" i="58"/>
  <c r="Q49" i="58" s="1"/>
  <c r="R49" i="58" s="1"/>
  <c r="P50" i="58"/>
  <c r="P51" i="58"/>
  <c r="Q51" i="58" s="1"/>
  <c r="R51" i="58" s="1"/>
  <c r="P52" i="58"/>
  <c r="Q52" i="58" s="1"/>
  <c r="R52" i="58" s="1"/>
  <c r="P53" i="58"/>
  <c r="Q53" i="58" s="1"/>
  <c r="R53" i="58" s="1"/>
  <c r="P54" i="58"/>
  <c r="P55" i="58"/>
  <c r="Q55" i="58" s="1"/>
  <c r="R55" i="58" s="1"/>
  <c r="P56" i="58"/>
  <c r="Q56" i="58" s="1"/>
  <c r="R56" i="58" s="1"/>
  <c r="P57" i="58"/>
  <c r="Q57" i="58" s="1"/>
  <c r="R57" i="58" s="1"/>
  <c r="Q62" i="58" l="1"/>
  <c r="R62" i="58" s="1"/>
  <c r="Q63" i="58"/>
  <c r="R63" i="58" s="1"/>
  <c r="Q54" i="58"/>
  <c r="R54" i="58" s="1"/>
  <c r="Q50" i="58"/>
  <c r="R50" i="58" s="1"/>
  <c r="Q46" i="58"/>
  <c r="R46" i="58" s="1"/>
  <c r="Q42" i="58"/>
  <c r="R42" i="58" s="1"/>
  <c r="Q38" i="58"/>
  <c r="R38" i="58" s="1"/>
  <c r="Q34" i="58"/>
  <c r="R34" i="58" s="1"/>
  <c r="Q30" i="58"/>
  <c r="R30" i="58" s="1"/>
</calcChain>
</file>

<file path=xl/sharedStrings.xml><?xml version="1.0" encoding="utf-8"?>
<sst xmlns="http://schemas.openxmlformats.org/spreadsheetml/2006/main" count="237" uniqueCount="78">
  <si>
    <t>UN</t>
  </si>
  <si>
    <t>ML</t>
  </si>
  <si>
    <t>FACTOR MULTIPLICADOR</t>
  </si>
  <si>
    <t>COSTO UNITARIO SIN IVA($)</t>
  </si>
  <si>
    <t>APIQUE MANUAL HASTA 2 M DE 1.5 M X 1.5 M - RELLENO Y ADECUACIÓN DEL SITIO - INCLUYE TRANSPORTE</t>
  </si>
  <si>
    <t>VR. BÁSICO PARA AJUSTES DE PRECIOS UNITARIOS</t>
  </si>
  <si>
    <t>PAVIMENTOS</t>
  </si>
  <si>
    <t>PERFORACIÓN MECÁNICA POR PERCUSIÓN Y LAVADO EN SUELO BLANDO DE 0 a 10m. Incl descrip visual de estratos encontrados,lecturas de campo,tipo y prof. muestras recuperadas,datos nivel freático,SPT,Veleta</t>
  </si>
  <si>
    <t>PERFORACIÓN MECÁNICA POR ROTACIÓN EN ROCA DE 0 a 10m. Incl recuperación continua muestras,descrip visual estratos encontrados,lecturas de campo,tipo y prof muestras recuperadas,SPT,Veleta de campo</t>
  </si>
  <si>
    <t>PERFORACIÓN MECÁNICA POR ROTACIÓN EN COLUVIÓN/ALUVIÓN DE 0 a 10m. Incl recuperación continua muestras,descrip visual estrat encontrados,lecturas de campo,tipo y prof muestras recuperadas,SPT,Veleta</t>
  </si>
  <si>
    <t>PERFORACIÓN MECÁNICA POR ROTACIÓN EN ROCA DE 0 a 30m. Incl recuperación continua muestras,descrip visual estratos encontrados,lecturas de campo,tipo y prof muestras recuperadas,SPT,Veleta de campo</t>
  </si>
  <si>
    <t>PERFORACIÓN MECÁNICA POR ROTACIÓN EN COLUVIÓN/ALUVIÓN DE 0 a 30m. Incl recuperación continua muestras,descrip visual estrat encontrados,lecturas de campo,tipo y prof muestras recuperadas,SPT,Veleta</t>
  </si>
  <si>
    <t>PERFORACIÓN MECÁNICA POR ROTACIÓN EN ROCA DE 0 a 50m. Incl recuperación continua muestras,descrip visual estratos encontrados,lecturas de campo,tipo y prof muestras recuperadas,SPT,Veleta de campo</t>
  </si>
  <si>
    <t>PERFORACIÓN MECÁNICA POR ROTACIÓN EN ROCA DE 0 + 50m. Incl recuperación continua muestras,descrip visual estratos encontrados,lecturas de campo,tipo y prof muestras recuperadas,SPT,Veleta de campo</t>
  </si>
  <si>
    <t>ENSAYO DE CPTU HASTA 30 METROS</t>
  </si>
  <si>
    <t>ENSAYO DE CPTU HASTA 50 METROS</t>
  </si>
  <si>
    <t>ENSAYO DE CPTUS HASTA 50 METROS  (CONO SÍSMICO SCPTu)</t>
  </si>
  <si>
    <t>SISTEMA (SONDEO) ELÉCTRICO VERTICAL (30 metros de profundidad)</t>
  </si>
  <si>
    <t>GEOTECNIA</t>
  </si>
  <si>
    <t>FORMULARIO 1</t>
  </si>
  <si>
    <t>PRESUPUESTO OFICIAL</t>
  </si>
  <si>
    <t>[El presente formulario aplica para los procesos de contratación que tengan como forma de pago precios unitarios, la Entidad debe ajustarlo cuando la modalidad de pago corresponde a: precio global, llave en mano, administración delegada y reembolso de gastos] </t>
  </si>
  <si>
    <t>ETAPA DE CONSULTORÍA</t>
  </si>
  <si>
    <t>VALOR BASICO A PAGAR POR PRECIOS UNITARIOS - ENSAYOS DE LABORATORIO</t>
  </si>
  <si>
    <t xml:space="preserve">IVA SOBRE EL VALOR BÁSICO A PAGAR POR PRECIOS UNITARIOS – ENSAYOS DE LABORATORIO </t>
  </si>
  <si>
    <t>Nº</t>
  </si>
  <si>
    <t>ITEM DE PAGO</t>
  </si>
  <si>
    <t xml:space="preserve">ESPECIFICACIONES </t>
  </si>
  <si>
    <t>DESCRIPCION</t>
  </si>
  <si>
    <t>UND.</t>
  </si>
  <si>
    <t>GENERAL</t>
  </si>
  <si>
    <t>PARTICULAR</t>
  </si>
  <si>
    <t>IVA SOBRE EL VALOR BASICO PARA AJUSTES DE PRECIOS UNITARIOS</t>
  </si>
  <si>
    <t>VALOR A PAGAR POR PRECIOS UNITARIOS (INCLUYE AJUSTES E IVA)</t>
  </si>
  <si>
    <t>DETERMINACIÓN EN EL LABORATORIO DEL CONTENIDO DE AGUA (HUMEDAD) DE MUESTRAS DE SUELO, ROCA Y MEZCLAS DE SUELO - AGREGADO. Norma técnica: INV E 122-13 NTC-1495-13 ASTM D2216 - 10.</t>
  </si>
  <si>
    <t>DETERMINACIÓN DE LA DENSIDAD (PESO UNITARIO) DE MUESTRAS DE SUELO. Norma técnica: ASTM D7263 - 09(2018).</t>
  </si>
  <si>
    <t>DETERMINACIÓN DE LOS TAMAÑOS DE LAS PARTÍCULAS DE LOS SUELOS (GRANULOMETRÍA  POR TAMIZADO E HIDROMETRÍA). Norma técnica: INV E 123-13 ASTM D422 - 63(1998).</t>
  </si>
  <si>
    <t>DETERMINACIÓN DE LOS FACTORES DE CONTRACCIÓN DE LOS SUELOS. Norma técnica: INV E 127-13 NTC-1503-01 ASTM D427 - 04.</t>
  </si>
  <si>
    <t>DETERMINACIÓN DEL CONTENIDO ORGÁNICO DE UN SUELO MEDIANTE EL ENSAYO DE PÉRDIDA POR IGNICIÓN. Norma técnica: INV E 121-13 AASHTO T 267.</t>
  </si>
  <si>
    <t>CONSOLIDACIÓN UNIDIMENSIONAL DE SUELOS - MÉTODO A (LENTA). Norma técnica: INV E 151-13 NTC-1917-00 ASTM D2435 / D2435M - 11.</t>
  </si>
  <si>
    <t>CBR DE SUELOS COMPACTADOS EN EL LABORATORIO (SUELOS GRANULARES). Norma técnica: INV E 148-13 NTC-2122-13 ASTM D1883 - 16.</t>
  </si>
  <si>
    <t>ANALISIS GRANULOMETRICO  DE LOS AGREGADOS GRUESO Y FINO. Norma técnica: INV E 213-13 NTC 77-2007.</t>
  </si>
  <si>
    <t>CBR SOBRE MUESTRA INALTERADA (SUELOS COHESIVOS). Norma técnica: INV E 148-13 NTC-2122-13 ASTM D1883 - 16.</t>
  </si>
  <si>
    <t>COMPRESIÓN INCONFINADA EN MUESTRAS DE SUELO. Norma técnica: INV E 152-13 NTC-1527-00 ASTM D2166 / D2166M - 16.</t>
  </si>
  <si>
    <t>MÓDULO RESILIENTE DE SUELOS Y AGREGADOS. Norma técnica: INV E 156-13 AASHTO T 307</t>
  </si>
  <si>
    <t>RESISTENCIA A LA COMPRESIÓN UNIAXIAL DE MUESTRAS DE ROCAS INTACTAS. Norma técnica: ASTM D7012 - 14 (Método C).</t>
  </si>
  <si>
    <t>CARGA PUNTUAL EN MUESTRAS DE ROCA INTACTA. Norma técnica: ASTM D5731 - 16.</t>
  </si>
  <si>
    <t>CORTE DIRECTO EN CONDICIÓN CD, CONSOLIDADA - DRENADA (3 PUNTOS). Norma técnica: INV E 154-13 NTC 1917-00 ASTM D3080/D3080M - 11.</t>
  </si>
  <si>
    <t>COMPRESIÓN TRIAXIAL UU NO CONSOLIDADO - NO DRENADO SOBRE SUELOS (3 PUNTOS). Norma técnica: INV E 153-13 ASTM D2850 - 15.</t>
  </si>
  <si>
    <t>DENSIDAD Y PESO UNITARIO DEL SUELO EN EL TERRENO POR EL MÉTODO DEL CONO Y ARENA. Norma técnica: INV E 161-13 NTC 1667-02 ASTM D1556 / D1556M - 15e1 .</t>
  </si>
  <si>
    <t>EXPANSIÓN LIBRE EN CONSOLIDÓMETRO. Norma técnica: ASTM D4546 - 14e1. Norma técnica: ASTM D4546 - 14e1.</t>
  </si>
  <si>
    <t>DETERMINACIÓN DE SUELOS EXPANSIVOS (PROBETA). Norma técnica: INV E 132-13.</t>
  </si>
  <si>
    <t>DETERMINACIÓN LÍMITE LÍQUIDO, LÍMITE PLÁSTICO E ÍNDICE DE PLASTICIDAD DE SUELOS. Norma técnica: INV E 125-13 e INV E 126-13 NTC-4630-1999.</t>
  </si>
  <si>
    <t>DETERMINACIÓN DEL POTENCIAL DE CAMBIO VOLUMÉTRICO DE UN SUELO EMPLEANDO EL APARATO DE LAMBE. Norma técnica: INV E 120-13.</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</si>
  <si>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</si>
  <si>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</si>
  <si>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</si>
  <si>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</si>
  <si>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</si>
  <si>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</si>
  <si>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</si>
  <si>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COLUVIÓN/ALUVIÓN DE 0 a 50m. Incluye recuperación continua muestras, descrip visual estratos encontrados, lecturas de campo, SPT, Veleta, tipo y profundidad de las muestras recuperadas</t>
  </si>
  <si>
    <t>ENSAYO DE REFRACCIÓN SISMICA</t>
  </si>
  <si>
    <t>VALOR  BÁSICO UNITARIO OFICIAL
(sin IVA) (Incluye factor multiplicador)</t>
  </si>
  <si>
    <t>NOTA 3: El proponente solo debe ofertar cada valor unitario de los item que hacen partre de las actividades a pagar por PRECIOS UNITARIOS. Así mismo, debera ofertar el factor multiplicador, el cual sera igual para todas las actividades. El producto del valor unitario ofertado por el factor multiplicador ofertado, no debera exceder el valor unitario oficial.</t>
  </si>
  <si>
    <t>NOTA 4: El presente proceso de selección se adjudicara por el valor del presupuesto oficial.</t>
  </si>
  <si>
    <t>NOTA 5 : Los impuestos, tasas o contribuciones aplicables al tipo de contratación de consultoría e interventoría son los siguientes:
Impuesto sobre la Renta.
ICA. 
Estampilla Universidad Distrital Fco José de Caldas. 
Estampilla Pro Cultura de Bogotá. 
Estampilla Pro Personas Mayores. 
Estampilla 50 años Universidad Pedagógica Nal.
IVA.</t>
  </si>
  <si>
    <t>NOTA 6:  Los impuestos, costos, etc., que son propias de la actividad de la consultoría son responsabilidad del contratista de acuerdo a las disposiciones vigentes.</t>
  </si>
  <si>
    <t>NOTA 1: El valor total de las actividades a pagar por PRECIOS UNITARIOS en un valor fijo no ofertable.</t>
  </si>
  <si>
    <t>NOTA 2: El valor para AJUSTE DE PRECIOS UNITARIOS en un valor fijo no ofertable.</t>
  </si>
  <si>
    <t>VALORES OFERTADOS</t>
  </si>
  <si>
    <t>VALOR CORREGIDO</t>
  </si>
  <si>
    <t>VERIFICACIÓN</t>
  </si>
  <si>
    <t>Firma del Proponente o de su Representante Legal</t>
  </si>
  <si>
    <t>FACTOR MULTIPLICADOR OFERTADO</t>
  </si>
  <si>
    <t>COSTO UNITARIO SIN IVA OFERTADO</t>
  </si>
  <si>
    <t>VALOR  BÁSICO UNITARIO OFERTADO
(sin IVA) (Incluye factor multiplicador)</t>
  </si>
  <si>
    <t>IDU-CMA-DTP-004-2023
EJECUCIÓN DE TRABAJOS DE CAMPO Y ENSAYOS DE LABORATORIO A MONTO AGOTABLE PARA LA ELABORACIÓN DE ESTUDIOS DE SUELOS DE LOS COMPONENTES DE GEOTECNIA Y PAVIMENTOS PARA PROYECTOS DE PREINVERSIÓN Y/O DISEÑOS DE LOS PROYECTOS A CARGO DEL INSTITUTO DE DESARROLLO URBANO EN LA CIUDAD DE BOGOTÁ D.C.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</si>
</sst>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43" formatCode="_-* #,##0.00_-;\-* #,##0.00_-;_-* &quot;-&quot;??_-;_-@_-"/>
    <numFmt numFmtId="164" formatCode="_-* #,##0.00\ &quot;€&quot;_-;\-* #,##0.00\ &quot;€&quot;_-;_-* &quot;-&quot;??\ &quot;€&quot;_-;_-@_-"/>
    <numFmt numFmtId="165" formatCode="_(&quot;$&quot;\ * #,##0.00_);_(&quot;$&quot;\ * \(#,##0.00\);_(&quot;$&quot;\ * &quot;-&quot;??_);_(@_)"/>
    <numFmt numFmtId="166" formatCode="_(* #,##0.00_);_(* \(#,##0.00\);_(* &quot;-&quot;??_);_(@_)"/>
    <numFmt numFmtId="167" formatCode="_-&quot;$&quot;* #,##0.00_-;\-&quot;$&quot;* #,##0.00_-;_-&quot;$&quot;* &quot;-&quot;??_-;_-@_-"/>
    <numFmt numFmtId="168" formatCode="_ &quot;$&quot;\ * #,##0.00_ ;_ &quot;$&quot;\ * \-#,##0.00_ ;_ &quot;$&quot;\ * &quot;-&quot;??_ ;_ @_ "/>
    <numFmt numFmtId="169" formatCode="_ * #,##0.00_ ;_ * \-#,##0.00_ ;_ * &quot;-&quot;??_ ;_ @_ "/>
    <numFmt numFmtId="170" formatCode="_-* #,##0.00\ _€_-;\-* #,##0.00\ _€_-;_-* &quot;-&quot;??\ _€_-;_-@_-"/>
    <numFmt numFmtId="171" formatCode="&quot;$&quot;\ #,##0"/>
    <numFmt numFmtId="172" formatCode="[$$-240A]\ #,##0.00"/>
    <numFmt numFmtId="173" formatCode="&quot;$&quot;\ #,##0.0"/>
    <numFmt numFmtId="174" formatCode="#,##0.0000"/>
    <numFmt numFmtId="175" formatCode="#,##0.0"/>
    <numFmt numFmtId="176" formatCode="_-* #,##0.00\ _P_t_a_-;\-* #,##0.00\ _P_t_a_-;_-* &quot;-&quot;??\ _P_t_a_-;_-@_-"/>
    <numFmt numFmtId="177" formatCode="_ * #,##0_ ;_ * \-#,##0_ ;_ * \-??_ ;_ @_ "/>
    <numFmt numFmtId="178" formatCode="_-* #,##0\ _P_t_a_-;\-* #,##0\ _P_t_a_-;_-* &quot;-&quot;\ _P_t_a_-;_-@_-"/>
    <numFmt numFmtId="179" formatCode="_-* #,##0.00\ &quot;Pta&quot;_-;\-* #,##0.00\ &quot;Pta&quot;_-;_-* &quot;-&quot;??\ &quot;Pta&quot;_-;_-@_-"/>
    <numFmt numFmtId="180" formatCode="_ [$€]\ * #,##0.00_ ;_ [$€]\ * \-#,##0.00_ ;_ [$€]\ * &quot;-&quot;??_ ;_ @_ "/>
    <numFmt numFmtId="181" formatCode="_ &quot;$&quot;\ * #,##0_ ;_ &quot;$&quot;\ * \-#,##0_ ;_ &quot;$&quot;\ * &quot;-&quot;_ ;_ @_ "/>
    <numFmt numFmtId="182" formatCode="\$#,##0\ ;\(\$#,##0\)"/>
    <numFmt numFmtId="183" formatCode="_ [$€-2]\ * #,##0.00_ ;_ [$€-2]\ * \-#,##0.00_ ;_ [$€-2]\ * &quot;-&quot;??_ "/>
    <numFmt numFmtId="184" formatCode="_ * #,##0.00_ ;_ * \-#,##0.00_ ;_ * \-??_ ;_ @_ "/>
    <numFmt numFmtId="185" formatCode="_ &quot;$&quot;* #,##0.00_ ;_ &quot;$&quot;* \-#,##0.00_ ;_ &quot;$&quot;* &quot;-&quot;??_ ;_ @_ "/>
    <numFmt numFmtId="186" formatCode="_([$€]* #,##0.00_);_([$€]* \(#,##0.00\);_([$€]* &quot;-&quot;??_);_(@_)"/>
    <numFmt numFmtId="187" formatCode="_-* #,##0.00\ _P_t_s_-;\-* #,##0.00\ _P_t_s_-;_-* &quot;-&quot;??\ _P_t_s_-;_-@_-"/>
    <numFmt numFmtId="188" formatCode="&quot;$&quot;\ #,##0.0_);\(&quot;$&quot;\ #,##0.0\)"/>
    <numFmt numFmtId="189" formatCode="#,##0.00000"/>
    <numFmt numFmtId="190" formatCode="#,##0.000000000000000"/>
    <numFmt numFmtId="192" formatCode="_-&quot;$&quot;* #,##0.00_-;\-&quot;$&quot;* #,##0.00_-;_-&quot;$&quot;* &quot;-&quot;??_-;_-@"/>
    <numFmt numFmtId="197" formatCode="0.000000"/>
    <numFmt numFmtId="201" formatCode="&quot;$&quot;\ #,##0.00"/>
    <numFmt numFmtId="202" formatCode="&quot;$&quot;\ #,##0.00_);\(&quot;$&quot;\ #,##0.00\)"/>
    <numFmt numFmtId="203" formatCode="#,##0.000000"/>
  </numFmts>
  <fonts count="50">
    <font>
      <sz val="10"/>
      <name val="Arial"/>
    </font>
    <font>
      <sz val="10"/>
      <name val="Arial"/>
      <family val="2"/>
    </font>
    <font>
      <u/>
      <sz val="10"/>
      <color indexed="12"/>
      <name val="Arial"/>
      <family val="2"/>
    </font>
    <font>
      <sz val="10"/>
      <name val="Arial"/>
      <family val="2"/>
    </font>
    <font>
      <sz val="10"/>
      <color indexed="8"/>
      <name val="MS Sans Serif"/>
      <family val="2"/>
    </font>
    <font>
      <b/>
      <sz val="7"/>
      <name val="Arial"/>
      <family val="2"/>
    </font>
    <font>
      <b/>
      <sz val="9"/>
      <color indexed="8"/>
      <name val="Arial"/>
      <family val="2"/>
    </font>
    <font>
      <sz val="11"/>
      <color indexed="8"/>
      <name val="Calibri"/>
      <family val="2"/>
    </font>
    <font>
      <b/>
      <sz val="12"/>
      <name val="Arial"/>
      <family val="2"/>
    </font>
    <font>
      <sz val="8.0500000000000007"/>
      <color indexed="8"/>
      <name val="Arial"/>
      <family val="2"/>
    </font>
    <font>
      <sz val="12"/>
      <name val="Courier"/>
      <family val="3"/>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Helv"/>
      <charset val="204"/>
    </font>
    <font>
      <b/>
      <sz val="18"/>
      <name val="Arial"/>
      <family val="2"/>
    </font>
    <font>
      <sz val="12"/>
      <name val="Arial"/>
      <family val="2"/>
    </font>
    <font>
      <b/>
      <sz val="18"/>
      <color indexed="62"/>
      <name val="Cambria"/>
      <family val="2"/>
    </font>
    <font>
      <sz val="10"/>
      <name val="Arial Narrow"/>
      <family val="2"/>
    </font>
    <font>
      <sz val="10"/>
      <name val="Arial"/>
      <family val="2"/>
    </font>
    <font>
      <sz val="11"/>
      <color indexed="8"/>
      <name val="Calibri"/>
      <family val="2"/>
    </font>
    <font>
      <sz val="11"/>
      <color indexed="8"/>
      <name val="Calibri"/>
      <family val="2"/>
    </font>
    <font>
      <sz val="12"/>
      <name val="Arial Narrow"/>
      <family val="2"/>
    </font>
    <font>
      <sz val="11"/>
      <name val="Arial Narrow"/>
      <family val="2"/>
    </font>
    <font>
      <b/>
      <sz val="12"/>
      <name val="Arial Narrow"/>
      <family val="2"/>
    </font>
    <font>
      <b/>
      <sz val="14"/>
      <name val="Arial Narrow"/>
      <family val="2"/>
    </font>
    <font>
      <b/>
      <sz val="6"/>
      <name val="Arial Narrow"/>
      <family val="2"/>
    </font>
    <font>
      <b/>
      <sz val="10"/>
      <name val="Arial Narrow"/>
      <family val="2"/>
    </font>
    <font>
      <sz val="11"/>
      <color theme="1"/>
      <name val="Calibri"/>
      <family val="2"/>
      <scheme val="minor"/>
    </font>
    <font>
      <sz val="11"/>
      <color rgb="FF000000"/>
      <name val="Calibri"/>
      <family val="2"/>
    </font>
    <font>
      <b/>
      <sz val="12"/>
      <color rgb="FFFFFFFF"/>
      <name val="Arial Narrow"/>
      <family val="2"/>
    </font>
    <font>
      <b/>
      <sz val="16"/>
      <name val="Arial Narrow"/>
      <family val="2"/>
    </font>
    <font>
      <b/>
      <sz val="12"/>
      <color theme="1"/>
      <name val="Arial"/>
      <family val="2"/>
    </font>
    <font>
      <b/>
      <sz val="11"/>
      <name val="Arial Narrow"/>
      <family val="2"/>
    </font>
    <font>
      <b/>
      <sz val="8"/>
      <name val="Arial Narrow"/>
      <family val="2"/>
    </font>
    <font>
      <b/>
      <sz val="12"/>
      <color theme="1"/>
      <name val="Arial Narrow"/>
      <family val="2"/>
    </font>
  </fonts>
  <fills count="4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tint="-0.249977111117893"/>
        <bgColor indexed="64"/>
      </patternFill>
    </fill>
    <fill>
      <patternFill patternType="solid">
        <fgColor theme="0"/>
        <bgColor indexed="64"/>
      </patternFill>
    </fill>
    <fill>
      <patternFill patternType="solid">
        <fgColor theme="2" tint="-9.9978637043366805E-2"/>
        <bgColor indexed="64"/>
      </patternFill>
    </fill>
    <fill>
      <patternFill patternType="solid">
        <fgColor theme="0" tint="-0.499984740745262"/>
        <bgColor indexed="64"/>
      </patternFill>
    </fill>
    <fill>
      <patternFill patternType="solid">
        <fgColor rgb="FF339966"/>
        <bgColor indexed="64"/>
      </patternFill>
    </fill>
    <fill>
      <patternFill patternType="solid">
        <fgColor rgb="FFFFFF99"/>
        <bgColor indexed="64"/>
      </patternFill>
    </fill>
    <fill>
      <patternFill patternType="solid">
        <fgColor rgb="FFFFFF99"/>
        <bgColor rgb="FFFFFF99"/>
      </patternFill>
    </fill>
    <fill>
      <patternFill patternType="solid">
        <fgColor rgb="FF339966"/>
        <bgColor rgb="FF339966"/>
      </patternFill>
    </fill>
  </fills>
  <borders count="8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style="medium">
        <color indexed="64"/>
      </top>
      <bottom style="double">
        <color indexed="64"/>
      </bottom>
      <diagonal/>
    </border>
    <border>
      <left/>
      <right style="double">
        <color indexed="64"/>
      </right>
      <top/>
      <bottom style="double">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medium">
        <color indexed="64"/>
      </left>
      <right style="thin">
        <color indexed="64"/>
      </right>
      <top style="thin">
        <color indexed="64"/>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medium">
        <color indexed="64"/>
      </left>
      <right style="medium">
        <color indexed="64"/>
      </right>
      <top style="medium">
        <color indexed="64"/>
      </top>
      <bottom style="thin">
        <color rgb="FF000000"/>
      </bottom>
      <diagonal/>
    </border>
    <border>
      <left style="medium">
        <color indexed="64"/>
      </left>
      <right style="medium">
        <color indexed="64"/>
      </right>
      <top style="thin">
        <color rgb="FF000000"/>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rgb="FF000000"/>
      </right>
      <top style="thin">
        <color rgb="FF000000"/>
      </top>
      <bottom style="medium">
        <color indexed="64"/>
      </bottom>
      <diagonal/>
    </border>
    <border>
      <left/>
      <right style="medium">
        <color rgb="FF000000"/>
      </right>
      <top style="medium">
        <color indexed="64"/>
      </top>
      <bottom style="thin">
        <color rgb="FF000000"/>
      </bottom>
      <diagonal/>
    </border>
    <border>
      <left style="thin">
        <color indexed="64"/>
      </left>
      <right style="medium">
        <color rgb="FF000000"/>
      </right>
      <top style="medium">
        <color rgb="FF000000"/>
      </top>
      <bottom style="thin">
        <color indexed="64"/>
      </bottom>
      <diagonal/>
    </border>
    <border>
      <left style="thin">
        <color indexed="64"/>
      </left>
      <right style="medium">
        <color rgb="FF000000"/>
      </right>
      <top style="thin">
        <color indexed="64"/>
      </top>
      <bottom style="thin">
        <color indexed="64"/>
      </bottom>
      <diagonal/>
    </border>
    <border>
      <left style="thin">
        <color indexed="64"/>
      </left>
      <right style="medium">
        <color rgb="FF000000"/>
      </right>
      <top style="thin">
        <color indexed="64"/>
      </top>
      <bottom style="thin">
        <color rgb="FF000000"/>
      </bottom>
      <diagonal/>
    </border>
  </borders>
  <cellStyleXfs count="608">
    <xf numFmtId="0" fontId="0" fillId="0" borderId="0"/>
    <xf numFmtId="0" fontId="7"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9" borderId="0" applyNumberFormat="0" applyBorder="0" applyAlignment="0" applyProtection="0"/>
    <xf numFmtId="0" fontId="18" fillId="3" borderId="0" applyNumberFormat="0" applyBorder="0" applyAlignment="0" applyProtection="0"/>
    <xf numFmtId="0" fontId="12" fillId="4" borderId="0" applyNumberFormat="0" applyBorder="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3" fillId="20" borderId="1" applyNumberFormat="0" applyAlignment="0" applyProtection="0"/>
    <xf numFmtId="0" fontId="14" fillId="21" borderId="2" applyNumberFormat="0" applyAlignment="0" applyProtection="0"/>
    <xf numFmtId="0" fontId="15" fillId="0" borderId="3" applyNumberFormat="0" applyFill="0" applyAlignment="0" applyProtection="0"/>
    <xf numFmtId="0" fontId="14" fillId="21" borderId="2" applyNumberFormat="0" applyAlignment="0" applyProtection="0"/>
    <xf numFmtId="3" fontId="3" fillId="0" borderId="0" applyFont="0" applyFill="0" applyBorder="0" applyAlignment="0" applyProtection="0"/>
    <xf numFmtId="3" fontId="3" fillId="0" borderId="0" applyFont="0" applyFill="0" applyBorder="0" applyAlignment="0" applyProtection="0"/>
    <xf numFmtId="3" fontId="3" fillId="0" borderId="0" applyFont="0" applyFill="0" applyBorder="0" applyAlignment="0" applyProtection="0"/>
    <xf numFmtId="3" fontId="3" fillId="0" borderId="0" applyFont="0" applyFill="0" applyBorder="0" applyAlignment="0" applyProtection="0"/>
    <xf numFmtId="182" fontId="3" fillId="0" borderId="0" applyFont="0" applyFill="0" applyBorder="0" applyAlignment="0" applyProtection="0"/>
    <xf numFmtId="182" fontId="3" fillId="0" borderId="0" applyFont="0" applyFill="0" applyBorder="0" applyAlignment="0" applyProtection="0"/>
    <xf numFmtId="182" fontId="3" fillId="0" borderId="0" applyFont="0" applyFill="0" applyBorder="0" applyAlignment="0" applyProtection="0"/>
    <xf numFmtId="182"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16" fillId="0" borderId="0" applyNumberFormat="0" applyFill="0" applyBorder="0" applyAlignment="0" applyProtection="0"/>
    <xf numFmtId="0" fontId="26"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11" fillId="2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11" fillId="29"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11" fillId="2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11" fillId="28"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11" fillId="26"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32" borderId="0" applyNumberFormat="0" applyBorder="0" applyAlignment="0" applyProtection="0"/>
    <xf numFmtId="0" fontId="7" fillId="32" borderId="0" applyNumberFormat="0" applyBorder="0" applyAlignment="0" applyProtection="0"/>
    <xf numFmtId="0" fontId="11" fillId="32"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7" fillId="7" borderId="1" applyNumberFormat="0" applyAlignment="0" applyProtection="0"/>
    <xf numFmtId="0" fontId="17" fillId="7" borderId="1" applyNumberFormat="0" applyAlignment="0" applyProtection="0"/>
    <xf numFmtId="0" fontId="17" fillId="7" borderId="1" applyNumberFormat="0" applyAlignment="0" applyProtection="0"/>
    <xf numFmtId="0" fontId="17" fillId="7" borderId="1" applyNumberFormat="0" applyAlignment="0" applyProtection="0"/>
    <xf numFmtId="0" fontId="17" fillId="7" borderId="1" applyNumberFormat="0" applyAlignment="0" applyProtection="0"/>
    <xf numFmtId="0" fontId="17" fillId="7" borderId="1" applyNumberFormat="0" applyAlignment="0" applyProtection="0"/>
    <xf numFmtId="0" fontId="17" fillId="7" borderId="1" applyNumberFormat="0" applyAlignment="0" applyProtection="0"/>
    <xf numFmtId="0" fontId="17" fillId="7" borderId="1" applyNumberFormat="0" applyAlignment="0" applyProtection="0"/>
    <xf numFmtId="0" fontId="17" fillId="7" borderId="1" applyNumberFormat="0" applyAlignment="0" applyProtection="0"/>
    <xf numFmtId="0" fontId="17" fillId="7" borderId="1" applyNumberFormat="0" applyAlignment="0" applyProtection="0"/>
    <xf numFmtId="0" fontId="28" fillId="0" borderId="0"/>
    <xf numFmtId="0" fontId="28" fillId="0" borderId="0"/>
    <xf numFmtId="180" fontId="3"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86" fontId="32" fillId="0" borderId="0" applyFont="0" applyFill="0" applyBorder="0" applyAlignment="0" applyProtection="0"/>
    <xf numFmtId="180" fontId="3" fillId="0" borderId="0" applyFont="0" applyFill="0" applyBorder="0" applyAlignment="0" applyProtection="0"/>
    <xf numFmtId="183" fontId="7" fillId="0" borderId="0" applyFont="0" applyFill="0" applyBorder="0" applyAlignment="0" applyProtection="0"/>
    <xf numFmtId="0" fontId="22" fillId="0" borderId="0" applyNumberFormat="0" applyFill="0" applyBorder="0" applyAlignment="0" applyProtection="0"/>
    <xf numFmtId="2" fontId="3" fillId="0" borderId="0" applyFont="0" applyFill="0" applyBorder="0" applyAlignment="0" applyProtection="0"/>
    <xf numFmtId="2" fontId="3" fillId="0" borderId="0" applyFont="0" applyFill="0" applyBorder="0" applyAlignment="0" applyProtection="0"/>
    <xf numFmtId="2" fontId="3" fillId="0" borderId="0" applyFont="0" applyFill="0" applyBorder="0" applyAlignment="0" applyProtection="0"/>
    <xf numFmtId="2" fontId="3" fillId="0" borderId="0" applyFont="0" applyFill="0" applyBorder="0" applyAlignment="0" applyProtection="0"/>
    <xf numFmtId="0" fontId="12" fillId="4" borderId="0" applyNumberFormat="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4" fillId="0" borderId="4" applyNumberFormat="0" applyFill="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25" fillId="0" borderId="5" applyNumberFormat="0" applyFill="0" applyAlignment="0" applyProtection="0"/>
    <xf numFmtId="0" fontId="16" fillId="0" borderId="6" applyNumberFormat="0" applyFill="0" applyAlignment="0" applyProtection="0"/>
    <xf numFmtId="0" fontId="16" fillId="0" borderId="0" applyNumberFormat="0" applyFill="0" applyBorder="0" applyAlignment="0" applyProtection="0"/>
    <xf numFmtId="0" fontId="2" fillId="0" borderId="0" applyNumberFormat="0" applyFill="0" applyBorder="0" applyAlignment="0" applyProtection="0">
      <alignment vertical="top"/>
      <protection locked="0"/>
    </xf>
    <xf numFmtId="0" fontId="18" fillId="3" borderId="0" applyNumberFormat="0" applyBorder="0" applyAlignment="0" applyProtection="0"/>
    <xf numFmtId="0" fontId="17" fillId="7" borderId="1" applyNumberFormat="0" applyAlignment="0" applyProtection="0"/>
    <xf numFmtId="0" fontId="17" fillId="7" borderId="1" applyNumberFormat="0" applyAlignment="0" applyProtection="0"/>
    <xf numFmtId="0" fontId="17" fillId="7" borderId="1" applyNumberFormat="0" applyAlignment="0" applyProtection="0"/>
    <xf numFmtId="0" fontId="17" fillId="7" borderId="1" applyNumberFormat="0" applyAlignment="0" applyProtection="0"/>
    <xf numFmtId="0" fontId="17" fillId="7" borderId="1" applyNumberFormat="0" applyAlignment="0" applyProtection="0"/>
    <xf numFmtId="0" fontId="17" fillId="7" borderId="1" applyNumberFormat="0" applyAlignment="0" applyProtection="0"/>
    <xf numFmtId="0" fontId="17" fillId="7" borderId="1" applyNumberFormat="0" applyAlignment="0" applyProtection="0"/>
    <xf numFmtId="0" fontId="17" fillId="7" borderId="1" applyNumberFormat="0" applyAlignment="0" applyProtection="0"/>
    <xf numFmtId="0" fontId="17" fillId="7" borderId="1" applyNumberFormat="0" applyAlignment="0" applyProtection="0"/>
    <xf numFmtId="0" fontId="17" fillId="7" borderId="1" applyNumberFormat="0" applyAlignment="0" applyProtection="0"/>
    <xf numFmtId="0" fontId="15" fillId="0" borderId="3" applyNumberFormat="0" applyFill="0" applyAlignment="0" applyProtection="0"/>
    <xf numFmtId="178"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6" fontId="34" fillId="0" borderId="0" applyFont="0" applyFill="0" applyBorder="0" applyAlignment="0" applyProtection="0"/>
    <xf numFmtId="166" fontId="34" fillId="0" borderId="0" applyFont="0" applyFill="0" applyBorder="0" applyAlignment="0" applyProtection="0"/>
    <xf numFmtId="166" fontId="7" fillId="0" borderId="0" applyFont="0" applyFill="0" applyBorder="0" applyAlignment="0" applyProtection="0"/>
    <xf numFmtId="166" fontId="34" fillId="0" borderId="0" applyFont="0" applyFill="0" applyBorder="0" applyAlignment="0" applyProtection="0"/>
    <xf numFmtId="166" fontId="34" fillId="0" borderId="0" applyFont="0" applyFill="0" applyBorder="0" applyAlignment="0" applyProtection="0"/>
    <xf numFmtId="166" fontId="34" fillId="0" borderId="0" applyFont="0" applyFill="0" applyBorder="0" applyAlignment="0" applyProtection="0"/>
    <xf numFmtId="166" fontId="34" fillId="0" borderId="0" applyFont="0" applyFill="0" applyBorder="0" applyAlignment="0" applyProtection="0"/>
    <xf numFmtId="166" fontId="34" fillId="0" borderId="0" applyFont="0" applyFill="0" applyBorder="0" applyAlignment="0" applyProtection="0"/>
    <xf numFmtId="166" fontId="7" fillId="0" borderId="0" applyFont="0" applyFill="0" applyBorder="0" applyAlignment="0" applyProtection="0"/>
    <xf numFmtId="166" fontId="34" fillId="0" borderId="0" applyFont="0" applyFill="0" applyBorder="0" applyAlignment="0" applyProtection="0"/>
    <xf numFmtId="166" fontId="34" fillId="0" borderId="0" applyFont="0" applyFill="0" applyBorder="0" applyAlignment="0" applyProtection="0"/>
    <xf numFmtId="166" fontId="34" fillId="0" borderId="0" applyFont="0" applyFill="0" applyBorder="0" applyAlignment="0" applyProtection="0"/>
    <xf numFmtId="166" fontId="34" fillId="0" borderId="0" applyFont="0" applyFill="0" applyBorder="0" applyAlignment="0" applyProtection="0"/>
    <xf numFmtId="169" fontId="9" fillId="0" borderId="0" applyFont="0" applyFill="0" applyBorder="0" applyAlignment="0" applyProtection="0"/>
    <xf numFmtId="166" fontId="7" fillId="0" borderId="0" applyFont="0" applyFill="0" applyBorder="0" applyAlignment="0" applyProtection="0"/>
    <xf numFmtId="166" fontId="34" fillId="0" borderId="0" applyFont="0" applyFill="0" applyBorder="0" applyAlignment="0" applyProtection="0"/>
    <xf numFmtId="166" fontId="34" fillId="0" borderId="0" applyFont="0" applyFill="0" applyBorder="0" applyAlignment="0" applyProtection="0"/>
    <xf numFmtId="166" fontId="34" fillId="0" borderId="0" applyFont="0" applyFill="0" applyBorder="0" applyAlignment="0" applyProtection="0"/>
    <xf numFmtId="43" fontId="42" fillId="0" borderId="0" applyFont="0" applyFill="0" applyBorder="0" applyAlignment="0" applyProtection="0"/>
    <xf numFmtId="176" fontId="3" fillId="0" borderId="0" applyFont="0" applyFill="0" applyBorder="0" applyAlignment="0" applyProtection="0"/>
    <xf numFmtId="170" fontId="7" fillId="0" borderId="0" applyFont="0" applyFill="0" applyBorder="0" applyAlignment="0" applyProtection="0"/>
    <xf numFmtId="176" fontId="3" fillId="0" borderId="0" applyFont="0" applyFill="0" applyBorder="0" applyAlignment="0" applyProtection="0"/>
    <xf numFmtId="166" fontId="6"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69" fontId="3" fillId="0" borderId="0" applyFont="0" applyFill="0" applyBorder="0" applyAlignment="0" applyProtection="0"/>
    <xf numFmtId="166" fontId="34" fillId="0" borderId="0" applyFont="0" applyFill="0" applyBorder="0" applyAlignment="0" applyProtection="0"/>
    <xf numFmtId="171" fontId="3" fillId="0" borderId="0" applyFont="0" applyFill="0" applyBorder="0" applyAlignment="0" applyProtection="0"/>
    <xf numFmtId="187" fontId="3" fillId="0" borderId="0" applyFont="0" applyFill="0" applyBorder="0" applyAlignment="0" applyProtection="0"/>
    <xf numFmtId="166" fontId="34" fillId="0" borderId="0" applyFont="0" applyFill="0" applyBorder="0" applyAlignment="0" applyProtection="0"/>
    <xf numFmtId="175" fontId="3" fillId="0" borderId="0" applyFont="0" applyFill="0" applyBorder="0" applyAlignment="0" applyProtection="0"/>
    <xf numFmtId="166" fontId="34" fillId="0" borderId="0" applyFont="0" applyFill="0" applyBorder="0" applyAlignment="0" applyProtection="0"/>
    <xf numFmtId="175" fontId="3" fillId="0" borderId="0" applyFont="0" applyFill="0" applyBorder="0" applyAlignment="0" applyProtection="0"/>
    <xf numFmtId="166" fontId="34" fillId="0" borderId="0" applyFont="0" applyFill="0" applyBorder="0" applyAlignment="0" applyProtection="0"/>
    <xf numFmtId="181" fontId="3" fillId="0" borderId="0" applyFont="0" applyFill="0" applyBorder="0" applyAlignment="0" applyProtection="0"/>
    <xf numFmtId="166" fontId="34" fillId="0" borderId="0" applyFont="0" applyFill="0" applyBorder="0" applyAlignment="0" applyProtection="0"/>
    <xf numFmtId="166" fontId="34"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77" fontId="3" fillId="0" borderId="0" applyFill="0" applyBorder="0" applyAlignment="0" applyProtection="0"/>
    <xf numFmtId="166" fontId="34" fillId="0" borderId="0" applyFont="0" applyFill="0" applyBorder="0" applyAlignment="0" applyProtection="0"/>
    <xf numFmtId="166" fontId="34" fillId="0" borderId="0" applyFont="0" applyFill="0" applyBorder="0" applyAlignment="0" applyProtection="0"/>
    <xf numFmtId="166" fontId="34" fillId="0" borderId="0" applyFont="0" applyFill="0" applyBorder="0" applyAlignment="0" applyProtection="0"/>
    <xf numFmtId="166" fontId="34" fillId="0" borderId="0" applyFont="0" applyFill="0" applyBorder="0" applyAlignment="0" applyProtection="0"/>
    <xf numFmtId="43" fontId="42" fillId="0" borderId="0" applyFont="0" applyFill="0" applyBorder="0" applyAlignment="0" applyProtection="0"/>
    <xf numFmtId="177" fontId="3" fillId="0" borderId="0" applyFill="0" applyBorder="0" applyAlignment="0" applyProtection="0"/>
    <xf numFmtId="170" fontId="7" fillId="0" borderId="0" applyFont="0" applyFill="0" applyBorder="0" applyAlignment="0" applyProtection="0"/>
    <xf numFmtId="176" fontId="3" fillId="0" borderId="0" applyFont="0" applyFill="0" applyBorder="0" applyAlignment="0" applyProtection="0"/>
    <xf numFmtId="170" fontId="7"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66"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166" fontId="4" fillId="0" borderId="0" applyFont="0" applyFill="0" applyBorder="0" applyAlignment="0" applyProtection="0"/>
    <xf numFmtId="169" fontId="3" fillId="0" borderId="0" applyFont="0" applyFill="0" applyBorder="0" applyAlignment="0" applyProtection="0"/>
    <xf numFmtId="166" fontId="7" fillId="0" borderId="0" applyFont="0" applyFill="0" applyBorder="0" applyAlignment="0" applyProtection="0"/>
    <xf numFmtId="16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69" fontId="3" fillId="0" borderId="0" applyFont="0" applyFill="0" applyBorder="0" applyAlignment="0" applyProtection="0"/>
    <xf numFmtId="166" fontId="34"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76"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43" fontId="3" fillId="0" borderId="0" applyFont="0" applyFill="0" applyBorder="0" applyAlignment="0" applyProtection="0"/>
    <xf numFmtId="169" fontId="3" fillId="0" borderId="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9" fontId="3" fillId="0" borderId="0" applyFont="0" applyFill="0" applyBorder="0" applyAlignment="0" applyProtection="0"/>
    <xf numFmtId="169" fontId="3" fillId="0" borderId="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84" fontId="3" fillId="0" borderId="0" applyFill="0" applyBorder="0" applyAlignment="0" applyProtection="0"/>
    <xf numFmtId="184" fontId="3" fillId="0" borderId="0" applyFill="0" applyBorder="0" applyAlignment="0" applyProtection="0"/>
    <xf numFmtId="169" fontId="3" fillId="0" borderId="0" applyFont="0" applyFill="0" applyBorder="0" applyAlignment="0" applyProtection="0"/>
    <xf numFmtId="169" fontId="9" fillId="0" borderId="0" applyFont="0" applyFill="0" applyBorder="0" applyAlignment="0" applyProtection="0"/>
    <xf numFmtId="169" fontId="3" fillId="0" borderId="0" applyFont="0" applyFill="0" applyBorder="0" applyAlignment="0" applyProtection="0"/>
    <xf numFmtId="167" fontId="1" fillId="0" borderId="0" applyFont="0" applyFill="0" applyBorder="0" applyAlignment="0" applyProtection="0"/>
    <xf numFmtId="185" fontId="9" fillId="0" borderId="0" applyFont="0" applyFill="0" applyBorder="0" applyAlignment="0" applyProtection="0"/>
    <xf numFmtId="185" fontId="9"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5" fontId="7"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7" fontId="3" fillId="0" borderId="0" applyFont="0" applyFill="0" applyBorder="0" applyAlignment="0" applyProtection="0"/>
    <xf numFmtId="165" fontId="7" fillId="0" borderId="0" applyFont="0" applyFill="0" applyBorder="0" applyAlignment="0" applyProtection="0"/>
    <xf numFmtId="167" fontId="42"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8" fontId="3" fillId="0" borderId="0" applyFont="0" applyFill="0" applyBorder="0" applyAlignment="0" applyProtection="0"/>
    <xf numFmtId="165" fontId="34" fillId="0" borderId="0" applyFont="0" applyFill="0" applyBorder="0" applyAlignment="0" applyProtection="0"/>
    <xf numFmtId="172" fontId="3" fillId="0" borderId="0" applyFont="0" applyFill="0" applyBorder="0" applyAlignment="0" applyProtection="0"/>
    <xf numFmtId="164" fontId="3" fillId="0" borderId="0" applyFont="0" applyFill="0" applyBorder="0" applyAlignment="0" applyProtection="0"/>
    <xf numFmtId="165" fontId="34" fillId="0" borderId="0" applyFont="0" applyFill="0" applyBorder="0" applyAlignment="0" applyProtection="0"/>
    <xf numFmtId="168" fontId="3" fillId="0" borderId="0" applyFont="0" applyFill="0" applyBorder="0" applyAlignment="0" applyProtection="0"/>
    <xf numFmtId="165" fontId="34" fillId="0" borderId="0" applyFont="0" applyFill="0" applyBorder="0" applyAlignment="0" applyProtection="0"/>
    <xf numFmtId="168" fontId="3" fillId="0" borderId="0" applyFont="0" applyFill="0" applyBorder="0" applyAlignment="0" applyProtection="0"/>
    <xf numFmtId="165" fontId="34" fillId="0" borderId="0" applyFont="0" applyFill="0" applyBorder="0" applyAlignment="0" applyProtection="0"/>
    <xf numFmtId="165" fontId="7" fillId="0" borderId="0" applyFont="0" applyFill="0" applyBorder="0" applyAlignment="0" applyProtection="0"/>
    <xf numFmtId="165" fontId="34" fillId="0" borderId="0" applyFont="0" applyFill="0" applyBorder="0" applyAlignment="0" applyProtection="0"/>
    <xf numFmtId="168" fontId="3" fillId="0" borderId="0" applyFont="0" applyFill="0" applyBorder="0" applyAlignment="0" applyProtection="0"/>
    <xf numFmtId="165" fontId="34" fillId="0" borderId="0" applyFont="0" applyFill="0" applyBorder="0" applyAlignment="0" applyProtection="0"/>
    <xf numFmtId="165" fontId="7" fillId="0" borderId="0" applyFont="0" applyFill="0" applyBorder="0" applyAlignment="0" applyProtection="0"/>
    <xf numFmtId="165" fontId="34" fillId="0" borderId="0" applyFont="0" applyFill="0" applyBorder="0" applyAlignment="0" applyProtection="0"/>
    <xf numFmtId="164" fontId="3"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7" fillId="0" borderId="0" applyFont="0" applyFill="0" applyBorder="0" applyAlignment="0" applyProtection="0"/>
    <xf numFmtId="165" fontId="34" fillId="0" borderId="0" applyFont="0" applyFill="0" applyBorder="0" applyAlignment="0" applyProtection="0"/>
    <xf numFmtId="168" fontId="3"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42"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7" fillId="0" borderId="0" applyFont="0" applyFill="0" applyBorder="0" applyAlignment="0" applyProtection="0"/>
    <xf numFmtId="165" fontId="34" fillId="0" borderId="0" applyFont="0" applyFill="0" applyBorder="0" applyAlignment="0" applyProtection="0"/>
    <xf numFmtId="164" fontId="3" fillId="0" borderId="0" applyFont="0" applyFill="0" applyBorder="0" applyAlignment="0" applyProtection="0"/>
    <xf numFmtId="167" fontId="3" fillId="0" borderId="0" applyFont="0" applyFill="0" applyBorder="0" applyAlignment="0" applyProtection="0"/>
    <xf numFmtId="165" fontId="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3" fillId="0" borderId="0" applyFont="0" applyFill="0" applyBorder="0" applyAlignment="0" applyProtection="0"/>
    <xf numFmtId="179" fontId="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3"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0" fontId="3" fillId="0" borderId="0" applyFont="0" applyFill="0" applyBorder="0" applyAlignment="0" applyProtection="0"/>
    <xf numFmtId="179" fontId="3" fillId="0" borderId="0" applyFont="0" applyFill="0" applyBorder="0" applyAlignment="0" applyProtection="0"/>
    <xf numFmtId="165" fontId="3" fillId="0" borderId="0" applyFont="0" applyFill="0" applyBorder="0" applyAlignment="0" applyProtection="0"/>
    <xf numFmtId="165" fontId="7" fillId="0" borderId="0" applyFont="0" applyFill="0" applyBorder="0" applyAlignment="0" applyProtection="0"/>
    <xf numFmtId="165" fontId="3" fillId="0" borderId="0" applyFont="0" applyFill="0" applyBorder="0" applyAlignment="0" applyProtection="0"/>
    <xf numFmtId="165" fontId="7" fillId="0" borderId="0" applyFont="0" applyFill="0" applyBorder="0" applyAlignment="0" applyProtection="0"/>
    <xf numFmtId="165" fontId="3" fillId="0" borderId="0" applyFont="0" applyFill="0" applyBorder="0" applyAlignment="0" applyProtection="0"/>
    <xf numFmtId="179" fontId="3" fillId="0" borderId="0" applyFont="0" applyFill="0" applyBorder="0" applyAlignment="0" applyProtection="0"/>
    <xf numFmtId="165" fontId="3" fillId="0" borderId="0" applyFont="0" applyFill="0" applyBorder="0" applyAlignment="0" applyProtection="0"/>
    <xf numFmtId="179" fontId="3" fillId="0" borderId="0" applyFont="0" applyFill="0" applyBorder="0" applyAlignment="0" applyProtection="0"/>
    <xf numFmtId="167" fontId="3" fillId="0" borderId="0" applyFont="0" applyFill="0" applyBorder="0" applyAlignment="0" applyProtection="0"/>
    <xf numFmtId="165" fontId="3" fillId="0" borderId="0" applyFont="0" applyFill="0" applyBorder="0" applyAlignment="0" applyProtection="0"/>
    <xf numFmtId="165" fontId="34" fillId="0" borderId="0" applyFont="0" applyFill="0" applyBorder="0" applyAlignment="0" applyProtection="0"/>
    <xf numFmtId="168" fontId="3" fillId="0" borderId="0" applyFill="0" applyBorder="0" applyAlignment="0" applyProtection="0"/>
    <xf numFmtId="168" fontId="3" fillId="0" borderId="0" applyFont="0" applyFill="0" applyBorder="0" applyAlignment="0" applyProtection="0"/>
    <xf numFmtId="165" fontId="3" fillId="0" borderId="0" applyFont="0" applyFill="0" applyBorder="0" applyAlignment="0" applyProtection="0"/>
    <xf numFmtId="167" fontId="3" fillId="0" borderId="0" applyFont="0" applyFill="0" applyBorder="0" applyAlignment="0" applyProtection="0"/>
    <xf numFmtId="168" fontId="3" fillId="0" borderId="0" applyFill="0" applyBorder="0" applyAlignment="0" applyProtection="0"/>
    <xf numFmtId="185" fontId="9" fillId="0" borderId="0" applyFont="0" applyFill="0" applyBorder="0" applyAlignment="0" applyProtection="0"/>
    <xf numFmtId="165" fontId="3" fillId="0" borderId="0" applyFont="0" applyFill="0" applyBorder="0" applyAlignment="0" applyProtection="0"/>
    <xf numFmtId="167" fontId="3" fillId="0" borderId="0" applyFont="0" applyFill="0" applyBorder="0" applyAlignment="0" applyProtection="0"/>
    <xf numFmtId="185" fontId="9" fillId="0" borderId="0" applyFont="0" applyFill="0" applyBorder="0" applyAlignment="0" applyProtection="0"/>
    <xf numFmtId="165" fontId="3" fillId="0" borderId="0" applyFont="0" applyFill="0" applyBorder="0" applyAlignment="0" applyProtection="0"/>
    <xf numFmtId="185" fontId="9" fillId="0" borderId="0" applyFont="0" applyFill="0" applyBorder="0" applyAlignment="0" applyProtection="0"/>
    <xf numFmtId="167" fontId="3" fillId="0" borderId="0" applyFont="0" applyFill="0" applyBorder="0" applyAlignment="0" applyProtection="0"/>
    <xf numFmtId="185" fontId="9" fillId="0" borderId="0" applyFont="0" applyFill="0" applyBorder="0" applyAlignment="0" applyProtection="0"/>
    <xf numFmtId="0" fontId="19" fillId="33" borderId="0" applyNumberFormat="0" applyBorder="0" applyAlignment="0" applyProtection="0"/>
    <xf numFmtId="0" fontId="4" fillId="0" borderId="0"/>
    <xf numFmtId="0" fontId="3" fillId="0" borderId="0" applyBorder="0"/>
    <xf numFmtId="0" fontId="3" fillId="0" borderId="0" applyBorder="0"/>
    <xf numFmtId="0" fontId="3" fillId="0" borderId="0"/>
    <xf numFmtId="0" fontId="3" fillId="0" borderId="0"/>
    <xf numFmtId="0" fontId="3" fillId="0" borderId="0"/>
    <xf numFmtId="0" fontId="3" fillId="0" borderId="0"/>
    <xf numFmtId="0" fontId="3" fillId="0" borderId="0"/>
    <xf numFmtId="0" fontId="43" fillId="0" borderId="0"/>
    <xf numFmtId="0" fontId="3" fillId="0" borderId="0"/>
    <xf numFmtId="0" fontId="42" fillId="0" borderId="0"/>
    <xf numFmtId="0" fontId="4" fillId="0" borderId="0"/>
    <xf numFmtId="0" fontId="3" fillId="0" borderId="0"/>
    <xf numFmtId="0" fontId="42" fillId="0" borderId="0"/>
    <xf numFmtId="0" fontId="3" fillId="0" borderId="0"/>
    <xf numFmtId="0" fontId="3" fillId="0" borderId="0"/>
    <xf numFmtId="0" fontId="3" fillId="0" borderId="0"/>
    <xf numFmtId="0" fontId="42" fillId="0" borderId="0"/>
    <xf numFmtId="0" fontId="3" fillId="0" borderId="0"/>
    <xf numFmtId="0" fontId="3" fillId="0" borderId="0"/>
    <xf numFmtId="0" fontId="42" fillId="0" borderId="0"/>
    <xf numFmtId="0" fontId="3" fillId="0" borderId="0"/>
    <xf numFmtId="0" fontId="3" fillId="0" borderId="0"/>
    <xf numFmtId="0" fontId="3" fillId="0" borderId="0"/>
    <xf numFmtId="0" fontId="3" fillId="0" borderId="0"/>
    <xf numFmtId="0" fontId="3" fillId="0" borderId="0"/>
    <xf numFmtId="0" fontId="42" fillId="0" borderId="0"/>
    <xf numFmtId="0" fontId="4" fillId="0" borderId="0"/>
    <xf numFmtId="0" fontId="42" fillId="0" borderId="0"/>
    <xf numFmtId="0" fontId="42" fillId="0" borderId="0"/>
    <xf numFmtId="37" fontId="10" fillId="0" borderId="0" applyBorder="0"/>
    <xf numFmtId="0" fontId="3" fillId="0" borderId="0"/>
    <xf numFmtId="0" fontId="42" fillId="0" borderId="0"/>
    <xf numFmtId="0" fontId="42" fillId="0" borderId="0"/>
    <xf numFmtId="0" fontId="42" fillId="0" borderId="0"/>
    <xf numFmtId="0" fontId="43" fillId="0" borderId="0"/>
    <xf numFmtId="0" fontId="3" fillId="0" borderId="0"/>
    <xf numFmtId="0" fontId="3" fillId="0" borderId="0"/>
    <xf numFmtId="0" fontId="42" fillId="0" borderId="0"/>
    <xf numFmtId="0" fontId="42" fillId="0" borderId="0"/>
    <xf numFmtId="0" fontId="4" fillId="0" borderId="0"/>
    <xf numFmtId="0" fontId="3" fillId="0" borderId="0"/>
    <xf numFmtId="0" fontId="3" fillId="0" borderId="0"/>
    <xf numFmtId="0" fontId="4" fillId="0" borderId="0"/>
    <xf numFmtId="0" fontId="42" fillId="0" borderId="0"/>
    <xf numFmtId="0" fontId="42" fillId="0" borderId="0"/>
    <xf numFmtId="0" fontId="3" fillId="0" borderId="0"/>
    <xf numFmtId="0" fontId="43" fillId="0" borderId="0"/>
    <xf numFmtId="0" fontId="7" fillId="0" borderId="0"/>
    <xf numFmtId="0" fontId="7" fillId="0" borderId="0"/>
    <xf numFmtId="0" fontId="7" fillId="0" borderId="0"/>
    <xf numFmtId="0" fontId="42" fillId="0" borderId="0"/>
    <xf numFmtId="0" fontId="7" fillId="0" borderId="0"/>
    <xf numFmtId="0" fontId="3" fillId="0" borderId="0"/>
    <xf numFmtId="0" fontId="4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43" fillId="0" borderId="0"/>
    <xf numFmtId="0" fontId="43" fillId="0" borderId="0"/>
    <xf numFmtId="0" fontId="43" fillId="0" borderId="0"/>
    <xf numFmtId="0" fontId="3" fillId="0" borderId="0"/>
    <xf numFmtId="0" fontId="7" fillId="0" borderId="0"/>
    <xf numFmtId="180" fontId="3" fillId="0" borderId="0"/>
    <xf numFmtId="0" fontId="3" fillId="0" borderId="0" applyBorder="0"/>
    <xf numFmtId="0" fontId="3" fillId="0" borderId="0"/>
    <xf numFmtId="0" fontId="27" fillId="0" borderId="0"/>
    <xf numFmtId="0" fontId="4" fillId="0" borderId="0"/>
    <xf numFmtId="0" fontId="3" fillId="0" borderId="0"/>
    <xf numFmtId="0" fontId="30" fillId="0" borderId="0"/>
    <xf numFmtId="0" fontId="4" fillId="0" borderId="0"/>
    <xf numFmtId="0" fontId="3" fillId="0" borderId="0"/>
    <xf numFmtId="0" fontId="4" fillId="0" borderId="0"/>
    <xf numFmtId="0" fontId="42" fillId="0" borderId="0"/>
    <xf numFmtId="0" fontId="3" fillId="34" borderId="7" applyNumberFormat="0" applyFont="0" applyAlignment="0" applyProtection="0"/>
    <xf numFmtId="0" fontId="3" fillId="34" borderId="7" applyNumberFormat="0" applyFont="0" applyAlignment="0" applyProtection="0"/>
    <xf numFmtId="0" fontId="3" fillId="34" borderId="7" applyNumberFormat="0" applyFont="0" applyAlignment="0" applyProtection="0"/>
    <xf numFmtId="0" fontId="3" fillId="34" borderId="7" applyNumberFormat="0" applyFont="0" applyAlignment="0" applyProtection="0"/>
    <xf numFmtId="0" fontId="3" fillId="34" borderId="7" applyNumberFormat="0" applyFont="0" applyAlignment="0" applyProtection="0"/>
    <xf numFmtId="0" fontId="3" fillId="34" borderId="7" applyNumberFormat="0" applyFont="0" applyAlignment="0" applyProtection="0"/>
    <xf numFmtId="0" fontId="3" fillId="34" borderId="7" applyNumberFormat="0" applyFont="0" applyAlignment="0" applyProtection="0"/>
    <xf numFmtId="0" fontId="3" fillId="34" borderId="7" applyNumberFormat="0" applyFont="0" applyAlignment="0" applyProtection="0"/>
    <xf numFmtId="0" fontId="3" fillId="34" borderId="7" applyNumberFormat="0" applyFont="0" applyAlignment="0" applyProtection="0"/>
    <xf numFmtId="0" fontId="3" fillId="34" borderId="7" applyNumberFormat="0" applyFont="0" applyAlignment="0" applyProtection="0"/>
    <xf numFmtId="0" fontId="3" fillId="34" borderId="7" applyNumberFormat="0" applyFont="0" applyAlignment="0" applyProtection="0"/>
    <xf numFmtId="0" fontId="3" fillId="34" borderId="7" applyNumberFormat="0" applyFont="0" applyAlignment="0" applyProtection="0"/>
    <xf numFmtId="0" fontId="3" fillId="34" borderId="7" applyNumberFormat="0" applyFont="0" applyAlignment="0" applyProtection="0"/>
    <xf numFmtId="0" fontId="3" fillId="34" borderId="7" applyNumberFormat="0" applyFont="0" applyAlignment="0" applyProtection="0"/>
    <xf numFmtId="0" fontId="3" fillId="34" borderId="7" applyNumberFormat="0" applyFont="0" applyAlignment="0" applyProtection="0"/>
    <xf numFmtId="0" fontId="3" fillId="34" borderId="7" applyNumberFormat="0" applyFont="0" applyAlignment="0" applyProtection="0"/>
    <xf numFmtId="0" fontId="3" fillId="34" borderId="7" applyNumberFormat="0" applyFont="0" applyAlignment="0" applyProtection="0"/>
    <xf numFmtId="0" fontId="3" fillId="34" borderId="7" applyNumberFormat="0" applyFont="0" applyAlignment="0" applyProtection="0"/>
    <xf numFmtId="0" fontId="20" fillId="20" borderId="8" applyNumberFormat="0" applyAlignment="0" applyProtection="0"/>
    <xf numFmtId="0" fontId="20" fillId="20" borderId="8" applyNumberFormat="0" applyAlignment="0" applyProtection="0"/>
    <xf numFmtId="0" fontId="20" fillId="20" borderId="8" applyNumberFormat="0" applyAlignment="0" applyProtection="0"/>
    <xf numFmtId="0" fontId="20" fillId="20" borderId="8" applyNumberFormat="0" applyAlignment="0" applyProtection="0"/>
    <xf numFmtId="0" fontId="20" fillId="20" borderId="8" applyNumberFormat="0" applyAlignment="0" applyProtection="0"/>
    <xf numFmtId="0" fontId="20" fillId="20" borderId="8" applyNumberFormat="0" applyAlignment="0" applyProtection="0"/>
    <xf numFmtId="0" fontId="20" fillId="20" borderId="8" applyNumberFormat="0" applyAlignment="0" applyProtection="0"/>
    <xf numFmtId="0" fontId="20" fillId="20" borderId="8" applyNumberFormat="0" applyAlignment="0" applyProtection="0"/>
    <xf numFmtId="0" fontId="20" fillId="20" borderId="8" applyNumberFormat="0" applyAlignment="0" applyProtection="0"/>
    <xf numFmtId="0" fontId="20" fillId="20" borderId="8" applyNumberForma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3" fillId="0" borderId="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7"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9"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7" fillId="0" borderId="0" applyFont="0" applyFill="0" applyBorder="0" applyAlignment="0" applyProtection="0"/>
    <xf numFmtId="9" fontId="3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9" fillId="0" borderId="0" applyFont="0" applyFill="0" applyBorder="0" applyAlignment="0" applyProtection="0"/>
    <xf numFmtId="9" fontId="3" fillId="0" borderId="0" applyFont="0" applyFill="0" applyBorder="0" applyAlignment="0" applyProtection="0"/>
    <xf numFmtId="9" fontId="3" fillId="0" borderId="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ill="0" applyBorder="0" applyAlignment="0" applyProtection="0"/>
    <xf numFmtId="9" fontId="3" fillId="0" borderId="0" applyFont="0" applyFill="0" applyBorder="0" applyAlignment="0" applyProtection="0"/>
    <xf numFmtId="9" fontId="3" fillId="0" borderId="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3" fillId="0" borderId="0" applyFill="0" applyBorder="0" applyAlignment="0" applyProtection="0"/>
    <xf numFmtId="0" fontId="20" fillId="20" borderId="8" applyNumberFormat="0" applyAlignment="0" applyProtection="0"/>
    <xf numFmtId="0" fontId="20" fillId="20" borderId="8" applyNumberFormat="0" applyAlignment="0" applyProtection="0"/>
    <xf numFmtId="0" fontId="20" fillId="20" borderId="8" applyNumberFormat="0" applyAlignment="0" applyProtection="0"/>
    <xf numFmtId="0" fontId="20" fillId="20" borderId="8" applyNumberFormat="0" applyAlignment="0" applyProtection="0"/>
    <xf numFmtId="0" fontId="20" fillId="20" borderId="8" applyNumberFormat="0" applyAlignment="0" applyProtection="0"/>
    <xf numFmtId="0" fontId="20" fillId="20" borderId="8" applyNumberFormat="0" applyAlignment="0" applyProtection="0"/>
    <xf numFmtId="0" fontId="20" fillId="20" borderId="8" applyNumberFormat="0" applyAlignment="0" applyProtection="0"/>
    <xf numFmtId="0" fontId="20" fillId="20" borderId="8" applyNumberFormat="0" applyAlignment="0" applyProtection="0"/>
    <xf numFmtId="0" fontId="20" fillId="20" borderId="8" applyNumberFormat="0" applyAlignment="0" applyProtection="0"/>
    <xf numFmtId="0" fontId="20" fillId="20" borderId="8"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4" fillId="0" borderId="4" applyNumberFormat="0" applyFill="0" applyAlignment="0" applyProtection="0"/>
    <xf numFmtId="0" fontId="25" fillId="0" borderId="5" applyNumberFormat="0" applyFill="0" applyAlignment="0" applyProtection="0"/>
    <xf numFmtId="0" fontId="16" fillId="0" borderId="6" applyNumberFormat="0" applyFill="0" applyAlignment="0" applyProtection="0"/>
    <xf numFmtId="0" fontId="23" fillId="0" borderId="0" applyNumberFormat="0" applyFill="0" applyBorder="0" applyAlignment="0" applyProtection="0"/>
    <xf numFmtId="0" fontId="31" fillId="0" borderId="0" applyNumberFormat="0" applyFill="0" applyBorder="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6" fillId="0" borderId="9" applyNumberFormat="0" applyFill="0" applyAlignment="0" applyProtection="0"/>
    <xf numFmtId="0" fontId="21" fillId="0" borderId="0" applyNumberFormat="0" applyFill="0" applyBorder="0" applyAlignment="0" applyProtection="0"/>
  </cellStyleXfs>
  <cellXfs count="168">
    <xf numFmtId="0" fontId="0" fillId="0" borderId="0" xfId="0"/>
    <xf numFmtId="0" fontId="36" fillId="0" borderId="0" xfId="468" applyFont="1"/>
    <xf numFmtId="0" fontId="36" fillId="0" borderId="0" xfId="468" applyFont="1" applyAlignment="1">
      <alignment horizontal="center" vertical="center"/>
    </xf>
    <xf numFmtId="0" fontId="36" fillId="0" borderId="0" xfId="468" applyFont="1" applyAlignment="1">
      <alignment horizontal="center"/>
    </xf>
    <xf numFmtId="0" fontId="37" fillId="0" borderId="0" xfId="468" applyFont="1" applyAlignment="1">
      <alignment horizontal="center" vertical="center"/>
    </xf>
    <xf numFmtId="0" fontId="37" fillId="0" borderId="0" xfId="468" applyFont="1"/>
    <xf numFmtId="0" fontId="36" fillId="0" borderId="29" xfId="468" applyFont="1" applyBorder="1"/>
    <xf numFmtId="0" fontId="36" fillId="0" borderId="30" xfId="468" applyFont="1" applyBorder="1"/>
    <xf numFmtId="0" fontId="36" fillId="0" borderId="30" xfId="468" applyFont="1" applyBorder="1" applyAlignment="1">
      <alignment horizontal="center" vertical="center"/>
    </xf>
    <xf numFmtId="0" fontId="36" fillId="0" borderId="30" xfId="468" applyFont="1" applyBorder="1" applyAlignment="1">
      <alignment horizontal="center"/>
    </xf>
    <xf numFmtId="0" fontId="36" fillId="0" borderId="31" xfId="468" applyFont="1" applyBorder="1"/>
    <xf numFmtId="0" fontId="36" fillId="0" borderId="32" xfId="468" applyFont="1" applyBorder="1"/>
    <xf numFmtId="0" fontId="36" fillId="0" borderId="33" xfId="468" applyFont="1" applyBorder="1"/>
    <xf numFmtId="0" fontId="36" fillId="37" borderId="0" xfId="468" applyFont="1" applyFill="1"/>
    <xf numFmtId="0" fontId="36" fillId="37" borderId="32" xfId="468" applyFont="1" applyFill="1" applyBorder="1"/>
    <xf numFmtId="0" fontId="36" fillId="37" borderId="33" xfId="468" applyFont="1" applyFill="1" applyBorder="1"/>
    <xf numFmtId="0" fontId="37" fillId="37" borderId="0" xfId="468" applyFont="1" applyFill="1"/>
    <xf numFmtId="0" fontId="37" fillId="0" borderId="0" xfId="468" applyFont="1" applyAlignment="1">
      <alignment horizontal="right" vertical="center" wrapText="1"/>
    </xf>
    <xf numFmtId="0" fontId="36" fillId="0" borderId="34" xfId="468" applyFont="1" applyBorder="1"/>
    <xf numFmtId="0" fontId="38" fillId="0" borderId="35" xfId="444" applyFont="1" applyBorder="1" applyAlignment="1">
      <alignment horizontal="left" vertical="center"/>
    </xf>
    <xf numFmtId="0" fontId="36" fillId="0" borderId="36" xfId="468" applyFont="1" applyBorder="1"/>
    <xf numFmtId="0" fontId="37" fillId="0" borderId="0" xfId="468" applyFont="1" applyAlignment="1">
      <alignment horizontal="center"/>
    </xf>
    <xf numFmtId="0" fontId="36" fillId="0" borderId="10" xfId="443" applyFont="1" applyBorder="1" applyAlignment="1">
      <alignment horizontal="left" vertical="center"/>
    </xf>
    <xf numFmtId="0" fontId="37" fillId="0" borderId="0" xfId="468" applyFont="1" applyAlignment="1">
      <alignment horizontal="center" vertical="center" wrapText="1"/>
    </xf>
    <xf numFmtId="0" fontId="36" fillId="0" borderId="10" xfId="443" applyFont="1" applyBorder="1" applyAlignment="1">
      <alignment horizontal="center" vertical="center"/>
    </xf>
    <xf numFmtId="0" fontId="38" fillId="0" borderId="35" xfId="444" applyFont="1" applyBorder="1" applyAlignment="1">
      <alignment horizontal="center" vertical="center"/>
    </xf>
    <xf numFmtId="0" fontId="36" fillId="0" borderId="0" xfId="468" applyFont="1" applyAlignment="1">
      <alignment horizontal="justify" vertical="center" wrapText="1"/>
    </xf>
    <xf numFmtId="0" fontId="36" fillId="0" borderId="30" xfId="468" applyFont="1" applyBorder="1" applyAlignment="1">
      <alignment horizontal="justify" vertical="center" wrapText="1"/>
    </xf>
    <xf numFmtId="0" fontId="37" fillId="0" borderId="0" xfId="468" applyFont="1" applyAlignment="1">
      <alignment horizontal="justify" vertical="center" wrapText="1"/>
    </xf>
    <xf numFmtId="0" fontId="38" fillId="0" borderId="35" xfId="444" applyFont="1" applyBorder="1" applyAlignment="1">
      <alignment horizontal="justify" vertical="center" wrapText="1"/>
    </xf>
    <xf numFmtId="0" fontId="32" fillId="0" borderId="10" xfId="443" applyFont="1" applyBorder="1" applyAlignment="1">
      <alignment horizontal="justify" vertical="center" wrapText="1"/>
    </xf>
    <xf numFmtId="174" fontId="36" fillId="0" borderId="10" xfId="312" applyNumberFormat="1" applyFont="1" applyBorder="1" applyAlignment="1">
      <alignment horizontal="center" vertical="center" wrapText="1"/>
    </xf>
    <xf numFmtId="0" fontId="36" fillId="0" borderId="23" xfId="443" applyFont="1" applyBorder="1" applyAlignment="1">
      <alignment horizontal="left" vertical="center"/>
    </xf>
    <xf numFmtId="0" fontId="32" fillId="0" borderId="23" xfId="443" applyFont="1" applyBorder="1" applyAlignment="1">
      <alignment horizontal="justify" vertical="center" wrapText="1"/>
    </xf>
    <xf numFmtId="0" fontId="36" fillId="0" borderId="23" xfId="443" applyFont="1" applyBorder="1" applyAlignment="1">
      <alignment horizontal="center" vertical="center"/>
    </xf>
    <xf numFmtId="0" fontId="36" fillId="0" borderId="18" xfId="443" applyFont="1" applyBorder="1" applyAlignment="1">
      <alignment horizontal="center" vertical="center"/>
    </xf>
    <xf numFmtId="0" fontId="36" fillId="0" borderId="22" xfId="443" applyFont="1" applyBorder="1" applyAlignment="1">
      <alignment horizontal="center" vertical="center"/>
    </xf>
    <xf numFmtId="0" fontId="40" fillId="0" borderId="38" xfId="441" applyFont="1" applyBorder="1" applyAlignment="1">
      <alignment horizontal="center" vertical="center" wrapText="1"/>
    </xf>
    <xf numFmtId="173" fontId="36" fillId="0" borderId="10" xfId="353" applyNumberFormat="1" applyFont="1" applyBorder="1" applyAlignment="1">
      <alignment horizontal="center" vertical="center" wrapText="1"/>
    </xf>
    <xf numFmtId="188" fontId="36" fillId="0" borderId="28" xfId="443" applyNumberFormat="1" applyFont="1" applyBorder="1" applyAlignment="1">
      <alignment horizontal="right" vertical="center"/>
    </xf>
    <xf numFmtId="0" fontId="41" fillId="0" borderId="10" xfId="443" applyFont="1" applyBorder="1" applyAlignment="1">
      <alignment horizontal="justify" vertical="center" wrapText="1"/>
    </xf>
    <xf numFmtId="0" fontId="36" fillId="0" borderId="40" xfId="443" applyFont="1" applyBorder="1" applyAlignment="1">
      <alignment horizontal="center" vertical="center"/>
    </xf>
    <xf numFmtId="0" fontId="36" fillId="0" borderId="24" xfId="443" applyFont="1" applyBorder="1" applyAlignment="1">
      <alignment horizontal="left" vertical="center"/>
    </xf>
    <xf numFmtId="0" fontId="32" fillId="0" borderId="24" xfId="443" applyFont="1" applyBorder="1" applyAlignment="1">
      <alignment horizontal="justify" vertical="center" wrapText="1"/>
    </xf>
    <xf numFmtId="0" fontId="36" fillId="0" borderId="24" xfId="443" applyFont="1" applyBorder="1" applyAlignment="1">
      <alignment horizontal="center" vertical="center"/>
    </xf>
    <xf numFmtId="0" fontId="36" fillId="0" borderId="38" xfId="443" applyFont="1" applyBorder="1" applyAlignment="1">
      <alignment horizontal="left" vertical="center"/>
    </xf>
    <xf numFmtId="0" fontId="32" fillId="0" borderId="38" xfId="443" applyFont="1" applyBorder="1" applyAlignment="1">
      <alignment horizontal="justify" vertical="center" wrapText="1"/>
    </xf>
    <xf numFmtId="0" fontId="36" fillId="0" borderId="38" xfId="443" applyFont="1" applyBorder="1" applyAlignment="1">
      <alignment horizontal="center" vertical="center"/>
    </xf>
    <xf numFmtId="0" fontId="36" fillId="0" borderId="21" xfId="443" applyFont="1" applyBorder="1" applyAlignment="1">
      <alignment horizontal="center" vertical="center"/>
    </xf>
    <xf numFmtId="0" fontId="36" fillId="0" borderId="15" xfId="443" applyFont="1" applyBorder="1" applyAlignment="1">
      <alignment horizontal="left" vertical="center"/>
    </xf>
    <xf numFmtId="0" fontId="32" fillId="0" borderId="15" xfId="443" applyFont="1" applyBorder="1" applyAlignment="1">
      <alignment horizontal="justify" vertical="center" wrapText="1"/>
    </xf>
    <xf numFmtId="0" fontId="36" fillId="0" borderId="15" xfId="443" applyFont="1" applyBorder="1" applyAlignment="1">
      <alignment horizontal="center" vertical="center"/>
    </xf>
    <xf numFmtId="173" fontId="36" fillId="0" borderId="15" xfId="353" applyNumberFormat="1" applyFont="1" applyBorder="1" applyAlignment="1">
      <alignment horizontal="center" vertical="center" wrapText="1"/>
    </xf>
    <xf numFmtId="174" fontId="36" fillId="0" borderId="15" xfId="312" applyNumberFormat="1" applyFont="1" applyBorder="1" applyAlignment="1">
      <alignment horizontal="center" vertical="center" wrapText="1"/>
    </xf>
    <xf numFmtId="188" fontId="36" fillId="0" borderId="26" xfId="443" applyNumberFormat="1" applyFont="1" applyBorder="1" applyAlignment="1">
      <alignment horizontal="right" vertical="center"/>
    </xf>
    <xf numFmtId="0" fontId="1" fillId="40" borderId="63" xfId="0" applyFont="1" applyFill="1" applyBorder="1" applyAlignment="1">
      <alignment vertical="center" wrapText="1"/>
    </xf>
    <xf numFmtId="0" fontId="1" fillId="0" borderId="63" xfId="0" applyFont="1" applyBorder="1" applyAlignment="1">
      <alignment vertical="center" wrapText="1"/>
    </xf>
    <xf numFmtId="0" fontId="1" fillId="0" borderId="64" xfId="0" applyFont="1" applyBorder="1" applyAlignment="1">
      <alignment vertical="center" wrapText="1"/>
    </xf>
    <xf numFmtId="0" fontId="1" fillId="0" borderId="65" xfId="0" applyFont="1" applyBorder="1" applyAlignment="1">
      <alignment vertical="center" wrapText="1"/>
    </xf>
    <xf numFmtId="0" fontId="1" fillId="40" borderId="64" xfId="0" applyFont="1" applyFill="1" applyBorder="1" applyAlignment="1">
      <alignment vertical="center" wrapText="1"/>
    </xf>
    <xf numFmtId="190" fontId="46" fillId="0" borderId="66" xfId="0" applyNumberFormat="1" applyFont="1" applyBorder="1" applyAlignment="1">
      <alignment horizontal="center" vertical="center"/>
    </xf>
    <xf numFmtId="190" fontId="46" fillId="0" borderId="62" xfId="0" applyNumberFormat="1" applyFont="1" applyBorder="1" applyAlignment="1">
      <alignment horizontal="center" vertical="center"/>
    </xf>
    <xf numFmtId="192" fontId="49" fillId="43" borderId="67" xfId="0" applyNumberFormat="1" applyFont="1" applyFill="1" applyBorder="1" applyAlignment="1">
      <alignment horizontal="center" vertical="center" wrapText="1"/>
    </xf>
    <xf numFmtId="192" fontId="49" fillId="42" borderId="68" xfId="0" applyNumberFormat="1" applyFont="1" applyFill="1" applyBorder="1" applyAlignment="1">
      <alignment horizontal="center" vertical="center" wrapText="1"/>
    </xf>
    <xf numFmtId="192" fontId="49" fillId="42" borderId="69" xfId="0" applyNumberFormat="1" applyFont="1" applyFill="1" applyBorder="1" applyAlignment="1">
      <alignment horizontal="center" vertical="center" wrapText="1"/>
    </xf>
    <xf numFmtId="0" fontId="1" fillId="0" borderId="55" xfId="438" applyFont="1" applyBorder="1" applyAlignment="1">
      <alignment horizontal="left" vertical="center" wrapText="1"/>
    </xf>
    <xf numFmtId="0" fontId="3" fillId="0" borderId="56" xfId="438" applyBorder="1" applyAlignment="1">
      <alignment horizontal="left" vertical="center" wrapText="1"/>
    </xf>
    <xf numFmtId="0" fontId="3" fillId="0" borderId="57" xfId="438" applyBorder="1" applyAlignment="1">
      <alignment horizontal="left" vertical="center" wrapText="1"/>
    </xf>
    <xf numFmtId="3" fontId="5" fillId="0" borderId="27" xfId="433" applyNumberFormat="1" applyFont="1" applyBorder="1" applyAlignment="1">
      <alignment horizontal="center" vertical="center" wrapText="1"/>
    </xf>
    <xf numFmtId="3" fontId="5" fillId="0" borderId="58" xfId="433" applyNumberFormat="1" applyFont="1" applyBorder="1" applyAlignment="1">
      <alignment horizontal="center" vertical="center" wrapText="1"/>
    </xf>
    <xf numFmtId="0" fontId="38" fillId="0" borderId="12" xfId="444" applyFont="1" applyBorder="1" applyAlignment="1">
      <alignment horizontal="right" vertical="center" wrapText="1"/>
    </xf>
    <xf numFmtId="0" fontId="38" fillId="0" borderId="13" xfId="444" applyFont="1" applyBorder="1" applyAlignment="1">
      <alignment horizontal="right" vertical="center" wrapText="1"/>
    </xf>
    <xf numFmtId="0" fontId="38" fillId="38" borderId="12" xfId="444" applyFont="1" applyFill="1" applyBorder="1" applyAlignment="1">
      <alignment horizontal="right" vertical="center" wrapText="1"/>
    </xf>
    <xf numFmtId="0" fontId="38" fillId="38" borderId="13" xfId="444" applyFont="1" applyFill="1" applyBorder="1" applyAlignment="1">
      <alignment horizontal="right" vertical="center" wrapText="1"/>
    </xf>
    <xf numFmtId="2" fontId="5" fillId="0" borderId="19" xfId="433" applyNumberFormat="1" applyFont="1" applyBorder="1" applyAlignment="1">
      <alignment horizontal="center" vertical="center" wrapText="1"/>
    </xf>
    <xf numFmtId="2" fontId="5" fillId="0" borderId="38" xfId="433" applyNumberFormat="1" applyFont="1" applyBorder="1" applyAlignment="1">
      <alignment horizontal="center" vertical="center" wrapText="1"/>
    </xf>
    <xf numFmtId="189" fontId="36" fillId="0" borderId="38" xfId="312" applyNumberFormat="1" applyFont="1" applyBorder="1" applyAlignment="1">
      <alignment horizontal="center" vertical="center" wrapText="1"/>
    </xf>
    <xf numFmtId="189" fontId="36" fillId="0" borderId="59" xfId="312" applyNumberFormat="1" applyFont="1" applyBorder="1" applyAlignment="1">
      <alignment horizontal="center" vertical="center" wrapText="1"/>
    </xf>
    <xf numFmtId="189" fontId="36" fillId="0" borderId="45" xfId="312" applyNumberFormat="1" applyFont="1" applyBorder="1" applyAlignment="1">
      <alignment horizontal="center" vertical="center" wrapText="1"/>
    </xf>
    <xf numFmtId="0" fontId="38" fillId="35" borderId="19" xfId="444" applyFont="1" applyFill="1" applyBorder="1" applyAlignment="1">
      <alignment horizontal="center" vertical="center" wrapText="1"/>
    </xf>
    <xf numFmtId="0" fontId="38" fillId="35" borderId="38" xfId="444" applyFont="1" applyFill="1" applyBorder="1" applyAlignment="1">
      <alignment horizontal="center" vertical="center" wrapText="1"/>
    </xf>
    <xf numFmtId="3" fontId="5" fillId="0" borderId="19" xfId="433" applyNumberFormat="1" applyFont="1" applyBorder="1" applyAlignment="1">
      <alignment horizontal="center" vertical="center" wrapText="1"/>
    </xf>
    <xf numFmtId="3" fontId="5" fillId="0" borderId="38" xfId="433" applyNumberFormat="1" applyFont="1" applyBorder="1" applyAlignment="1">
      <alignment horizontal="center" vertical="center" wrapText="1"/>
    </xf>
    <xf numFmtId="0" fontId="1" fillId="0" borderId="49" xfId="438" applyFont="1" applyBorder="1" applyAlignment="1">
      <alignment horizontal="left" vertical="center" wrapText="1"/>
    </xf>
    <xf numFmtId="0" fontId="3" fillId="0" borderId="16" xfId="438" applyBorder="1" applyAlignment="1">
      <alignment horizontal="left" vertical="center" wrapText="1"/>
    </xf>
    <xf numFmtId="0" fontId="3" fillId="0" borderId="50" xfId="438" applyBorder="1" applyAlignment="1">
      <alignment horizontal="left" vertical="center" wrapText="1"/>
    </xf>
    <xf numFmtId="0" fontId="40" fillId="0" borderId="19" xfId="441" applyFont="1" applyBorder="1" applyAlignment="1">
      <alignment horizontal="center" vertical="center" wrapText="1"/>
    </xf>
    <xf numFmtId="0" fontId="38" fillId="35" borderId="19" xfId="444" applyFont="1" applyFill="1" applyBorder="1" applyAlignment="1">
      <alignment horizontal="justify" vertical="center" wrapText="1"/>
    </xf>
    <xf numFmtId="0" fontId="38" fillId="35" borderId="38" xfId="444" applyFont="1" applyFill="1" applyBorder="1" applyAlignment="1">
      <alignment horizontal="justify" vertical="center" wrapText="1"/>
    </xf>
    <xf numFmtId="0" fontId="38" fillId="35" borderId="17" xfId="444" applyFont="1" applyFill="1" applyBorder="1" applyAlignment="1">
      <alignment horizontal="center" vertical="center" wrapText="1"/>
    </xf>
    <xf numFmtId="0" fontId="38" fillId="35" borderId="51" xfId="444" applyFont="1" applyFill="1" applyBorder="1" applyAlignment="1">
      <alignment horizontal="center" vertical="center" wrapText="1"/>
    </xf>
    <xf numFmtId="0" fontId="1" fillId="0" borderId="52" xfId="438" applyFont="1" applyBorder="1" applyAlignment="1">
      <alignment horizontal="left" vertical="center" wrapText="1"/>
    </xf>
    <xf numFmtId="0" fontId="3" fillId="0" borderId="53" xfId="438" applyBorder="1" applyAlignment="1">
      <alignment horizontal="left" vertical="center" wrapText="1"/>
    </xf>
    <xf numFmtId="0" fontId="3" fillId="0" borderId="54" xfId="438" applyBorder="1" applyAlignment="1">
      <alignment horizontal="left" vertical="center" wrapText="1"/>
    </xf>
    <xf numFmtId="0" fontId="40" fillId="35" borderId="19" xfId="444" applyFont="1" applyFill="1" applyBorder="1" applyAlignment="1">
      <alignment horizontal="center" vertical="center" wrapText="1"/>
    </xf>
    <xf numFmtId="0" fontId="40" fillId="35" borderId="38" xfId="444" applyFont="1" applyFill="1" applyBorder="1" applyAlignment="1">
      <alignment horizontal="center" vertical="center" wrapText="1"/>
    </xf>
    <xf numFmtId="0" fontId="1" fillId="0" borderId="46" xfId="438" applyFont="1" applyBorder="1" applyAlignment="1">
      <alignment horizontal="left" vertical="center" wrapText="1"/>
    </xf>
    <xf numFmtId="0" fontId="3" fillId="0" borderId="47" xfId="438" applyBorder="1" applyAlignment="1">
      <alignment horizontal="left" vertical="center" wrapText="1"/>
    </xf>
    <xf numFmtId="0" fontId="3" fillId="0" borderId="48" xfId="438" applyBorder="1" applyAlignment="1">
      <alignment horizontal="left" vertical="center" wrapText="1"/>
    </xf>
    <xf numFmtId="0" fontId="38" fillId="0" borderId="20" xfId="467" applyFont="1" applyBorder="1" applyAlignment="1">
      <alignment horizontal="center"/>
    </xf>
    <xf numFmtId="0" fontId="38" fillId="0" borderId="14" xfId="467" applyFont="1" applyBorder="1" applyAlignment="1">
      <alignment horizontal="center"/>
    </xf>
    <xf numFmtId="0" fontId="38" fillId="0" borderId="43" xfId="467" applyFont="1" applyBorder="1" applyAlignment="1">
      <alignment horizontal="center"/>
    </xf>
    <xf numFmtId="0" fontId="38" fillId="0" borderId="25" xfId="467" applyFont="1" applyBorder="1" applyAlignment="1">
      <alignment horizontal="center"/>
    </xf>
    <xf numFmtId="0" fontId="38" fillId="0" borderId="0" xfId="467" applyFont="1" applyAlignment="1">
      <alignment horizontal="center"/>
    </xf>
    <xf numFmtId="0" fontId="38" fillId="0" borderId="26" xfId="467" applyFont="1" applyBorder="1" applyAlignment="1">
      <alignment horizontal="center"/>
    </xf>
    <xf numFmtId="0" fontId="37" fillId="36" borderId="25" xfId="468" applyFont="1" applyFill="1" applyBorder="1" applyAlignment="1">
      <alignment horizontal="left" wrapText="1"/>
    </xf>
    <xf numFmtId="0" fontId="37" fillId="36" borderId="0" xfId="468" applyFont="1" applyFill="1" applyAlignment="1">
      <alignment horizontal="left" wrapText="1"/>
    </xf>
    <xf numFmtId="0" fontId="37" fillId="36" borderId="26" xfId="468" applyFont="1" applyFill="1" applyBorder="1" applyAlignment="1">
      <alignment horizontal="left" wrapText="1"/>
    </xf>
    <xf numFmtId="0" fontId="37" fillId="36" borderId="21" xfId="468" applyFont="1" applyFill="1" applyBorder="1" applyAlignment="1">
      <alignment horizontal="left" wrapText="1"/>
    </xf>
    <xf numFmtId="0" fontId="37" fillId="36" borderId="15" xfId="468" applyFont="1" applyFill="1" applyBorder="1" applyAlignment="1">
      <alignment horizontal="left" wrapText="1"/>
    </xf>
    <xf numFmtId="0" fontId="37" fillId="36" borderId="37" xfId="468" applyFont="1" applyFill="1" applyBorder="1" applyAlignment="1">
      <alignment horizontal="left" wrapText="1"/>
    </xf>
    <xf numFmtId="0" fontId="38" fillId="39" borderId="12" xfId="444" applyFont="1" applyFill="1" applyBorder="1" applyAlignment="1">
      <alignment horizontal="left" vertical="center"/>
    </xf>
    <xf numFmtId="0" fontId="38" fillId="39" borderId="13" xfId="444" applyFont="1" applyFill="1" applyBorder="1" applyAlignment="1">
      <alignment horizontal="left" vertical="center"/>
    </xf>
    <xf numFmtId="0" fontId="38" fillId="39" borderId="44" xfId="444" applyFont="1" applyFill="1" applyBorder="1" applyAlignment="1">
      <alignment horizontal="left" vertical="center"/>
    </xf>
    <xf numFmtId="0" fontId="38" fillId="0" borderId="12" xfId="444" applyFont="1" applyBorder="1" applyAlignment="1">
      <alignment horizontal="center" vertical="center"/>
    </xf>
    <xf numFmtId="0" fontId="38" fillId="0" borderId="13" xfId="444" applyFont="1" applyBorder="1" applyAlignment="1">
      <alignment horizontal="center" vertical="center"/>
    </xf>
    <xf numFmtId="0" fontId="38" fillId="0" borderId="44" xfId="444" applyFont="1" applyBorder="1" applyAlignment="1">
      <alignment horizontal="center" vertical="center"/>
    </xf>
    <xf numFmtId="0" fontId="48" fillId="41" borderId="10" xfId="0" applyFont="1" applyFill="1" applyBorder="1" applyAlignment="1">
      <alignment horizontal="center" vertical="center" wrapText="1"/>
    </xf>
    <xf numFmtId="0" fontId="44" fillId="40" borderId="60" xfId="0" applyFont="1" applyFill="1" applyBorder="1" applyAlignment="1">
      <alignment horizontal="center" vertical="center" wrapText="1"/>
    </xf>
    <xf numFmtId="0" fontId="44" fillId="40" borderId="61" xfId="0" applyFont="1" applyFill="1" applyBorder="1" applyAlignment="1">
      <alignment horizontal="center" vertical="center" wrapText="1"/>
    </xf>
    <xf numFmtId="0" fontId="44" fillId="40" borderId="62" xfId="0" applyFont="1" applyFill="1" applyBorder="1" applyAlignment="1">
      <alignment horizontal="center" vertical="center" wrapText="1"/>
    </xf>
    <xf numFmtId="3" fontId="5" fillId="0" borderId="10" xfId="433" applyNumberFormat="1" applyFont="1" applyBorder="1" applyAlignment="1">
      <alignment horizontal="center" vertical="center" wrapText="1"/>
    </xf>
    <xf numFmtId="0" fontId="47" fillId="41" borderId="10" xfId="0" applyFont="1" applyFill="1" applyBorder="1" applyAlignment="1">
      <alignment horizontal="center" vertical="center" wrapText="1"/>
    </xf>
    <xf numFmtId="2" fontId="5" fillId="0" borderId="10" xfId="433" applyNumberFormat="1" applyFont="1" applyBorder="1" applyAlignment="1">
      <alignment horizontal="center" vertical="center" wrapText="1"/>
    </xf>
    <xf numFmtId="188" fontId="37" fillId="0" borderId="0" xfId="468" applyNumberFormat="1" applyFont="1" applyAlignment="1">
      <alignment horizontal="center" vertical="center"/>
    </xf>
    <xf numFmtId="0" fontId="38" fillId="0" borderId="70" xfId="444" applyFont="1" applyBorder="1" applyAlignment="1">
      <alignment horizontal="right" vertical="center" wrapText="1"/>
    </xf>
    <xf numFmtId="0" fontId="38" fillId="0" borderId="71" xfId="444" applyFont="1" applyBorder="1" applyAlignment="1">
      <alignment horizontal="right" vertical="center" wrapText="1"/>
    </xf>
    <xf numFmtId="0" fontId="38" fillId="0" borderId="73" xfId="444" applyFont="1" applyBorder="1" applyAlignment="1">
      <alignment horizontal="right" vertical="center" wrapText="1"/>
    </xf>
    <xf numFmtId="0" fontId="38" fillId="0" borderId="74" xfId="444" applyFont="1" applyBorder="1" applyAlignment="1">
      <alignment horizontal="right" vertical="center" wrapText="1"/>
    </xf>
    <xf numFmtId="167" fontId="36" fillId="41" borderId="10" xfId="345" applyNumberFormat="1" applyFont="1" applyFill="1" applyBorder="1" applyAlignment="1">
      <alignment horizontal="center" vertical="center" wrapText="1"/>
    </xf>
    <xf numFmtId="167" fontId="38" fillId="41" borderId="10" xfId="345" applyNumberFormat="1" applyFont="1" applyFill="1" applyBorder="1" applyAlignment="1">
      <alignment horizontal="center" vertical="center" wrapText="1"/>
    </xf>
    <xf numFmtId="201" fontId="36" fillId="0" borderId="24" xfId="353" applyNumberFormat="1" applyFont="1" applyBorder="1" applyAlignment="1">
      <alignment horizontal="center" vertical="center" wrapText="1"/>
    </xf>
    <xf numFmtId="201" fontId="36" fillId="0" borderId="10" xfId="353" applyNumberFormat="1" applyFont="1" applyBorder="1" applyAlignment="1">
      <alignment horizontal="center" vertical="center" wrapText="1"/>
    </xf>
    <xf numFmtId="201" fontId="36" fillId="0" borderId="38" xfId="353" applyNumberFormat="1" applyFont="1" applyBorder="1" applyAlignment="1">
      <alignment horizontal="center" vertical="center" wrapText="1"/>
    </xf>
    <xf numFmtId="201" fontId="36" fillId="0" borderId="23" xfId="353" applyNumberFormat="1" applyFont="1" applyBorder="1" applyAlignment="1">
      <alignment horizontal="center" vertical="center" wrapText="1"/>
    </xf>
    <xf numFmtId="202" fontId="36" fillId="0" borderId="41" xfId="443" applyNumberFormat="1" applyFont="1" applyBorder="1" applyAlignment="1">
      <alignment horizontal="right" vertical="center"/>
    </xf>
    <xf numFmtId="202" fontId="36" fillId="0" borderId="42" xfId="443" applyNumberFormat="1" applyFont="1" applyBorder="1" applyAlignment="1">
      <alignment horizontal="right" vertical="center"/>
    </xf>
    <xf numFmtId="202" fontId="38" fillId="0" borderId="72" xfId="359" applyNumberFormat="1" applyFont="1" applyBorder="1" applyAlignment="1">
      <alignment vertical="center" wrapText="1"/>
    </xf>
    <xf numFmtId="202" fontId="38" fillId="0" borderId="75" xfId="359" applyNumberFormat="1" applyFont="1" applyBorder="1" applyAlignment="1">
      <alignment vertical="center" wrapText="1"/>
    </xf>
    <xf numFmtId="202" fontId="39" fillId="38" borderId="11" xfId="359" applyNumberFormat="1" applyFont="1" applyFill="1" applyBorder="1" applyAlignment="1">
      <alignment vertical="center" wrapText="1"/>
    </xf>
    <xf numFmtId="202" fontId="38" fillId="38" borderId="11" xfId="359" applyNumberFormat="1" applyFont="1" applyFill="1" applyBorder="1" applyAlignment="1">
      <alignment vertical="center" wrapText="1"/>
    </xf>
    <xf numFmtId="190" fontId="46" fillId="0" borderId="76" xfId="0" applyNumberFormat="1" applyFont="1" applyBorder="1" applyAlignment="1">
      <alignment horizontal="center" vertical="center"/>
    </xf>
    <xf numFmtId="190" fontId="46" fillId="0" borderId="77" xfId="0" applyNumberFormat="1" applyFont="1" applyBorder="1" applyAlignment="1">
      <alignment horizontal="center" vertical="center"/>
    </xf>
    <xf numFmtId="202" fontId="36" fillId="0" borderId="26" xfId="443" applyNumberFormat="1" applyFont="1" applyBorder="1" applyAlignment="1">
      <alignment horizontal="right" vertical="center"/>
    </xf>
    <xf numFmtId="202" fontId="38" fillId="0" borderId="11" xfId="359" applyNumberFormat="1" applyFont="1" applyBorder="1" applyAlignment="1">
      <alignment vertical="center" wrapText="1"/>
    </xf>
    <xf numFmtId="202" fontId="38" fillId="0" borderId="39" xfId="359" applyNumberFormat="1" applyFont="1" applyBorder="1" applyAlignment="1">
      <alignment vertical="center" wrapText="1"/>
    </xf>
    <xf numFmtId="167" fontId="37" fillId="0" borderId="0" xfId="345" applyFont="1" applyAlignment="1">
      <alignment horizontal="center" vertical="center"/>
    </xf>
    <xf numFmtId="167" fontId="36" fillId="0" borderId="10" xfId="345" applyFont="1" applyBorder="1" applyAlignment="1">
      <alignment vertical="center" wrapText="1"/>
    </xf>
    <xf numFmtId="197" fontId="36" fillId="0" borderId="10" xfId="0" applyNumberFormat="1" applyFont="1" applyBorder="1" applyAlignment="1">
      <alignment horizontal="center" vertical="center" wrapText="1"/>
    </xf>
    <xf numFmtId="167" fontId="36" fillId="0" borderId="10" xfId="345" applyNumberFormat="1" applyFont="1" applyFill="1" applyBorder="1" applyAlignment="1">
      <alignment horizontal="center" vertical="center" wrapText="1"/>
    </xf>
    <xf numFmtId="167" fontId="38" fillId="0" borderId="10" xfId="345" applyNumberFormat="1" applyFont="1" applyFill="1" applyBorder="1" applyAlignment="1">
      <alignment horizontal="center" vertical="center" wrapText="1"/>
    </xf>
    <xf numFmtId="203" fontId="36" fillId="0" borderId="38" xfId="312" applyNumberFormat="1" applyFont="1" applyBorder="1" applyAlignment="1">
      <alignment horizontal="center" vertical="center" wrapText="1"/>
    </xf>
    <xf numFmtId="203" fontId="36" fillId="0" borderId="59" xfId="312" applyNumberFormat="1" applyFont="1" applyBorder="1" applyAlignment="1">
      <alignment horizontal="center" vertical="center" wrapText="1"/>
    </xf>
    <xf numFmtId="203" fontId="36" fillId="0" borderId="45" xfId="312" applyNumberFormat="1" applyFont="1" applyBorder="1" applyAlignment="1">
      <alignment horizontal="center" vertical="center" wrapText="1"/>
    </xf>
    <xf numFmtId="190" fontId="46" fillId="0" borderId="78" xfId="0" applyNumberFormat="1" applyFont="1" applyBorder="1" applyAlignment="1">
      <alignment horizontal="center" vertical="center"/>
    </xf>
    <xf numFmtId="190" fontId="46" fillId="0" borderId="79" xfId="0" applyNumberFormat="1" applyFont="1" applyBorder="1" applyAlignment="1">
      <alignment horizontal="center" vertical="center"/>
    </xf>
    <xf numFmtId="190" fontId="46" fillId="0" borderId="79" xfId="0" applyNumberFormat="1" applyFont="1" applyFill="1" applyBorder="1" applyAlignment="1">
      <alignment horizontal="center" vertical="center"/>
    </xf>
    <xf numFmtId="190" fontId="46" fillId="0" borderId="80" xfId="0" applyNumberFormat="1" applyFont="1" applyBorder="1" applyAlignment="1">
      <alignment horizontal="center" vertical="center"/>
    </xf>
    <xf numFmtId="0" fontId="37" fillId="0" borderId="0" xfId="468" applyFont="1" applyBorder="1"/>
    <xf numFmtId="0" fontId="45" fillId="0" borderId="53" xfId="0" applyFont="1" applyBorder="1" applyAlignment="1">
      <alignment horizontal="center" vertical="center" wrapText="1"/>
    </xf>
    <xf numFmtId="0" fontId="47" fillId="0" borderId="0" xfId="468" applyFont="1" applyAlignment="1">
      <alignment horizontal="centerContinuous" vertical="top"/>
    </xf>
    <xf numFmtId="0" fontId="37" fillId="0" borderId="0" xfId="468" applyFont="1" applyAlignment="1">
      <alignment horizontal="centerContinuous" vertical="top"/>
    </xf>
    <xf numFmtId="0" fontId="37" fillId="36" borderId="25" xfId="468" applyFont="1" applyFill="1" applyBorder="1" applyAlignment="1">
      <alignment horizontal="center" vertical="center" wrapText="1"/>
    </xf>
    <xf numFmtId="0" fontId="37" fillId="36" borderId="0" xfId="468" applyFont="1" applyFill="1" applyAlignment="1">
      <alignment horizontal="center" vertical="center" wrapText="1"/>
    </xf>
    <xf numFmtId="0" fontId="37" fillId="36" borderId="26" xfId="468" applyFont="1" applyFill="1" applyBorder="1" applyAlignment="1">
      <alignment horizontal="center" vertical="center" wrapText="1"/>
    </xf>
    <xf numFmtId="0" fontId="37" fillId="36" borderId="21" xfId="468" applyFont="1" applyFill="1" applyBorder="1" applyAlignment="1">
      <alignment horizontal="center" vertical="center" wrapText="1"/>
    </xf>
    <xf numFmtId="0" fontId="37" fillId="36" borderId="15" xfId="468" applyFont="1" applyFill="1" applyBorder="1" applyAlignment="1">
      <alignment horizontal="center" vertical="center" wrapText="1"/>
    </xf>
    <xf numFmtId="0" fontId="37" fillId="36" borderId="37" xfId="468" applyFont="1" applyFill="1" applyBorder="1" applyAlignment="1">
      <alignment horizontal="center" vertical="center" wrapText="1"/>
    </xf>
  </cellXfs>
  <cellStyles count="608">
    <cellStyle name="20% - Accent1" xfId="1" xr:uid="{00000000-0005-0000-0000-000000000000}"/>
    <cellStyle name="20% - Accent1 2" xfId="2" xr:uid="{00000000-0005-0000-0000-000001000000}"/>
    <cellStyle name="20% - Accent1 2 2" xfId="3" xr:uid="{00000000-0005-0000-0000-000002000000}"/>
    <cellStyle name="20% - Accent1 3" xfId="4" xr:uid="{00000000-0005-0000-0000-000003000000}"/>
    <cellStyle name="20% - Accent1_Estaciones TM-21-SEP-2011" xfId="5" xr:uid="{00000000-0005-0000-0000-000004000000}"/>
    <cellStyle name="20% - Accent2" xfId="6" xr:uid="{00000000-0005-0000-0000-000005000000}"/>
    <cellStyle name="20% - Accent2 2" xfId="7" xr:uid="{00000000-0005-0000-0000-000006000000}"/>
    <cellStyle name="20% - Accent2 2 2" xfId="8" xr:uid="{00000000-0005-0000-0000-000007000000}"/>
    <cellStyle name="20% - Accent2 3" xfId="9" xr:uid="{00000000-0005-0000-0000-000008000000}"/>
    <cellStyle name="20% - Accent2_Estaciones TM-21-SEP-2011" xfId="10" xr:uid="{00000000-0005-0000-0000-000009000000}"/>
    <cellStyle name="20% - Accent3" xfId="11" xr:uid="{00000000-0005-0000-0000-00000A000000}"/>
    <cellStyle name="20% - Accent3 2" xfId="12" xr:uid="{00000000-0005-0000-0000-00000B000000}"/>
    <cellStyle name="20% - Accent3 2 2" xfId="13" xr:uid="{00000000-0005-0000-0000-00000C000000}"/>
    <cellStyle name="20% - Accent3 3" xfId="14" xr:uid="{00000000-0005-0000-0000-00000D000000}"/>
    <cellStyle name="20% - Accent3_Estaciones TM-21-SEP-2011" xfId="15" xr:uid="{00000000-0005-0000-0000-00000E000000}"/>
    <cellStyle name="20% - Accent4" xfId="16" xr:uid="{00000000-0005-0000-0000-00000F000000}"/>
    <cellStyle name="20% - Accent4 2" xfId="17" xr:uid="{00000000-0005-0000-0000-000010000000}"/>
    <cellStyle name="20% - Accent4 2 2" xfId="18" xr:uid="{00000000-0005-0000-0000-000011000000}"/>
    <cellStyle name="20% - Accent4 3" xfId="19" xr:uid="{00000000-0005-0000-0000-000012000000}"/>
    <cellStyle name="20% - Accent4_Estaciones TM-21-SEP-2011" xfId="20" xr:uid="{00000000-0005-0000-0000-000013000000}"/>
    <cellStyle name="20% - Accent5" xfId="21" xr:uid="{00000000-0005-0000-0000-000014000000}"/>
    <cellStyle name="20% - Accent5 2" xfId="22" xr:uid="{00000000-0005-0000-0000-000015000000}"/>
    <cellStyle name="20% - Accent5 2 2" xfId="23" xr:uid="{00000000-0005-0000-0000-000016000000}"/>
    <cellStyle name="20% - Accent5 3" xfId="24" xr:uid="{00000000-0005-0000-0000-000017000000}"/>
    <cellStyle name="20% - Accent5_Estaciones TM-21-SEP-2011" xfId="25" xr:uid="{00000000-0005-0000-0000-000018000000}"/>
    <cellStyle name="20% - Accent6" xfId="26" xr:uid="{00000000-0005-0000-0000-000019000000}"/>
    <cellStyle name="20% - Accent6 2" xfId="27" xr:uid="{00000000-0005-0000-0000-00001A000000}"/>
    <cellStyle name="20% - Accent6 2 2" xfId="28" xr:uid="{00000000-0005-0000-0000-00001B000000}"/>
    <cellStyle name="20% - Accent6 3" xfId="29" xr:uid="{00000000-0005-0000-0000-00001C000000}"/>
    <cellStyle name="20% - Accent6_Estaciones TM-21-SEP-2011" xfId="30" xr:uid="{00000000-0005-0000-0000-00001D000000}"/>
    <cellStyle name="20% - Énfasis1 2" xfId="31" xr:uid="{00000000-0005-0000-0000-00001E000000}"/>
    <cellStyle name="20% - Énfasis1 3" xfId="32" xr:uid="{00000000-0005-0000-0000-00001F000000}"/>
    <cellStyle name="20% - Énfasis2 2" xfId="33" xr:uid="{00000000-0005-0000-0000-000020000000}"/>
    <cellStyle name="20% - Énfasis2 3" xfId="34" xr:uid="{00000000-0005-0000-0000-000021000000}"/>
    <cellStyle name="20% - Énfasis3 2" xfId="35" xr:uid="{00000000-0005-0000-0000-000022000000}"/>
    <cellStyle name="20% - Énfasis3 3" xfId="36" xr:uid="{00000000-0005-0000-0000-000023000000}"/>
    <cellStyle name="20% - Énfasis4 2" xfId="37" xr:uid="{00000000-0005-0000-0000-000024000000}"/>
    <cellStyle name="20% - Énfasis4 3" xfId="38" xr:uid="{00000000-0005-0000-0000-000025000000}"/>
    <cellStyle name="20% - Énfasis5 2" xfId="39" xr:uid="{00000000-0005-0000-0000-000026000000}"/>
    <cellStyle name="20% - Énfasis5 3" xfId="40" xr:uid="{00000000-0005-0000-0000-000027000000}"/>
    <cellStyle name="20% - Énfasis6 2" xfId="41" xr:uid="{00000000-0005-0000-0000-000028000000}"/>
    <cellStyle name="20% - Énfasis6 3" xfId="42" xr:uid="{00000000-0005-0000-0000-000029000000}"/>
    <cellStyle name="40% - Accent1" xfId="43" xr:uid="{00000000-0005-0000-0000-00002A000000}"/>
    <cellStyle name="40% - Accent1 2" xfId="44" xr:uid="{00000000-0005-0000-0000-00002B000000}"/>
    <cellStyle name="40% - Accent1 2 2" xfId="45" xr:uid="{00000000-0005-0000-0000-00002C000000}"/>
    <cellStyle name="40% - Accent1 3" xfId="46" xr:uid="{00000000-0005-0000-0000-00002D000000}"/>
    <cellStyle name="40% - Accent1_Estaciones TM-21-SEP-2011" xfId="47" xr:uid="{00000000-0005-0000-0000-00002E000000}"/>
    <cellStyle name="40% - Accent2" xfId="48" xr:uid="{00000000-0005-0000-0000-00002F000000}"/>
    <cellStyle name="40% - Accent2 2" xfId="49" xr:uid="{00000000-0005-0000-0000-000030000000}"/>
    <cellStyle name="40% - Accent2 2 2" xfId="50" xr:uid="{00000000-0005-0000-0000-000031000000}"/>
    <cellStyle name="40% - Accent2 3" xfId="51" xr:uid="{00000000-0005-0000-0000-000032000000}"/>
    <cellStyle name="40% - Accent2_Estaciones TM-21-SEP-2011" xfId="52" xr:uid="{00000000-0005-0000-0000-000033000000}"/>
    <cellStyle name="40% - Accent3" xfId="53" xr:uid="{00000000-0005-0000-0000-000034000000}"/>
    <cellStyle name="40% - Accent3 2" xfId="54" xr:uid="{00000000-0005-0000-0000-000035000000}"/>
    <cellStyle name="40% - Accent3 2 2" xfId="55" xr:uid="{00000000-0005-0000-0000-000036000000}"/>
    <cellStyle name="40% - Accent3 3" xfId="56" xr:uid="{00000000-0005-0000-0000-000037000000}"/>
    <cellStyle name="40% - Accent3_Estaciones TM-21-SEP-2011" xfId="57" xr:uid="{00000000-0005-0000-0000-000038000000}"/>
    <cellStyle name="40% - Accent4" xfId="58" xr:uid="{00000000-0005-0000-0000-000039000000}"/>
    <cellStyle name="40% - Accent4 2" xfId="59" xr:uid="{00000000-0005-0000-0000-00003A000000}"/>
    <cellStyle name="40% - Accent4 2 2" xfId="60" xr:uid="{00000000-0005-0000-0000-00003B000000}"/>
    <cellStyle name="40% - Accent4 3" xfId="61" xr:uid="{00000000-0005-0000-0000-00003C000000}"/>
    <cellStyle name="40% - Accent4_Estaciones TM-21-SEP-2011" xfId="62" xr:uid="{00000000-0005-0000-0000-00003D000000}"/>
    <cellStyle name="40% - Accent5" xfId="63" xr:uid="{00000000-0005-0000-0000-00003E000000}"/>
    <cellStyle name="40% - Accent5 2" xfId="64" xr:uid="{00000000-0005-0000-0000-00003F000000}"/>
    <cellStyle name="40% - Accent5 2 2" xfId="65" xr:uid="{00000000-0005-0000-0000-000040000000}"/>
    <cellStyle name="40% - Accent5 3" xfId="66" xr:uid="{00000000-0005-0000-0000-000041000000}"/>
    <cellStyle name="40% - Accent5_Estaciones TM-21-SEP-2011" xfId="67" xr:uid="{00000000-0005-0000-0000-000042000000}"/>
    <cellStyle name="40% - Accent6" xfId="68" xr:uid="{00000000-0005-0000-0000-000043000000}"/>
    <cellStyle name="40% - Accent6 2" xfId="69" xr:uid="{00000000-0005-0000-0000-000044000000}"/>
    <cellStyle name="40% - Accent6 2 2" xfId="70" xr:uid="{00000000-0005-0000-0000-000045000000}"/>
    <cellStyle name="40% - Accent6 3" xfId="71" xr:uid="{00000000-0005-0000-0000-000046000000}"/>
    <cellStyle name="40% - Accent6_Estaciones TM-21-SEP-2011" xfId="72" xr:uid="{00000000-0005-0000-0000-000047000000}"/>
    <cellStyle name="40% - Énfasis1 2" xfId="73" xr:uid="{00000000-0005-0000-0000-000048000000}"/>
    <cellStyle name="40% - Énfasis1 3" xfId="74" xr:uid="{00000000-0005-0000-0000-000049000000}"/>
    <cellStyle name="40% - Énfasis2 2" xfId="75" xr:uid="{00000000-0005-0000-0000-00004A000000}"/>
    <cellStyle name="40% - Énfasis2 3" xfId="76" xr:uid="{00000000-0005-0000-0000-00004B000000}"/>
    <cellStyle name="40% - Énfasis3 2" xfId="77" xr:uid="{00000000-0005-0000-0000-00004C000000}"/>
    <cellStyle name="40% - Énfasis3 3" xfId="78" xr:uid="{00000000-0005-0000-0000-00004D000000}"/>
    <cellStyle name="40% - Énfasis4 2" xfId="79" xr:uid="{00000000-0005-0000-0000-00004E000000}"/>
    <cellStyle name="40% - Énfasis4 3" xfId="80" xr:uid="{00000000-0005-0000-0000-00004F000000}"/>
    <cellStyle name="40% - Énfasis5 2" xfId="81" xr:uid="{00000000-0005-0000-0000-000050000000}"/>
    <cellStyle name="40% - Énfasis5 3" xfId="82" xr:uid="{00000000-0005-0000-0000-000051000000}"/>
    <cellStyle name="40% - Énfasis6 2" xfId="83" xr:uid="{00000000-0005-0000-0000-000052000000}"/>
    <cellStyle name="40% - Énfasis6 3" xfId="84" xr:uid="{00000000-0005-0000-0000-000053000000}"/>
    <cellStyle name="60% - Accent1" xfId="85" xr:uid="{00000000-0005-0000-0000-000054000000}"/>
    <cellStyle name="60% - Accent2" xfId="86" xr:uid="{00000000-0005-0000-0000-000055000000}"/>
    <cellStyle name="60% - Accent3" xfId="87" xr:uid="{00000000-0005-0000-0000-000056000000}"/>
    <cellStyle name="60% - Accent4" xfId="88" xr:uid="{00000000-0005-0000-0000-000057000000}"/>
    <cellStyle name="60% - Accent5" xfId="89" xr:uid="{00000000-0005-0000-0000-000058000000}"/>
    <cellStyle name="60% - Accent6" xfId="90" xr:uid="{00000000-0005-0000-0000-000059000000}"/>
    <cellStyle name="60% - Énfasis1 2" xfId="91" xr:uid="{00000000-0005-0000-0000-00005A000000}"/>
    <cellStyle name="60% - Énfasis2 2" xfId="92" xr:uid="{00000000-0005-0000-0000-00005B000000}"/>
    <cellStyle name="60% - Énfasis3 2" xfId="93" xr:uid="{00000000-0005-0000-0000-00005C000000}"/>
    <cellStyle name="60% - Énfasis4 2" xfId="94" xr:uid="{00000000-0005-0000-0000-00005D000000}"/>
    <cellStyle name="60% - Énfasis5 2" xfId="95" xr:uid="{00000000-0005-0000-0000-00005E000000}"/>
    <cellStyle name="60% - Énfasis6 2" xfId="96" xr:uid="{00000000-0005-0000-0000-00005F000000}"/>
    <cellStyle name="Accent1" xfId="97" xr:uid="{00000000-0005-0000-0000-000060000000}"/>
    <cellStyle name="Accent2" xfId="98" xr:uid="{00000000-0005-0000-0000-000061000000}"/>
    <cellStyle name="Accent3" xfId="99" xr:uid="{00000000-0005-0000-0000-000062000000}"/>
    <cellStyle name="Accent4" xfId="100" xr:uid="{00000000-0005-0000-0000-000063000000}"/>
    <cellStyle name="Accent5" xfId="101" xr:uid="{00000000-0005-0000-0000-000064000000}"/>
    <cellStyle name="Accent6" xfId="102" xr:uid="{00000000-0005-0000-0000-000065000000}"/>
    <cellStyle name="Bad" xfId="103" xr:uid="{00000000-0005-0000-0000-000066000000}"/>
    <cellStyle name="Buena 2" xfId="104" xr:uid="{00000000-0005-0000-0000-000067000000}"/>
    <cellStyle name="Calculation" xfId="105" xr:uid="{00000000-0005-0000-0000-000068000000}"/>
    <cellStyle name="Calculation 2" xfId="106" xr:uid="{00000000-0005-0000-0000-000069000000}"/>
    <cellStyle name="Calculation 2 2" xfId="107" xr:uid="{00000000-0005-0000-0000-00006A000000}"/>
    <cellStyle name="Calculation 2 2 2" xfId="108" xr:uid="{00000000-0005-0000-0000-00006B000000}"/>
    <cellStyle name="Calculation 2 3" xfId="109" xr:uid="{00000000-0005-0000-0000-00006C000000}"/>
    <cellStyle name="Calculation 3" xfId="110" xr:uid="{00000000-0005-0000-0000-00006D000000}"/>
    <cellStyle name="Calculation 3 2" xfId="111" xr:uid="{00000000-0005-0000-0000-00006E000000}"/>
    <cellStyle name="Calculation 4" xfId="112" xr:uid="{00000000-0005-0000-0000-00006F000000}"/>
    <cellStyle name="Calculation 4 2" xfId="113" xr:uid="{00000000-0005-0000-0000-000070000000}"/>
    <cellStyle name="Calculation 5" xfId="114" xr:uid="{00000000-0005-0000-0000-000071000000}"/>
    <cellStyle name="Cálculo 2" xfId="115" xr:uid="{00000000-0005-0000-0000-000072000000}"/>
    <cellStyle name="Cálculo 2 2" xfId="116" xr:uid="{00000000-0005-0000-0000-000073000000}"/>
    <cellStyle name="Cálculo 2 2 2" xfId="117" xr:uid="{00000000-0005-0000-0000-000074000000}"/>
    <cellStyle name="Cálculo 2 2 2 2" xfId="118" xr:uid="{00000000-0005-0000-0000-000075000000}"/>
    <cellStyle name="Cálculo 2 2 3" xfId="119" xr:uid="{00000000-0005-0000-0000-000076000000}"/>
    <cellStyle name="Cálculo 2 3" xfId="120" xr:uid="{00000000-0005-0000-0000-000077000000}"/>
    <cellStyle name="Cálculo 2 3 2" xfId="121" xr:uid="{00000000-0005-0000-0000-000078000000}"/>
    <cellStyle name="Cálculo 2 4" xfId="122" xr:uid="{00000000-0005-0000-0000-000079000000}"/>
    <cellStyle name="Cálculo 2 4 2" xfId="123" xr:uid="{00000000-0005-0000-0000-00007A000000}"/>
    <cellStyle name="Cálculo 2 5" xfId="124" xr:uid="{00000000-0005-0000-0000-00007B000000}"/>
    <cellStyle name="Celda de comprobación 2" xfId="125" xr:uid="{00000000-0005-0000-0000-00007C000000}"/>
    <cellStyle name="Celda vinculada 2" xfId="126" xr:uid="{00000000-0005-0000-0000-00007D000000}"/>
    <cellStyle name="Check Cell" xfId="127" xr:uid="{00000000-0005-0000-0000-00007E000000}"/>
    <cellStyle name="Comma0" xfId="128" xr:uid="{00000000-0005-0000-0000-00007F000000}"/>
    <cellStyle name="Comma0 2" xfId="129" xr:uid="{00000000-0005-0000-0000-000080000000}"/>
    <cellStyle name="Comma0 2 2" xfId="130" xr:uid="{00000000-0005-0000-0000-000081000000}"/>
    <cellStyle name="Comma0 3" xfId="131" xr:uid="{00000000-0005-0000-0000-000082000000}"/>
    <cellStyle name="Currency0" xfId="132" xr:uid="{00000000-0005-0000-0000-000083000000}"/>
    <cellStyle name="Currency0 2" xfId="133" xr:uid="{00000000-0005-0000-0000-000084000000}"/>
    <cellStyle name="Currency0 2 2" xfId="134" xr:uid="{00000000-0005-0000-0000-000085000000}"/>
    <cellStyle name="Currency0 3" xfId="135" xr:uid="{00000000-0005-0000-0000-000086000000}"/>
    <cellStyle name="Date" xfId="136" xr:uid="{00000000-0005-0000-0000-000087000000}"/>
    <cellStyle name="Date 2" xfId="137" xr:uid="{00000000-0005-0000-0000-000088000000}"/>
    <cellStyle name="Date 2 2" xfId="138" xr:uid="{00000000-0005-0000-0000-000089000000}"/>
    <cellStyle name="Date 3" xfId="139" xr:uid="{00000000-0005-0000-0000-00008A000000}"/>
    <cellStyle name="Encabezado 4 2" xfId="140" xr:uid="{00000000-0005-0000-0000-00008B000000}"/>
    <cellStyle name="Énfasis 1" xfId="141" xr:uid="{00000000-0005-0000-0000-00008C000000}"/>
    <cellStyle name="Énfasis 2" xfId="142" xr:uid="{00000000-0005-0000-0000-00008D000000}"/>
    <cellStyle name="Énfasis 3" xfId="143" xr:uid="{00000000-0005-0000-0000-00008E000000}"/>
    <cellStyle name="Énfasis1 - 20%" xfId="144" xr:uid="{00000000-0005-0000-0000-00008F000000}"/>
    <cellStyle name="Énfasis1 - 20% 2" xfId="145" xr:uid="{00000000-0005-0000-0000-000090000000}"/>
    <cellStyle name="Énfasis1 - 40%" xfId="146" xr:uid="{00000000-0005-0000-0000-000091000000}"/>
    <cellStyle name="Énfasis1 - 40% 2" xfId="147" xr:uid="{00000000-0005-0000-0000-000092000000}"/>
    <cellStyle name="Énfasis1 - 60%" xfId="148" xr:uid="{00000000-0005-0000-0000-000093000000}"/>
    <cellStyle name="Énfasis1 2" xfId="149" xr:uid="{00000000-0005-0000-0000-000094000000}"/>
    <cellStyle name="Énfasis1 3" xfId="150" xr:uid="{00000000-0005-0000-0000-000095000000}"/>
    <cellStyle name="Énfasis1 4" xfId="151" xr:uid="{00000000-0005-0000-0000-000096000000}"/>
    <cellStyle name="Énfasis1 5" xfId="152" xr:uid="{00000000-0005-0000-0000-000097000000}"/>
    <cellStyle name="Énfasis1 6" xfId="153" xr:uid="{00000000-0005-0000-0000-000098000000}"/>
    <cellStyle name="Énfasis2 - 20%" xfId="154" xr:uid="{00000000-0005-0000-0000-000099000000}"/>
    <cellStyle name="Énfasis2 - 20% 2" xfId="155" xr:uid="{00000000-0005-0000-0000-00009A000000}"/>
    <cellStyle name="Énfasis2 - 40%" xfId="156" xr:uid="{00000000-0005-0000-0000-00009B000000}"/>
    <cellStyle name="Énfasis2 - 40% 2" xfId="157" xr:uid="{00000000-0005-0000-0000-00009C000000}"/>
    <cellStyle name="Énfasis2 - 60%" xfId="158" xr:uid="{00000000-0005-0000-0000-00009D000000}"/>
    <cellStyle name="Énfasis2 2" xfId="159" xr:uid="{00000000-0005-0000-0000-00009E000000}"/>
    <cellStyle name="Énfasis2 3" xfId="160" xr:uid="{00000000-0005-0000-0000-00009F000000}"/>
    <cellStyle name="Énfasis2 4" xfId="161" xr:uid="{00000000-0005-0000-0000-0000A0000000}"/>
    <cellStyle name="Énfasis2 5" xfId="162" xr:uid="{00000000-0005-0000-0000-0000A1000000}"/>
    <cellStyle name="Énfasis2 6" xfId="163" xr:uid="{00000000-0005-0000-0000-0000A2000000}"/>
    <cellStyle name="Énfasis3 - 20%" xfId="164" xr:uid="{00000000-0005-0000-0000-0000A3000000}"/>
    <cellStyle name="Énfasis3 - 20% 2" xfId="165" xr:uid="{00000000-0005-0000-0000-0000A4000000}"/>
    <cellStyle name="Énfasis3 - 40%" xfId="166" xr:uid="{00000000-0005-0000-0000-0000A5000000}"/>
    <cellStyle name="Énfasis3 - 40% 2" xfId="167" xr:uid="{00000000-0005-0000-0000-0000A6000000}"/>
    <cellStyle name="Énfasis3 - 60%" xfId="168" xr:uid="{00000000-0005-0000-0000-0000A7000000}"/>
    <cellStyle name="Énfasis3 2" xfId="169" xr:uid="{00000000-0005-0000-0000-0000A8000000}"/>
    <cellStyle name="Énfasis3 3" xfId="170" xr:uid="{00000000-0005-0000-0000-0000A9000000}"/>
    <cellStyle name="Énfasis3 4" xfId="171" xr:uid="{00000000-0005-0000-0000-0000AA000000}"/>
    <cellStyle name="Énfasis3 5" xfId="172" xr:uid="{00000000-0005-0000-0000-0000AB000000}"/>
    <cellStyle name="Énfasis3 6" xfId="173" xr:uid="{00000000-0005-0000-0000-0000AC000000}"/>
    <cellStyle name="Énfasis4 - 20%" xfId="174" xr:uid="{00000000-0005-0000-0000-0000AD000000}"/>
    <cellStyle name="Énfasis4 - 20% 2" xfId="175" xr:uid="{00000000-0005-0000-0000-0000AE000000}"/>
    <cellStyle name="Énfasis4 - 40%" xfId="176" xr:uid="{00000000-0005-0000-0000-0000AF000000}"/>
    <cellStyle name="Énfasis4 - 40% 2" xfId="177" xr:uid="{00000000-0005-0000-0000-0000B0000000}"/>
    <cellStyle name="Énfasis4 - 60%" xfId="178" xr:uid="{00000000-0005-0000-0000-0000B1000000}"/>
    <cellStyle name="Énfasis4 2" xfId="179" xr:uid="{00000000-0005-0000-0000-0000B2000000}"/>
    <cellStyle name="Énfasis4 3" xfId="180" xr:uid="{00000000-0005-0000-0000-0000B3000000}"/>
    <cellStyle name="Énfasis4 4" xfId="181" xr:uid="{00000000-0005-0000-0000-0000B4000000}"/>
    <cellStyle name="Énfasis4 5" xfId="182" xr:uid="{00000000-0005-0000-0000-0000B5000000}"/>
    <cellStyle name="Énfasis4 6" xfId="183" xr:uid="{00000000-0005-0000-0000-0000B6000000}"/>
    <cellStyle name="Énfasis5 - 20%" xfId="184" xr:uid="{00000000-0005-0000-0000-0000B7000000}"/>
    <cellStyle name="Énfasis5 - 20% 2" xfId="185" xr:uid="{00000000-0005-0000-0000-0000B8000000}"/>
    <cellStyle name="Énfasis5 - 40%" xfId="186" xr:uid="{00000000-0005-0000-0000-0000B9000000}"/>
    <cellStyle name="Énfasis5 - 40% 2" xfId="187" xr:uid="{00000000-0005-0000-0000-0000BA000000}"/>
    <cellStyle name="Énfasis5 - 60%" xfId="188" xr:uid="{00000000-0005-0000-0000-0000BB000000}"/>
    <cellStyle name="Énfasis5 2" xfId="189" xr:uid="{00000000-0005-0000-0000-0000BC000000}"/>
    <cellStyle name="Énfasis5 3" xfId="190" xr:uid="{00000000-0005-0000-0000-0000BD000000}"/>
    <cellStyle name="Énfasis5 4" xfId="191" xr:uid="{00000000-0005-0000-0000-0000BE000000}"/>
    <cellStyle name="Énfasis5 5" xfId="192" xr:uid="{00000000-0005-0000-0000-0000BF000000}"/>
    <cellStyle name="Énfasis5 6" xfId="193" xr:uid="{00000000-0005-0000-0000-0000C0000000}"/>
    <cellStyle name="Énfasis6 - 20%" xfId="194" xr:uid="{00000000-0005-0000-0000-0000C1000000}"/>
    <cellStyle name="Énfasis6 - 20% 2" xfId="195" xr:uid="{00000000-0005-0000-0000-0000C2000000}"/>
    <cellStyle name="Énfasis6 - 40%" xfId="196" xr:uid="{00000000-0005-0000-0000-0000C3000000}"/>
    <cellStyle name="Énfasis6 - 40% 2" xfId="197" xr:uid="{00000000-0005-0000-0000-0000C4000000}"/>
    <cellStyle name="Énfasis6 - 60%" xfId="198" xr:uid="{00000000-0005-0000-0000-0000C5000000}"/>
    <cellStyle name="Énfasis6 2" xfId="199" xr:uid="{00000000-0005-0000-0000-0000C6000000}"/>
    <cellStyle name="Énfasis6 3" xfId="200" xr:uid="{00000000-0005-0000-0000-0000C7000000}"/>
    <cellStyle name="Énfasis6 4" xfId="201" xr:uid="{00000000-0005-0000-0000-0000C8000000}"/>
    <cellStyle name="Énfasis6 5" xfId="202" xr:uid="{00000000-0005-0000-0000-0000C9000000}"/>
    <cellStyle name="Énfasis6 6" xfId="203" xr:uid="{00000000-0005-0000-0000-0000CA000000}"/>
    <cellStyle name="Entrada 2" xfId="204" xr:uid="{00000000-0005-0000-0000-0000CB000000}"/>
    <cellStyle name="Entrada 2 2" xfId="205" xr:uid="{00000000-0005-0000-0000-0000CC000000}"/>
    <cellStyle name="Entrada 2 2 2" xfId="206" xr:uid="{00000000-0005-0000-0000-0000CD000000}"/>
    <cellStyle name="Entrada 2 2 2 2" xfId="207" xr:uid="{00000000-0005-0000-0000-0000CE000000}"/>
    <cellStyle name="Entrada 2 2 3" xfId="208" xr:uid="{00000000-0005-0000-0000-0000CF000000}"/>
    <cellStyle name="Entrada 2 3" xfId="209" xr:uid="{00000000-0005-0000-0000-0000D0000000}"/>
    <cellStyle name="Entrada 2 3 2" xfId="210" xr:uid="{00000000-0005-0000-0000-0000D1000000}"/>
    <cellStyle name="Entrada 2 4" xfId="211" xr:uid="{00000000-0005-0000-0000-0000D2000000}"/>
    <cellStyle name="Entrada 2 4 2" xfId="212" xr:uid="{00000000-0005-0000-0000-0000D3000000}"/>
    <cellStyle name="Entrada 2 5" xfId="213" xr:uid="{00000000-0005-0000-0000-0000D4000000}"/>
    <cellStyle name="Estilo 1" xfId="214" xr:uid="{00000000-0005-0000-0000-0000D5000000}"/>
    <cellStyle name="Estilo 1 2" xfId="215" xr:uid="{00000000-0005-0000-0000-0000D6000000}"/>
    <cellStyle name="Euro" xfId="216" xr:uid="{00000000-0005-0000-0000-0000D7000000}"/>
    <cellStyle name="Euro 2" xfId="217" xr:uid="{00000000-0005-0000-0000-0000D8000000}"/>
    <cellStyle name="Euro 2 2" xfId="218" xr:uid="{00000000-0005-0000-0000-0000D9000000}"/>
    <cellStyle name="Euro 3" xfId="219" xr:uid="{00000000-0005-0000-0000-0000DA000000}"/>
    <cellStyle name="Euro 3 2" xfId="220" xr:uid="{00000000-0005-0000-0000-0000DB000000}"/>
    <cellStyle name="Euro_ANEXO-2" xfId="221" xr:uid="{00000000-0005-0000-0000-0000DC000000}"/>
    <cellStyle name="Explanatory Text" xfId="222" xr:uid="{00000000-0005-0000-0000-0000DD000000}"/>
    <cellStyle name="Fixed" xfId="223" xr:uid="{00000000-0005-0000-0000-0000DE000000}"/>
    <cellStyle name="Fixed 2" xfId="224" xr:uid="{00000000-0005-0000-0000-0000DF000000}"/>
    <cellStyle name="Fixed 2 2" xfId="225" xr:uid="{00000000-0005-0000-0000-0000E0000000}"/>
    <cellStyle name="Fixed 3" xfId="226" xr:uid="{00000000-0005-0000-0000-0000E1000000}"/>
    <cellStyle name="Good" xfId="227" xr:uid="{00000000-0005-0000-0000-0000E2000000}"/>
    <cellStyle name="Heading 1" xfId="228" xr:uid="{00000000-0005-0000-0000-0000E3000000}"/>
    <cellStyle name="Heading 1 2" xfId="229" xr:uid="{00000000-0005-0000-0000-0000E4000000}"/>
    <cellStyle name="Heading 1 3" xfId="230" xr:uid="{00000000-0005-0000-0000-0000E5000000}"/>
    <cellStyle name="Heading 2" xfId="231" xr:uid="{00000000-0005-0000-0000-0000E6000000}"/>
    <cellStyle name="Heading 2 2" xfId="232" xr:uid="{00000000-0005-0000-0000-0000E7000000}"/>
    <cellStyle name="Heading 2 3" xfId="233" xr:uid="{00000000-0005-0000-0000-0000E8000000}"/>
    <cellStyle name="Heading 3" xfId="234" xr:uid="{00000000-0005-0000-0000-0000E9000000}"/>
    <cellStyle name="Heading 4" xfId="235" xr:uid="{00000000-0005-0000-0000-0000EA000000}"/>
    <cellStyle name="Hipervínculo 2" xfId="236" xr:uid="{00000000-0005-0000-0000-0000EB000000}"/>
    <cellStyle name="Incorrecto 2" xfId="237" xr:uid="{00000000-0005-0000-0000-0000EC000000}"/>
    <cellStyle name="Input" xfId="238" xr:uid="{00000000-0005-0000-0000-0000ED000000}"/>
    <cellStyle name="Input 2" xfId="239" xr:uid="{00000000-0005-0000-0000-0000EE000000}"/>
    <cellStyle name="Input 2 2" xfId="240" xr:uid="{00000000-0005-0000-0000-0000EF000000}"/>
    <cellStyle name="Input 2 2 2" xfId="241" xr:uid="{00000000-0005-0000-0000-0000F0000000}"/>
    <cellStyle name="Input 2 3" xfId="242" xr:uid="{00000000-0005-0000-0000-0000F1000000}"/>
    <cellStyle name="Input 3" xfId="243" xr:uid="{00000000-0005-0000-0000-0000F2000000}"/>
    <cellStyle name="Input 3 2" xfId="244" xr:uid="{00000000-0005-0000-0000-0000F3000000}"/>
    <cellStyle name="Input 4" xfId="245" xr:uid="{00000000-0005-0000-0000-0000F4000000}"/>
    <cellStyle name="Input 4 2" xfId="246" xr:uid="{00000000-0005-0000-0000-0000F5000000}"/>
    <cellStyle name="Input 5" xfId="247" xr:uid="{00000000-0005-0000-0000-0000F6000000}"/>
    <cellStyle name="Linked Cell" xfId="248" xr:uid="{00000000-0005-0000-0000-0000F7000000}"/>
    <cellStyle name="Millares [0] 2" xfId="249" xr:uid="{00000000-0005-0000-0000-0000F8000000}"/>
    <cellStyle name="Millares 10" xfId="250" xr:uid="{00000000-0005-0000-0000-0000F9000000}"/>
    <cellStyle name="Millares 10 2" xfId="251" xr:uid="{00000000-0005-0000-0000-0000FA000000}"/>
    <cellStyle name="Millares 11" xfId="252" xr:uid="{00000000-0005-0000-0000-0000FB000000}"/>
    <cellStyle name="Millares 12" xfId="253" xr:uid="{00000000-0005-0000-0000-0000FC000000}"/>
    <cellStyle name="Millares 13" xfId="254" xr:uid="{00000000-0005-0000-0000-0000FD000000}"/>
    <cellStyle name="Millares 13 2" xfId="255" xr:uid="{00000000-0005-0000-0000-0000FE000000}"/>
    <cellStyle name="Millares 13 2 2" xfId="256" xr:uid="{00000000-0005-0000-0000-0000FF000000}"/>
    <cellStyle name="Millares 13 2 2 2" xfId="257" xr:uid="{00000000-0005-0000-0000-000000010000}"/>
    <cellStyle name="Millares 13 2 3" xfId="258" xr:uid="{00000000-0005-0000-0000-000001010000}"/>
    <cellStyle name="Millares 13 2 5" xfId="259" xr:uid="{00000000-0005-0000-0000-000002010000}"/>
    <cellStyle name="Millares 13 2 5 2" xfId="260" xr:uid="{00000000-0005-0000-0000-000003010000}"/>
    <cellStyle name="Millares 13 2 5 3" xfId="261" xr:uid="{00000000-0005-0000-0000-000004010000}"/>
    <cellStyle name="Millares 13 2 5 5" xfId="262" xr:uid="{00000000-0005-0000-0000-000005010000}"/>
    <cellStyle name="Millares 13 3" xfId="263" xr:uid="{00000000-0005-0000-0000-000006010000}"/>
    <cellStyle name="Millares 13 3 2" xfId="264" xr:uid="{00000000-0005-0000-0000-000007010000}"/>
    <cellStyle name="Millares 13 3 3" xfId="265" xr:uid="{00000000-0005-0000-0000-000008010000}"/>
    <cellStyle name="Millares 13 3 4" xfId="266" xr:uid="{00000000-0005-0000-0000-000009010000}"/>
    <cellStyle name="Millares 13 3 5" xfId="267" xr:uid="{00000000-0005-0000-0000-00000A010000}"/>
    <cellStyle name="Millares 13 4" xfId="268" xr:uid="{00000000-0005-0000-0000-00000B010000}"/>
    <cellStyle name="Millares 13 4 2" xfId="269" xr:uid="{00000000-0005-0000-0000-00000C010000}"/>
    <cellStyle name="Millares 13 5" xfId="270" xr:uid="{00000000-0005-0000-0000-00000D010000}"/>
    <cellStyle name="Millares 13 6" xfId="271" xr:uid="{00000000-0005-0000-0000-00000E010000}"/>
    <cellStyle name="Millares 13 7" xfId="272" xr:uid="{00000000-0005-0000-0000-00000F010000}"/>
    <cellStyle name="Millares 14" xfId="273" xr:uid="{00000000-0005-0000-0000-000010010000}"/>
    <cellStyle name="Millares 14 2" xfId="274" xr:uid="{00000000-0005-0000-0000-000011010000}"/>
    <cellStyle name="Millares 15" xfId="275" xr:uid="{00000000-0005-0000-0000-000012010000}"/>
    <cellStyle name="Millares 15 2" xfId="276" xr:uid="{00000000-0005-0000-0000-000013010000}"/>
    <cellStyle name="Millares 16" xfId="277" xr:uid="{00000000-0005-0000-0000-000014010000}"/>
    <cellStyle name="Millares 16 2" xfId="278" xr:uid="{00000000-0005-0000-0000-000015010000}"/>
    <cellStyle name="Millares 16 3" xfId="279" xr:uid="{00000000-0005-0000-0000-000016010000}"/>
    <cellStyle name="Millares 17" xfId="280" xr:uid="{00000000-0005-0000-0000-000017010000}"/>
    <cellStyle name="Millares 18" xfId="281" xr:uid="{00000000-0005-0000-0000-000018010000}"/>
    <cellStyle name="Millares 19" xfId="282" xr:uid="{00000000-0005-0000-0000-000019010000}"/>
    <cellStyle name="Millares 2" xfId="283" xr:uid="{00000000-0005-0000-0000-00001A010000}"/>
    <cellStyle name="Millares 2 2" xfId="284" xr:uid="{00000000-0005-0000-0000-00001B010000}"/>
    <cellStyle name="Millares 2 2 2" xfId="285" xr:uid="{00000000-0005-0000-0000-00001C010000}"/>
    <cellStyle name="Millares 2 2 2 2" xfId="286" xr:uid="{00000000-0005-0000-0000-00001D010000}"/>
    <cellStyle name="Millares 2 2 2 3" xfId="287" xr:uid="{00000000-0005-0000-0000-00001E010000}"/>
    <cellStyle name="Millares 2 2 3" xfId="288" xr:uid="{00000000-0005-0000-0000-00001F010000}"/>
    <cellStyle name="Millares 2 2 3 2" xfId="289" xr:uid="{00000000-0005-0000-0000-000020010000}"/>
    <cellStyle name="Millares 2 2 4" xfId="290" xr:uid="{00000000-0005-0000-0000-000021010000}"/>
    <cellStyle name="Millares 2 3" xfId="291" xr:uid="{00000000-0005-0000-0000-000022010000}"/>
    <cellStyle name="Millares 2 3 2" xfId="292" xr:uid="{00000000-0005-0000-0000-000023010000}"/>
    <cellStyle name="Millares 2 3 2 2" xfId="293" xr:uid="{00000000-0005-0000-0000-000024010000}"/>
    <cellStyle name="Millares 2 3 3" xfId="294" xr:uid="{00000000-0005-0000-0000-000025010000}"/>
    <cellStyle name="Millares 2 4" xfId="295" xr:uid="{00000000-0005-0000-0000-000026010000}"/>
    <cellStyle name="Millares 2 4 2" xfId="296" xr:uid="{00000000-0005-0000-0000-000027010000}"/>
    <cellStyle name="Millares 2 4 3" xfId="297" xr:uid="{00000000-0005-0000-0000-000028010000}"/>
    <cellStyle name="Millares 2 4 4" xfId="298" xr:uid="{00000000-0005-0000-0000-000029010000}"/>
    <cellStyle name="Millares 2 5" xfId="299" xr:uid="{00000000-0005-0000-0000-00002A010000}"/>
    <cellStyle name="Millares 2 6" xfId="300" xr:uid="{00000000-0005-0000-0000-00002B010000}"/>
    <cellStyle name="Millares 2 7" xfId="301" xr:uid="{00000000-0005-0000-0000-00002C010000}"/>
    <cellStyle name="Millares 2 8" xfId="302" xr:uid="{00000000-0005-0000-0000-00002D010000}"/>
    <cellStyle name="Millares 2_AMPLIACION ESTACIONES-TM-27-NOVIEMBRE-2012" xfId="303" xr:uid="{00000000-0005-0000-0000-00002E010000}"/>
    <cellStyle name="Millares 20" xfId="304" xr:uid="{00000000-0005-0000-0000-00002F010000}"/>
    <cellStyle name="Millares 21" xfId="305" xr:uid="{00000000-0005-0000-0000-000030010000}"/>
    <cellStyle name="Millares 22" xfId="306" xr:uid="{00000000-0005-0000-0000-000031010000}"/>
    <cellStyle name="Millares 23" xfId="307" xr:uid="{00000000-0005-0000-0000-000032010000}"/>
    <cellStyle name="Millares 24" xfId="308" xr:uid="{00000000-0005-0000-0000-000033010000}"/>
    <cellStyle name="Millares 25" xfId="309" xr:uid="{00000000-0005-0000-0000-000034010000}"/>
    <cellStyle name="Millares 26" xfId="310" xr:uid="{00000000-0005-0000-0000-000035010000}"/>
    <cellStyle name="Millares 27" xfId="311" xr:uid="{00000000-0005-0000-0000-000036010000}"/>
    <cellStyle name="Millares 28" xfId="312" xr:uid="{00000000-0005-0000-0000-000037010000}"/>
    <cellStyle name="Millares 29" xfId="313" xr:uid="{00000000-0005-0000-0000-000038010000}"/>
    <cellStyle name="Millares 3" xfId="314" xr:uid="{00000000-0005-0000-0000-000039010000}"/>
    <cellStyle name="Millares 3 2" xfId="315" xr:uid="{00000000-0005-0000-0000-00003A010000}"/>
    <cellStyle name="Millares 3 2 2" xfId="316" xr:uid="{00000000-0005-0000-0000-00003B010000}"/>
    <cellStyle name="Millares 3 3" xfId="317" xr:uid="{00000000-0005-0000-0000-00003C010000}"/>
    <cellStyle name="Millares 3 4" xfId="318" xr:uid="{00000000-0005-0000-0000-00003D010000}"/>
    <cellStyle name="Millares 30" xfId="319" xr:uid="{00000000-0005-0000-0000-00003E010000}"/>
    <cellStyle name="Millares 31" xfId="320" xr:uid="{00000000-0005-0000-0000-00003F010000}"/>
    <cellStyle name="Millares 32" xfId="321" xr:uid="{00000000-0005-0000-0000-000040010000}"/>
    <cellStyle name="Millares 33" xfId="322" xr:uid="{00000000-0005-0000-0000-000041010000}"/>
    <cellStyle name="Millares 34" xfId="323" xr:uid="{00000000-0005-0000-0000-000042010000}"/>
    <cellStyle name="Millares 4" xfId="324" xr:uid="{00000000-0005-0000-0000-000043010000}"/>
    <cellStyle name="Millares 4 2" xfId="325" xr:uid="{00000000-0005-0000-0000-000044010000}"/>
    <cellStyle name="Millares 4 2 2 2" xfId="326" xr:uid="{00000000-0005-0000-0000-000045010000}"/>
    <cellStyle name="Millares 4 3" xfId="327" xr:uid="{00000000-0005-0000-0000-000046010000}"/>
    <cellStyle name="Millares 4 4" xfId="328" xr:uid="{00000000-0005-0000-0000-000047010000}"/>
    <cellStyle name="Millares 5" xfId="329" xr:uid="{00000000-0005-0000-0000-000048010000}"/>
    <cellStyle name="Millares 5 2" xfId="330" xr:uid="{00000000-0005-0000-0000-000049010000}"/>
    <cellStyle name="Millares 5 2 2" xfId="331" xr:uid="{00000000-0005-0000-0000-00004A010000}"/>
    <cellStyle name="Millares 5 3" xfId="332" xr:uid="{00000000-0005-0000-0000-00004B010000}"/>
    <cellStyle name="Millares 5 4" xfId="333" xr:uid="{00000000-0005-0000-0000-00004C010000}"/>
    <cellStyle name="Millares 5 5" xfId="334" xr:uid="{00000000-0005-0000-0000-00004D010000}"/>
    <cellStyle name="Millares 6" xfId="335" xr:uid="{00000000-0005-0000-0000-00004E010000}"/>
    <cellStyle name="Millares 6 2" xfId="336" xr:uid="{00000000-0005-0000-0000-00004F010000}"/>
    <cellStyle name="Millares 6 3" xfId="337" xr:uid="{00000000-0005-0000-0000-000050010000}"/>
    <cellStyle name="Millares 6 4" xfId="338" xr:uid="{00000000-0005-0000-0000-000051010000}"/>
    <cellStyle name="Millares 6 5" xfId="339" xr:uid="{00000000-0005-0000-0000-000052010000}"/>
    <cellStyle name="Millares 7" xfId="340" xr:uid="{00000000-0005-0000-0000-000053010000}"/>
    <cellStyle name="Millares 7 2" xfId="341" xr:uid="{00000000-0005-0000-0000-000054010000}"/>
    <cellStyle name="Millares 7 3" xfId="342" xr:uid="{00000000-0005-0000-0000-000055010000}"/>
    <cellStyle name="Millares 8" xfId="343" xr:uid="{00000000-0005-0000-0000-000056010000}"/>
    <cellStyle name="Millares 9" xfId="344" xr:uid="{00000000-0005-0000-0000-000057010000}"/>
    <cellStyle name="Moneda" xfId="345" builtinId="4"/>
    <cellStyle name="Moneda 10" xfId="346" xr:uid="{00000000-0005-0000-0000-000059010000}"/>
    <cellStyle name="Moneda 10 2" xfId="347" xr:uid="{00000000-0005-0000-0000-00005A010000}"/>
    <cellStyle name="Moneda 11" xfId="348" xr:uid="{00000000-0005-0000-0000-00005B010000}"/>
    <cellStyle name="Moneda 12" xfId="349" xr:uid="{00000000-0005-0000-0000-00005C010000}"/>
    <cellStyle name="Moneda 13" xfId="350" xr:uid="{00000000-0005-0000-0000-00005D010000}"/>
    <cellStyle name="Moneda 13 2" xfId="351" xr:uid="{00000000-0005-0000-0000-00005E010000}"/>
    <cellStyle name="Moneda 13 2 2" xfId="352" xr:uid="{00000000-0005-0000-0000-00005F010000}"/>
    <cellStyle name="Moneda 14" xfId="353" xr:uid="{00000000-0005-0000-0000-000060010000}"/>
    <cellStyle name="Moneda 14 2" xfId="354" xr:uid="{00000000-0005-0000-0000-000061010000}"/>
    <cellStyle name="Moneda 15" xfId="355" xr:uid="{00000000-0005-0000-0000-000062010000}"/>
    <cellStyle name="Moneda 17" xfId="356" xr:uid="{00000000-0005-0000-0000-000063010000}"/>
    <cellStyle name="Moneda 17 2" xfId="357" xr:uid="{00000000-0005-0000-0000-000064010000}"/>
    <cellStyle name="Moneda 17 3" xfId="358" xr:uid="{00000000-0005-0000-0000-000065010000}"/>
    <cellStyle name="Moneda 2" xfId="359" xr:uid="{00000000-0005-0000-0000-000066010000}"/>
    <cellStyle name="Moneda 2 2" xfId="360" xr:uid="{00000000-0005-0000-0000-000067010000}"/>
    <cellStyle name="Moneda 2 2 2" xfId="361" xr:uid="{00000000-0005-0000-0000-000068010000}"/>
    <cellStyle name="Moneda 2 2 2 2" xfId="362" xr:uid="{00000000-0005-0000-0000-000069010000}"/>
    <cellStyle name="Moneda 2 2 2 3" xfId="363" xr:uid="{00000000-0005-0000-0000-00006A010000}"/>
    <cellStyle name="Moneda 2 2 3" xfId="364" xr:uid="{00000000-0005-0000-0000-00006B010000}"/>
    <cellStyle name="Moneda 2 2 3 2" xfId="365" xr:uid="{00000000-0005-0000-0000-00006C010000}"/>
    <cellStyle name="Moneda 2 2 4" xfId="366" xr:uid="{00000000-0005-0000-0000-00006D010000}"/>
    <cellStyle name="Moneda 2 2 5" xfId="367" xr:uid="{00000000-0005-0000-0000-00006E010000}"/>
    <cellStyle name="Moneda 2 2 7" xfId="368" xr:uid="{00000000-0005-0000-0000-00006F010000}"/>
    <cellStyle name="Moneda 2 3" xfId="369" xr:uid="{00000000-0005-0000-0000-000070010000}"/>
    <cellStyle name="Moneda 2 3 2" xfId="370" xr:uid="{00000000-0005-0000-0000-000071010000}"/>
    <cellStyle name="Moneda 2 3 2 2" xfId="371" xr:uid="{00000000-0005-0000-0000-000072010000}"/>
    <cellStyle name="Moneda 2 3 3" xfId="372" xr:uid="{00000000-0005-0000-0000-000073010000}"/>
    <cellStyle name="Moneda 2 3 3 2" xfId="373" xr:uid="{00000000-0005-0000-0000-000074010000}"/>
    <cellStyle name="Moneda 2 3 4" xfId="374" xr:uid="{00000000-0005-0000-0000-000075010000}"/>
    <cellStyle name="Moneda 2 3 5" xfId="375" xr:uid="{00000000-0005-0000-0000-000076010000}"/>
    <cellStyle name="Moneda 2 4" xfId="376" xr:uid="{00000000-0005-0000-0000-000077010000}"/>
    <cellStyle name="Moneda 2 4 2" xfId="377" xr:uid="{00000000-0005-0000-0000-000078010000}"/>
    <cellStyle name="Moneda 2 4 3" xfId="378" xr:uid="{00000000-0005-0000-0000-000079010000}"/>
    <cellStyle name="Moneda 2 5" xfId="379" xr:uid="{00000000-0005-0000-0000-00007A010000}"/>
    <cellStyle name="Moneda 2 5 2" xfId="380" xr:uid="{00000000-0005-0000-0000-00007B010000}"/>
    <cellStyle name="Moneda 2 6" xfId="381" xr:uid="{00000000-0005-0000-0000-00007C010000}"/>
    <cellStyle name="Moneda 2 7" xfId="382" xr:uid="{00000000-0005-0000-0000-00007D010000}"/>
    <cellStyle name="Moneda 2 7 2" xfId="383" xr:uid="{00000000-0005-0000-0000-00007E010000}"/>
    <cellStyle name="Moneda 2 7 2 2" xfId="384" xr:uid="{00000000-0005-0000-0000-00007F010000}"/>
    <cellStyle name="Moneda 2 7 2 2 2 2" xfId="385" xr:uid="{00000000-0005-0000-0000-000080010000}"/>
    <cellStyle name="Moneda 2 7 2 3" xfId="386" xr:uid="{00000000-0005-0000-0000-000081010000}"/>
    <cellStyle name="Moneda 2_AIU-unificado" xfId="387" xr:uid="{00000000-0005-0000-0000-000082010000}"/>
    <cellStyle name="Moneda 3" xfId="388" xr:uid="{00000000-0005-0000-0000-000083010000}"/>
    <cellStyle name="Moneda 3 2" xfId="389" xr:uid="{00000000-0005-0000-0000-000084010000}"/>
    <cellStyle name="Moneda 3 2 2" xfId="390" xr:uid="{00000000-0005-0000-0000-000085010000}"/>
    <cellStyle name="Moneda 3 2 2 2" xfId="391" xr:uid="{00000000-0005-0000-0000-000086010000}"/>
    <cellStyle name="Moneda 3 2 3" xfId="392" xr:uid="{00000000-0005-0000-0000-000087010000}"/>
    <cellStyle name="Moneda 3 2 4" xfId="393" xr:uid="{00000000-0005-0000-0000-000088010000}"/>
    <cellStyle name="Moneda 3 3" xfId="394" xr:uid="{00000000-0005-0000-0000-000089010000}"/>
    <cellStyle name="Moneda 3 3 2" xfId="395" xr:uid="{00000000-0005-0000-0000-00008A010000}"/>
    <cellStyle name="Moneda 3 3 2 2" xfId="396" xr:uid="{00000000-0005-0000-0000-00008B010000}"/>
    <cellStyle name="Moneda 3 3 3" xfId="397" xr:uid="{00000000-0005-0000-0000-00008C010000}"/>
    <cellStyle name="Moneda 3 3 4" xfId="398" xr:uid="{00000000-0005-0000-0000-00008D010000}"/>
    <cellStyle name="Moneda 3 3 5" xfId="399" xr:uid="{00000000-0005-0000-0000-00008E010000}"/>
    <cellStyle name="Moneda 3 4" xfId="400" xr:uid="{00000000-0005-0000-0000-00008F010000}"/>
    <cellStyle name="Moneda 3 4 2" xfId="401" xr:uid="{00000000-0005-0000-0000-000090010000}"/>
    <cellStyle name="Moneda 3 5" xfId="402" xr:uid="{00000000-0005-0000-0000-000091010000}"/>
    <cellStyle name="Moneda 3 6" xfId="403" xr:uid="{00000000-0005-0000-0000-000092010000}"/>
    <cellStyle name="Moneda 3 7" xfId="404" xr:uid="{00000000-0005-0000-0000-000093010000}"/>
    <cellStyle name="Moneda 3_ANEXO-2" xfId="405" xr:uid="{00000000-0005-0000-0000-000094010000}"/>
    <cellStyle name="Moneda 4" xfId="406" xr:uid="{00000000-0005-0000-0000-000095010000}"/>
    <cellStyle name="Moneda 4 2" xfId="407" xr:uid="{00000000-0005-0000-0000-000096010000}"/>
    <cellStyle name="Moneda 4 2 2" xfId="408" xr:uid="{00000000-0005-0000-0000-000097010000}"/>
    <cellStyle name="Moneda 4 3" xfId="409" xr:uid="{00000000-0005-0000-0000-000098010000}"/>
    <cellStyle name="Moneda 4 3 2" xfId="410" xr:uid="{00000000-0005-0000-0000-000099010000}"/>
    <cellStyle name="Moneda 4 4" xfId="411" xr:uid="{00000000-0005-0000-0000-00009A010000}"/>
    <cellStyle name="Moneda 4 5" xfId="412" xr:uid="{00000000-0005-0000-0000-00009B010000}"/>
    <cellStyle name="Moneda 4 6" xfId="413" xr:uid="{00000000-0005-0000-0000-00009C010000}"/>
    <cellStyle name="Moneda 5" xfId="414" xr:uid="{00000000-0005-0000-0000-00009D010000}"/>
    <cellStyle name="Moneda 5 2" xfId="415" xr:uid="{00000000-0005-0000-0000-00009E010000}"/>
    <cellStyle name="Moneda 5 3" xfId="416" xr:uid="{00000000-0005-0000-0000-00009F010000}"/>
    <cellStyle name="Moneda 5 4" xfId="417" xr:uid="{00000000-0005-0000-0000-0000A0010000}"/>
    <cellStyle name="Moneda 6" xfId="418" xr:uid="{00000000-0005-0000-0000-0000A1010000}"/>
    <cellStyle name="Moneda 6 2" xfId="419" xr:uid="{00000000-0005-0000-0000-0000A2010000}"/>
    <cellStyle name="Moneda 6 3" xfId="420" xr:uid="{00000000-0005-0000-0000-0000A3010000}"/>
    <cellStyle name="Moneda 6 4" xfId="421" xr:uid="{00000000-0005-0000-0000-0000A4010000}"/>
    <cellStyle name="Moneda 7" xfId="422" xr:uid="{00000000-0005-0000-0000-0000A5010000}"/>
    <cellStyle name="Moneda 7 2" xfId="423" xr:uid="{00000000-0005-0000-0000-0000A6010000}"/>
    <cellStyle name="Moneda 7 3" xfId="424" xr:uid="{00000000-0005-0000-0000-0000A7010000}"/>
    <cellStyle name="Moneda 8" xfId="425" xr:uid="{00000000-0005-0000-0000-0000A8010000}"/>
    <cellStyle name="Moneda 8 2" xfId="426" xr:uid="{00000000-0005-0000-0000-0000A9010000}"/>
    <cellStyle name="Moneda 9" xfId="427" xr:uid="{00000000-0005-0000-0000-0000AA010000}"/>
    <cellStyle name="Neutral 2" xfId="428" xr:uid="{00000000-0005-0000-0000-0000AB010000}"/>
    <cellStyle name="Normal" xfId="0" builtinId="0"/>
    <cellStyle name="Normal 10" xfId="429" xr:uid="{00000000-0005-0000-0000-0000AD010000}"/>
    <cellStyle name="Normal 11" xfId="430" xr:uid="{00000000-0005-0000-0000-0000AE010000}"/>
    <cellStyle name="Normal 11 2" xfId="431" xr:uid="{00000000-0005-0000-0000-0000AF010000}"/>
    <cellStyle name="Normal 12" xfId="432" xr:uid="{00000000-0005-0000-0000-0000B0010000}"/>
    <cellStyle name="Normal 12 2" xfId="433" xr:uid="{00000000-0005-0000-0000-0000B1010000}"/>
    <cellStyle name="Normal 12 2 2" xfId="434" xr:uid="{00000000-0005-0000-0000-0000B2010000}"/>
    <cellStyle name="Normal 12 2 2 2" xfId="435" xr:uid="{00000000-0005-0000-0000-0000B3010000}"/>
    <cellStyle name="Normal 13" xfId="436" xr:uid="{00000000-0005-0000-0000-0000B4010000}"/>
    <cellStyle name="Normal 14" xfId="437" xr:uid="{00000000-0005-0000-0000-0000B5010000}"/>
    <cellStyle name="Normal 179" xfId="438" xr:uid="{00000000-0005-0000-0000-0000B6010000}"/>
    <cellStyle name="Normal 2" xfId="439" xr:uid="{00000000-0005-0000-0000-0000B7010000}"/>
    <cellStyle name="Normal 2 10" xfId="440" xr:uid="{00000000-0005-0000-0000-0000B8010000}"/>
    <cellStyle name="Normal 2 10 3" xfId="441" xr:uid="{00000000-0005-0000-0000-0000B9010000}"/>
    <cellStyle name="Normal 2 2" xfId="442" xr:uid="{00000000-0005-0000-0000-0000BA010000}"/>
    <cellStyle name="Normal 2 2 2" xfId="443" xr:uid="{00000000-0005-0000-0000-0000BB010000}"/>
    <cellStyle name="Normal 2 2 2 2" xfId="444" xr:uid="{00000000-0005-0000-0000-0000BC010000}"/>
    <cellStyle name="Normal 2 2 2 2 2" xfId="445" xr:uid="{00000000-0005-0000-0000-0000BD010000}"/>
    <cellStyle name="Normal 2 2 2 3" xfId="446" xr:uid="{00000000-0005-0000-0000-0000BE010000}"/>
    <cellStyle name="Normal 2 2 3" xfId="447" xr:uid="{00000000-0005-0000-0000-0000BF010000}"/>
    <cellStyle name="Normal 2 2 3 2" xfId="448" xr:uid="{00000000-0005-0000-0000-0000C0010000}"/>
    <cellStyle name="Normal 2 2 3 3" xfId="449" xr:uid="{00000000-0005-0000-0000-0000C1010000}"/>
    <cellStyle name="Normal 2 2 4" xfId="450" xr:uid="{00000000-0005-0000-0000-0000C2010000}"/>
    <cellStyle name="Normal 2 2 4 2" xfId="451" xr:uid="{00000000-0005-0000-0000-0000C3010000}"/>
    <cellStyle name="Normal 2 2 5" xfId="452" xr:uid="{00000000-0005-0000-0000-0000C4010000}"/>
    <cellStyle name="Normal 2 2 5 2" xfId="453" xr:uid="{00000000-0005-0000-0000-0000C5010000}"/>
    <cellStyle name="Normal 2 2_Copia de PRESUPUESTO POR CAPITULOS MARZO-25-11-ULTIMO" xfId="454" xr:uid="{00000000-0005-0000-0000-0000C6010000}"/>
    <cellStyle name="Normal 2 3" xfId="455" xr:uid="{00000000-0005-0000-0000-0000C7010000}"/>
    <cellStyle name="Normal 2 3 2" xfId="456" xr:uid="{00000000-0005-0000-0000-0000C8010000}"/>
    <cellStyle name="Normal 2 3 2 2" xfId="457" xr:uid="{00000000-0005-0000-0000-0000C9010000}"/>
    <cellStyle name="Normal 2 3 3" xfId="458" xr:uid="{00000000-0005-0000-0000-0000CA010000}"/>
    <cellStyle name="Normal 2 4" xfId="459" xr:uid="{00000000-0005-0000-0000-0000CB010000}"/>
    <cellStyle name="Normal 2 4 2" xfId="460" xr:uid="{00000000-0005-0000-0000-0000CC010000}"/>
    <cellStyle name="Normal 2 4 3" xfId="461" xr:uid="{00000000-0005-0000-0000-0000CD010000}"/>
    <cellStyle name="Normal 2 5" xfId="462" xr:uid="{00000000-0005-0000-0000-0000CE010000}"/>
    <cellStyle name="Normal 2 6" xfId="463" xr:uid="{00000000-0005-0000-0000-0000CF010000}"/>
    <cellStyle name="Normal 2 7" xfId="464" xr:uid="{00000000-0005-0000-0000-0000D0010000}"/>
    <cellStyle name="Normal 2_AMPLIACION ESTACIONES-TM-27-NOVIEMBRE-2012" xfId="465" xr:uid="{00000000-0005-0000-0000-0000D1010000}"/>
    <cellStyle name="Normal 3" xfId="466" xr:uid="{00000000-0005-0000-0000-0000D2010000}"/>
    <cellStyle name="Normal 3 11" xfId="467" xr:uid="{00000000-0005-0000-0000-0000D3010000}"/>
    <cellStyle name="Normal 3 2" xfId="468" xr:uid="{00000000-0005-0000-0000-0000D4010000}"/>
    <cellStyle name="Normal 3 2 2" xfId="469" xr:uid="{00000000-0005-0000-0000-0000D5010000}"/>
    <cellStyle name="Normal 3 3" xfId="470" xr:uid="{00000000-0005-0000-0000-0000D6010000}"/>
    <cellStyle name="Normal 3 4" xfId="471" xr:uid="{00000000-0005-0000-0000-0000D7010000}"/>
    <cellStyle name="Normal 3 5" xfId="472" xr:uid="{00000000-0005-0000-0000-0000D8010000}"/>
    <cellStyle name="Normal 3 6" xfId="473" xr:uid="{00000000-0005-0000-0000-0000D9010000}"/>
    <cellStyle name="Normal 3 6 2" xfId="474" xr:uid="{00000000-0005-0000-0000-0000DA010000}"/>
    <cellStyle name="Normal 4" xfId="475" xr:uid="{00000000-0005-0000-0000-0000DB010000}"/>
    <cellStyle name="Normal 4 10" xfId="476" xr:uid="{00000000-0005-0000-0000-0000DC010000}"/>
    <cellStyle name="Normal 4 2" xfId="477" xr:uid="{00000000-0005-0000-0000-0000DD010000}"/>
    <cellStyle name="Normal 4 2 2" xfId="478" xr:uid="{00000000-0005-0000-0000-0000DE010000}"/>
    <cellStyle name="Normal 4 2 2 2" xfId="479" xr:uid="{00000000-0005-0000-0000-0000DF010000}"/>
    <cellStyle name="Normal 4 2 2 2 2" xfId="480" xr:uid="{00000000-0005-0000-0000-0000E0010000}"/>
    <cellStyle name="Normal 4 2 3" xfId="481" xr:uid="{00000000-0005-0000-0000-0000E1010000}"/>
    <cellStyle name="Normal 4 2 4" xfId="482" xr:uid="{00000000-0005-0000-0000-0000E2010000}"/>
    <cellStyle name="Normal 4 2 5" xfId="483" xr:uid="{00000000-0005-0000-0000-0000E3010000}"/>
    <cellStyle name="Normal 4 2_ESTADISTICA" xfId="484" xr:uid="{00000000-0005-0000-0000-0000E4010000}"/>
    <cellStyle name="Normal 4 3" xfId="485" xr:uid="{00000000-0005-0000-0000-0000E5010000}"/>
    <cellStyle name="Normal 4 3 2" xfId="486" xr:uid="{00000000-0005-0000-0000-0000E6010000}"/>
    <cellStyle name="Normal 4 3 2 2" xfId="487" xr:uid="{00000000-0005-0000-0000-0000E7010000}"/>
    <cellStyle name="Normal 4 3 3" xfId="488" xr:uid="{00000000-0005-0000-0000-0000E8010000}"/>
    <cellStyle name="Normal 4 3_ESTADISTICA" xfId="489" xr:uid="{00000000-0005-0000-0000-0000E9010000}"/>
    <cellStyle name="Normal 4 4" xfId="490" xr:uid="{00000000-0005-0000-0000-0000EA010000}"/>
    <cellStyle name="Normal 4 4 2" xfId="491" xr:uid="{00000000-0005-0000-0000-0000EB010000}"/>
    <cellStyle name="Normal 4 5" xfId="492" xr:uid="{00000000-0005-0000-0000-0000EC010000}"/>
    <cellStyle name="Normal 4 6" xfId="493" xr:uid="{00000000-0005-0000-0000-0000ED010000}"/>
    <cellStyle name="Normal 4 7" xfId="494" xr:uid="{00000000-0005-0000-0000-0000EE010000}"/>
    <cellStyle name="Normal 4 8" xfId="495" xr:uid="{00000000-0005-0000-0000-0000EF010000}"/>
    <cellStyle name="Normal 4 9" xfId="496" xr:uid="{00000000-0005-0000-0000-0000F0010000}"/>
    <cellStyle name="Normal 4_AMPLIACION ESTACIONES-TM-27-NOVIEMBRE-2012" xfId="497" xr:uid="{00000000-0005-0000-0000-0000F1010000}"/>
    <cellStyle name="Normal 5" xfId="498" xr:uid="{00000000-0005-0000-0000-0000F2010000}"/>
    <cellStyle name="Normal 5 2" xfId="499" xr:uid="{00000000-0005-0000-0000-0000F3010000}"/>
    <cellStyle name="Normal 5 2 2" xfId="500" xr:uid="{00000000-0005-0000-0000-0000F4010000}"/>
    <cellStyle name="Normal 5 3" xfId="501" xr:uid="{00000000-0005-0000-0000-0000F5010000}"/>
    <cellStyle name="Normal 6" xfId="502" xr:uid="{00000000-0005-0000-0000-0000F6010000}"/>
    <cellStyle name="Normal 6 2" xfId="503" xr:uid="{00000000-0005-0000-0000-0000F7010000}"/>
    <cellStyle name="Normal 6 3" xfId="504" xr:uid="{00000000-0005-0000-0000-0000F8010000}"/>
    <cellStyle name="Normal 7" xfId="505" xr:uid="{00000000-0005-0000-0000-0000F9010000}"/>
    <cellStyle name="Normal 8" xfId="506" xr:uid="{00000000-0005-0000-0000-0000FA010000}"/>
    <cellStyle name="Normal 8 2" xfId="507" xr:uid="{00000000-0005-0000-0000-0000FB010000}"/>
    <cellStyle name="Normal 9" xfId="508" xr:uid="{00000000-0005-0000-0000-0000FC010000}"/>
    <cellStyle name="Normal 9 2" xfId="509" xr:uid="{00000000-0005-0000-0000-0000FD010000}"/>
    <cellStyle name="Notas 2" xfId="510" xr:uid="{00000000-0005-0000-0000-0000FE010000}"/>
    <cellStyle name="Notas 2 2" xfId="511" xr:uid="{00000000-0005-0000-0000-0000FF010000}"/>
    <cellStyle name="Notas 2 2 2" xfId="512" xr:uid="{00000000-0005-0000-0000-000000020000}"/>
    <cellStyle name="Notas 2 3" xfId="513" xr:uid="{00000000-0005-0000-0000-000001020000}"/>
    <cellStyle name="Notas 2 3 2" xfId="514" xr:uid="{00000000-0005-0000-0000-000002020000}"/>
    <cellStyle name="Notas 2 4" xfId="515" xr:uid="{00000000-0005-0000-0000-000003020000}"/>
    <cellStyle name="Notas 3" xfId="516" xr:uid="{00000000-0005-0000-0000-000004020000}"/>
    <cellStyle name="Notas 3 2" xfId="517" xr:uid="{00000000-0005-0000-0000-000005020000}"/>
    <cellStyle name="Note" xfId="518" xr:uid="{00000000-0005-0000-0000-000006020000}"/>
    <cellStyle name="Note 2" xfId="519" xr:uid="{00000000-0005-0000-0000-000007020000}"/>
    <cellStyle name="Note 2 2" xfId="520" xr:uid="{00000000-0005-0000-0000-000008020000}"/>
    <cellStyle name="Note 2 2 2" xfId="521" xr:uid="{00000000-0005-0000-0000-000009020000}"/>
    <cellStyle name="Note 2 3" xfId="522" xr:uid="{00000000-0005-0000-0000-00000A020000}"/>
    <cellStyle name="Note 3" xfId="523" xr:uid="{00000000-0005-0000-0000-00000B020000}"/>
    <cellStyle name="Note 3 2" xfId="524" xr:uid="{00000000-0005-0000-0000-00000C020000}"/>
    <cellStyle name="Note 4" xfId="525" xr:uid="{00000000-0005-0000-0000-00000D020000}"/>
    <cellStyle name="Note 4 2" xfId="526" xr:uid="{00000000-0005-0000-0000-00000E020000}"/>
    <cellStyle name="Note 5" xfId="527" xr:uid="{00000000-0005-0000-0000-00000F020000}"/>
    <cellStyle name="Output" xfId="528" xr:uid="{00000000-0005-0000-0000-000010020000}"/>
    <cellStyle name="Output 2" xfId="529" xr:uid="{00000000-0005-0000-0000-000011020000}"/>
    <cellStyle name="Output 2 2" xfId="530" xr:uid="{00000000-0005-0000-0000-000012020000}"/>
    <cellStyle name="Output 2 2 2" xfId="531" xr:uid="{00000000-0005-0000-0000-000013020000}"/>
    <cellStyle name="Output 2 3" xfId="532" xr:uid="{00000000-0005-0000-0000-000014020000}"/>
    <cellStyle name="Output 3" xfId="533" xr:uid="{00000000-0005-0000-0000-000015020000}"/>
    <cellStyle name="Output 3 2" xfId="534" xr:uid="{00000000-0005-0000-0000-000016020000}"/>
    <cellStyle name="Output 4" xfId="535" xr:uid="{00000000-0005-0000-0000-000017020000}"/>
    <cellStyle name="Output 4 2" xfId="536" xr:uid="{00000000-0005-0000-0000-000018020000}"/>
    <cellStyle name="Output 5" xfId="537" xr:uid="{00000000-0005-0000-0000-000019020000}"/>
    <cellStyle name="Percent" xfId="538" xr:uid="{00000000-0005-0000-0000-00001A020000}"/>
    <cellStyle name="Porcentaje 2" xfId="539" xr:uid="{00000000-0005-0000-0000-00001B020000}"/>
    <cellStyle name="Porcentaje 2 2" xfId="540" xr:uid="{00000000-0005-0000-0000-00001C020000}"/>
    <cellStyle name="Porcentaje 2 2 2" xfId="541" xr:uid="{00000000-0005-0000-0000-00001D020000}"/>
    <cellStyle name="Porcentaje 2 2 2 2" xfId="542" xr:uid="{00000000-0005-0000-0000-00001E020000}"/>
    <cellStyle name="Porcentaje 2 2 2 3" xfId="543" xr:uid="{00000000-0005-0000-0000-00001F020000}"/>
    <cellStyle name="Porcentaje 2 3" xfId="544" xr:uid="{00000000-0005-0000-0000-000020020000}"/>
    <cellStyle name="Porcentaje 2 3 2" xfId="545" xr:uid="{00000000-0005-0000-0000-000021020000}"/>
    <cellStyle name="Porcentaje 2 4 2" xfId="546" xr:uid="{00000000-0005-0000-0000-000022020000}"/>
    <cellStyle name="Porcentaje 2 4 2 2" xfId="547" xr:uid="{00000000-0005-0000-0000-000023020000}"/>
    <cellStyle name="Porcentaje 2 4 2 3" xfId="548" xr:uid="{00000000-0005-0000-0000-000024020000}"/>
    <cellStyle name="Porcentaje 2 5" xfId="549" xr:uid="{00000000-0005-0000-0000-000025020000}"/>
    <cellStyle name="Porcentaje 2 5 2" xfId="550" xr:uid="{00000000-0005-0000-0000-000026020000}"/>
    <cellStyle name="Porcentaje 3" xfId="551" xr:uid="{00000000-0005-0000-0000-000027020000}"/>
    <cellStyle name="Porcentaje 3 2" xfId="552" xr:uid="{00000000-0005-0000-0000-000028020000}"/>
    <cellStyle name="Porcentaje 4" xfId="553" xr:uid="{00000000-0005-0000-0000-000029020000}"/>
    <cellStyle name="Porcentaje 4 2" xfId="554" xr:uid="{00000000-0005-0000-0000-00002A020000}"/>
    <cellStyle name="Porcentaje 4 2 2" xfId="555" xr:uid="{00000000-0005-0000-0000-00002B020000}"/>
    <cellStyle name="Porcentaje 5" xfId="556" xr:uid="{00000000-0005-0000-0000-00002C020000}"/>
    <cellStyle name="Porcentaje 6" xfId="557" xr:uid="{00000000-0005-0000-0000-00002D020000}"/>
    <cellStyle name="Porcentaje 6 2" xfId="558" xr:uid="{00000000-0005-0000-0000-00002E020000}"/>
    <cellStyle name="Porcentual 2" xfId="559" xr:uid="{00000000-0005-0000-0000-00002F020000}"/>
    <cellStyle name="Porcentual 2 2" xfId="560" xr:uid="{00000000-0005-0000-0000-000030020000}"/>
    <cellStyle name="Porcentual 2 2 2" xfId="561" xr:uid="{00000000-0005-0000-0000-000031020000}"/>
    <cellStyle name="Porcentual 2 2 2 2" xfId="562" xr:uid="{00000000-0005-0000-0000-000032020000}"/>
    <cellStyle name="Porcentual 2 3" xfId="563" xr:uid="{00000000-0005-0000-0000-000033020000}"/>
    <cellStyle name="Porcentual 2 3 2" xfId="564" xr:uid="{00000000-0005-0000-0000-000034020000}"/>
    <cellStyle name="Porcentual 2 4" xfId="565" xr:uid="{00000000-0005-0000-0000-000035020000}"/>
    <cellStyle name="Porcentual 2 5" xfId="566" xr:uid="{00000000-0005-0000-0000-000036020000}"/>
    <cellStyle name="Porcentual 2 5 2" xfId="567" xr:uid="{00000000-0005-0000-0000-000037020000}"/>
    <cellStyle name="Porcentual 2 5 3" xfId="568" xr:uid="{00000000-0005-0000-0000-000038020000}"/>
    <cellStyle name="Porcentual 2_Libro2" xfId="569" xr:uid="{00000000-0005-0000-0000-000039020000}"/>
    <cellStyle name="Porcentual 3" xfId="570" xr:uid="{00000000-0005-0000-0000-00003A020000}"/>
    <cellStyle name="Porcentual 3 2" xfId="571" xr:uid="{00000000-0005-0000-0000-00003B020000}"/>
    <cellStyle name="Porcentual 3 3" xfId="572" xr:uid="{00000000-0005-0000-0000-00003C020000}"/>
    <cellStyle name="Porcentual 4" xfId="573" xr:uid="{00000000-0005-0000-0000-00003D020000}"/>
    <cellStyle name="Porcentual 5" xfId="574" xr:uid="{00000000-0005-0000-0000-00003E020000}"/>
    <cellStyle name="Porcentual 6" xfId="575" xr:uid="{00000000-0005-0000-0000-00003F020000}"/>
    <cellStyle name="Porcentual 7" xfId="576" xr:uid="{00000000-0005-0000-0000-000040020000}"/>
    <cellStyle name="Porcentual 7 2" xfId="577" xr:uid="{00000000-0005-0000-0000-000041020000}"/>
    <cellStyle name="Porcentual_CALCULO DEL AIU-2012" xfId="578" xr:uid="{00000000-0005-0000-0000-000042020000}"/>
    <cellStyle name="Salida 2" xfId="579" xr:uid="{00000000-0005-0000-0000-000043020000}"/>
    <cellStyle name="Salida 2 2" xfId="580" xr:uid="{00000000-0005-0000-0000-000044020000}"/>
    <cellStyle name="Salida 2 2 2" xfId="581" xr:uid="{00000000-0005-0000-0000-000045020000}"/>
    <cellStyle name="Salida 2 2 2 2" xfId="582" xr:uid="{00000000-0005-0000-0000-000046020000}"/>
    <cellStyle name="Salida 2 2 3" xfId="583" xr:uid="{00000000-0005-0000-0000-000047020000}"/>
    <cellStyle name="Salida 2 3" xfId="584" xr:uid="{00000000-0005-0000-0000-000048020000}"/>
    <cellStyle name="Salida 2 3 2" xfId="585" xr:uid="{00000000-0005-0000-0000-000049020000}"/>
    <cellStyle name="Salida 2 4" xfId="586" xr:uid="{00000000-0005-0000-0000-00004A020000}"/>
    <cellStyle name="Salida 2 4 2" xfId="587" xr:uid="{00000000-0005-0000-0000-00004B020000}"/>
    <cellStyle name="Salida 2 5" xfId="588" xr:uid="{00000000-0005-0000-0000-00004C020000}"/>
    <cellStyle name="Texto de advertencia 2" xfId="589" xr:uid="{00000000-0005-0000-0000-00004D020000}"/>
    <cellStyle name="Texto explicativo 2" xfId="590" xr:uid="{00000000-0005-0000-0000-00004E020000}"/>
    <cellStyle name="Title" xfId="591" xr:uid="{00000000-0005-0000-0000-00004F020000}"/>
    <cellStyle name="Título 1 2" xfId="592" xr:uid="{00000000-0005-0000-0000-000050020000}"/>
    <cellStyle name="Título 2 2" xfId="593" xr:uid="{00000000-0005-0000-0000-000051020000}"/>
    <cellStyle name="Título 3 2" xfId="594" xr:uid="{00000000-0005-0000-0000-000052020000}"/>
    <cellStyle name="Título 4" xfId="595" xr:uid="{00000000-0005-0000-0000-000053020000}"/>
    <cellStyle name="Título de hoja" xfId="596" xr:uid="{00000000-0005-0000-0000-000054020000}"/>
    <cellStyle name="Total 2" xfId="597" xr:uid="{00000000-0005-0000-0000-000055020000}"/>
    <cellStyle name="Total 2 2" xfId="598" xr:uid="{00000000-0005-0000-0000-000056020000}"/>
    <cellStyle name="Total 2 2 2" xfId="599" xr:uid="{00000000-0005-0000-0000-000057020000}"/>
    <cellStyle name="Total 2 2 2 2" xfId="600" xr:uid="{00000000-0005-0000-0000-000058020000}"/>
    <cellStyle name="Total 2 2 3" xfId="601" xr:uid="{00000000-0005-0000-0000-000059020000}"/>
    <cellStyle name="Total 2 3" xfId="602" xr:uid="{00000000-0005-0000-0000-00005A020000}"/>
    <cellStyle name="Total 2 3 2" xfId="603" xr:uid="{00000000-0005-0000-0000-00005B020000}"/>
    <cellStyle name="Total 2 4" xfId="604" xr:uid="{00000000-0005-0000-0000-00005C020000}"/>
    <cellStyle name="Total 2 4 2" xfId="605" xr:uid="{00000000-0005-0000-0000-00005D020000}"/>
    <cellStyle name="Total 2 5" xfId="606" xr:uid="{00000000-0005-0000-0000-00005E020000}"/>
    <cellStyle name="Warning Text" xfId="607" xr:uid="{00000000-0005-0000-0000-00005F020000}"/>
  </cellStyles>
  <dxfs count="12">
    <dxf>
      <font>
        <color theme="0"/>
      </font>
      <fill>
        <patternFill patternType="solid">
          <fgColor rgb="FF008000"/>
          <bgColor rgb="FF008000"/>
        </patternFill>
      </fill>
    </dxf>
    <dxf>
      <font>
        <color theme="0"/>
      </font>
      <fill>
        <patternFill patternType="solid">
          <fgColor rgb="FF993300"/>
          <bgColor rgb="FF993300"/>
        </patternFill>
      </fill>
    </dxf>
    <dxf>
      <font>
        <color theme="0"/>
      </font>
      <fill>
        <patternFill patternType="solid">
          <fgColor rgb="FF008000"/>
          <bgColor rgb="FF008000"/>
        </patternFill>
      </fill>
    </dxf>
    <dxf>
      <font>
        <color theme="0"/>
      </font>
      <fill>
        <patternFill patternType="solid">
          <fgColor rgb="FF993300"/>
          <bgColor rgb="FF993300"/>
        </patternFill>
      </fill>
    </dxf>
    <dxf>
      <font>
        <color theme="0"/>
      </font>
      <fill>
        <patternFill patternType="solid">
          <fgColor rgb="FF008000"/>
          <bgColor rgb="FF008000"/>
        </patternFill>
      </fill>
    </dxf>
    <dxf>
      <font>
        <color theme="0"/>
      </font>
      <fill>
        <patternFill patternType="solid">
          <fgColor rgb="FF993300"/>
          <bgColor rgb="FF993300"/>
        </patternFill>
      </fill>
    </dxf>
    <dxf>
      <font>
        <color theme="0"/>
      </font>
      <fill>
        <patternFill patternType="solid">
          <fgColor rgb="FF008000"/>
          <bgColor rgb="FF008000"/>
        </patternFill>
      </fill>
    </dxf>
    <dxf>
      <font>
        <color theme="0"/>
      </font>
      <fill>
        <patternFill patternType="solid">
          <fgColor rgb="FF993300"/>
          <bgColor rgb="FF993300"/>
        </patternFill>
      </fill>
    </dxf>
    <dxf>
      <font>
        <color theme="0"/>
      </font>
      <fill>
        <patternFill patternType="solid">
          <fgColor rgb="FF008000"/>
          <bgColor rgb="FF008000"/>
        </patternFill>
      </fill>
    </dxf>
    <dxf>
      <font>
        <color theme="0"/>
      </font>
      <fill>
        <patternFill patternType="solid">
          <fgColor rgb="FF993300"/>
          <bgColor rgb="FF993300"/>
        </patternFill>
      </fill>
    </dxf>
    <dxf>
      <font>
        <color theme="0"/>
      </font>
      <fill>
        <patternFill patternType="solid">
          <fgColor rgb="FF008000"/>
          <bgColor rgb="FF008000"/>
        </patternFill>
      </fill>
    </dxf>
    <dxf>
      <font>
        <color theme="0"/>
      </font>
      <fill>
        <patternFill patternType="solid">
          <fgColor rgb="FF993300"/>
          <bgColor rgb="FF9933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steel"/>
      <sheetName val="CURVA S"/>
      <sheetName val="X.Etiquetas"/>
      <sheetName val="Quick Start Guide"/>
      <sheetName val="RFQ_MAKE"/>
      <sheetName val="Materiales Finalización TH140"/>
      <sheetName val="RFQ 24 TH120"/>
      <sheetName val="LBC COMPONENTES_TH140"/>
      <sheetName val="LB_Auxiliary_Means_TH140"/>
      <sheetName val="LBC COMPONENTES_TH120"/>
      <sheetName val="LB_Auxiliary_Means_TH120"/>
      <sheetName val="Materiales Finalización TH120"/>
      <sheetName val="LBC COMPONENTES_TH100"/>
      <sheetName val="LB_Auxiliary_Means_TH100"/>
      <sheetName val="Materiales Finalización TH100"/>
      <sheetName val="LISTA"/>
      <sheetName val="LBC COMPONENTES_TH80"/>
      <sheetName val="LB_Auxiliary_Means_TH80"/>
      <sheetName val="Materiales Finalización TH80"/>
      <sheetName val="ROM Data Aux"/>
      <sheetName val="Manufacturing Processes"/>
      <sheetName val="Concrete Tower - 120 m"/>
      <sheetName val="Listas"/>
      <sheetName val="ESTADO"/>
      <sheetName val="Hoja2"/>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tabColor rgb="FF92D050"/>
  </sheetPr>
  <dimension ref="A1:V72"/>
  <sheetViews>
    <sheetView view="pageBreakPreview" zoomScale="85" zoomScaleNormal="50" zoomScaleSheetLayoutView="85" workbookViewId="0"/>
  </sheetViews>
  <sheetFormatPr baseColWidth="10" defaultColWidth="11.44140625" defaultRowHeight="13.8"/>
  <cols>
    <col min="1" max="2" width="3.44140625" style="5" customWidth="1"/>
    <col min="3" max="3" width="9.5546875" style="21" customWidth="1"/>
    <col min="4" max="4" width="8.6640625" style="4" customWidth="1"/>
    <col min="5" max="5" width="8.6640625" style="21" customWidth="1"/>
    <col min="6" max="6" width="8.6640625" style="5" customWidth="1"/>
    <col min="7" max="7" width="72.21875" style="28" customWidth="1"/>
    <col min="8" max="8" width="8.6640625" style="4" customWidth="1"/>
    <col min="9" max="9" width="15.33203125" style="5" customWidth="1"/>
    <col min="10" max="10" width="14.33203125" style="5" customWidth="1"/>
    <col min="11" max="11" width="22.6640625" style="5" customWidth="1"/>
    <col min="12" max="12" width="3.33203125" style="5" customWidth="1"/>
    <col min="13" max="13" width="2.6640625" style="5" customWidth="1"/>
    <col min="14" max="14" width="12.6640625" style="5" bestFit="1" customWidth="1"/>
    <col min="15" max="15" width="11.44140625" style="5"/>
    <col min="16" max="16" width="11.44140625" style="5" customWidth="1"/>
    <col min="17" max="16384" width="11.44140625" style="5"/>
  </cols>
  <sheetData>
    <row r="1" spans="1:22" ht="16.2" thickBot="1">
      <c r="A1" s="1"/>
      <c r="B1" s="1"/>
      <c r="C1" s="3"/>
      <c r="D1" s="2"/>
      <c r="E1" s="3"/>
      <c r="F1" s="1"/>
      <c r="G1" s="26"/>
      <c r="H1" s="2"/>
      <c r="I1" s="1"/>
      <c r="J1" s="1"/>
      <c r="K1" s="1"/>
      <c r="L1" s="1"/>
      <c r="M1" s="1"/>
    </row>
    <row r="2" spans="1:22" ht="16.8" thickTop="1" thickBot="1">
      <c r="A2" s="1"/>
      <c r="B2" s="6"/>
      <c r="C2" s="9"/>
      <c r="D2" s="8"/>
      <c r="E2" s="9"/>
      <c r="F2" s="7"/>
      <c r="G2" s="27"/>
      <c r="H2" s="8"/>
      <c r="I2" s="7"/>
      <c r="J2" s="7"/>
      <c r="K2" s="7"/>
      <c r="L2" s="10"/>
      <c r="M2" s="1"/>
    </row>
    <row r="3" spans="1:22" ht="31.5" customHeight="1">
      <c r="A3" s="1"/>
      <c r="B3" s="11"/>
      <c r="C3" s="99" t="s">
        <v>19</v>
      </c>
      <c r="D3" s="100"/>
      <c r="E3" s="100"/>
      <c r="F3" s="100"/>
      <c r="G3" s="100"/>
      <c r="H3" s="100"/>
      <c r="I3" s="100"/>
      <c r="J3" s="100"/>
      <c r="K3" s="101"/>
      <c r="L3" s="12"/>
      <c r="M3" s="1"/>
    </row>
    <row r="4" spans="1:22" ht="15.6">
      <c r="A4" s="1"/>
      <c r="B4" s="11"/>
      <c r="C4" s="102" t="s">
        <v>20</v>
      </c>
      <c r="D4" s="103"/>
      <c r="E4" s="103"/>
      <c r="F4" s="103"/>
      <c r="G4" s="103"/>
      <c r="H4" s="103"/>
      <c r="I4" s="103"/>
      <c r="J4" s="103"/>
      <c r="K4" s="104"/>
      <c r="L4" s="12"/>
      <c r="M4" s="1"/>
    </row>
    <row r="5" spans="1:22" s="16" customFormat="1" ht="15.6">
      <c r="A5" s="13"/>
      <c r="B5" s="14"/>
      <c r="C5" s="105" t="s">
        <v>21</v>
      </c>
      <c r="D5" s="106"/>
      <c r="E5" s="106"/>
      <c r="F5" s="106"/>
      <c r="G5" s="106"/>
      <c r="H5" s="106"/>
      <c r="I5" s="106"/>
      <c r="J5" s="106"/>
      <c r="K5" s="107"/>
      <c r="L5" s="15"/>
      <c r="M5" s="13"/>
    </row>
    <row r="6" spans="1:22" ht="15.9" customHeight="1" thickBot="1">
      <c r="A6" s="1"/>
      <c r="B6" s="11"/>
      <c r="C6" s="108"/>
      <c r="D6" s="109"/>
      <c r="E6" s="109"/>
      <c r="F6" s="109"/>
      <c r="G6" s="109"/>
      <c r="H6" s="109"/>
      <c r="I6" s="109"/>
      <c r="J6" s="109"/>
      <c r="K6" s="110"/>
      <c r="L6" s="12"/>
      <c r="M6" s="1"/>
    </row>
    <row r="7" spans="1:22" ht="16.2" thickBot="1">
      <c r="A7" s="1"/>
      <c r="B7" s="11"/>
      <c r="C7" s="111"/>
      <c r="D7" s="112"/>
      <c r="E7" s="112"/>
      <c r="F7" s="112"/>
      <c r="G7" s="112"/>
      <c r="H7" s="112"/>
      <c r="I7" s="112"/>
      <c r="J7" s="112"/>
      <c r="K7" s="113"/>
      <c r="L7" s="12"/>
      <c r="M7" s="1"/>
    </row>
    <row r="8" spans="1:22" ht="16.2" thickBot="1">
      <c r="A8" s="1"/>
      <c r="B8" s="11"/>
      <c r="C8" s="114" t="s">
        <v>22</v>
      </c>
      <c r="D8" s="115"/>
      <c r="E8" s="115"/>
      <c r="F8" s="115"/>
      <c r="G8" s="115"/>
      <c r="H8" s="115"/>
      <c r="I8" s="115"/>
      <c r="J8" s="115"/>
      <c r="K8" s="116"/>
      <c r="L8" s="12"/>
      <c r="M8" s="1"/>
    </row>
    <row r="9" spans="1:22" ht="16.2" thickBot="1">
      <c r="A9" s="1"/>
      <c r="B9" s="11"/>
      <c r="C9" s="23"/>
      <c r="D9" s="17"/>
      <c r="E9" s="17"/>
      <c r="F9" s="17"/>
      <c r="H9" s="23"/>
      <c r="I9" s="17"/>
      <c r="J9" s="17"/>
      <c r="L9" s="12"/>
      <c r="M9" s="1"/>
    </row>
    <row r="10" spans="1:22" ht="20.399999999999999" customHeight="1">
      <c r="A10" s="1"/>
      <c r="B10" s="11"/>
      <c r="C10" s="89" t="s">
        <v>25</v>
      </c>
      <c r="D10" s="94" t="s">
        <v>26</v>
      </c>
      <c r="E10" s="86" t="s">
        <v>27</v>
      </c>
      <c r="F10" s="86"/>
      <c r="G10" s="87" t="s">
        <v>28</v>
      </c>
      <c r="H10" s="79" t="s">
        <v>29</v>
      </c>
      <c r="I10" s="81" t="s">
        <v>3</v>
      </c>
      <c r="J10" s="74" t="s">
        <v>2</v>
      </c>
      <c r="K10" s="68" t="s">
        <v>63</v>
      </c>
      <c r="L10" s="12"/>
      <c r="M10" s="1"/>
    </row>
    <row r="11" spans="1:22" ht="20.399999999999999" customHeight="1">
      <c r="A11" s="1"/>
      <c r="B11" s="11"/>
      <c r="C11" s="90"/>
      <c r="D11" s="95"/>
      <c r="E11" s="37" t="s">
        <v>30</v>
      </c>
      <c r="F11" s="37" t="s">
        <v>31</v>
      </c>
      <c r="G11" s="88"/>
      <c r="H11" s="80"/>
      <c r="I11" s="82"/>
      <c r="J11" s="75"/>
      <c r="K11" s="69"/>
      <c r="L11" s="12"/>
      <c r="M11" s="1"/>
    </row>
    <row r="12" spans="1:22" ht="15.6">
      <c r="A12" s="1"/>
      <c r="B12" s="11"/>
      <c r="C12" s="35"/>
      <c r="D12" s="22"/>
      <c r="E12" s="22"/>
      <c r="F12" s="22"/>
      <c r="G12" s="40" t="s">
        <v>6</v>
      </c>
      <c r="H12" s="24"/>
      <c r="I12" s="38"/>
      <c r="J12" s="31"/>
      <c r="K12" s="39"/>
      <c r="L12" s="12"/>
      <c r="M12" s="1"/>
      <c r="O12" s="4"/>
      <c r="P12" s="4"/>
      <c r="Q12" s="4"/>
      <c r="R12" s="4"/>
      <c r="S12" s="4"/>
      <c r="T12" s="4"/>
      <c r="U12" s="4"/>
      <c r="V12" s="4"/>
    </row>
    <row r="13" spans="1:22" ht="31.8" customHeight="1">
      <c r="A13" s="1"/>
      <c r="B13" s="11"/>
      <c r="C13" s="41">
        <v>10996</v>
      </c>
      <c r="D13" s="42"/>
      <c r="E13" s="42"/>
      <c r="F13" s="42"/>
      <c r="G13" s="43" t="s">
        <v>4</v>
      </c>
      <c r="H13" s="44" t="s">
        <v>0</v>
      </c>
      <c r="I13" s="131">
        <v>230000</v>
      </c>
      <c r="J13" s="76">
        <v>1.48089</v>
      </c>
      <c r="K13" s="135">
        <v>340605</v>
      </c>
      <c r="L13" s="12"/>
      <c r="M13" s="1"/>
      <c r="O13" s="4"/>
      <c r="P13" s="4"/>
      <c r="Q13" s="4"/>
      <c r="R13" s="146"/>
      <c r="S13" s="4"/>
      <c r="T13" s="4"/>
      <c r="U13" s="4"/>
      <c r="V13" s="4"/>
    </row>
    <row r="14" spans="1:22" ht="33.6" customHeight="1">
      <c r="A14" s="1"/>
      <c r="B14" s="11"/>
      <c r="C14" s="41">
        <v>7737</v>
      </c>
      <c r="D14" s="22"/>
      <c r="E14" s="22"/>
      <c r="F14" s="22"/>
      <c r="G14" s="30" t="s">
        <v>41</v>
      </c>
      <c r="H14" s="24" t="s">
        <v>0</v>
      </c>
      <c r="I14" s="132">
        <v>71500</v>
      </c>
      <c r="J14" s="77"/>
      <c r="K14" s="135">
        <v>105884</v>
      </c>
      <c r="L14" s="12"/>
      <c r="M14" s="1"/>
      <c r="O14" s="4"/>
      <c r="P14" s="4"/>
      <c r="Q14" s="4"/>
      <c r="R14" s="146"/>
      <c r="S14" s="4"/>
      <c r="T14" s="4"/>
      <c r="U14" s="4"/>
      <c r="V14" s="4"/>
    </row>
    <row r="15" spans="1:22" ht="35.4" customHeight="1">
      <c r="A15" s="1"/>
      <c r="B15" s="11"/>
      <c r="C15" s="41">
        <v>10019</v>
      </c>
      <c r="D15" s="22"/>
      <c r="E15" s="22"/>
      <c r="F15" s="22"/>
      <c r="G15" s="30" t="s">
        <v>52</v>
      </c>
      <c r="H15" s="24" t="s">
        <v>0</v>
      </c>
      <c r="I15" s="132">
        <v>48000</v>
      </c>
      <c r="J15" s="77"/>
      <c r="K15" s="135">
        <v>71083</v>
      </c>
      <c r="L15" s="12"/>
      <c r="M15" s="1"/>
      <c r="O15" s="4"/>
      <c r="P15" s="4"/>
      <c r="Q15" s="4"/>
      <c r="R15" s="146"/>
      <c r="S15" s="4"/>
      <c r="T15" s="4"/>
      <c r="U15" s="4"/>
      <c r="V15" s="4"/>
    </row>
    <row r="16" spans="1:22" ht="50.4" customHeight="1">
      <c r="A16" s="1"/>
      <c r="B16" s="11"/>
      <c r="C16" s="41">
        <v>7488</v>
      </c>
      <c r="D16" s="22"/>
      <c r="E16" s="22"/>
      <c r="F16" s="22"/>
      <c r="G16" s="30" t="s">
        <v>34</v>
      </c>
      <c r="H16" s="24" t="s">
        <v>0</v>
      </c>
      <c r="I16" s="132">
        <v>8500</v>
      </c>
      <c r="J16" s="77"/>
      <c r="K16" s="135">
        <v>12588</v>
      </c>
      <c r="L16" s="12"/>
      <c r="M16" s="1"/>
      <c r="O16" s="4"/>
      <c r="P16" s="4"/>
      <c r="Q16" s="4"/>
      <c r="R16" s="146"/>
      <c r="S16" s="4"/>
      <c r="T16" s="4"/>
      <c r="U16" s="4"/>
      <c r="V16" s="4"/>
    </row>
    <row r="17" spans="1:22" ht="34.200000000000003" customHeight="1">
      <c r="A17" s="1"/>
      <c r="B17" s="11"/>
      <c r="C17" s="41">
        <v>8012</v>
      </c>
      <c r="D17" s="22"/>
      <c r="E17" s="22"/>
      <c r="F17" s="22"/>
      <c r="G17" s="30" t="s">
        <v>42</v>
      </c>
      <c r="H17" s="24" t="s">
        <v>0</v>
      </c>
      <c r="I17" s="132">
        <v>120000</v>
      </c>
      <c r="J17" s="77"/>
      <c r="K17" s="135">
        <v>177707</v>
      </c>
      <c r="L17" s="12"/>
      <c r="M17" s="1"/>
      <c r="O17" s="4"/>
      <c r="P17" s="4"/>
      <c r="Q17" s="4"/>
      <c r="R17" s="146"/>
      <c r="S17" s="4"/>
      <c r="T17" s="4"/>
      <c r="U17" s="4"/>
      <c r="V17" s="4"/>
    </row>
    <row r="18" spans="1:22" ht="37.200000000000003" customHeight="1">
      <c r="A18" s="1"/>
      <c r="B18" s="11"/>
      <c r="C18" s="41">
        <v>9279</v>
      </c>
      <c r="D18" s="22"/>
      <c r="E18" s="22"/>
      <c r="F18" s="22"/>
      <c r="G18" s="30" t="s">
        <v>49</v>
      </c>
      <c r="H18" s="24" t="s">
        <v>0</v>
      </c>
      <c r="I18" s="132">
        <v>49500</v>
      </c>
      <c r="J18" s="77"/>
      <c r="K18" s="135">
        <v>73304</v>
      </c>
      <c r="L18" s="12"/>
      <c r="M18" s="1"/>
      <c r="O18" s="4"/>
      <c r="P18" s="4"/>
      <c r="Q18" s="4"/>
      <c r="R18" s="146"/>
      <c r="S18" s="4"/>
      <c r="T18" s="4"/>
      <c r="U18" s="4"/>
      <c r="V18" s="4"/>
    </row>
    <row r="19" spans="1:22" ht="36.6" customHeight="1">
      <c r="A19" s="1"/>
      <c r="B19" s="11"/>
      <c r="C19" s="41">
        <v>7511</v>
      </c>
      <c r="D19" s="22"/>
      <c r="E19" s="22"/>
      <c r="F19" s="22"/>
      <c r="G19" s="30" t="s">
        <v>40</v>
      </c>
      <c r="H19" s="24" t="s">
        <v>0</v>
      </c>
      <c r="I19" s="132">
        <v>236000</v>
      </c>
      <c r="J19" s="77"/>
      <c r="K19" s="135">
        <v>349490</v>
      </c>
      <c r="L19" s="12"/>
      <c r="M19" s="1"/>
      <c r="O19" s="4"/>
      <c r="P19" s="4"/>
      <c r="Q19" s="4"/>
      <c r="R19" s="146"/>
      <c r="S19" s="4"/>
      <c r="T19" s="4"/>
      <c r="U19" s="4"/>
      <c r="V19" s="4"/>
    </row>
    <row r="20" spans="1:22" ht="36.6" customHeight="1">
      <c r="A20" s="1"/>
      <c r="B20" s="11"/>
      <c r="C20" s="41">
        <v>10024</v>
      </c>
      <c r="D20" s="22"/>
      <c r="E20" s="22"/>
      <c r="F20" s="22"/>
      <c r="G20" s="30" t="s">
        <v>53</v>
      </c>
      <c r="H20" s="24" t="s">
        <v>0</v>
      </c>
      <c r="I20" s="132">
        <v>152521</v>
      </c>
      <c r="J20" s="77"/>
      <c r="K20" s="135">
        <v>225867</v>
      </c>
      <c r="L20" s="12"/>
      <c r="M20" s="1"/>
      <c r="O20" s="4"/>
      <c r="P20" s="4"/>
      <c r="Q20" s="4"/>
      <c r="R20" s="146"/>
      <c r="S20" s="4"/>
      <c r="T20" s="4"/>
      <c r="U20" s="4"/>
      <c r="V20" s="4"/>
    </row>
    <row r="21" spans="1:22" ht="15.6">
      <c r="A21" s="1"/>
      <c r="B21" s="11"/>
      <c r="C21" s="41">
        <v>10015</v>
      </c>
      <c r="D21" s="22"/>
      <c r="E21" s="22"/>
      <c r="F21" s="22"/>
      <c r="G21" s="30" t="s">
        <v>51</v>
      </c>
      <c r="H21" s="24" t="s">
        <v>0</v>
      </c>
      <c r="I21" s="132">
        <v>48000</v>
      </c>
      <c r="J21" s="77"/>
      <c r="K21" s="135">
        <v>71083</v>
      </c>
      <c r="L21" s="12"/>
      <c r="M21" s="1"/>
      <c r="O21" s="4"/>
      <c r="P21" s="4"/>
      <c r="Q21" s="4"/>
      <c r="R21" s="146"/>
      <c r="S21" s="4"/>
      <c r="T21" s="4"/>
      <c r="U21" s="4"/>
      <c r="V21" s="4"/>
    </row>
    <row r="22" spans="1:22" ht="27.6">
      <c r="A22" s="1"/>
      <c r="B22" s="11"/>
      <c r="C22" s="41">
        <v>7496</v>
      </c>
      <c r="D22" s="22"/>
      <c r="E22" s="22"/>
      <c r="F22" s="22"/>
      <c r="G22" s="30" t="s">
        <v>37</v>
      </c>
      <c r="H22" s="24" t="s">
        <v>0</v>
      </c>
      <c r="I22" s="132">
        <v>65500</v>
      </c>
      <c r="J22" s="77"/>
      <c r="K22" s="135">
        <v>96998</v>
      </c>
      <c r="L22" s="12"/>
      <c r="M22" s="1"/>
      <c r="O22" s="4"/>
      <c r="P22" s="4"/>
      <c r="Q22" s="4"/>
      <c r="R22" s="146"/>
      <c r="S22" s="4"/>
      <c r="T22" s="4"/>
      <c r="U22" s="4"/>
      <c r="V22" s="4"/>
    </row>
    <row r="23" spans="1:22" ht="42.6" customHeight="1">
      <c r="A23" s="1"/>
      <c r="B23" s="11"/>
      <c r="C23" s="41">
        <v>7497</v>
      </c>
      <c r="D23" s="22"/>
      <c r="E23" s="22"/>
      <c r="F23" s="22"/>
      <c r="G23" s="30" t="s">
        <v>38</v>
      </c>
      <c r="H23" s="24" t="s">
        <v>0</v>
      </c>
      <c r="I23" s="132">
        <v>52700</v>
      </c>
      <c r="J23" s="77"/>
      <c r="K23" s="135">
        <v>78043</v>
      </c>
      <c r="L23" s="12"/>
      <c r="M23" s="1"/>
      <c r="O23" s="4"/>
      <c r="P23" s="4"/>
      <c r="Q23" s="4"/>
      <c r="R23" s="146"/>
      <c r="S23" s="4"/>
      <c r="T23" s="4"/>
      <c r="U23" s="4"/>
      <c r="V23" s="4"/>
    </row>
    <row r="24" spans="1:22" ht="15.6">
      <c r="A24" s="1"/>
      <c r="B24" s="11"/>
      <c r="C24" s="41">
        <v>8062</v>
      </c>
      <c r="D24" s="22"/>
      <c r="E24" s="22"/>
      <c r="F24" s="22"/>
      <c r="G24" s="30" t="s">
        <v>44</v>
      </c>
      <c r="H24" s="24" t="s">
        <v>0</v>
      </c>
      <c r="I24" s="132">
        <v>1015700</v>
      </c>
      <c r="J24" s="77"/>
      <c r="K24" s="135">
        <v>1504140</v>
      </c>
      <c r="L24" s="12"/>
      <c r="M24" s="1"/>
      <c r="O24" s="4"/>
      <c r="P24" s="4"/>
      <c r="Q24" s="4"/>
      <c r="R24" s="146"/>
      <c r="S24" s="4"/>
      <c r="T24" s="4"/>
      <c r="U24" s="4"/>
      <c r="V24" s="4"/>
    </row>
    <row r="25" spans="1:22" ht="38.4" customHeight="1">
      <c r="A25" s="1"/>
      <c r="B25" s="11"/>
      <c r="C25" s="41">
        <v>7490</v>
      </c>
      <c r="D25" s="22"/>
      <c r="E25" s="22"/>
      <c r="F25" s="22"/>
      <c r="G25" s="30" t="s">
        <v>36</v>
      </c>
      <c r="H25" s="24" t="s">
        <v>0</v>
      </c>
      <c r="I25" s="132">
        <v>125000</v>
      </c>
      <c r="J25" s="77"/>
      <c r="K25" s="135">
        <v>185111</v>
      </c>
      <c r="L25" s="12"/>
      <c r="M25" s="1"/>
      <c r="O25" s="4"/>
      <c r="P25" s="4"/>
      <c r="Q25" s="4"/>
      <c r="R25" s="146"/>
      <c r="S25" s="4"/>
      <c r="T25" s="4"/>
      <c r="U25" s="4"/>
      <c r="V25" s="4"/>
    </row>
    <row r="26" spans="1:22" ht="15.6">
      <c r="A26" s="1"/>
      <c r="B26" s="11"/>
      <c r="C26" s="35"/>
      <c r="D26" s="22"/>
      <c r="E26" s="22"/>
      <c r="F26" s="22"/>
      <c r="G26" s="40" t="s">
        <v>18</v>
      </c>
      <c r="H26" s="24"/>
      <c r="I26" s="132"/>
      <c r="J26" s="77"/>
      <c r="K26" s="135"/>
      <c r="L26" s="12"/>
      <c r="M26" s="1"/>
      <c r="O26" s="4"/>
      <c r="P26" s="4"/>
      <c r="Q26" s="4"/>
      <c r="R26" s="146"/>
      <c r="S26" s="4"/>
      <c r="T26" s="4"/>
      <c r="U26" s="4"/>
      <c r="V26" s="4"/>
    </row>
    <row r="27" spans="1:22" ht="27.6">
      <c r="A27" s="1"/>
      <c r="B27" s="11"/>
      <c r="C27" s="35">
        <v>12319</v>
      </c>
      <c r="D27" s="22"/>
      <c r="E27" s="22"/>
      <c r="F27" s="22"/>
      <c r="G27" s="30" t="s">
        <v>54</v>
      </c>
      <c r="H27" s="24" t="s">
        <v>1</v>
      </c>
      <c r="I27" s="132">
        <v>85500</v>
      </c>
      <c r="J27" s="77"/>
      <c r="K27" s="135">
        <v>126616</v>
      </c>
      <c r="L27" s="12"/>
      <c r="M27" s="1"/>
      <c r="O27" s="4"/>
      <c r="P27" s="4"/>
      <c r="Q27" s="4"/>
      <c r="R27" s="146"/>
      <c r="S27" s="4"/>
      <c r="T27" s="4"/>
      <c r="U27" s="4"/>
      <c r="V27" s="4"/>
    </row>
    <row r="28" spans="1:22" ht="55.2" customHeight="1">
      <c r="A28" s="1"/>
      <c r="B28" s="11"/>
      <c r="C28" s="35">
        <v>11101</v>
      </c>
      <c r="D28" s="22"/>
      <c r="E28" s="22"/>
      <c r="F28" s="22"/>
      <c r="G28" s="30" t="s">
        <v>7</v>
      </c>
      <c r="H28" s="24" t="s">
        <v>1</v>
      </c>
      <c r="I28" s="132">
        <v>66000</v>
      </c>
      <c r="J28" s="77"/>
      <c r="K28" s="135">
        <v>97739</v>
      </c>
      <c r="L28" s="12"/>
      <c r="M28" s="1"/>
      <c r="O28" s="4"/>
      <c r="P28" s="4"/>
      <c r="Q28" s="4"/>
      <c r="R28" s="146"/>
      <c r="S28" s="4"/>
      <c r="T28" s="4"/>
      <c r="U28" s="4"/>
      <c r="V28" s="4"/>
    </row>
    <row r="29" spans="1:22" ht="46.8" customHeight="1">
      <c r="A29" s="1"/>
      <c r="B29" s="11"/>
      <c r="C29" s="35">
        <v>11102</v>
      </c>
      <c r="D29" s="22"/>
      <c r="E29" s="22"/>
      <c r="F29" s="22"/>
      <c r="G29" s="30" t="s">
        <v>8</v>
      </c>
      <c r="H29" s="24" t="s">
        <v>1</v>
      </c>
      <c r="I29" s="132">
        <v>300000</v>
      </c>
      <c r="J29" s="77"/>
      <c r="K29" s="135">
        <v>444267</v>
      </c>
      <c r="L29" s="12"/>
      <c r="M29" s="1"/>
      <c r="O29" s="4"/>
      <c r="P29" s="4"/>
      <c r="Q29" s="4"/>
      <c r="R29" s="146"/>
      <c r="S29" s="4"/>
      <c r="T29" s="4"/>
      <c r="U29" s="4"/>
      <c r="V29" s="4"/>
    </row>
    <row r="30" spans="1:22" ht="54" customHeight="1">
      <c r="A30" s="1"/>
      <c r="B30" s="11"/>
      <c r="C30" s="35">
        <v>11103</v>
      </c>
      <c r="D30" s="22"/>
      <c r="E30" s="22"/>
      <c r="F30" s="22"/>
      <c r="G30" s="30" t="s">
        <v>9</v>
      </c>
      <c r="H30" s="24" t="s">
        <v>1</v>
      </c>
      <c r="I30" s="132">
        <v>350000</v>
      </c>
      <c r="J30" s="77"/>
      <c r="K30" s="135">
        <v>518312</v>
      </c>
      <c r="L30" s="12"/>
      <c r="M30" s="1"/>
      <c r="O30" s="4"/>
      <c r="P30" s="4"/>
      <c r="Q30" s="4"/>
      <c r="R30" s="146"/>
      <c r="S30" s="4"/>
      <c r="T30" s="4"/>
      <c r="U30" s="4"/>
      <c r="V30" s="4"/>
    </row>
    <row r="31" spans="1:22" ht="45.6" customHeight="1">
      <c r="A31" s="1"/>
      <c r="B31" s="11"/>
      <c r="C31" s="35">
        <v>11106</v>
      </c>
      <c r="D31" s="22"/>
      <c r="E31" s="22"/>
      <c r="F31" s="22"/>
      <c r="G31" s="30" t="s">
        <v>10</v>
      </c>
      <c r="H31" s="24" t="s">
        <v>1</v>
      </c>
      <c r="I31" s="132">
        <v>320000</v>
      </c>
      <c r="J31" s="77"/>
      <c r="K31" s="135">
        <v>473885</v>
      </c>
      <c r="L31" s="12"/>
      <c r="M31" s="1"/>
      <c r="O31" s="4"/>
      <c r="P31" s="4"/>
      <c r="Q31" s="4"/>
      <c r="R31" s="146"/>
      <c r="S31" s="4"/>
      <c r="T31" s="4"/>
      <c r="U31" s="4"/>
      <c r="V31" s="4"/>
    </row>
    <row r="32" spans="1:22" ht="41.4">
      <c r="A32" s="1"/>
      <c r="B32" s="11"/>
      <c r="C32" s="35">
        <v>11107</v>
      </c>
      <c r="D32" s="22"/>
      <c r="E32" s="22"/>
      <c r="F32" s="22"/>
      <c r="G32" s="30" t="s">
        <v>11</v>
      </c>
      <c r="H32" s="24" t="s">
        <v>1</v>
      </c>
      <c r="I32" s="132">
        <v>510000</v>
      </c>
      <c r="J32" s="77"/>
      <c r="K32" s="135">
        <v>755254</v>
      </c>
      <c r="L32" s="12"/>
      <c r="M32" s="1"/>
      <c r="O32" s="4"/>
      <c r="P32" s="4"/>
      <c r="Q32" s="4"/>
      <c r="R32" s="146"/>
      <c r="S32" s="4"/>
      <c r="T32" s="4"/>
      <c r="U32" s="4"/>
      <c r="V32" s="4"/>
    </row>
    <row r="33" spans="1:22" ht="41.4">
      <c r="A33" s="1"/>
      <c r="B33" s="11"/>
      <c r="C33" s="35">
        <v>11110</v>
      </c>
      <c r="D33" s="22"/>
      <c r="E33" s="22"/>
      <c r="F33" s="22"/>
      <c r="G33" s="30" t="s">
        <v>12</v>
      </c>
      <c r="H33" s="24" t="s">
        <v>1</v>
      </c>
      <c r="I33" s="132">
        <v>340000</v>
      </c>
      <c r="J33" s="77"/>
      <c r="K33" s="135">
        <v>503503</v>
      </c>
      <c r="L33" s="12"/>
      <c r="M33" s="1"/>
      <c r="O33" s="4"/>
      <c r="P33" s="4"/>
      <c r="Q33" s="4"/>
      <c r="R33" s="146"/>
      <c r="S33" s="4"/>
      <c r="T33" s="4"/>
      <c r="U33" s="4"/>
      <c r="V33" s="4"/>
    </row>
    <row r="34" spans="1:22" ht="41.4">
      <c r="A34" s="1"/>
      <c r="B34" s="11"/>
      <c r="C34" s="35">
        <v>11114</v>
      </c>
      <c r="D34" s="22"/>
      <c r="E34" s="22"/>
      <c r="F34" s="22"/>
      <c r="G34" s="30" t="s">
        <v>13</v>
      </c>
      <c r="H34" s="24" t="s">
        <v>1</v>
      </c>
      <c r="I34" s="132">
        <v>360000</v>
      </c>
      <c r="J34" s="77"/>
      <c r="K34" s="135">
        <v>533120</v>
      </c>
      <c r="L34" s="12"/>
      <c r="M34" s="1"/>
      <c r="O34" s="4"/>
      <c r="P34" s="4"/>
      <c r="Q34" s="4"/>
      <c r="R34" s="146"/>
      <c r="S34" s="4"/>
      <c r="T34" s="4"/>
      <c r="U34" s="4"/>
      <c r="V34" s="4"/>
    </row>
    <row r="35" spans="1:22" ht="50.4" customHeight="1">
      <c r="A35" s="1"/>
      <c r="B35" s="11"/>
      <c r="C35" s="35">
        <v>12320</v>
      </c>
      <c r="D35" s="22"/>
      <c r="E35" s="22"/>
      <c r="F35" s="22"/>
      <c r="G35" s="30" t="s">
        <v>55</v>
      </c>
      <c r="H35" s="24" t="s">
        <v>1</v>
      </c>
      <c r="I35" s="132">
        <v>180000</v>
      </c>
      <c r="J35" s="77"/>
      <c r="K35" s="135">
        <v>266560</v>
      </c>
      <c r="L35" s="12"/>
      <c r="M35" s="1"/>
      <c r="O35" s="4"/>
      <c r="P35" s="4"/>
      <c r="Q35" s="4"/>
      <c r="R35" s="146"/>
      <c r="S35" s="4"/>
      <c r="T35" s="4"/>
      <c r="U35" s="4"/>
      <c r="V35" s="4"/>
    </row>
    <row r="36" spans="1:22" ht="53.4" customHeight="1">
      <c r="A36" s="1"/>
      <c r="B36" s="11"/>
      <c r="C36" s="35">
        <v>12321</v>
      </c>
      <c r="D36" s="22"/>
      <c r="E36" s="22"/>
      <c r="F36" s="22"/>
      <c r="G36" s="30" t="s">
        <v>56</v>
      </c>
      <c r="H36" s="24" t="s">
        <v>1</v>
      </c>
      <c r="I36" s="132">
        <v>225000</v>
      </c>
      <c r="J36" s="77"/>
      <c r="K36" s="135">
        <v>333200</v>
      </c>
      <c r="L36" s="12"/>
      <c r="M36" s="1"/>
      <c r="O36" s="4"/>
      <c r="P36" s="4"/>
      <c r="Q36" s="4"/>
      <c r="R36" s="146"/>
      <c r="S36" s="4"/>
      <c r="T36" s="4"/>
      <c r="U36" s="4"/>
      <c r="V36" s="4"/>
    </row>
    <row r="37" spans="1:22" ht="54.6" customHeight="1">
      <c r="A37" s="1"/>
      <c r="B37" s="11"/>
      <c r="C37" s="35">
        <v>12322</v>
      </c>
      <c r="D37" s="22"/>
      <c r="E37" s="22"/>
      <c r="F37" s="22"/>
      <c r="G37" s="30" t="s">
        <v>57</v>
      </c>
      <c r="H37" s="24" t="s">
        <v>1</v>
      </c>
      <c r="I37" s="132">
        <v>180000</v>
      </c>
      <c r="J37" s="77"/>
      <c r="K37" s="135">
        <v>266560</v>
      </c>
      <c r="L37" s="12"/>
      <c r="M37" s="1"/>
      <c r="O37" s="4"/>
      <c r="P37" s="4"/>
      <c r="Q37" s="4"/>
      <c r="R37" s="146"/>
      <c r="S37" s="4"/>
      <c r="T37" s="4"/>
      <c r="U37" s="4"/>
      <c r="V37" s="4"/>
    </row>
    <row r="38" spans="1:22" ht="54" customHeight="1">
      <c r="A38" s="1"/>
      <c r="B38" s="11"/>
      <c r="C38" s="35">
        <v>12323</v>
      </c>
      <c r="D38" s="22"/>
      <c r="E38" s="22"/>
      <c r="F38" s="22"/>
      <c r="G38" s="30" t="s">
        <v>58</v>
      </c>
      <c r="H38" s="24" t="s">
        <v>1</v>
      </c>
      <c r="I38" s="132">
        <v>140000</v>
      </c>
      <c r="J38" s="77"/>
      <c r="K38" s="135">
        <v>207325</v>
      </c>
      <c r="L38" s="12"/>
      <c r="M38" s="1"/>
      <c r="O38" s="4"/>
      <c r="P38" s="4"/>
      <c r="Q38" s="4"/>
      <c r="R38" s="146"/>
      <c r="S38" s="4"/>
      <c r="T38" s="4"/>
      <c r="U38" s="4"/>
      <c r="V38" s="4"/>
    </row>
    <row r="39" spans="1:22" ht="54.6" customHeight="1">
      <c r="A39" s="1"/>
      <c r="B39" s="11"/>
      <c r="C39" s="35">
        <v>12324</v>
      </c>
      <c r="D39" s="22"/>
      <c r="E39" s="22"/>
      <c r="F39" s="22"/>
      <c r="G39" s="30" t="s">
        <v>59</v>
      </c>
      <c r="H39" s="24" t="s">
        <v>1</v>
      </c>
      <c r="I39" s="132">
        <v>165000</v>
      </c>
      <c r="J39" s="77"/>
      <c r="K39" s="135">
        <v>244347</v>
      </c>
      <c r="L39" s="12"/>
      <c r="M39" s="1"/>
      <c r="O39" s="4"/>
      <c r="P39" s="4"/>
      <c r="Q39" s="4"/>
      <c r="R39" s="146"/>
      <c r="S39" s="4"/>
      <c r="T39" s="4"/>
      <c r="U39" s="4"/>
      <c r="V39" s="4"/>
    </row>
    <row r="40" spans="1:22" ht="54" customHeight="1">
      <c r="A40" s="1"/>
      <c r="B40" s="11"/>
      <c r="C40" s="35">
        <v>12325</v>
      </c>
      <c r="D40" s="22"/>
      <c r="E40" s="22"/>
      <c r="F40" s="22"/>
      <c r="G40" s="30" t="s">
        <v>60</v>
      </c>
      <c r="H40" s="24" t="s">
        <v>1</v>
      </c>
      <c r="I40" s="132">
        <v>200000</v>
      </c>
      <c r="J40" s="77"/>
      <c r="K40" s="135">
        <v>296178</v>
      </c>
      <c r="L40" s="12"/>
      <c r="M40" s="1"/>
      <c r="O40" s="4"/>
      <c r="P40" s="4"/>
      <c r="Q40" s="4"/>
      <c r="R40" s="146"/>
      <c r="S40" s="4"/>
      <c r="T40" s="4"/>
      <c r="U40" s="4"/>
      <c r="V40" s="4"/>
    </row>
    <row r="41" spans="1:22" ht="57.6" customHeight="1">
      <c r="A41" s="1"/>
      <c r="B41" s="11"/>
      <c r="C41" s="35">
        <v>12327</v>
      </c>
      <c r="D41" s="22"/>
      <c r="E41" s="22"/>
      <c r="F41" s="22"/>
      <c r="G41" s="30" t="s">
        <v>61</v>
      </c>
      <c r="H41" s="24" t="s">
        <v>1</v>
      </c>
      <c r="I41" s="132">
        <v>450000</v>
      </c>
      <c r="J41" s="77"/>
      <c r="K41" s="135">
        <v>666401</v>
      </c>
      <c r="L41" s="12"/>
      <c r="M41" s="1"/>
      <c r="O41" s="4"/>
      <c r="P41" s="4"/>
      <c r="Q41" s="4"/>
      <c r="R41" s="146"/>
      <c r="S41" s="4"/>
      <c r="T41" s="4"/>
      <c r="U41" s="4"/>
      <c r="V41" s="4"/>
    </row>
    <row r="42" spans="1:22" ht="15.6">
      <c r="A42" s="1"/>
      <c r="B42" s="11"/>
      <c r="C42" s="35">
        <v>11116</v>
      </c>
      <c r="D42" s="22"/>
      <c r="E42" s="22"/>
      <c r="F42" s="22"/>
      <c r="G42" s="30" t="s">
        <v>14</v>
      </c>
      <c r="H42" s="24" t="s">
        <v>1</v>
      </c>
      <c r="I42" s="132">
        <v>260000</v>
      </c>
      <c r="J42" s="77"/>
      <c r="K42" s="135">
        <v>385031</v>
      </c>
      <c r="L42" s="12"/>
      <c r="M42" s="1"/>
      <c r="O42" s="4"/>
      <c r="P42" s="4"/>
      <c r="Q42" s="4"/>
      <c r="R42" s="146"/>
      <c r="S42" s="4"/>
      <c r="T42" s="4"/>
      <c r="U42" s="4"/>
      <c r="V42" s="4"/>
    </row>
    <row r="43" spans="1:22" ht="15.6">
      <c r="A43" s="1"/>
      <c r="B43" s="11"/>
      <c r="C43" s="35">
        <v>11117</v>
      </c>
      <c r="D43" s="22"/>
      <c r="E43" s="22"/>
      <c r="F43" s="22"/>
      <c r="G43" s="30" t="s">
        <v>15</v>
      </c>
      <c r="H43" s="24" t="s">
        <v>1</v>
      </c>
      <c r="I43" s="132">
        <v>280000</v>
      </c>
      <c r="J43" s="77"/>
      <c r="K43" s="135">
        <v>414649</v>
      </c>
      <c r="L43" s="12"/>
      <c r="M43" s="1"/>
      <c r="O43" s="4"/>
      <c r="P43" s="4"/>
      <c r="Q43" s="4"/>
      <c r="R43" s="146"/>
      <c r="S43" s="4"/>
      <c r="T43" s="4"/>
      <c r="U43" s="4"/>
      <c r="V43" s="4"/>
    </row>
    <row r="44" spans="1:22" ht="20.399999999999999" customHeight="1">
      <c r="A44" s="1"/>
      <c r="B44" s="11"/>
      <c r="C44" s="35">
        <v>11119</v>
      </c>
      <c r="D44" s="22"/>
      <c r="E44" s="22"/>
      <c r="F44" s="22"/>
      <c r="G44" s="30" t="s">
        <v>16</v>
      </c>
      <c r="H44" s="24" t="s">
        <v>1</v>
      </c>
      <c r="I44" s="132">
        <v>300000</v>
      </c>
      <c r="J44" s="77"/>
      <c r="K44" s="135">
        <v>444267</v>
      </c>
      <c r="L44" s="12"/>
      <c r="M44" s="1"/>
      <c r="O44" s="4"/>
      <c r="P44" s="4"/>
      <c r="Q44" s="4"/>
      <c r="R44" s="146"/>
      <c r="S44" s="4"/>
      <c r="T44" s="4"/>
      <c r="U44" s="4"/>
      <c r="V44" s="4"/>
    </row>
    <row r="45" spans="1:22" ht="46.2" customHeight="1">
      <c r="A45" s="1"/>
      <c r="B45" s="11"/>
      <c r="C45" s="35">
        <v>7488</v>
      </c>
      <c r="D45" s="22"/>
      <c r="E45" s="22"/>
      <c r="F45" s="22"/>
      <c r="G45" s="30" t="s">
        <v>34</v>
      </c>
      <c r="H45" s="24" t="s">
        <v>0</v>
      </c>
      <c r="I45" s="132">
        <v>8500</v>
      </c>
      <c r="J45" s="77"/>
      <c r="K45" s="135">
        <v>12588</v>
      </c>
      <c r="L45" s="12"/>
      <c r="M45" s="1"/>
      <c r="O45" s="4"/>
      <c r="P45" s="4"/>
      <c r="Q45" s="4"/>
      <c r="R45" s="146"/>
      <c r="S45" s="4"/>
      <c r="T45" s="4"/>
      <c r="U45" s="4"/>
      <c r="V45" s="4"/>
    </row>
    <row r="46" spans="1:22" ht="37.799999999999997" customHeight="1">
      <c r="A46" s="1"/>
      <c r="B46" s="11"/>
      <c r="C46" s="35">
        <v>7737</v>
      </c>
      <c r="D46" s="22"/>
      <c r="E46" s="22"/>
      <c r="F46" s="22"/>
      <c r="G46" s="30" t="s">
        <v>41</v>
      </c>
      <c r="H46" s="24" t="s">
        <v>0</v>
      </c>
      <c r="I46" s="132">
        <v>71500</v>
      </c>
      <c r="J46" s="77"/>
      <c r="K46" s="135">
        <v>105884</v>
      </c>
      <c r="L46" s="12"/>
      <c r="M46" s="1"/>
      <c r="O46" s="4"/>
      <c r="P46" s="4"/>
      <c r="Q46" s="4"/>
      <c r="R46" s="146"/>
      <c r="S46" s="4"/>
      <c r="T46" s="4"/>
      <c r="U46" s="4"/>
      <c r="V46" s="4"/>
    </row>
    <row r="47" spans="1:22" ht="35.4" customHeight="1">
      <c r="A47" s="1"/>
      <c r="B47" s="11"/>
      <c r="C47" s="35">
        <v>10019</v>
      </c>
      <c r="D47" s="22"/>
      <c r="E47" s="22"/>
      <c r="F47" s="22"/>
      <c r="G47" s="30" t="s">
        <v>52</v>
      </c>
      <c r="H47" s="24" t="s">
        <v>0</v>
      </c>
      <c r="I47" s="132">
        <v>48000</v>
      </c>
      <c r="J47" s="77"/>
      <c r="K47" s="135">
        <v>71083</v>
      </c>
      <c r="L47" s="12"/>
      <c r="M47" s="1"/>
      <c r="O47" s="4"/>
      <c r="P47" s="4"/>
      <c r="Q47" s="4"/>
      <c r="R47" s="146"/>
      <c r="S47" s="4"/>
      <c r="T47" s="4"/>
      <c r="U47" s="4"/>
      <c r="V47" s="4"/>
    </row>
    <row r="48" spans="1:22" ht="36" customHeight="1">
      <c r="A48" s="1"/>
      <c r="B48" s="11"/>
      <c r="C48" s="35">
        <v>7489</v>
      </c>
      <c r="D48" s="22"/>
      <c r="E48" s="22"/>
      <c r="F48" s="22"/>
      <c r="G48" s="30" t="s">
        <v>35</v>
      </c>
      <c r="H48" s="24" t="s">
        <v>0</v>
      </c>
      <c r="I48" s="132">
        <v>26891</v>
      </c>
      <c r="J48" s="77"/>
      <c r="K48" s="135">
        <v>39823</v>
      </c>
      <c r="L48" s="12"/>
      <c r="M48" s="1"/>
      <c r="O48" s="4"/>
      <c r="P48" s="4"/>
      <c r="Q48" s="4"/>
      <c r="R48" s="146"/>
      <c r="S48" s="4"/>
      <c r="T48" s="4"/>
      <c r="U48" s="4"/>
      <c r="V48" s="4"/>
    </row>
    <row r="49" spans="1:22" ht="37.799999999999997" customHeight="1">
      <c r="A49" s="1"/>
      <c r="B49" s="11"/>
      <c r="C49" s="35">
        <v>8015</v>
      </c>
      <c r="D49" s="22"/>
      <c r="E49" s="22"/>
      <c r="F49" s="22"/>
      <c r="G49" s="30" t="s">
        <v>43</v>
      </c>
      <c r="H49" s="24" t="s">
        <v>0</v>
      </c>
      <c r="I49" s="132">
        <v>57983</v>
      </c>
      <c r="J49" s="77"/>
      <c r="K49" s="135">
        <v>85866</v>
      </c>
      <c r="L49" s="12"/>
      <c r="M49" s="1"/>
      <c r="O49" s="4"/>
      <c r="P49" s="4"/>
      <c r="Q49" s="4"/>
      <c r="R49" s="146"/>
      <c r="S49" s="4"/>
      <c r="T49" s="4"/>
      <c r="U49" s="4"/>
      <c r="V49" s="4"/>
    </row>
    <row r="50" spans="1:22" ht="40.799999999999997" customHeight="1">
      <c r="A50" s="1"/>
      <c r="B50" s="11"/>
      <c r="C50" s="35">
        <v>9277</v>
      </c>
      <c r="D50" s="22"/>
      <c r="E50" s="22"/>
      <c r="F50" s="22"/>
      <c r="G50" s="30" t="s">
        <v>47</v>
      </c>
      <c r="H50" s="24" t="s">
        <v>0</v>
      </c>
      <c r="I50" s="132">
        <v>470000</v>
      </c>
      <c r="J50" s="77"/>
      <c r="K50" s="135">
        <v>696018</v>
      </c>
      <c r="L50" s="12"/>
      <c r="M50" s="1"/>
      <c r="O50" s="4"/>
      <c r="P50" s="4"/>
      <c r="Q50" s="4"/>
      <c r="R50" s="146"/>
      <c r="S50" s="4"/>
      <c r="T50" s="4"/>
      <c r="U50" s="4"/>
      <c r="V50" s="4"/>
    </row>
    <row r="51" spans="1:22" ht="36.6" customHeight="1">
      <c r="A51" s="1"/>
      <c r="B51" s="11"/>
      <c r="C51" s="35">
        <v>7502</v>
      </c>
      <c r="D51" s="22"/>
      <c r="E51" s="22"/>
      <c r="F51" s="22"/>
      <c r="G51" s="30" t="s">
        <v>39</v>
      </c>
      <c r="H51" s="24" t="s">
        <v>0</v>
      </c>
      <c r="I51" s="132">
        <v>504202</v>
      </c>
      <c r="J51" s="77"/>
      <c r="K51" s="135">
        <v>746668</v>
      </c>
      <c r="L51" s="12"/>
      <c r="M51" s="1"/>
      <c r="O51" s="4"/>
      <c r="P51" s="4"/>
      <c r="Q51" s="4"/>
      <c r="R51" s="146"/>
      <c r="S51" s="4"/>
      <c r="T51" s="4"/>
      <c r="U51" s="4"/>
      <c r="V51" s="4"/>
    </row>
    <row r="52" spans="1:22" ht="36.6" customHeight="1">
      <c r="A52" s="1"/>
      <c r="B52" s="11"/>
      <c r="C52" s="35">
        <v>9433</v>
      </c>
      <c r="D52" s="22"/>
      <c r="E52" s="22"/>
      <c r="F52" s="22"/>
      <c r="G52" s="30" t="s">
        <v>50</v>
      </c>
      <c r="H52" s="24" t="s">
        <v>0</v>
      </c>
      <c r="I52" s="132">
        <v>122000</v>
      </c>
      <c r="J52" s="77"/>
      <c r="K52" s="135">
        <v>180669</v>
      </c>
      <c r="L52" s="12"/>
      <c r="M52" s="1"/>
      <c r="O52" s="4"/>
      <c r="P52" s="4"/>
      <c r="Q52" s="4"/>
      <c r="R52" s="146"/>
      <c r="S52" s="4"/>
      <c r="T52" s="4"/>
      <c r="U52" s="4"/>
      <c r="V52" s="4"/>
    </row>
    <row r="53" spans="1:22" ht="33" customHeight="1">
      <c r="A53" s="1"/>
      <c r="B53" s="11"/>
      <c r="C53" s="35">
        <v>9278</v>
      </c>
      <c r="D53" s="22"/>
      <c r="E53" s="22"/>
      <c r="F53" s="22"/>
      <c r="G53" s="30" t="s">
        <v>48</v>
      </c>
      <c r="H53" s="24" t="s">
        <v>0</v>
      </c>
      <c r="I53" s="132">
        <v>630600</v>
      </c>
      <c r="J53" s="77"/>
      <c r="K53" s="135">
        <v>933849</v>
      </c>
      <c r="L53" s="12"/>
      <c r="M53" s="1"/>
      <c r="O53" s="4"/>
      <c r="P53" s="4"/>
      <c r="Q53" s="4"/>
      <c r="R53" s="146"/>
      <c r="S53" s="4"/>
      <c r="T53" s="4"/>
      <c r="U53" s="4"/>
      <c r="V53" s="4"/>
    </row>
    <row r="54" spans="1:22" ht="15.6">
      <c r="A54" s="1"/>
      <c r="B54" s="11"/>
      <c r="C54" s="35">
        <v>11122</v>
      </c>
      <c r="D54" s="22"/>
      <c r="E54" s="22"/>
      <c r="F54" s="22"/>
      <c r="G54" s="30" t="s">
        <v>17</v>
      </c>
      <c r="H54" s="24" t="s">
        <v>0</v>
      </c>
      <c r="I54" s="132">
        <v>1200000</v>
      </c>
      <c r="J54" s="77"/>
      <c r="K54" s="135">
        <v>1777068</v>
      </c>
      <c r="L54" s="12"/>
      <c r="M54" s="1"/>
      <c r="O54" s="4"/>
      <c r="P54" s="4"/>
      <c r="Q54" s="4"/>
      <c r="R54" s="146"/>
      <c r="S54" s="4"/>
      <c r="T54" s="4"/>
      <c r="U54" s="4"/>
      <c r="V54" s="4"/>
    </row>
    <row r="55" spans="1:22" ht="15.6">
      <c r="A55" s="1"/>
      <c r="B55" s="11"/>
      <c r="C55" s="35">
        <v>12329</v>
      </c>
      <c r="D55" s="22"/>
      <c r="E55" s="22"/>
      <c r="F55" s="22"/>
      <c r="G55" s="30" t="s">
        <v>62</v>
      </c>
      <c r="H55" s="24" t="s">
        <v>0</v>
      </c>
      <c r="I55" s="132">
        <v>2500000</v>
      </c>
      <c r="J55" s="77"/>
      <c r="K55" s="135">
        <v>3702225</v>
      </c>
      <c r="L55" s="12"/>
      <c r="M55" s="1"/>
      <c r="O55" s="4"/>
      <c r="P55" s="4"/>
      <c r="Q55" s="4"/>
      <c r="R55" s="146"/>
      <c r="S55" s="4"/>
      <c r="T55" s="4"/>
      <c r="U55" s="4"/>
      <c r="V55" s="4"/>
    </row>
    <row r="56" spans="1:22" ht="31.2" customHeight="1">
      <c r="A56" s="1"/>
      <c r="B56" s="11"/>
      <c r="C56" s="35">
        <v>8113</v>
      </c>
      <c r="D56" s="45"/>
      <c r="E56" s="45"/>
      <c r="F56" s="45"/>
      <c r="G56" s="46" t="s">
        <v>45</v>
      </c>
      <c r="H56" s="47" t="s">
        <v>0</v>
      </c>
      <c r="I56" s="133">
        <v>85000</v>
      </c>
      <c r="J56" s="77"/>
      <c r="K56" s="135">
        <v>125876</v>
      </c>
      <c r="L56" s="12"/>
      <c r="M56" s="1"/>
      <c r="O56" s="4"/>
      <c r="P56" s="4"/>
      <c r="Q56" s="4"/>
      <c r="R56" s="146"/>
      <c r="S56" s="4"/>
      <c r="T56" s="4"/>
      <c r="U56" s="4"/>
      <c r="V56" s="4"/>
    </row>
    <row r="57" spans="1:22" ht="16.2" thickBot="1">
      <c r="A57" s="1"/>
      <c r="B57" s="11"/>
      <c r="C57" s="36">
        <v>9216</v>
      </c>
      <c r="D57" s="32"/>
      <c r="E57" s="32"/>
      <c r="F57" s="32"/>
      <c r="G57" s="33" t="s">
        <v>46</v>
      </c>
      <c r="H57" s="34" t="s">
        <v>0</v>
      </c>
      <c r="I57" s="134">
        <v>90000</v>
      </c>
      <c r="J57" s="78"/>
      <c r="K57" s="136">
        <v>133280</v>
      </c>
      <c r="L57" s="12"/>
      <c r="M57" s="1"/>
      <c r="O57" s="4"/>
      <c r="P57" s="4"/>
      <c r="Q57" s="4"/>
      <c r="R57" s="146"/>
      <c r="S57" s="4"/>
      <c r="T57" s="4"/>
      <c r="U57" s="4"/>
      <c r="V57" s="4"/>
    </row>
    <row r="58" spans="1:22" ht="16.2" thickBot="1">
      <c r="A58" s="1"/>
      <c r="B58" s="11"/>
      <c r="C58" s="48"/>
      <c r="D58" s="49"/>
      <c r="E58" s="49"/>
      <c r="F58" s="49"/>
      <c r="G58" s="50"/>
      <c r="H58" s="51"/>
      <c r="I58" s="52"/>
      <c r="J58" s="53"/>
      <c r="K58" s="143"/>
      <c r="L58" s="12"/>
      <c r="M58" s="1"/>
    </row>
    <row r="59" spans="1:22" s="4" customFormat="1" ht="16.2" thickBot="1">
      <c r="A59" s="1"/>
      <c r="B59" s="11"/>
      <c r="C59" s="70" t="s">
        <v>23</v>
      </c>
      <c r="D59" s="71"/>
      <c r="E59" s="71"/>
      <c r="F59" s="71"/>
      <c r="G59" s="71"/>
      <c r="H59" s="71"/>
      <c r="I59" s="71"/>
      <c r="J59" s="71"/>
      <c r="K59" s="144">
        <v>772696115</v>
      </c>
      <c r="L59" s="12"/>
      <c r="M59" s="1"/>
      <c r="N59" s="124"/>
    </row>
    <row r="60" spans="1:22" s="4" customFormat="1" ht="16.2" thickBot="1">
      <c r="A60" s="1"/>
      <c r="B60" s="11"/>
      <c r="C60" s="70" t="s">
        <v>24</v>
      </c>
      <c r="D60" s="71"/>
      <c r="E60" s="71"/>
      <c r="F60" s="71"/>
      <c r="G60" s="71"/>
      <c r="H60" s="71"/>
      <c r="I60" s="71"/>
      <c r="J60" s="71"/>
      <c r="K60" s="145">
        <v>146812262</v>
      </c>
      <c r="L60" s="12"/>
      <c r="M60" s="1"/>
    </row>
    <row r="61" spans="1:22" s="4" customFormat="1" ht="16.2" thickBot="1">
      <c r="A61" s="1"/>
      <c r="B61" s="11"/>
      <c r="C61" s="70" t="s">
        <v>5</v>
      </c>
      <c r="D61" s="71"/>
      <c r="E61" s="71"/>
      <c r="F61" s="71"/>
      <c r="G61" s="71"/>
      <c r="H61" s="71"/>
      <c r="I61" s="71"/>
      <c r="J61" s="71"/>
      <c r="K61" s="145">
        <v>67632202</v>
      </c>
      <c r="L61" s="12"/>
      <c r="M61" s="1"/>
    </row>
    <row r="62" spans="1:22" s="4" customFormat="1" ht="16.2" thickBot="1">
      <c r="A62" s="1"/>
      <c r="B62" s="11"/>
      <c r="C62" s="70" t="s">
        <v>32</v>
      </c>
      <c r="D62" s="71"/>
      <c r="E62" s="71"/>
      <c r="F62" s="71"/>
      <c r="G62" s="71"/>
      <c r="H62" s="71"/>
      <c r="I62" s="71"/>
      <c r="J62" s="71"/>
      <c r="K62" s="145">
        <v>12850118</v>
      </c>
      <c r="L62" s="12"/>
      <c r="M62" s="1"/>
    </row>
    <row r="63" spans="1:22" s="4" customFormat="1" ht="18.600000000000001" thickBot="1">
      <c r="A63" s="1"/>
      <c r="B63" s="11"/>
      <c r="C63" s="72" t="s">
        <v>33</v>
      </c>
      <c r="D63" s="73"/>
      <c r="E63" s="73"/>
      <c r="F63" s="73"/>
      <c r="G63" s="73"/>
      <c r="H63" s="73"/>
      <c r="I63" s="73"/>
      <c r="J63" s="73"/>
      <c r="K63" s="139">
        <v>999990697</v>
      </c>
      <c r="L63" s="12"/>
      <c r="M63" s="1"/>
    </row>
    <row r="64" spans="1:22" ht="16.2" thickBot="1">
      <c r="A64" s="1"/>
      <c r="B64" s="18"/>
      <c r="C64" s="25"/>
      <c r="D64" s="19"/>
      <c r="E64" s="19"/>
      <c r="F64" s="19"/>
      <c r="G64" s="29"/>
      <c r="H64" s="25"/>
      <c r="I64" s="19"/>
      <c r="J64" s="19"/>
      <c r="K64" s="19"/>
      <c r="L64" s="20"/>
      <c r="M64" s="1"/>
    </row>
    <row r="65" spans="2:12" ht="15" thickTop="1" thickBot="1"/>
    <row r="66" spans="2:12" ht="21" customHeight="1" thickTop="1">
      <c r="B66" s="96" t="s">
        <v>68</v>
      </c>
      <c r="C66" s="97"/>
      <c r="D66" s="97"/>
      <c r="E66" s="97"/>
      <c r="F66" s="97"/>
      <c r="G66" s="97"/>
      <c r="H66" s="97"/>
      <c r="I66" s="97"/>
      <c r="J66" s="97"/>
      <c r="K66" s="97"/>
      <c r="L66" s="98"/>
    </row>
    <row r="67" spans="2:12" ht="21" customHeight="1">
      <c r="B67" s="83" t="s">
        <v>69</v>
      </c>
      <c r="C67" s="84"/>
      <c r="D67" s="84"/>
      <c r="E67" s="84"/>
      <c r="F67" s="84"/>
      <c r="G67" s="84"/>
      <c r="H67" s="84"/>
      <c r="I67" s="84"/>
      <c r="J67" s="84"/>
      <c r="K67" s="84"/>
      <c r="L67" s="85"/>
    </row>
    <row r="68" spans="2:12" ht="33" customHeight="1">
      <c r="B68" s="83" t="s">
        <v>64</v>
      </c>
      <c r="C68" s="84"/>
      <c r="D68" s="84"/>
      <c r="E68" s="84"/>
      <c r="F68" s="84"/>
      <c r="G68" s="84"/>
      <c r="H68" s="84"/>
      <c r="I68" s="84"/>
      <c r="J68" s="84"/>
      <c r="K68" s="84"/>
      <c r="L68" s="85"/>
    </row>
    <row r="69" spans="2:12" ht="21" customHeight="1">
      <c r="B69" s="83" t="s">
        <v>65</v>
      </c>
      <c r="C69" s="84"/>
      <c r="D69" s="84"/>
      <c r="E69" s="84"/>
      <c r="F69" s="84"/>
      <c r="G69" s="84"/>
      <c r="H69" s="84"/>
      <c r="I69" s="84"/>
      <c r="J69" s="84"/>
      <c r="K69" s="84"/>
      <c r="L69" s="85"/>
    </row>
    <row r="70" spans="2:12" ht="125.4" customHeight="1">
      <c r="B70" s="91" t="s">
        <v>66</v>
      </c>
      <c r="C70" s="92"/>
      <c r="D70" s="92"/>
      <c r="E70" s="92"/>
      <c r="F70" s="92"/>
      <c r="G70" s="92"/>
      <c r="H70" s="92"/>
      <c r="I70" s="92"/>
      <c r="J70" s="92"/>
      <c r="K70" s="92"/>
      <c r="L70" s="93"/>
    </row>
    <row r="71" spans="2:12" ht="21" customHeight="1" thickBot="1">
      <c r="B71" s="65" t="s">
        <v>67</v>
      </c>
      <c r="C71" s="66"/>
      <c r="D71" s="66"/>
      <c r="E71" s="66"/>
      <c r="F71" s="66"/>
      <c r="G71" s="66"/>
      <c r="H71" s="66"/>
      <c r="I71" s="66"/>
      <c r="J71" s="66"/>
      <c r="K71" s="66"/>
      <c r="L71" s="67"/>
    </row>
    <row r="72" spans="2:12" ht="14.4" thickTop="1"/>
  </sheetData>
  <mergeCells count="25">
    <mergeCell ref="D10:D11"/>
    <mergeCell ref="B66:L66"/>
    <mergeCell ref="B68:L68"/>
    <mergeCell ref="B69:L69"/>
    <mergeCell ref="C3:K3"/>
    <mergeCell ref="C4:K4"/>
    <mergeCell ref="C5:K6"/>
    <mergeCell ref="C7:K7"/>
    <mergeCell ref="C8:K8"/>
    <mergeCell ref="B71:L71"/>
    <mergeCell ref="K10:K11"/>
    <mergeCell ref="C60:J60"/>
    <mergeCell ref="C63:J63"/>
    <mergeCell ref="C59:J59"/>
    <mergeCell ref="C62:J62"/>
    <mergeCell ref="J10:J11"/>
    <mergeCell ref="J13:J57"/>
    <mergeCell ref="H10:H11"/>
    <mergeCell ref="I10:I11"/>
    <mergeCell ref="B67:L67"/>
    <mergeCell ref="E10:F10"/>
    <mergeCell ref="G10:G11"/>
    <mergeCell ref="C10:C11"/>
    <mergeCell ref="C61:J61"/>
    <mergeCell ref="B70:L70"/>
  </mergeCells>
  <printOptions horizontalCentered="1"/>
  <pageMargins left="0.39370078740157483" right="0.19685039370078741" top="1.2630314960629923" bottom="0.74803149606299213" header="0.31496062992125984" footer="0.31496062992125984"/>
  <pageSetup paperSize="9" scale="46"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R72"/>
  <sheetViews>
    <sheetView showGridLines="0" tabSelected="1" view="pageBreakPreview" zoomScale="50" zoomScaleNormal="50" zoomScaleSheetLayoutView="50" workbookViewId="0">
      <selection activeCell="C3" sqref="C3:K3"/>
    </sheetView>
  </sheetViews>
  <sheetFormatPr baseColWidth="10" defaultColWidth="11.44140625" defaultRowHeight="13.8"/>
  <cols>
    <col min="1" max="2" width="3.44140625" style="5" customWidth="1"/>
    <col min="3" max="3" width="9.5546875" style="21" customWidth="1"/>
    <col min="4" max="4" width="8.6640625" style="4" customWidth="1"/>
    <col min="5" max="5" width="8.6640625" style="21" customWidth="1"/>
    <col min="6" max="6" width="8.6640625" style="5" customWidth="1"/>
    <col min="7" max="7" width="72.21875" style="28" customWidth="1"/>
    <col min="8" max="8" width="8.6640625" style="4" customWidth="1"/>
    <col min="9" max="9" width="18.6640625" style="5" customWidth="1"/>
    <col min="10" max="10" width="21.5546875" style="5" customWidth="1"/>
    <col min="11" max="11" width="26" style="5" customWidth="1"/>
    <col min="12" max="12" width="3.33203125" style="5" customWidth="1"/>
    <col min="13" max="13" width="2.6640625" style="5" customWidth="1"/>
    <col min="14" max="14" width="19.6640625" style="5" customWidth="1"/>
    <col min="15" max="15" width="21.5546875" style="5" customWidth="1"/>
    <col min="16" max="16" width="25.109375" style="5" customWidth="1"/>
    <col min="17" max="17" width="26.88671875" style="5" customWidth="1"/>
    <col min="18" max="18" width="23.33203125" style="5" customWidth="1"/>
    <col min="19" max="19" width="3.6640625" style="5" customWidth="1"/>
    <col min="20" max="16384" width="11.44140625" style="5"/>
  </cols>
  <sheetData>
    <row r="1" spans="1:18" ht="16.2" thickBot="1">
      <c r="A1" s="1"/>
      <c r="B1" s="1"/>
      <c r="C1" s="3"/>
      <c r="D1" s="2"/>
      <c r="E1" s="3"/>
      <c r="F1" s="1"/>
      <c r="G1" s="26"/>
      <c r="H1" s="2"/>
      <c r="I1" s="1"/>
      <c r="J1" s="1"/>
      <c r="K1" s="1"/>
      <c r="L1" s="1"/>
      <c r="M1" s="1"/>
    </row>
    <row r="2" spans="1:18" ht="16.8" thickTop="1" thickBot="1">
      <c r="A2" s="1"/>
      <c r="B2" s="6"/>
      <c r="C2" s="9"/>
      <c r="D2" s="8"/>
      <c r="E2" s="9"/>
      <c r="F2" s="7"/>
      <c r="G2" s="27"/>
      <c r="H2" s="8"/>
      <c r="I2" s="7"/>
      <c r="J2" s="7"/>
      <c r="K2" s="7"/>
      <c r="L2" s="10"/>
      <c r="M2" s="1"/>
    </row>
    <row r="3" spans="1:18" ht="31.5" customHeight="1">
      <c r="A3" s="1"/>
      <c r="B3" s="11"/>
      <c r="C3" s="99" t="s">
        <v>19</v>
      </c>
      <c r="D3" s="100"/>
      <c r="E3" s="100"/>
      <c r="F3" s="100"/>
      <c r="G3" s="100"/>
      <c r="H3" s="100"/>
      <c r="I3" s="100"/>
      <c r="J3" s="100"/>
      <c r="K3" s="101"/>
      <c r="L3" s="12"/>
      <c r="M3" s="1"/>
    </row>
    <row r="4" spans="1:18" ht="15.6">
      <c r="A4" s="1"/>
      <c r="B4" s="11"/>
      <c r="C4" s="102" t="s">
        <v>20</v>
      </c>
      <c r="D4" s="103"/>
      <c r="E4" s="103"/>
      <c r="F4" s="103"/>
      <c r="G4" s="103"/>
      <c r="H4" s="103"/>
      <c r="I4" s="103"/>
      <c r="J4" s="103"/>
      <c r="K4" s="104"/>
      <c r="L4" s="12"/>
      <c r="M4" s="1"/>
    </row>
    <row r="5" spans="1:18" s="16" customFormat="1" ht="37.799999999999997" customHeight="1" thickBot="1">
      <c r="A5" s="13"/>
      <c r="B5" s="14"/>
      <c r="C5" s="162" t="s">
        <v>77</v>
      </c>
      <c r="D5" s="163"/>
      <c r="E5" s="163"/>
      <c r="F5" s="163"/>
      <c r="G5" s="163"/>
      <c r="H5" s="163"/>
      <c r="I5" s="163"/>
      <c r="J5" s="163"/>
      <c r="K5" s="164"/>
      <c r="L5" s="15"/>
      <c r="M5" s="13"/>
    </row>
    <row r="6" spans="1:18" ht="37.799999999999997" customHeight="1" thickBot="1">
      <c r="A6" s="1"/>
      <c r="B6" s="11"/>
      <c r="C6" s="165"/>
      <c r="D6" s="166"/>
      <c r="E6" s="166"/>
      <c r="F6" s="166"/>
      <c r="G6" s="166"/>
      <c r="H6" s="166"/>
      <c r="I6" s="166"/>
      <c r="J6" s="166"/>
      <c r="K6" s="167"/>
      <c r="L6" s="12"/>
      <c r="M6" s="1"/>
      <c r="N6" s="118" t="s">
        <v>70</v>
      </c>
      <c r="O6" s="119"/>
      <c r="P6" s="119"/>
      <c r="Q6" s="119"/>
      <c r="R6" s="120"/>
    </row>
    <row r="7" spans="1:18" ht="16.2" thickBot="1">
      <c r="A7" s="1"/>
      <c r="B7" s="11"/>
      <c r="C7" s="111"/>
      <c r="D7" s="112"/>
      <c r="E7" s="112"/>
      <c r="F7" s="112"/>
      <c r="G7" s="112"/>
      <c r="H7" s="112"/>
      <c r="I7" s="112"/>
      <c r="J7" s="112"/>
      <c r="K7" s="113"/>
      <c r="L7" s="12"/>
      <c r="M7" s="1"/>
      <c r="N7" s="55"/>
      <c r="O7" s="59"/>
      <c r="P7" s="59"/>
      <c r="Q7" s="59"/>
      <c r="R7" s="59"/>
    </row>
    <row r="8" spans="1:18" ht="16.2" thickBot="1">
      <c r="A8" s="1"/>
      <c r="B8" s="11"/>
      <c r="C8" s="114" t="s">
        <v>22</v>
      </c>
      <c r="D8" s="115"/>
      <c r="E8" s="115"/>
      <c r="F8" s="115"/>
      <c r="G8" s="115"/>
      <c r="H8" s="115"/>
      <c r="I8" s="115"/>
      <c r="J8" s="115"/>
      <c r="K8" s="116"/>
      <c r="L8" s="12"/>
      <c r="M8" s="1"/>
      <c r="N8" s="56"/>
      <c r="O8" s="57"/>
      <c r="P8" s="57"/>
      <c r="Q8" s="57"/>
      <c r="R8" s="58"/>
    </row>
    <row r="9" spans="1:18" ht="16.2" thickBot="1">
      <c r="A9" s="1"/>
      <c r="B9" s="11"/>
      <c r="C9" s="23"/>
      <c r="D9" s="17"/>
      <c r="E9" s="17"/>
      <c r="F9" s="17"/>
      <c r="H9" s="23"/>
      <c r="I9" s="17"/>
      <c r="J9" s="17"/>
      <c r="L9" s="12"/>
      <c r="M9" s="1"/>
    </row>
    <row r="10" spans="1:18" ht="30" customHeight="1">
      <c r="A10" s="1"/>
      <c r="B10" s="11"/>
      <c r="C10" s="89" t="s">
        <v>25</v>
      </c>
      <c r="D10" s="94" t="s">
        <v>26</v>
      </c>
      <c r="E10" s="86" t="s">
        <v>27</v>
      </c>
      <c r="F10" s="86"/>
      <c r="G10" s="87" t="s">
        <v>28</v>
      </c>
      <c r="H10" s="79" t="s">
        <v>29</v>
      </c>
      <c r="I10" s="81" t="s">
        <v>3</v>
      </c>
      <c r="J10" s="74" t="s">
        <v>2</v>
      </c>
      <c r="K10" s="68" t="s">
        <v>63</v>
      </c>
      <c r="L10" s="12"/>
      <c r="M10" s="1"/>
      <c r="N10" s="121" t="s">
        <v>75</v>
      </c>
      <c r="O10" s="123" t="s">
        <v>74</v>
      </c>
      <c r="P10" s="117" t="s">
        <v>76</v>
      </c>
      <c r="Q10" s="122" t="s">
        <v>71</v>
      </c>
      <c r="R10" s="122" t="s">
        <v>72</v>
      </c>
    </row>
    <row r="11" spans="1:18" ht="30" customHeight="1">
      <c r="A11" s="1"/>
      <c r="B11" s="11"/>
      <c r="C11" s="90"/>
      <c r="D11" s="95"/>
      <c r="E11" s="37" t="s">
        <v>30</v>
      </c>
      <c r="F11" s="37" t="s">
        <v>31</v>
      </c>
      <c r="G11" s="88"/>
      <c r="H11" s="80"/>
      <c r="I11" s="82"/>
      <c r="J11" s="75"/>
      <c r="K11" s="69"/>
      <c r="L11" s="12"/>
      <c r="M11" s="1"/>
      <c r="N11" s="121"/>
      <c r="O11" s="123"/>
      <c r="P11" s="117"/>
      <c r="Q11" s="122"/>
      <c r="R11" s="122"/>
    </row>
    <row r="12" spans="1:18" ht="16.2" thickBot="1">
      <c r="A12" s="1"/>
      <c r="B12" s="11"/>
      <c r="C12" s="35"/>
      <c r="D12" s="22"/>
      <c r="E12" s="22"/>
      <c r="F12" s="22"/>
      <c r="G12" s="40" t="s">
        <v>6</v>
      </c>
      <c r="H12" s="24"/>
      <c r="I12" s="38"/>
      <c r="J12" s="31"/>
      <c r="K12" s="39"/>
      <c r="L12" s="12"/>
      <c r="M12" s="1"/>
    </row>
    <row r="13" spans="1:18" ht="31.8" customHeight="1">
      <c r="A13" s="1"/>
      <c r="B13" s="11"/>
      <c r="C13" s="41">
        <v>10996</v>
      </c>
      <c r="D13" s="42"/>
      <c r="E13" s="42"/>
      <c r="F13" s="42"/>
      <c r="G13" s="43" t="s">
        <v>4</v>
      </c>
      <c r="H13" s="44" t="s">
        <v>0</v>
      </c>
      <c r="I13" s="131">
        <v>230000</v>
      </c>
      <c r="J13" s="151">
        <v>1.48089</v>
      </c>
      <c r="K13" s="135">
        <v>340605</v>
      </c>
      <c r="L13" s="12"/>
      <c r="M13" s="1"/>
      <c r="N13" s="147"/>
      <c r="O13" s="148">
        <v>0</v>
      </c>
      <c r="P13" s="129">
        <f t="shared" ref="P13:P57" si="0">+N13*$O$13</f>
        <v>0</v>
      </c>
      <c r="Q13" s="130">
        <f>ROUND(P13,0)</f>
        <v>0</v>
      </c>
      <c r="R13" s="154" t="str">
        <f>IF(OR(Q13&lt;=0,Q13&gt;$K13,N13*$O$13&lt;&gt;P13),"ERROR","OK")</f>
        <v>ERROR</v>
      </c>
    </row>
    <row r="14" spans="1:18" ht="33.6" customHeight="1">
      <c r="A14" s="1"/>
      <c r="B14" s="11"/>
      <c r="C14" s="41">
        <v>7737</v>
      </c>
      <c r="D14" s="22"/>
      <c r="E14" s="22"/>
      <c r="F14" s="22"/>
      <c r="G14" s="30" t="s">
        <v>41</v>
      </c>
      <c r="H14" s="24" t="s">
        <v>0</v>
      </c>
      <c r="I14" s="132">
        <v>71500</v>
      </c>
      <c r="J14" s="152"/>
      <c r="K14" s="135">
        <v>105884</v>
      </c>
      <c r="L14" s="12"/>
      <c r="M14" s="1"/>
      <c r="N14" s="147"/>
      <c r="O14" s="148"/>
      <c r="P14" s="129">
        <f t="shared" si="0"/>
        <v>0</v>
      </c>
      <c r="Q14" s="130">
        <f t="shared" ref="Q14:Q57" si="1">IF(N14*$O$13=P14,ROUND(P14,0),"CORREGIR")</f>
        <v>0</v>
      </c>
      <c r="R14" s="155" t="str">
        <f t="shared" ref="R14:R57" si="2">IF(OR(Q14&lt;=0,Q14&gt;$K14,N14*$O$13&lt;&gt;P14),"ERROR","OK")</f>
        <v>ERROR</v>
      </c>
    </row>
    <row r="15" spans="1:18" ht="35.4" customHeight="1">
      <c r="A15" s="1"/>
      <c r="B15" s="11"/>
      <c r="C15" s="41">
        <v>10019</v>
      </c>
      <c r="D15" s="22"/>
      <c r="E15" s="22"/>
      <c r="F15" s="22"/>
      <c r="G15" s="30" t="s">
        <v>52</v>
      </c>
      <c r="H15" s="24" t="s">
        <v>0</v>
      </c>
      <c r="I15" s="132">
        <v>48000</v>
      </c>
      <c r="J15" s="152"/>
      <c r="K15" s="135">
        <v>71083</v>
      </c>
      <c r="L15" s="12"/>
      <c r="M15" s="1"/>
      <c r="N15" s="147"/>
      <c r="O15" s="148"/>
      <c r="P15" s="129">
        <f t="shared" si="0"/>
        <v>0</v>
      </c>
      <c r="Q15" s="130">
        <f t="shared" si="1"/>
        <v>0</v>
      </c>
      <c r="R15" s="155" t="str">
        <f t="shared" si="2"/>
        <v>ERROR</v>
      </c>
    </row>
    <row r="16" spans="1:18" ht="50.4" customHeight="1">
      <c r="A16" s="1"/>
      <c r="B16" s="11"/>
      <c r="C16" s="41">
        <v>7488</v>
      </c>
      <c r="D16" s="22"/>
      <c r="E16" s="22"/>
      <c r="F16" s="22"/>
      <c r="G16" s="30" t="s">
        <v>34</v>
      </c>
      <c r="H16" s="24" t="s">
        <v>0</v>
      </c>
      <c r="I16" s="132">
        <v>8500</v>
      </c>
      <c r="J16" s="152"/>
      <c r="K16" s="135">
        <v>12588</v>
      </c>
      <c r="L16" s="12"/>
      <c r="M16" s="1"/>
      <c r="N16" s="147"/>
      <c r="O16" s="148"/>
      <c r="P16" s="129">
        <f t="shared" si="0"/>
        <v>0</v>
      </c>
      <c r="Q16" s="130">
        <f t="shared" si="1"/>
        <v>0</v>
      </c>
      <c r="R16" s="155" t="str">
        <f t="shared" si="2"/>
        <v>ERROR</v>
      </c>
    </row>
    <row r="17" spans="1:18" ht="34.200000000000003" customHeight="1">
      <c r="A17" s="1"/>
      <c r="B17" s="11"/>
      <c r="C17" s="41">
        <v>8012</v>
      </c>
      <c r="D17" s="22"/>
      <c r="E17" s="22"/>
      <c r="F17" s="22"/>
      <c r="G17" s="30" t="s">
        <v>42</v>
      </c>
      <c r="H17" s="24" t="s">
        <v>0</v>
      </c>
      <c r="I17" s="132">
        <v>120000</v>
      </c>
      <c r="J17" s="152"/>
      <c r="K17" s="135">
        <v>177707</v>
      </c>
      <c r="L17" s="12"/>
      <c r="M17" s="1"/>
      <c r="N17" s="147"/>
      <c r="O17" s="148"/>
      <c r="P17" s="129">
        <f t="shared" si="0"/>
        <v>0</v>
      </c>
      <c r="Q17" s="130">
        <f t="shared" si="1"/>
        <v>0</v>
      </c>
      <c r="R17" s="155" t="str">
        <f t="shared" si="2"/>
        <v>ERROR</v>
      </c>
    </row>
    <row r="18" spans="1:18" ht="37.200000000000003" customHeight="1">
      <c r="A18" s="1"/>
      <c r="B18" s="11"/>
      <c r="C18" s="41">
        <v>9279</v>
      </c>
      <c r="D18" s="22"/>
      <c r="E18" s="22"/>
      <c r="F18" s="22"/>
      <c r="G18" s="30" t="s">
        <v>49</v>
      </c>
      <c r="H18" s="24" t="s">
        <v>0</v>
      </c>
      <c r="I18" s="132">
        <v>49500</v>
      </c>
      <c r="J18" s="152"/>
      <c r="K18" s="135">
        <v>73304</v>
      </c>
      <c r="L18" s="12"/>
      <c r="M18" s="1"/>
      <c r="N18" s="147"/>
      <c r="O18" s="148"/>
      <c r="P18" s="129">
        <f t="shared" si="0"/>
        <v>0</v>
      </c>
      <c r="Q18" s="130">
        <f t="shared" si="1"/>
        <v>0</v>
      </c>
      <c r="R18" s="155" t="str">
        <f t="shared" si="2"/>
        <v>ERROR</v>
      </c>
    </row>
    <row r="19" spans="1:18" ht="36.6" customHeight="1">
      <c r="A19" s="1"/>
      <c r="B19" s="11"/>
      <c r="C19" s="41">
        <v>7511</v>
      </c>
      <c r="D19" s="22"/>
      <c r="E19" s="22"/>
      <c r="F19" s="22"/>
      <c r="G19" s="30" t="s">
        <v>40</v>
      </c>
      <c r="H19" s="24" t="s">
        <v>0</v>
      </c>
      <c r="I19" s="132">
        <v>236000</v>
      </c>
      <c r="J19" s="152"/>
      <c r="K19" s="135">
        <v>349490</v>
      </c>
      <c r="L19" s="12"/>
      <c r="M19" s="1"/>
      <c r="N19" s="147"/>
      <c r="O19" s="148"/>
      <c r="P19" s="129">
        <f t="shared" si="0"/>
        <v>0</v>
      </c>
      <c r="Q19" s="130">
        <f t="shared" si="1"/>
        <v>0</v>
      </c>
      <c r="R19" s="155" t="str">
        <f t="shared" si="2"/>
        <v>ERROR</v>
      </c>
    </row>
    <row r="20" spans="1:18" ht="36.6" customHeight="1">
      <c r="A20" s="1"/>
      <c r="B20" s="11"/>
      <c r="C20" s="41">
        <v>10024</v>
      </c>
      <c r="D20" s="22"/>
      <c r="E20" s="22"/>
      <c r="F20" s="22"/>
      <c r="G20" s="30" t="s">
        <v>53</v>
      </c>
      <c r="H20" s="24" t="s">
        <v>0</v>
      </c>
      <c r="I20" s="132">
        <v>152521</v>
      </c>
      <c r="J20" s="152"/>
      <c r="K20" s="135">
        <v>225867</v>
      </c>
      <c r="L20" s="12"/>
      <c r="M20" s="1"/>
      <c r="N20" s="147"/>
      <c r="O20" s="148"/>
      <c r="P20" s="129">
        <f t="shared" si="0"/>
        <v>0</v>
      </c>
      <c r="Q20" s="130">
        <f t="shared" si="1"/>
        <v>0</v>
      </c>
      <c r="R20" s="155" t="str">
        <f t="shared" si="2"/>
        <v>ERROR</v>
      </c>
    </row>
    <row r="21" spans="1:18" ht="27" customHeight="1">
      <c r="A21" s="1"/>
      <c r="B21" s="11"/>
      <c r="C21" s="41">
        <v>10015</v>
      </c>
      <c r="D21" s="22"/>
      <c r="E21" s="22"/>
      <c r="F21" s="22"/>
      <c r="G21" s="30" t="s">
        <v>51</v>
      </c>
      <c r="H21" s="24" t="s">
        <v>0</v>
      </c>
      <c r="I21" s="132">
        <v>48000</v>
      </c>
      <c r="J21" s="152"/>
      <c r="K21" s="135">
        <v>71083</v>
      </c>
      <c r="L21" s="12"/>
      <c r="M21" s="1"/>
      <c r="N21" s="147"/>
      <c r="O21" s="148"/>
      <c r="P21" s="129">
        <f t="shared" si="0"/>
        <v>0</v>
      </c>
      <c r="Q21" s="130">
        <f t="shared" si="1"/>
        <v>0</v>
      </c>
      <c r="R21" s="155" t="str">
        <f t="shared" si="2"/>
        <v>ERROR</v>
      </c>
    </row>
    <row r="22" spans="1:18" ht="27.6">
      <c r="A22" s="1"/>
      <c r="B22" s="11"/>
      <c r="C22" s="41">
        <v>7496</v>
      </c>
      <c r="D22" s="22"/>
      <c r="E22" s="22"/>
      <c r="F22" s="22"/>
      <c r="G22" s="30" t="s">
        <v>37</v>
      </c>
      <c r="H22" s="24" t="s">
        <v>0</v>
      </c>
      <c r="I22" s="132">
        <v>65500</v>
      </c>
      <c r="J22" s="152"/>
      <c r="K22" s="135">
        <v>96998</v>
      </c>
      <c r="L22" s="12"/>
      <c r="M22" s="1"/>
      <c r="N22" s="147"/>
      <c r="O22" s="148"/>
      <c r="P22" s="129">
        <f t="shared" si="0"/>
        <v>0</v>
      </c>
      <c r="Q22" s="130">
        <f t="shared" si="1"/>
        <v>0</v>
      </c>
      <c r="R22" s="155" t="str">
        <f t="shared" si="2"/>
        <v>ERROR</v>
      </c>
    </row>
    <row r="23" spans="1:18" ht="42.6" customHeight="1">
      <c r="A23" s="1"/>
      <c r="B23" s="11"/>
      <c r="C23" s="41">
        <v>7497</v>
      </c>
      <c r="D23" s="22"/>
      <c r="E23" s="22"/>
      <c r="F23" s="22"/>
      <c r="G23" s="30" t="s">
        <v>38</v>
      </c>
      <c r="H23" s="24" t="s">
        <v>0</v>
      </c>
      <c r="I23" s="132">
        <v>52700</v>
      </c>
      <c r="J23" s="152"/>
      <c r="K23" s="135">
        <v>78043</v>
      </c>
      <c r="L23" s="12"/>
      <c r="M23" s="1"/>
      <c r="N23" s="147"/>
      <c r="O23" s="148"/>
      <c r="P23" s="129">
        <f t="shared" si="0"/>
        <v>0</v>
      </c>
      <c r="Q23" s="130">
        <f t="shared" si="1"/>
        <v>0</v>
      </c>
      <c r="R23" s="155" t="str">
        <f t="shared" si="2"/>
        <v>ERROR</v>
      </c>
    </row>
    <row r="24" spans="1:18" ht="27.6">
      <c r="A24" s="1"/>
      <c r="B24" s="11"/>
      <c r="C24" s="41">
        <v>8062</v>
      </c>
      <c r="D24" s="22"/>
      <c r="E24" s="22"/>
      <c r="F24" s="22"/>
      <c r="G24" s="30" t="s">
        <v>44</v>
      </c>
      <c r="H24" s="24" t="s">
        <v>0</v>
      </c>
      <c r="I24" s="132">
        <v>1015700</v>
      </c>
      <c r="J24" s="152"/>
      <c r="K24" s="135">
        <v>1504140</v>
      </c>
      <c r="L24" s="12"/>
      <c r="M24" s="1"/>
      <c r="N24" s="147"/>
      <c r="O24" s="148"/>
      <c r="P24" s="129">
        <f t="shared" si="0"/>
        <v>0</v>
      </c>
      <c r="Q24" s="130">
        <f t="shared" si="1"/>
        <v>0</v>
      </c>
      <c r="R24" s="155" t="str">
        <f t="shared" si="2"/>
        <v>ERROR</v>
      </c>
    </row>
    <row r="25" spans="1:18" ht="40.35" customHeight="1">
      <c r="A25" s="1"/>
      <c r="B25" s="11"/>
      <c r="C25" s="41">
        <v>7490</v>
      </c>
      <c r="D25" s="22"/>
      <c r="E25" s="22"/>
      <c r="F25" s="22"/>
      <c r="G25" s="30" t="s">
        <v>36</v>
      </c>
      <c r="H25" s="24" t="s">
        <v>0</v>
      </c>
      <c r="I25" s="132">
        <v>125000</v>
      </c>
      <c r="J25" s="152"/>
      <c r="K25" s="135">
        <v>185111</v>
      </c>
      <c r="L25" s="12"/>
      <c r="M25" s="1"/>
      <c r="N25" s="147"/>
      <c r="O25" s="148"/>
      <c r="P25" s="129">
        <f t="shared" si="0"/>
        <v>0</v>
      </c>
      <c r="Q25" s="130">
        <f t="shared" si="1"/>
        <v>0</v>
      </c>
      <c r="R25" s="155" t="str">
        <f t="shared" si="2"/>
        <v>ERROR</v>
      </c>
    </row>
    <row r="26" spans="1:18" ht="15.6">
      <c r="A26" s="1"/>
      <c r="B26" s="11"/>
      <c r="C26" s="35"/>
      <c r="D26" s="22"/>
      <c r="E26" s="22"/>
      <c r="F26" s="22"/>
      <c r="G26" s="40" t="s">
        <v>18</v>
      </c>
      <c r="H26" s="24"/>
      <c r="I26" s="132"/>
      <c r="J26" s="152"/>
      <c r="K26" s="135"/>
      <c r="L26" s="12"/>
      <c r="M26" s="1"/>
      <c r="N26" s="147"/>
      <c r="O26" s="148"/>
      <c r="P26" s="149"/>
      <c r="Q26" s="150"/>
      <c r="R26" s="156"/>
    </row>
    <row r="27" spans="1:18" ht="27.6">
      <c r="A27" s="1"/>
      <c r="B27" s="11"/>
      <c r="C27" s="35">
        <v>12319</v>
      </c>
      <c r="D27" s="22"/>
      <c r="E27" s="22"/>
      <c r="F27" s="22"/>
      <c r="G27" s="30" t="s">
        <v>54</v>
      </c>
      <c r="H27" s="24" t="s">
        <v>1</v>
      </c>
      <c r="I27" s="132">
        <v>85500</v>
      </c>
      <c r="J27" s="152"/>
      <c r="K27" s="135">
        <v>126616</v>
      </c>
      <c r="L27" s="12"/>
      <c r="M27" s="1"/>
      <c r="N27" s="147"/>
      <c r="O27" s="148"/>
      <c r="P27" s="129">
        <f t="shared" si="0"/>
        <v>0</v>
      </c>
      <c r="Q27" s="130">
        <f t="shared" si="1"/>
        <v>0</v>
      </c>
      <c r="R27" s="155" t="str">
        <f t="shared" si="2"/>
        <v>ERROR</v>
      </c>
    </row>
    <row r="28" spans="1:18" ht="55.2" customHeight="1">
      <c r="A28" s="1"/>
      <c r="B28" s="11"/>
      <c r="C28" s="35">
        <v>11101</v>
      </c>
      <c r="D28" s="22"/>
      <c r="E28" s="22"/>
      <c r="F28" s="22"/>
      <c r="G28" s="30" t="s">
        <v>7</v>
      </c>
      <c r="H28" s="24" t="s">
        <v>1</v>
      </c>
      <c r="I28" s="132">
        <v>66000</v>
      </c>
      <c r="J28" s="152"/>
      <c r="K28" s="135">
        <v>97739</v>
      </c>
      <c r="L28" s="12"/>
      <c r="M28" s="1"/>
      <c r="N28" s="147"/>
      <c r="O28" s="148"/>
      <c r="P28" s="129">
        <f t="shared" si="0"/>
        <v>0</v>
      </c>
      <c r="Q28" s="130">
        <f t="shared" si="1"/>
        <v>0</v>
      </c>
      <c r="R28" s="155" t="str">
        <f t="shared" si="2"/>
        <v>ERROR</v>
      </c>
    </row>
    <row r="29" spans="1:18" ht="46.8" customHeight="1">
      <c r="A29" s="1"/>
      <c r="B29" s="11"/>
      <c r="C29" s="35">
        <v>11102</v>
      </c>
      <c r="D29" s="22"/>
      <c r="E29" s="22"/>
      <c r="F29" s="22"/>
      <c r="G29" s="30" t="s">
        <v>8</v>
      </c>
      <c r="H29" s="24" t="s">
        <v>1</v>
      </c>
      <c r="I29" s="132">
        <v>300000</v>
      </c>
      <c r="J29" s="152"/>
      <c r="K29" s="135">
        <v>444267</v>
      </c>
      <c r="L29" s="12"/>
      <c r="M29" s="1"/>
      <c r="N29" s="147"/>
      <c r="O29" s="148"/>
      <c r="P29" s="129">
        <f t="shared" si="0"/>
        <v>0</v>
      </c>
      <c r="Q29" s="130">
        <f t="shared" si="1"/>
        <v>0</v>
      </c>
      <c r="R29" s="155" t="str">
        <f t="shared" si="2"/>
        <v>ERROR</v>
      </c>
    </row>
    <row r="30" spans="1:18" ht="54" customHeight="1">
      <c r="A30" s="1"/>
      <c r="B30" s="11"/>
      <c r="C30" s="35">
        <v>11103</v>
      </c>
      <c r="D30" s="22"/>
      <c r="E30" s="22"/>
      <c r="F30" s="22"/>
      <c r="G30" s="30" t="s">
        <v>9</v>
      </c>
      <c r="H30" s="24" t="s">
        <v>1</v>
      </c>
      <c r="I30" s="132">
        <v>350000</v>
      </c>
      <c r="J30" s="152"/>
      <c r="K30" s="135">
        <v>518312</v>
      </c>
      <c r="L30" s="12"/>
      <c r="M30" s="1"/>
      <c r="N30" s="147"/>
      <c r="O30" s="148"/>
      <c r="P30" s="129">
        <f t="shared" si="0"/>
        <v>0</v>
      </c>
      <c r="Q30" s="130">
        <f t="shared" si="1"/>
        <v>0</v>
      </c>
      <c r="R30" s="155" t="str">
        <f t="shared" si="2"/>
        <v>ERROR</v>
      </c>
    </row>
    <row r="31" spans="1:18" ht="45.6" customHeight="1">
      <c r="A31" s="1"/>
      <c r="B31" s="11"/>
      <c r="C31" s="35">
        <v>11106</v>
      </c>
      <c r="D31" s="22"/>
      <c r="E31" s="22"/>
      <c r="F31" s="22"/>
      <c r="G31" s="30" t="s">
        <v>10</v>
      </c>
      <c r="H31" s="24" t="s">
        <v>1</v>
      </c>
      <c r="I31" s="132">
        <v>320000</v>
      </c>
      <c r="J31" s="152"/>
      <c r="K31" s="135">
        <v>473885</v>
      </c>
      <c r="L31" s="12"/>
      <c r="M31" s="1"/>
      <c r="N31" s="147"/>
      <c r="O31" s="148"/>
      <c r="P31" s="129">
        <f t="shared" si="0"/>
        <v>0</v>
      </c>
      <c r="Q31" s="130">
        <f t="shared" si="1"/>
        <v>0</v>
      </c>
      <c r="R31" s="155" t="str">
        <f t="shared" si="2"/>
        <v>ERROR</v>
      </c>
    </row>
    <row r="32" spans="1:18" ht="41.4">
      <c r="A32" s="1"/>
      <c r="B32" s="11"/>
      <c r="C32" s="35">
        <v>11107</v>
      </c>
      <c r="D32" s="22"/>
      <c r="E32" s="22"/>
      <c r="F32" s="22"/>
      <c r="G32" s="30" t="s">
        <v>11</v>
      </c>
      <c r="H32" s="24" t="s">
        <v>1</v>
      </c>
      <c r="I32" s="132">
        <v>510000</v>
      </c>
      <c r="J32" s="152"/>
      <c r="K32" s="135">
        <v>755254</v>
      </c>
      <c r="L32" s="12"/>
      <c r="M32" s="1"/>
      <c r="N32" s="147"/>
      <c r="O32" s="148"/>
      <c r="P32" s="129">
        <f t="shared" si="0"/>
        <v>0</v>
      </c>
      <c r="Q32" s="130">
        <f t="shared" si="1"/>
        <v>0</v>
      </c>
      <c r="R32" s="155" t="str">
        <f t="shared" si="2"/>
        <v>ERROR</v>
      </c>
    </row>
    <row r="33" spans="1:18" ht="41.4">
      <c r="A33" s="1"/>
      <c r="B33" s="11"/>
      <c r="C33" s="35">
        <v>11110</v>
      </c>
      <c r="D33" s="22"/>
      <c r="E33" s="22"/>
      <c r="F33" s="22"/>
      <c r="G33" s="30" t="s">
        <v>12</v>
      </c>
      <c r="H33" s="24" t="s">
        <v>1</v>
      </c>
      <c r="I33" s="132">
        <v>340000</v>
      </c>
      <c r="J33" s="152"/>
      <c r="K33" s="135">
        <v>503503</v>
      </c>
      <c r="L33" s="12"/>
      <c r="M33" s="1"/>
      <c r="N33" s="147"/>
      <c r="O33" s="148"/>
      <c r="P33" s="129">
        <f t="shared" si="0"/>
        <v>0</v>
      </c>
      <c r="Q33" s="130">
        <f t="shared" si="1"/>
        <v>0</v>
      </c>
      <c r="R33" s="155" t="str">
        <f t="shared" si="2"/>
        <v>ERROR</v>
      </c>
    </row>
    <row r="34" spans="1:18" ht="41.4">
      <c r="A34" s="1"/>
      <c r="B34" s="11"/>
      <c r="C34" s="35">
        <v>11114</v>
      </c>
      <c r="D34" s="22"/>
      <c r="E34" s="22"/>
      <c r="F34" s="22"/>
      <c r="G34" s="30" t="s">
        <v>13</v>
      </c>
      <c r="H34" s="24" t="s">
        <v>1</v>
      </c>
      <c r="I34" s="132">
        <v>360000</v>
      </c>
      <c r="J34" s="152"/>
      <c r="K34" s="135">
        <v>533120</v>
      </c>
      <c r="L34" s="12"/>
      <c r="M34" s="1"/>
      <c r="N34" s="147"/>
      <c r="O34" s="148"/>
      <c r="P34" s="129">
        <f t="shared" si="0"/>
        <v>0</v>
      </c>
      <c r="Q34" s="130">
        <f t="shared" si="1"/>
        <v>0</v>
      </c>
      <c r="R34" s="155" t="str">
        <f t="shared" si="2"/>
        <v>ERROR</v>
      </c>
    </row>
    <row r="35" spans="1:18" ht="64.8" customHeight="1">
      <c r="A35" s="1"/>
      <c r="B35" s="11"/>
      <c r="C35" s="35">
        <v>12320</v>
      </c>
      <c r="D35" s="22"/>
      <c r="E35" s="22"/>
      <c r="F35" s="22"/>
      <c r="G35" s="30" t="s">
        <v>55</v>
      </c>
      <c r="H35" s="24" t="s">
        <v>1</v>
      </c>
      <c r="I35" s="132">
        <v>180000</v>
      </c>
      <c r="J35" s="152"/>
      <c r="K35" s="135">
        <v>266560</v>
      </c>
      <c r="L35" s="12"/>
      <c r="M35" s="1"/>
      <c r="N35" s="147"/>
      <c r="O35" s="148"/>
      <c r="P35" s="129">
        <f t="shared" si="0"/>
        <v>0</v>
      </c>
      <c r="Q35" s="130">
        <f t="shared" si="1"/>
        <v>0</v>
      </c>
      <c r="R35" s="155" t="str">
        <f t="shared" si="2"/>
        <v>ERROR</v>
      </c>
    </row>
    <row r="36" spans="1:18" ht="59.4" customHeight="1">
      <c r="A36" s="1"/>
      <c r="B36" s="11"/>
      <c r="C36" s="35">
        <v>12321</v>
      </c>
      <c r="D36" s="22"/>
      <c r="E36" s="22"/>
      <c r="F36" s="22"/>
      <c r="G36" s="30" t="s">
        <v>56</v>
      </c>
      <c r="H36" s="24" t="s">
        <v>1</v>
      </c>
      <c r="I36" s="132">
        <v>225000</v>
      </c>
      <c r="J36" s="152"/>
      <c r="K36" s="135">
        <v>333200</v>
      </c>
      <c r="L36" s="12"/>
      <c r="M36" s="1"/>
      <c r="N36" s="147"/>
      <c r="O36" s="148"/>
      <c r="P36" s="129">
        <f t="shared" si="0"/>
        <v>0</v>
      </c>
      <c r="Q36" s="130">
        <f t="shared" si="1"/>
        <v>0</v>
      </c>
      <c r="R36" s="155" t="str">
        <f t="shared" si="2"/>
        <v>ERROR</v>
      </c>
    </row>
    <row r="37" spans="1:18" ht="54.6" customHeight="1">
      <c r="A37" s="1"/>
      <c r="B37" s="11"/>
      <c r="C37" s="35">
        <v>12322</v>
      </c>
      <c r="D37" s="22"/>
      <c r="E37" s="22"/>
      <c r="F37" s="22"/>
      <c r="G37" s="30" t="s">
        <v>57</v>
      </c>
      <c r="H37" s="24" t="s">
        <v>1</v>
      </c>
      <c r="I37" s="132">
        <v>180000</v>
      </c>
      <c r="J37" s="152"/>
      <c r="K37" s="135">
        <v>266560</v>
      </c>
      <c r="L37" s="12"/>
      <c r="M37" s="1"/>
      <c r="N37" s="147"/>
      <c r="O37" s="148"/>
      <c r="P37" s="129">
        <f t="shared" si="0"/>
        <v>0</v>
      </c>
      <c r="Q37" s="130">
        <f t="shared" si="1"/>
        <v>0</v>
      </c>
      <c r="R37" s="155" t="str">
        <f t="shared" si="2"/>
        <v>ERROR</v>
      </c>
    </row>
    <row r="38" spans="1:18" ht="54" customHeight="1">
      <c r="A38" s="1"/>
      <c r="B38" s="11"/>
      <c r="C38" s="35">
        <v>12323</v>
      </c>
      <c r="D38" s="22"/>
      <c r="E38" s="22"/>
      <c r="F38" s="22"/>
      <c r="G38" s="30" t="s">
        <v>58</v>
      </c>
      <c r="H38" s="24" t="s">
        <v>1</v>
      </c>
      <c r="I38" s="132">
        <v>140000</v>
      </c>
      <c r="J38" s="152"/>
      <c r="K38" s="135">
        <v>207325</v>
      </c>
      <c r="L38" s="12"/>
      <c r="M38" s="1"/>
      <c r="N38" s="147"/>
      <c r="O38" s="148"/>
      <c r="P38" s="129">
        <f t="shared" si="0"/>
        <v>0</v>
      </c>
      <c r="Q38" s="130">
        <f t="shared" si="1"/>
        <v>0</v>
      </c>
      <c r="R38" s="155" t="str">
        <f t="shared" si="2"/>
        <v>ERROR</v>
      </c>
    </row>
    <row r="39" spans="1:18" ht="54.6" customHeight="1">
      <c r="A39" s="1"/>
      <c r="B39" s="11"/>
      <c r="C39" s="35">
        <v>12324</v>
      </c>
      <c r="D39" s="22"/>
      <c r="E39" s="22"/>
      <c r="F39" s="22"/>
      <c r="G39" s="30" t="s">
        <v>59</v>
      </c>
      <c r="H39" s="24" t="s">
        <v>1</v>
      </c>
      <c r="I39" s="132">
        <v>165000</v>
      </c>
      <c r="J39" s="152"/>
      <c r="K39" s="135">
        <v>244347</v>
      </c>
      <c r="L39" s="12"/>
      <c r="M39" s="1"/>
      <c r="N39" s="147"/>
      <c r="O39" s="148"/>
      <c r="P39" s="129">
        <f t="shared" si="0"/>
        <v>0</v>
      </c>
      <c r="Q39" s="130">
        <f t="shared" si="1"/>
        <v>0</v>
      </c>
      <c r="R39" s="155" t="str">
        <f t="shared" si="2"/>
        <v>ERROR</v>
      </c>
    </row>
    <row r="40" spans="1:18" ht="54" customHeight="1">
      <c r="A40" s="1"/>
      <c r="B40" s="11"/>
      <c r="C40" s="35">
        <v>12325</v>
      </c>
      <c r="D40" s="22"/>
      <c r="E40" s="22"/>
      <c r="F40" s="22"/>
      <c r="G40" s="30" t="s">
        <v>60</v>
      </c>
      <c r="H40" s="24" t="s">
        <v>1</v>
      </c>
      <c r="I40" s="132">
        <v>200000</v>
      </c>
      <c r="J40" s="152"/>
      <c r="K40" s="135">
        <v>296178</v>
      </c>
      <c r="L40" s="12"/>
      <c r="M40" s="1"/>
      <c r="N40" s="147"/>
      <c r="O40" s="148"/>
      <c r="P40" s="129">
        <f t="shared" si="0"/>
        <v>0</v>
      </c>
      <c r="Q40" s="130">
        <f t="shared" si="1"/>
        <v>0</v>
      </c>
      <c r="R40" s="155" t="str">
        <f t="shared" si="2"/>
        <v>ERROR</v>
      </c>
    </row>
    <row r="41" spans="1:18" ht="57.6" customHeight="1">
      <c r="A41" s="1"/>
      <c r="B41" s="11"/>
      <c r="C41" s="35">
        <v>12327</v>
      </c>
      <c r="D41" s="22"/>
      <c r="E41" s="22"/>
      <c r="F41" s="22"/>
      <c r="G41" s="30" t="s">
        <v>61</v>
      </c>
      <c r="H41" s="24" t="s">
        <v>1</v>
      </c>
      <c r="I41" s="132">
        <v>450000</v>
      </c>
      <c r="J41" s="152"/>
      <c r="K41" s="135">
        <v>666401</v>
      </c>
      <c r="L41" s="12"/>
      <c r="M41" s="1"/>
      <c r="N41" s="147"/>
      <c r="O41" s="148"/>
      <c r="P41" s="129">
        <f t="shared" si="0"/>
        <v>0</v>
      </c>
      <c r="Q41" s="130">
        <f t="shared" si="1"/>
        <v>0</v>
      </c>
      <c r="R41" s="155" t="str">
        <f t="shared" si="2"/>
        <v>ERROR</v>
      </c>
    </row>
    <row r="42" spans="1:18" ht="15.6">
      <c r="A42" s="1"/>
      <c r="B42" s="11"/>
      <c r="C42" s="35">
        <v>11116</v>
      </c>
      <c r="D42" s="22"/>
      <c r="E42" s="22"/>
      <c r="F42" s="22"/>
      <c r="G42" s="30" t="s">
        <v>14</v>
      </c>
      <c r="H42" s="24" t="s">
        <v>1</v>
      </c>
      <c r="I42" s="132">
        <v>260000</v>
      </c>
      <c r="J42" s="152"/>
      <c r="K42" s="135">
        <v>385031</v>
      </c>
      <c r="L42" s="12"/>
      <c r="M42" s="1"/>
      <c r="N42" s="147"/>
      <c r="O42" s="148"/>
      <c r="P42" s="129">
        <f t="shared" si="0"/>
        <v>0</v>
      </c>
      <c r="Q42" s="130">
        <f t="shared" si="1"/>
        <v>0</v>
      </c>
      <c r="R42" s="155" t="str">
        <f t="shared" si="2"/>
        <v>ERROR</v>
      </c>
    </row>
    <row r="43" spans="1:18" ht="15.6">
      <c r="A43" s="1"/>
      <c r="B43" s="11"/>
      <c r="C43" s="35">
        <v>11117</v>
      </c>
      <c r="D43" s="22"/>
      <c r="E43" s="22"/>
      <c r="F43" s="22"/>
      <c r="G43" s="30" t="s">
        <v>15</v>
      </c>
      <c r="H43" s="24" t="s">
        <v>1</v>
      </c>
      <c r="I43" s="132">
        <v>280000</v>
      </c>
      <c r="J43" s="152"/>
      <c r="K43" s="135">
        <v>414649</v>
      </c>
      <c r="L43" s="12"/>
      <c r="M43" s="1"/>
      <c r="N43" s="147"/>
      <c r="O43" s="148"/>
      <c r="P43" s="129">
        <f t="shared" si="0"/>
        <v>0</v>
      </c>
      <c r="Q43" s="130">
        <f t="shared" si="1"/>
        <v>0</v>
      </c>
      <c r="R43" s="155" t="str">
        <f t="shared" si="2"/>
        <v>ERROR</v>
      </c>
    </row>
    <row r="44" spans="1:18" ht="20.399999999999999" customHeight="1">
      <c r="A44" s="1"/>
      <c r="B44" s="11"/>
      <c r="C44" s="35">
        <v>11119</v>
      </c>
      <c r="D44" s="22"/>
      <c r="E44" s="22"/>
      <c r="F44" s="22"/>
      <c r="G44" s="30" t="s">
        <v>16</v>
      </c>
      <c r="H44" s="24" t="s">
        <v>1</v>
      </c>
      <c r="I44" s="132">
        <v>300000</v>
      </c>
      <c r="J44" s="152"/>
      <c r="K44" s="135">
        <v>444267</v>
      </c>
      <c r="L44" s="12"/>
      <c r="M44" s="1"/>
      <c r="N44" s="147"/>
      <c r="O44" s="148"/>
      <c r="P44" s="129">
        <f t="shared" si="0"/>
        <v>0</v>
      </c>
      <c r="Q44" s="130">
        <f t="shared" si="1"/>
        <v>0</v>
      </c>
      <c r="R44" s="155" t="str">
        <f t="shared" si="2"/>
        <v>ERROR</v>
      </c>
    </row>
    <row r="45" spans="1:18" ht="46.2" customHeight="1">
      <c r="A45" s="1"/>
      <c r="B45" s="11"/>
      <c r="C45" s="35">
        <v>7488</v>
      </c>
      <c r="D45" s="22"/>
      <c r="E45" s="22"/>
      <c r="F45" s="22"/>
      <c r="G45" s="30" t="s">
        <v>34</v>
      </c>
      <c r="H45" s="24" t="s">
        <v>0</v>
      </c>
      <c r="I45" s="132">
        <v>8500</v>
      </c>
      <c r="J45" s="152"/>
      <c r="K45" s="135">
        <v>12588</v>
      </c>
      <c r="L45" s="12"/>
      <c r="M45" s="1"/>
      <c r="N45" s="147"/>
      <c r="O45" s="148"/>
      <c r="P45" s="129">
        <f t="shared" si="0"/>
        <v>0</v>
      </c>
      <c r="Q45" s="130">
        <f t="shared" si="1"/>
        <v>0</v>
      </c>
      <c r="R45" s="155" t="str">
        <f t="shared" si="2"/>
        <v>ERROR</v>
      </c>
    </row>
    <row r="46" spans="1:18" ht="37.799999999999997" customHeight="1">
      <c r="A46" s="1"/>
      <c r="B46" s="11"/>
      <c r="C46" s="35">
        <v>7737</v>
      </c>
      <c r="D46" s="22"/>
      <c r="E46" s="22"/>
      <c r="F46" s="22"/>
      <c r="G46" s="30" t="s">
        <v>41</v>
      </c>
      <c r="H46" s="24" t="s">
        <v>0</v>
      </c>
      <c r="I46" s="132">
        <v>71500</v>
      </c>
      <c r="J46" s="152"/>
      <c r="K46" s="135">
        <v>105884</v>
      </c>
      <c r="L46" s="12"/>
      <c r="M46" s="1"/>
      <c r="N46" s="147"/>
      <c r="O46" s="148"/>
      <c r="P46" s="129">
        <f t="shared" si="0"/>
        <v>0</v>
      </c>
      <c r="Q46" s="130">
        <f t="shared" si="1"/>
        <v>0</v>
      </c>
      <c r="R46" s="155" t="str">
        <f t="shared" si="2"/>
        <v>ERROR</v>
      </c>
    </row>
    <row r="47" spans="1:18" ht="35.4" customHeight="1">
      <c r="A47" s="1"/>
      <c r="B47" s="11"/>
      <c r="C47" s="35">
        <v>10019</v>
      </c>
      <c r="D47" s="22"/>
      <c r="E47" s="22"/>
      <c r="F47" s="22"/>
      <c r="G47" s="30" t="s">
        <v>52</v>
      </c>
      <c r="H47" s="24" t="s">
        <v>0</v>
      </c>
      <c r="I47" s="132">
        <v>48000</v>
      </c>
      <c r="J47" s="152"/>
      <c r="K47" s="135">
        <v>71083</v>
      </c>
      <c r="L47" s="12"/>
      <c r="M47" s="1"/>
      <c r="N47" s="147"/>
      <c r="O47" s="148"/>
      <c r="P47" s="129">
        <f t="shared" si="0"/>
        <v>0</v>
      </c>
      <c r="Q47" s="130">
        <f t="shared" si="1"/>
        <v>0</v>
      </c>
      <c r="R47" s="155" t="str">
        <f t="shared" si="2"/>
        <v>ERROR</v>
      </c>
    </row>
    <row r="48" spans="1:18" ht="36" customHeight="1">
      <c r="A48" s="1"/>
      <c r="B48" s="11"/>
      <c r="C48" s="35">
        <v>7489</v>
      </c>
      <c r="D48" s="22"/>
      <c r="E48" s="22"/>
      <c r="F48" s="22"/>
      <c r="G48" s="30" t="s">
        <v>35</v>
      </c>
      <c r="H48" s="24" t="s">
        <v>0</v>
      </c>
      <c r="I48" s="132">
        <v>26891</v>
      </c>
      <c r="J48" s="152"/>
      <c r="K48" s="135">
        <v>39823</v>
      </c>
      <c r="L48" s="12"/>
      <c r="M48" s="1"/>
      <c r="N48" s="147"/>
      <c r="O48" s="148"/>
      <c r="P48" s="129">
        <f t="shared" si="0"/>
        <v>0</v>
      </c>
      <c r="Q48" s="130">
        <f t="shared" si="1"/>
        <v>0</v>
      </c>
      <c r="R48" s="155" t="str">
        <f t="shared" si="2"/>
        <v>ERROR</v>
      </c>
    </row>
    <row r="49" spans="1:18" ht="37.799999999999997" customHeight="1">
      <c r="A49" s="1"/>
      <c r="B49" s="11"/>
      <c r="C49" s="35">
        <v>8015</v>
      </c>
      <c r="D49" s="22"/>
      <c r="E49" s="22"/>
      <c r="F49" s="22"/>
      <c r="G49" s="30" t="s">
        <v>43</v>
      </c>
      <c r="H49" s="24" t="s">
        <v>0</v>
      </c>
      <c r="I49" s="132">
        <v>57983</v>
      </c>
      <c r="J49" s="152"/>
      <c r="K49" s="135">
        <v>85866</v>
      </c>
      <c r="L49" s="12"/>
      <c r="M49" s="1"/>
      <c r="N49" s="147"/>
      <c r="O49" s="148"/>
      <c r="P49" s="129">
        <f t="shared" si="0"/>
        <v>0</v>
      </c>
      <c r="Q49" s="130">
        <f t="shared" si="1"/>
        <v>0</v>
      </c>
      <c r="R49" s="155" t="str">
        <f t="shared" si="2"/>
        <v>ERROR</v>
      </c>
    </row>
    <row r="50" spans="1:18" ht="40.799999999999997" customHeight="1">
      <c r="A50" s="1"/>
      <c r="B50" s="11"/>
      <c r="C50" s="35">
        <v>9277</v>
      </c>
      <c r="D50" s="22"/>
      <c r="E50" s="22"/>
      <c r="F50" s="22"/>
      <c r="G50" s="30" t="s">
        <v>47</v>
      </c>
      <c r="H50" s="24" t="s">
        <v>0</v>
      </c>
      <c r="I50" s="132">
        <v>470000</v>
      </c>
      <c r="J50" s="152"/>
      <c r="K50" s="135">
        <v>696018</v>
      </c>
      <c r="L50" s="12"/>
      <c r="M50" s="1"/>
      <c r="N50" s="147"/>
      <c r="O50" s="148"/>
      <c r="P50" s="129">
        <f t="shared" si="0"/>
        <v>0</v>
      </c>
      <c r="Q50" s="130">
        <f t="shared" si="1"/>
        <v>0</v>
      </c>
      <c r="R50" s="155" t="str">
        <f t="shared" si="2"/>
        <v>ERROR</v>
      </c>
    </row>
    <row r="51" spans="1:18" ht="36.6" customHeight="1">
      <c r="A51" s="1"/>
      <c r="B51" s="11"/>
      <c r="C51" s="35">
        <v>7502</v>
      </c>
      <c r="D51" s="22"/>
      <c r="E51" s="22"/>
      <c r="F51" s="22"/>
      <c r="G51" s="30" t="s">
        <v>39</v>
      </c>
      <c r="H51" s="24" t="s">
        <v>0</v>
      </c>
      <c r="I51" s="132">
        <v>504202</v>
      </c>
      <c r="J51" s="152"/>
      <c r="K51" s="135">
        <v>746668</v>
      </c>
      <c r="L51" s="12"/>
      <c r="M51" s="1"/>
      <c r="N51" s="147"/>
      <c r="O51" s="148"/>
      <c r="P51" s="129">
        <f t="shared" si="0"/>
        <v>0</v>
      </c>
      <c r="Q51" s="130">
        <f t="shared" si="1"/>
        <v>0</v>
      </c>
      <c r="R51" s="155" t="str">
        <f t="shared" si="2"/>
        <v>ERROR</v>
      </c>
    </row>
    <row r="52" spans="1:18" ht="36.6" customHeight="1">
      <c r="A52" s="1"/>
      <c r="B52" s="11"/>
      <c r="C52" s="35">
        <v>9433</v>
      </c>
      <c r="D52" s="22"/>
      <c r="E52" s="22"/>
      <c r="F52" s="22"/>
      <c r="G52" s="30" t="s">
        <v>50</v>
      </c>
      <c r="H52" s="24" t="s">
        <v>0</v>
      </c>
      <c r="I52" s="132">
        <v>122000</v>
      </c>
      <c r="J52" s="152"/>
      <c r="K52" s="135">
        <v>180669</v>
      </c>
      <c r="L52" s="12"/>
      <c r="M52" s="1"/>
      <c r="N52" s="147"/>
      <c r="O52" s="148"/>
      <c r="P52" s="129">
        <f t="shared" si="0"/>
        <v>0</v>
      </c>
      <c r="Q52" s="130">
        <f t="shared" si="1"/>
        <v>0</v>
      </c>
      <c r="R52" s="155" t="str">
        <f t="shared" si="2"/>
        <v>ERROR</v>
      </c>
    </row>
    <row r="53" spans="1:18" ht="33" customHeight="1">
      <c r="A53" s="1"/>
      <c r="B53" s="11"/>
      <c r="C53" s="35">
        <v>9278</v>
      </c>
      <c r="D53" s="22"/>
      <c r="E53" s="22"/>
      <c r="F53" s="22"/>
      <c r="G53" s="30" t="s">
        <v>48</v>
      </c>
      <c r="H53" s="24" t="s">
        <v>0</v>
      </c>
      <c r="I53" s="132">
        <v>630600</v>
      </c>
      <c r="J53" s="152"/>
      <c r="K53" s="135">
        <v>933849</v>
      </c>
      <c r="L53" s="12"/>
      <c r="M53" s="1"/>
      <c r="N53" s="147"/>
      <c r="O53" s="148"/>
      <c r="P53" s="129">
        <f t="shared" si="0"/>
        <v>0</v>
      </c>
      <c r="Q53" s="130">
        <f t="shared" si="1"/>
        <v>0</v>
      </c>
      <c r="R53" s="155" t="str">
        <f t="shared" si="2"/>
        <v>ERROR</v>
      </c>
    </row>
    <row r="54" spans="1:18" ht="15.6">
      <c r="A54" s="1"/>
      <c r="B54" s="11"/>
      <c r="C54" s="35">
        <v>11122</v>
      </c>
      <c r="D54" s="22"/>
      <c r="E54" s="22"/>
      <c r="F54" s="22"/>
      <c r="G54" s="30" t="s">
        <v>17</v>
      </c>
      <c r="H54" s="24" t="s">
        <v>0</v>
      </c>
      <c r="I54" s="132">
        <v>1200000</v>
      </c>
      <c r="J54" s="152"/>
      <c r="K54" s="135">
        <v>1777068</v>
      </c>
      <c r="L54" s="12"/>
      <c r="M54" s="1"/>
      <c r="N54" s="147"/>
      <c r="O54" s="148"/>
      <c r="P54" s="129">
        <f t="shared" si="0"/>
        <v>0</v>
      </c>
      <c r="Q54" s="130">
        <f t="shared" si="1"/>
        <v>0</v>
      </c>
      <c r="R54" s="155" t="str">
        <f t="shared" si="2"/>
        <v>ERROR</v>
      </c>
    </row>
    <row r="55" spans="1:18" ht="15.6">
      <c r="A55" s="1"/>
      <c r="B55" s="11"/>
      <c r="C55" s="35">
        <v>12329</v>
      </c>
      <c r="D55" s="22"/>
      <c r="E55" s="22"/>
      <c r="F55" s="22"/>
      <c r="G55" s="30" t="s">
        <v>62</v>
      </c>
      <c r="H55" s="24" t="s">
        <v>0</v>
      </c>
      <c r="I55" s="132">
        <v>2500000</v>
      </c>
      <c r="J55" s="152"/>
      <c r="K55" s="135">
        <v>3702225</v>
      </c>
      <c r="L55" s="12"/>
      <c r="M55" s="1"/>
      <c r="N55" s="147"/>
      <c r="O55" s="148"/>
      <c r="P55" s="129">
        <f t="shared" si="0"/>
        <v>0</v>
      </c>
      <c r="Q55" s="130">
        <f t="shared" si="1"/>
        <v>0</v>
      </c>
      <c r="R55" s="155" t="str">
        <f t="shared" si="2"/>
        <v>ERROR</v>
      </c>
    </row>
    <row r="56" spans="1:18" ht="31.2" customHeight="1">
      <c r="A56" s="1"/>
      <c r="B56" s="11"/>
      <c r="C56" s="35">
        <v>8113</v>
      </c>
      <c r="D56" s="45"/>
      <c r="E56" s="45"/>
      <c r="F56" s="45"/>
      <c r="G56" s="46" t="s">
        <v>45</v>
      </c>
      <c r="H56" s="47" t="s">
        <v>0</v>
      </c>
      <c r="I56" s="133">
        <v>85000</v>
      </c>
      <c r="J56" s="152"/>
      <c r="K56" s="135">
        <v>125876</v>
      </c>
      <c r="L56" s="12"/>
      <c r="M56" s="1"/>
      <c r="N56" s="147"/>
      <c r="O56" s="148"/>
      <c r="P56" s="129">
        <f t="shared" si="0"/>
        <v>0</v>
      </c>
      <c r="Q56" s="130">
        <f t="shared" si="1"/>
        <v>0</v>
      </c>
      <c r="R56" s="155" t="str">
        <f t="shared" si="2"/>
        <v>ERROR</v>
      </c>
    </row>
    <row r="57" spans="1:18" ht="35.4" customHeight="1" thickBot="1">
      <c r="A57" s="1"/>
      <c r="B57" s="11"/>
      <c r="C57" s="36">
        <v>9216</v>
      </c>
      <c r="D57" s="32"/>
      <c r="E57" s="32"/>
      <c r="F57" s="32"/>
      <c r="G57" s="33" t="s">
        <v>46</v>
      </c>
      <c r="H57" s="34" t="s">
        <v>0</v>
      </c>
      <c r="I57" s="134">
        <v>90000</v>
      </c>
      <c r="J57" s="153"/>
      <c r="K57" s="136">
        <v>133280</v>
      </c>
      <c r="L57" s="12"/>
      <c r="M57" s="1"/>
      <c r="N57" s="147"/>
      <c r="O57" s="148"/>
      <c r="P57" s="129">
        <f t="shared" si="0"/>
        <v>0</v>
      </c>
      <c r="Q57" s="130">
        <f t="shared" si="1"/>
        <v>0</v>
      </c>
      <c r="R57" s="157" t="str">
        <f t="shared" si="2"/>
        <v>ERROR</v>
      </c>
    </row>
    <row r="58" spans="1:18" ht="16.2" thickBot="1">
      <c r="A58" s="1"/>
      <c r="B58" s="11"/>
      <c r="C58" s="48"/>
      <c r="D58" s="49"/>
      <c r="E58" s="49"/>
      <c r="F58" s="49"/>
      <c r="G58" s="50"/>
      <c r="H58" s="51"/>
      <c r="I58" s="52"/>
      <c r="J58" s="53"/>
      <c r="K58" s="54"/>
      <c r="L58" s="12"/>
      <c r="M58" s="1"/>
    </row>
    <row r="59" spans="1:18" s="4" customFormat="1" ht="15.6">
      <c r="A59" s="1"/>
      <c r="B59" s="11"/>
      <c r="C59" s="125" t="s">
        <v>23</v>
      </c>
      <c r="D59" s="126"/>
      <c r="E59" s="126"/>
      <c r="F59" s="126"/>
      <c r="G59" s="126"/>
      <c r="H59" s="126"/>
      <c r="I59" s="126"/>
      <c r="J59" s="126"/>
      <c r="K59" s="137">
        <v>772696115</v>
      </c>
      <c r="L59" s="12"/>
      <c r="M59" s="1"/>
      <c r="P59" s="5"/>
      <c r="Q59" s="63">
        <f>+K59</f>
        <v>772696115</v>
      </c>
      <c r="R59" s="142" t="str">
        <f>IF(OR(Q59&lt;=0,Q59&gt;$K59),"ERROR","VALOR FIJO")</f>
        <v>VALOR FIJO</v>
      </c>
    </row>
    <row r="60" spans="1:18" s="4" customFormat="1" ht="16.2" thickBot="1">
      <c r="A60" s="1"/>
      <c r="B60" s="11"/>
      <c r="C60" s="127" t="s">
        <v>24</v>
      </c>
      <c r="D60" s="128"/>
      <c r="E60" s="128"/>
      <c r="F60" s="128"/>
      <c r="G60" s="128"/>
      <c r="H60" s="128"/>
      <c r="I60" s="128"/>
      <c r="J60" s="128"/>
      <c r="K60" s="138">
        <v>146812262</v>
      </c>
      <c r="L60" s="12"/>
      <c r="M60" s="1"/>
      <c r="P60" s="5"/>
      <c r="Q60" s="64">
        <f>ROUND(Q59*0.19,0)</f>
        <v>146812262</v>
      </c>
      <c r="R60" s="141" t="str">
        <f>IF(OR(Q60&lt;=0,Q60&gt;$K60),"ERROR","VALOR FIJO")</f>
        <v>VALOR FIJO</v>
      </c>
    </row>
    <row r="61" spans="1:18" s="4" customFormat="1" ht="15.6">
      <c r="A61" s="1"/>
      <c r="B61" s="11"/>
      <c r="C61" s="125" t="s">
        <v>5</v>
      </c>
      <c r="D61" s="126"/>
      <c r="E61" s="126"/>
      <c r="F61" s="126"/>
      <c r="G61" s="126"/>
      <c r="H61" s="126"/>
      <c r="I61" s="126"/>
      <c r="J61" s="126"/>
      <c r="K61" s="137">
        <v>67632202</v>
      </c>
      <c r="L61" s="12"/>
      <c r="M61" s="1"/>
      <c r="P61" s="5"/>
      <c r="Q61" s="63">
        <f>+K61</f>
        <v>67632202</v>
      </c>
      <c r="R61" s="142" t="str">
        <f>IF(OR(Q61&lt;=0,Q61&gt;$K61),"ERROR","VALOR FIJO")</f>
        <v>VALOR FIJO</v>
      </c>
    </row>
    <row r="62" spans="1:18" s="4" customFormat="1" ht="16.2" thickBot="1">
      <c r="A62" s="1"/>
      <c r="B62" s="11"/>
      <c r="C62" s="127" t="s">
        <v>32</v>
      </c>
      <c r="D62" s="128"/>
      <c r="E62" s="128"/>
      <c r="F62" s="128"/>
      <c r="G62" s="128"/>
      <c r="H62" s="128"/>
      <c r="I62" s="128"/>
      <c r="J62" s="128"/>
      <c r="K62" s="138">
        <v>12850118</v>
      </c>
      <c r="L62" s="12"/>
      <c r="M62" s="1"/>
      <c r="P62" s="5"/>
      <c r="Q62" s="64">
        <f>ROUND(Q61*0.19,0)</f>
        <v>12850118</v>
      </c>
      <c r="R62" s="60" t="str">
        <f>IF(OR(Q62&lt;=0,Q62&gt;$K62),"ERROR","VALOR FIJO")</f>
        <v>VALOR FIJO</v>
      </c>
    </row>
    <row r="63" spans="1:18" s="4" customFormat="1" ht="16.2" thickBot="1">
      <c r="A63" s="1"/>
      <c r="B63" s="11"/>
      <c r="C63" s="72" t="s">
        <v>33</v>
      </c>
      <c r="D63" s="73"/>
      <c r="E63" s="73"/>
      <c r="F63" s="73"/>
      <c r="G63" s="73"/>
      <c r="H63" s="73"/>
      <c r="I63" s="73"/>
      <c r="J63" s="73"/>
      <c r="K63" s="140">
        <v>999990697</v>
      </c>
      <c r="L63" s="12"/>
      <c r="M63" s="1"/>
      <c r="Q63" s="62">
        <f>SUM(Q59:Q62)</f>
        <v>999990697</v>
      </c>
      <c r="R63" s="61" t="str">
        <f>IF(OR(Q63&lt;=0,Q63&gt;$K63,COUNTIF(R13:R62,"ERROR")&gt;0),"ERROR","VALOR FIJO")</f>
        <v>ERROR</v>
      </c>
    </row>
    <row r="64" spans="1:18" ht="16.2" thickBot="1">
      <c r="A64" s="1"/>
      <c r="B64" s="18"/>
      <c r="C64" s="25"/>
      <c r="D64" s="19"/>
      <c r="E64" s="19"/>
      <c r="F64" s="19"/>
      <c r="G64" s="29"/>
      <c r="H64" s="25"/>
      <c r="I64" s="19"/>
      <c r="J64" s="19"/>
      <c r="K64" s="19"/>
      <c r="L64" s="20"/>
      <c r="M64" s="1"/>
    </row>
    <row r="65" spans="2:18" ht="15" thickTop="1" thickBot="1"/>
    <row r="66" spans="2:18" ht="21" customHeight="1" thickTop="1">
      <c r="B66" s="96" t="s">
        <v>68</v>
      </c>
      <c r="C66" s="97"/>
      <c r="D66" s="97"/>
      <c r="E66" s="97"/>
      <c r="F66" s="97"/>
      <c r="G66" s="97"/>
      <c r="H66" s="97"/>
      <c r="I66" s="97"/>
      <c r="J66" s="97"/>
      <c r="K66" s="97"/>
      <c r="L66" s="98"/>
    </row>
    <row r="67" spans="2:18" ht="21" customHeight="1">
      <c r="B67" s="83" t="s">
        <v>69</v>
      </c>
      <c r="C67" s="84"/>
      <c r="D67" s="84"/>
      <c r="E67" s="84"/>
      <c r="F67" s="84"/>
      <c r="G67" s="84"/>
      <c r="H67" s="84"/>
      <c r="I67" s="84"/>
      <c r="J67" s="84"/>
      <c r="K67" s="84"/>
      <c r="L67" s="85"/>
    </row>
    <row r="68" spans="2:18" ht="33" customHeight="1">
      <c r="B68" s="83" t="s">
        <v>64</v>
      </c>
      <c r="C68" s="84"/>
      <c r="D68" s="84"/>
      <c r="E68" s="84"/>
      <c r="F68" s="84"/>
      <c r="G68" s="84"/>
      <c r="H68" s="84"/>
      <c r="I68" s="84"/>
      <c r="J68" s="84"/>
      <c r="K68" s="84"/>
      <c r="L68" s="85"/>
    </row>
    <row r="69" spans="2:18" ht="21" customHeight="1">
      <c r="B69" s="83" t="s">
        <v>65</v>
      </c>
      <c r="C69" s="84"/>
      <c r="D69" s="84"/>
      <c r="E69" s="84"/>
      <c r="F69" s="84"/>
      <c r="G69" s="84"/>
      <c r="H69" s="84"/>
      <c r="I69" s="84"/>
      <c r="J69" s="84"/>
      <c r="K69" s="84"/>
      <c r="L69" s="85"/>
      <c r="N69" s="158"/>
      <c r="O69" s="158"/>
      <c r="P69" s="158"/>
      <c r="Q69" s="158"/>
      <c r="R69" s="158"/>
    </row>
    <row r="70" spans="2:18" ht="125.4" customHeight="1">
      <c r="B70" s="91" t="s">
        <v>66</v>
      </c>
      <c r="C70" s="92"/>
      <c r="D70" s="92"/>
      <c r="E70" s="92"/>
      <c r="F70" s="92"/>
      <c r="G70" s="92"/>
      <c r="H70" s="92"/>
      <c r="I70" s="92"/>
      <c r="J70" s="92"/>
      <c r="K70" s="92"/>
      <c r="L70" s="93"/>
      <c r="N70" s="159"/>
      <c r="O70" s="159"/>
      <c r="P70" s="159"/>
      <c r="Q70" s="159"/>
      <c r="R70" s="159"/>
    </row>
    <row r="71" spans="2:18" ht="21" customHeight="1" thickBot="1">
      <c r="B71" s="65" t="s">
        <v>67</v>
      </c>
      <c r="C71" s="66"/>
      <c r="D71" s="66"/>
      <c r="E71" s="66"/>
      <c r="F71" s="66"/>
      <c r="G71" s="66"/>
      <c r="H71" s="66"/>
      <c r="I71" s="66"/>
      <c r="J71" s="66"/>
      <c r="K71" s="66"/>
      <c r="L71" s="67"/>
      <c r="N71" s="160" t="s">
        <v>73</v>
      </c>
      <c r="O71" s="161"/>
      <c r="P71" s="161"/>
      <c r="Q71" s="161"/>
      <c r="R71" s="161"/>
    </row>
    <row r="72" spans="2:18" ht="14.4" thickTop="1"/>
  </sheetData>
  <mergeCells count="33">
    <mergeCell ref="C3:K3"/>
    <mergeCell ref="C4:K4"/>
    <mergeCell ref="C5:K6"/>
    <mergeCell ref="C7:K7"/>
    <mergeCell ref="C8:K8"/>
    <mergeCell ref="B68:L68"/>
    <mergeCell ref="I10:I11"/>
    <mergeCell ref="J10:J11"/>
    <mergeCell ref="K10:K11"/>
    <mergeCell ref="J13:J57"/>
    <mergeCell ref="C59:J59"/>
    <mergeCell ref="C60:J60"/>
    <mergeCell ref="C10:C11"/>
    <mergeCell ref="D10:D11"/>
    <mergeCell ref="E10:F10"/>
    <mergeCell ref="G10:G11"/>
    <mergeCell ref="H10:H11"/>
    <mergeCell ref="P10:P11"/>
    <mergeCell ref="B69:L69"/>
    <mergeCell ref="B70:L70"/>
    <mergeCell ref="B71:L71"/>
    <mergeCell ref="N6:R6"/>
    <mergeCell ref="N10:N11"/>
    <mergeCell ref="Q10:Q11"/>
    <mergeCell ref="R10:R11"/>
    <mergeCell ref="N70:R70"/>
    <mergeCell ref="O10:O11"/>
    <mergeCell ref="O13:O57"/>
    <mergeCell ref="C61:J61"/>
    <mergeCell ref="C62:J62"/>
    <mergeCell ref="C63:J63"/>
    <mergeCell ref="B66:L66"/>
    <mergeCell ref="B67:L67"/>
  </mergeCells>
  <conditionalFormatting sqref="R13:R57">
    <cfRule type="cellIs" dxfId="11" priority="11" operator="equal">
      <formula>"ERROR"</formula>
    </cfRule>
  </conditionalFormatting>
  <conditionalFormatting sqref="R13:R57">
    <cfRule type="cellIs" dxfId="10" priority="12" operator="equal">
      <formula>"OK"</formula>
    </cfRule>
  </conditionalFormatting>
  <conditionalFormatting sqref="R59">
    <cfRule type="cellIs" dxfId="9" priority="9" operator="equal">
      <formula>"ERROR"</formula>
    </cfRule>
  </conditionalFormatting>
  <conditionalFormatting sqref="R59">
    <cfRule type="cellIs" dxfId="8" priority="10" operator="equal">
      <formula>"OK"</formula>
    </cfRule>
  </conditionalFormatting>
  <conditionalFormatting sqref="R59:R62">
    <cfRule type="cellIs" dxfId="7" priority="7" operator="equal">
      <formula>"ERROR"</formula>
    </cfRule>
  </conditionalFormatting>
  <conditionalFormatting sqref="R59:R62">
    <cfRule type="cellIs" dxfId="6" priority="8" operator="equal">
      <formula>"OK"</formula>
    </cfRule>
  </conditionalFormatting>
  <conditionalFormatting sqref="R61">
    <cfRule type="cellIs" dxfId="5" priority="5" operator="equal">
      <formula>"ERROR"</formula>
    </cfRule>
  </conditionalFormatting>
  <conditionalFormatting sqref="R61">
    <cfRule type="cellIs" dxfId="4" priority="6" operator="equal">
      <formula>"OK"</formula>
    </cfRule>
  </conditionalFormatting>
  <conditionalFormatting sqref="R62">
    <cfRule type="cellIs" dxfId="3" priority="3" operator="equal">
      <formula>"ERROR"</formula>
    </cfRule>
  </conditionalFormatting>
  <conditionalFormatting sqref="R62">
    <cfRule type="cellIs" dxfId="2" priority="4" operator="equal">
      <formula>"OK"</formula>
    </cfRule>
  </conditionalFormatting>
  <conditionalFormatting sqref="R63">
    <cfRule type="cellIs" dxfId="1" priority="1" operator="equal">
      <formula>"ERROR"</formula>
    </cfRule>
  </conditionalFormatting>
  <conditionalFormatting sqref="R63">
    <cfRule type="cellIs" dxfId="0" priority="2" operator="equal">
      <formula>"OK"</formula>
    </cfRule>
  </conditionalFormatting>
  <printOptions horizontalCentered="1"/>
  <pageMargins left="0.39370078740157483" right="0.19685039370078741" top="1.2630314960629923" bottom="0.74803149606299213" header="0.31496062992125984" footer="0.31496062992125984"/>
  <pageSetup paperSize="9" scale="28"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FORMULARIO 1-PPTO OFICIAL</vt:lpstr>
      <vt:lpstr>FORMULARIO 1-OFERTA ECONÓMICA</vt:lpstr>
      <vt:lpstr>'FORMULARIO 1-OFERTA ECONÓMICA'!Área_de_impresión</vt:lpstr>
      <vt:lpstr>'FORMULARIO 1-PPTO OFICIAL'!Área_de_impresión</vt:lpstr>
      <vt:lpstr>'FORMULARIO 1-OFERTA ECONÓMICA'!Títulos_a_imprimir</vt:lpstr>
      <vt:lpstr>'FORMULARIO 1-PPTO OFICIAL'!Títulos_a_imprimir</vt:lpstr>
    </vt:vector>
  </TitlesOfParts>
  <Company>INFONAVIT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Suarez</dc:creator>
  <cp:lastModifiedBy>RIS</cp:lastModifiedBy>
  <cp:lastPrinted>2023-05-25T17:01:24Z</cp:lastPrinted>
  <dcterms:created xsi:type="dcterms:W3CDTF">2005-05-06T00:39:32Z</dcterms:created>
  <dcterms:modified xsi:type="dcterms:W3CDTF">2023-06-13T21:18:18Z</dcterms:modified>
</cp:coreProperties>
</file>