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ridica.cont14\Desktop\Andrés  Caraballo  2016-2023\Año 2023\Secretaria de la mujer\"/>
    </mc:Choice>
  </mc:AlternateContent>
  <bookViews>
    <workbookView xWindow="120" yWindow="495" windowWidth="28680" windowHeight="16395"/>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8" i="1" l="1"/>
  <c r="F69" i="1"/>
  <c r="F71" i="1"/>
  <c r="F72" i="1"/>
  <c r="F73" i="1"/>
  <c r="F74" i="1"/>
  <c r="F19" i="1"/>
  <c r="F27" i="1"/>
  <c r="F21" i="1"/>
  <c r="F75" i="1"/>
  <c r="F46" i="1"/>
  <c r="F28" i="1"/>
  <c r="F20" i="1"/>
  <c r="F11" i="1"/>
  <c r="F12" i="1"/>
  <c r="F13" i="1"/>
  <c r="F14" i="1"/>
  <c r="F15" i="1"/>
  <c r="F16" i="1"/>
  <c r="F17" i="1"/>
  <c r="F18" i="1"/>
  <c r="F10" i="1"/>
  <c r="F67" i="1"/>
  <c r="F66" i="1"/>
  <c r="F65" i="1"/>
  <c r="F64" i="1"/>
  <c r="F61" i="1"/>
  <c r="F62" i="1"/>
  <c r="F58" i="1"/>
  <c r="F59" i="1"/>
  <c r="F60" i="1"/>
  <c r="F56" i="1"/>
  <c r="F57" i="1"/>
  <c r="F55" i="1"/>
  <c r="F22" i="1" l="1"/>
  <c r="F76" i="1"/>
  <c r="F51" i="1"/>
  <c r="F50" i="1"/>
  <c r="F45" i="1"/>
  <c r="F37" i="1"/>
  <c r="F36" i="1"/>
  <c r="F35" i="1"/>
  <c r="F34" i="1"/>
  <c r="F33" i="1"/>
  <c r="F32" i="1"/>
  <c r="F26" i="1"/>
  <c r="F25" i="1"/>
  <c r="F47" i="1" l="1"/>
  <c r="F52" i="1"/>
  <c r="F29" i="1"/>
  <c r="F5" i="1" l="1"/>
  <c r="F6" i="1"/>
  <c r="F4" i="1"/>
  <c r="F7" i="1" l="1"/>
  <c r="F78" i="1" s="1"/>
  <c r="F81" i="1" l="1"/>
  <c r="F83" i="1" s="1"/>
</calcChain>
</file>

<file path=xl/sharedStrings.xml><?xml version="1.0" encoding="utf-8"?>
<sst xmlns="http://schemas.openxmlformats.org/spreadsheetml/2006/main" count="106" uniqueCount="61">
  <si>
    <t>Detalle</t>
  </si>
  <si>
    <t>Numero</t>
  </si>
  <si>
    <t>Valor unitario</t>
  </si>
  <si>
    <t>Valor total</t>
  </si>
  <si>
    <t>Coordinador general del proyecto</t>
  </si>
  <si>
    <t>Personal: Dos (2) Auxiliares de Logística (Por 12 horas)</t>
  </si>
  <si>
    <t>Refrigerio completo con jugo natural de 9 oz., pastelería dulce o salada de 150 gr. (croissant, panzerotti, pastel, empanada de queso o jamón y queso, hawaiano, ranchero o un producto similar; además  fruta de 100 gr. Empacado en material que no sea icopor</t>
  </si>
  <si>
    <t>Componente</t>
  </si>
  <si>
    <t>Alquiler computador, incluye transporte. Valor día</t>
  </si>
  <si>
    <t xml:space="preserve">3 meses </t>
  </si>
  <si>
    <t>Abogado</t>
  </si>
  <si>
    <t xml:space="preserve">Psicologo </t>
  </si>
  <si>
    <t xml:space="preserve">Trabajador Social </t>
  </si>
  <si>
    <t xml:space="preserve">Nutricionista </t>
  </si>
  <si>
    <t xml:space="preserve">Comunicador social </t>
  </si>
  <si>
    <t>Producción de estructura para exhibidores abatibles  construidos con materiales resistentes con medidas de 0,8 m x 1,60 m para el Museo Itinerante de Experiencias de Convivencia de Sabaneta</t>
  </si>
  <si>
    <t>Impresión de adesivos 0,8 m x 1,60 m con los diseños relacionados para la exposición en las correspondientes estructuras. Material: Laminado brillante P4</t>
  </si>
  <si>
    <t>Licenciado en Educacion</t>
  </si>
  <si>
    <t>Tallerista mindfunless</t>
  </si>
  <si>
    <t xml:space="preserve">Talleres de formacion y Foro </t>
  </si>
  <si>
    <t>Todo el componente</t>
  </si>
  <si>
    <t xml:space="preserve">video Beam </t>
  </si>
  <si>
    <t xml:space="preserve">GASTOS GENERALES </t>
  </si>
  <si>
    <t>Publicista o Diseñador</t>
  </si>
  <si>
    <t>SUBTOTAL</t>
  </si>
  <si>
    <t>COMPONENTE 1 :  FORMATIVO ( 36 JORNADAS)</t>
  </si>
  <si>
    <t>COMPONENTE 2 :  FORO ( 300 PERSONAS)</t>
  </si>
  <si>
    <t>Frecuencia</t>
  </si>
  <si>
    <t xml:space="preserve">COMPONENTE 3 :  MUSEO ITINERANTE </t>
  </si>
  <si>
    <t xml:space="preserve">Diseño gráfico de los textos y  Toma o Retoque de fotografías de cada una de las quince (15) Mujeres  para los exhibidores abatibles con medidas de 0,8 m x 1,60 m para el Museo Itinerante, incluyendo los logos y emblemas del municipio </t>
  </si>
  <si>
    <t>Carpa de 6 m x 6 m para el Museo Itinerante de Experiencias de Convivencia de Sabaneta Incluye transporte, montaje y desmontaje</t>
  </si>
  <si>
    <t xml:space="preserve">Sonido de 1,000 vatios de audio de 15 y consola de 4 canales y amplificador de potencia con dos micrófonos de cable profesional, uno inalambrico y reproductor de CD. Incluye transporte, montaje desmontaje y perosonal para su manejo </t>
  </si>
  <si>
    <t>Personal: Auxiliares de Logistica para el montaje y desmontaje del Museo Itinerante de Experiencias de Convivencia de Sabaneta (12 horas)</t>
  </si>
  <si>
    <t>Sociologo ( 3 Horas por Museo Itinerante)</t>
  </si>
  <si>
    <t>Produccion de  Caja con libro en pasta dura, impreso en papel ecologico earth pack, full color , cocido con hilo en cuadernillo 140 pag , mas 116 cromos adhesivos.</t>
  </si>
  <si>
    <t>COMPONENTE 4 : FASE DIAGNOSTICO POLITICA PUBLICA</t>
  </si>
  <si>
    <t>Diseño  formulario como herramienta para la realizacion de sondeo  de percepción, a través de la aplicación de cuestionarios especiales, con la finalidad global de identificar el sentir de las mujeres, las problemáticas más relevantes en su entorno local, para con ello generar una escala de priorización de necesidades, y alternativas de soluciones</t>
  </si>
  <si>
    <t>Personal: Diez (10) Auxiliares de Logística (Por 12 horas)</t>
  </si>
  <si>
    <t>Capacitacion Tecnica de recolecion de infomacion, técnicas de entrevistas, así como sensibilizar a los logísticos ejecutores del componente y demás personal de apoyo en la aplicación de las herramientas tecnológicas o manuales a utilizar</t>
  </si>
  <si>
    <t>Realización de tres (3) documentos analíticos de las problemáticas más sensibles del municipio con sugerencias de solución (las temáticas dependerán de las problemáticas más sensibles que se identifiquen en la realización de las jornadas formuladas</t>
  </si>
  <si>
    <t>Tabulación de los resultados del Sondeo (1000 Mujeres Impactadas)(Estadistico)</t>
  </si>
  <si>
    <t xml:space="preserve">Construcción de Base de Datos de Mujeres del municipio de sabaneta (Estadistico) </t>
  </si>
  <si>
    <t>Informe estadístico final del Sondeo de Seguridad realizado al Sector Comercio de Sabaneta(Estadistico)</t>
  </si>
  <si>
    <r>
      <rPr>
        <sz val="10"/>
        <color theme="1"/>
        <rFont val="Times New Roman"/>
        <family val="1"/>
      </rPr>
      <t xml:space="preserve"> </t>
    </r>
    <r>
      <rPr>
        <sz val="10"/>
        <color theme="1"/>
        <rFont val="Arial"/>
        <family val="2"/>
      </rPr>
      <t>Elaboración de cuatro (4) informes de análisis territorial o geográfico y cartográfico social, sobre problemáticas asociadas a la mujer respecto de los medios de producción (inserción laboral), realizar el proceso de geocodificación y generación de mapas de seguimiento desarrollados. (Los documentos se elaborarán y entregarán durante la ejecución del contrato). (Antropoogo)</t>
    </r>
  </si>
  <si>
    <t>Realizar dos (2) encuentros pedagógicos con la población estudiantil (50 representantes de las instituciones oficiales del municipio de Sabaneta grado 10°, con la finalidad de involucrarla en la formación de la política pública, y extraer su percepción de una Sabaneta donde la mujer sea la protagonista en la realidad política, social y económica</t>
  </si>
  <si>
    <t xml:space="preserve">Abogado con experiencia en levantamiento de politica publica </t>
  </si>
  <si>
    <t>Psicologo</t>
  </si>
  <si>
    <t>Vehículo por(2 hr) horas para 7  encuentros</t>
  </si>
  <si>
    <t>Plegables Informativos 3 cuerpos (papel propalcote, 200 gr plegado, 6 caras, impresión 4x4, laminado mate exterior y brillante interior</t>
  </si>
  <si>
    <t xml:space="preserve">HERRAMIENTA PEDAGOGICA (500 UNIDADES) </t>
  </si>
  <si>
    <t>Bolsa Logistica para componente</t>
  </si>
  <si>
    <t>Coach RE-SER</t>
  </si>
  <si>
    <t xml:space="preserve">Chirimia </t>
  </si>
  <si>
    <t>Realizar siete (7) encuentros pedagógicos uno por cada vereda del municipio de Sabaneta y (1) en la zona céntrica, dirigido a las mujeres en general, en la cual se construya con la información recopilada y el sondeo aplicado, las líneas estratégicas de la política pública.</t>
  </si>
  <si>
    <t xml:space="preserve">TOTAL PROYECTO  IVA INCLUIDO </t>
  </si>
  <si>
    <t xml:space="preserve">Diseño, diagramacion y edición de contenidos de la publicacion de las mujeres y evolucion para libro. </t>
  </si>
  <si>
    <t xml:space="preserve">Presupuesto Mujer y Evolucion
</t>
  </si>
  <si>
    <t>Bolsa para componente formativo</t>
  </si>
  <si>
    <t>Personal: Cinco(5) Auxiliares de Logística (Por 12 horas)</t>
  </si>
  <si>
    <t xml:space="preserve"> Escarapela de 10 cm x 11 cm (4x4)  en propalcote 120 gr, porta escarapela y cordón para la identificación de los asistentes al Foro, libreta de 70 hojas blancas de tamañao aproximado A6 (debe terner en la portada sticker del Foro con logos y emblemas del municipio) y boligrafo</t>
  </si>
  <si>
    <t>Bolsa  para componente formativo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</si>
</sst>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 #,##0;[Red]\-&quot;$&quot;\ #,##0"/>
    <numFmt numFmtId="8" formatCode="&quot;$&quot;\ #,##0.00;[Red]\-&quot;$&quot;\ #,##0.00"/>
    <numFmt numFmtId="44" formatCode="_-&quot;$&quot;\ * #,##0.00_-;\-&quot;$&quot;\ * #,##0.00_-;_-&quot;$&quot;\ * &quot;-&quot;??_-;_-@_-"/>
    <numFmt numFmtId="43" formatCode="_-* #,##0.00_-;\-* #,##0.00_-;_-* &quot;-&quot;??_-;_-@_-"/>
    <numFmt numFmtId="164" formatCode="_-&quot;$&quot;* #,##0.00_-;\-&quot;$&quot;* #,##0.00_-;_-&quot;$&quot;* &quot;-&quot;??_-;_-@_-"/>
    <numFmt numFmtId="165" formatCode="&quot;$&quot;\ #,##0"/>
    <numFmt numFmtId="166" formatCode="&quot;$&quot;\ #,##0.00"/>
  </numFmts>
  <fonts count="20" x14ac:knownFonts="1">
    <font>
      <sz val="11"/>
      <color theme="1"/>
      <name val="Calibri"/>
      <family val="2"/>
      <scheme val="minor"/>
    </font>
    <font>
      <b/>
      <sz val="14"/>
      <color rgb="FF7030A0"/>
      <name val="Calibri"/>
      <family val="2"/>
      <scheme val="minor"/>
    </font>
    <font>
      <sz val="9"/>
      <color theme="1"/>
      <name val="Arial"/>
      <family val="2"/>
    </font>
    <font>
      <b/>
      <sz val="11"/>
      <color rgb="FF7030A0"/>
      <name val="Calibri"/>
      <family val="2"/>
      <scheme val="minor"/>
    </font>
    <font>
      <b/>
      <sz val="9"/>
      <color theme="1"/>
      <name val="Arial"/>
      <family val="2"/>
    </font>
    <font>
      <sz val="12"/>
      <color theme="1"/>
      <name val="Calibri"/>
      <family val="2"/>
      <scheme val="minor"/>
    </font>
    <font>
      <sz val="10"/>
      <color theme="1"/>
      <name val="Calibri"/>
      <family val="2"/>
      <scheme val="minor"/>
    </font>
    <font>
      <sz val="14"/>
      <color rgb="FF7030A0"/>
      <name val="Calibri"/>
      <family val="2"/>
      <scheme val="minor"/>
    </font>
    <font>
      <sz val="11"/>
      <color theme="1"/>
      <name val="Calibri"/>
      <family val="2"/>
      <scheme val="minor"/>
    </font>
    <font>
      <sz val="10"/>
      <color theme="1"/>
      <name val="Arial"/>
      <family val="2"/>
    </font>
    <font>
      <b/>
      <sz val="11"/>
      <color theme="1"/>
      <name val="Calibri"/>
      <family val="2"/>
      <scheme val="minor"/>
    </font>
    <font>
      <sz val="9"/>
      <name val="Arial"/>
      <family val="2"/>
    </font>
    <font>
      <sz val="12"/>
      <name val="Calibri"/>
      <family val="2"/>
      <scheme val="minor"/>
    </font>
    <font>
      <b/>
      <sz val="9"/>
      <name val="Arial"/>
      <family val="2"/>
    </font>
    <font>
      <sz val="10"/>
      <color theme="1"/>
      <name val="Times New Roman"/>
      <family val="1"/>
    </font>
    <font>
      <sz val="10"/>
      <color theme="1"/>
      <name val="Calibri"/>
      <family val="2"/>
    </font>
    <font>
      <b/>
      <sz val="14"/>
      <name val="Calibri"/>
      <family val="2"/>
      <scheme val="minor"/>
    </font>
    <font>
      <b/>
      <sz val="11"/>
      <name val="Calibri"/>
      <family val="2"/>
      <scheme val="minor"/>
    </font>
    <font>
      <b/>
      <sz val="10"/>
      <color theme="1"/>
      <name val="Calibri"/>
      <family val="2"/>
      <scheme val="minor"/>
    </font>
    <font>
      <sz val="10"/>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theme="4"/>
      </top>
      <bottom style="double">
        <color theme="4"/>
      </bottom>
      <diagonal/>
    </border>
    <border>
      <left/>
      <right/>
      <top style="thin">
        <color indexed="64"/>
      </top>
      <bottom/>
      <diagonal/>
    </border>
  </borders>
  <cellStyleXfs count="4">
    <xf numFmtId="0" fontId="0" fillId="0" borderId="0"/>
    <xf numFmtId="44" fontId="8" fillId="0" borderId="0" applyFont="0" applyFill="0" applyBorder="0" applyAlignment="0" applyProtection="0"/>
    <xf numFmtId="43" fontId="8" fillId="0" borderId="0" applyFont="0" applyFill="0" applyBorder="0" applyAlignment="0" applyProtection="0"/>
    <xf numFmtId="0" fontId="10" fillId="0" borderId="6" applyNumberFormat="0" applyFill="0" applyAlignment="0" applyProtection="0"/>
  </cellStyleXfs>
  <cellXfs count="53">
    <xf numFmtId="0" fontId="0" fillId="0" borderId="0" xfId="0"/>
    <xf numFmtId="0" fontId="5" fillId="0" borderId="0" xfId="0" applyFont="1"/>
    <xf numFmtId="8" fontId="0" fillId="0" borderId="0" xfId="0" applyNumberFormat="1"/>
    <xf numFmtId="44" fontId="0" fillId="0" borderId="0" xfId="0" applyNumberFormat="1"/>
    <xf numFmtId="6" fontId="6" fillId="3" borderId="2"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6" fontId="6" fillId="3"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6" fillId="3" borderId="2" xfId="0" applyFont="1" applyFill="1" applyBorder="1" applyAlignment="1">
      <alignment horizontal="center" vertical="center"/>
    </xf>
    <xf numFmtId="0" fontId="6" fillId="3" borderId="2" xfId="0" applyFont="1" applyFill="1" applyBorder="1" applyAlignment="1">
      <alignment horizontal="center" vertical="center" wrapText="1"/>
    </xf>
    <xf numFmtId="0" fontId="1" fillId="4" borderId="1" xfId="0" applyFont="1" applyFill="1" applyBorder="1" applyAlignment="1">
      <alignment horizontal="center" vertical="top" wrapText="1"/>
    </xf>
    <xf numFmtId="0" fontId="0" fillId="4" borderId="0" xfId="0" applyFill="1"/>
    <xf numFmtId="44" fontId="0" fillId="4" borderId="0" xfId="0" applyNumberFormat="1" applyFill="1"/>
    <xf numFmtId="8" fontId="0" fillId="4" borderId="0" xfId="0" applyNumberFormat="1" applyFill="1"/>
    <xf numFmtId="0" fontId="9" fillId="4" borderId="3" xfId="0" applyFont="1" applyFill="1" applyBorder="1" applyAlignment="1">
      <alignment horizontal="center" vertical="center"/>
    </xf>
    <xf numFmtId="0" fontId="11" fillId="4" borderId="5"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12" fillId="3" borderId="1" xfId="3" applyFont="1" applyFill="1" applyBorder="1" applyAlignment="1">
      <alignment horizontal="left" vertical="center" wrapText="1"/>
    </xf>
    <xf numFmtId="165" fontId="0" fillId="3" borderId="1" xfId="2" applyNumberFormat="1" applyFont="1" applyFill="1" applyBorder="1" applyAlignment="1">
      <alignment horizontal="center" vertical="center"/>
    </xf>
    <xf numFmtId="0" fontId="12" fillId="3" borderId="1" xfId="3" applyFont="1" applyFill="1" applyBorder="1" applyAlignment="1">
      <alignment horizontal="center" vertical="center" wrapText="1"/>
    </xf>
    <xf numFmtId="165" fontId="6" fillId="3"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wrapText="1"/>
    </xf>
    <xf numFmtId="165" fontId="0" fillId="0" borderId="0" xfId="0" applyNumberFormat="1"/>
    <xf numFmtId="0" fontId="15" fillId="3" borderId="1" xfId="0" applyFont="1" applyFill="1" applyBorder="1" applyAlignment="1">
      <alignment horizontal="left" vertical="center" wrapText="1"/>
    </xf>
    <xf numFmtId="0" fontId="6" fillId="3" borderId="3" xfId="0" applyFont="1" applyFill="1" applyBorder="1" applyAlignment="1">
      <alignment horizontal="center" vertical="center" wrapText="1"/>
    </xf>
    <xf numFmtId="166" fontId="0" fillId="0" borderId="0" xfId="0" applyNumberFormat="1"/>
    <xf numFmtId="6" fontId="6" fillId="3" borderId="7"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6" fontId="6" fillId="3" borderId="1" xfId="0"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0" fillId="5" borderId="1" xfId="0" applyFont="1" applyFill="1" applyBorder="1" applyAlignment="1">
      <alignment horizontal="center" wrapText="1"/>
    </xf>
    <xf numFmtId="164" fontId="10" fillId="5" borderId="1" xfId="0" applyNumberFormat="1" applyFont="1" applyFill="1" applyBorder="1"/>
    <xf numFmtId="6" fontId="4" fillId="5" borderId="1" xfId="0" applyNumberFormat="1" applyFont="1" applyFill="1" applyBorder="1" applyAlignment="1">
      <alignment horizontal="center" vertical="center" wrapText="1"/>
    </xf>
    <xf numFmtId="165" fontId="10" fillId="5" borderId="1" xfId="0" applyNumberFormat="1" applyFont="1" applyFill="1" applyBorder="1"/>
    <xf numFmtId="165" fontId="18" fillId="5" borderId="1" xfId="0" applyNumberFormat="1" applyFont="1" applyFill="1" applyBorder="1" applyAlignment="1">
      <alignment horizontal="center" vertical="center" wrapText="1"/>
    </xf>
    <xf numFmtId="6" fontId="4" fillId="5" borderId="5" xfId="0" applyNumberFormat="1" applyFont="1" applyFill="1" applyBorder="1" applyAlignment="1">
      <alignment horizontal="center" vertical="center" wrapText="1"/>
    </xf>
    <xf numFmtId="6" fontId="13" fillId="5" borderId="4" xfId="1" applyNumberFormat="1" applyFont="1" applyFill="1" applyBorder="1" applyAlignment="1">
      <alignment horizontal="center" vertical="center" wrapText="1"/>
    </xf>
    <xf numFmtId="44" fontId="13" fillId="5" borderId="4" xfId="1" applyFont="1" applyFill="1" applyBorder="1" applyAlignment="1">
      <alignment horizontal="center" vertical="center" wrapText="1"/>
    </xf>
    <xf numFmtId="0" fontId="6" fillId="3" borderId="1"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6" fillId="4" borderId="3" xfId="0" applyFont="1" applyFill="1" applyBorder="1" applyAlignment="1">
      <alignment horizontal="center" vertical="top" wrapText="1"/>
    </xf>
    <xf numFmtId="0" fontId="16" fillId="4" borderId="5" xfId="0" applyFont="1" applyFill="1" applyBorder="1" applyAlignment="1">
      <alignment horizontal="center" vertical="top" wrapText="1"/>
    </xf>
    <xf numFmtId="0" fontId="16" fillId="4" borderId="4" xfId="0" applyFont="1" applyFill="1" applyBorder="1" applyAlignment="1">
      <alignment horizontal="center" vertical="top" wrapText="1"/>
    </xf>
    <xf numFmtId="0" fontId="16" fillId="2" borderId="0" xfId="0" applyFont="1" applyFill="1" applyAlignment="1">
      <alignment horizontal="center" vertical="top" wrapText="1"/>
    </xf>
    <xf numFmtId="0" fontId="6" fillId="3" borderId="1" xfId="0" applyFont="1" applyFill="1" applyBorder="1" applyAlignment="1">
      <alignment horizontal="center" vertical="center" wrapText="1"/>
    </xf>
    <xf numFmtId="6" fontId="6" fillId="3" borderId="1" xfId="0" applyNumberFormat="1" applyFont="1" applyFill="1" applyBorder="1" applyAlignment="1">
      <alignment horizontal="center" vertical="center" wrapText="1"/>
    </xf>
  </cellXfs>
  <cellStyles count="4">
    <cellStyle name="Millares" xfId="2" builtinId="3"/>
    <cellStyle name="Moneda" xfId="1" builtinId="4"/>
    <cellStyle name="Normal" xfId="0" builtinId="0"/>
    <cellStyle name="Total" xfId="3" builtin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3" zoomScale="120" zoomScaleNormal="120" workbookViewId="0">
      <selection activeCell="F85" sqref="F85"/>
    </sheetView>
  </sheetViews>
  <sheetFormatPr baseColWidth="10" defaultRowHeight="15" x14ac:dyDescent="0.25"/>
  <cols>
    <col min="1" max="1" width="33.85546875" customWidth="1"/>
    <col min="2" max="2" width="27" customWidth="1"/>
    <col min="3" max="3" width="14" customWidth="1"/>
    <col min="4" max="4" width="14.42578125" customWidth="1"/>
    <col min="5" max="5" width="23.42578125" customWidth="1"/>
    <col min="6" max="6" width="17.140625" customWidth="1"/>
    <col min="9" max="9" width="17.42578125" bestFit="1" customWidth="1"/>
    <col min="10" max="11" width="16.28515625" bestFit="1" customWidth="1"/>
  </cols>
  <sheetData>
    <row r="1" spans="1:11" ht="22.5" customHeight="1" x14ac:dyDescent="0.25">
      <c r="A1" s="50" t="s">
        <v>56</v>
      </c>
      <c r="B1" s="50"/>
      <c r="C1" s="50"/>
      <c r="D1" s="50"/>
      <c r="E1" s="50"/>
      <c r="F1" s="50"/>
      <c r="I1" s="3"/>
      <c r="J1" s="2"/>
      <c r="K1" s="2"/>
    </row>
    <row r="2" spans="1:11" s="12" customFormat="1" ht="18" customHeight="1" x14ac:dyDescent="0.25">
      <c r="A2" s="47" t="s">
        <v>22</v>
      </c>
      <c r="B2" s="48"/>
      <c r="C2" s="48"/>
      <c r="D2" s="48"/>
      <c r="E2" s="48"/>
      <c r="F2" s="49"/>
      <c r="I2" s="13"/>
      <c r="J2" s="14"/>
      <c r="K2" s="14"/>
    </row>
    <row r="3" spans="1:11" x14ac:dyDescent="0.25">
      <c r="A3" s="31" t="s">
        <v>0</v>
      </c>
      <c r="B3" s="31"/>
      <c r="C3" s="31" t="s">
        <v>27</v>
      </c>
      <c r="D3" s="31" t="s">
        <v>1</v>
      </c>
      <c r="E3" s="31" t="s">
        <v>2</v>
      </c>
      <c r="F3" s="31" t="s">
        <v>3</v>
      </c>
    </row>
    <row r="4" spans="1:11" x14ac:dyDescent="0.25">
      <c r="A4" s="10" t="s">
        <v>4</v>
      </c>
      <c r="B4" s="10" t="s">
        <v>20</v>
      </c>
      <c r="C4" s="10"/>
      <c r="D4" s="10" t="s">
        <v>9</v>
      </c>
      <c r="E4" s="4">
        <v>5000000</v>
      </c>
      <c r="F4" s="4">
        <f>E4*3</f>
        <v>15000000</v>
      </c>
    </row>
    <row r="5" spans="1:11" x14ac:dyDescent="0.25">
      <c r="A5" s="10" t="s">
        <v>23</v>
      </c>
      <c r="B5" s="10" t="s">
        <v>20</v>
      </c>
      <c r="C5" s="10"/>
      <c r="D5" s="10" t="s">
        <v>9</v>
      </c>
      <c r="E5" s="4">
        <v>3000000</v>
      </c>
      <c r="F5" s="4">
        <f>E5*3</f>
        <v>9000000</v>
      </c>
    </row>
    <row r="6" spans="1:11" x14ac:dyDescent="0.25">
      <c r="A6" s="10" t="s">
        <v>14</v>
      </c>
      <c r="B6" s="10" t="s">
        <v>20</v>
      </c>
      <c r="C6" s="10"/>
      <c r="D6" s="10" t="s">
        <v>9</v>
      </c>
      <c r="E6" s="4">
        <v>3000000</v>
      </c>
      <c r="F6" s="4">
        <f>E6*3</f>
        <v>9000000</v>
      </c>
    </row>
    <row r="7" spans="1:11" x14ac:dyDescent="0.25">
      <c r="A7" s="15"/>
      <c r="B7" s="16"/>
      <c r="C7" s="16"/>
      <c r="D7" s="17"/>
      <c r="E7" s="42" t="s">
        <v>24</v>
      </c>
      <c r="F7" s="44">
        <f>SUM(F4:F6)</f>
        <v>33000000</v>
      </c>
    </row>
    <row r="8" spans="1:11" ht="17.25" customHeight="1" x14ac:dyDescent="0.25">
      <c r="A8" s="47" t="s">
        <v>25</v>
      </c>
      <c r="B8" s="48"/>
      <c r="C8" s="48"/>
      <c r="D8" s="48"/>
      <c r="E8" s="48"/>
      <c r="F8" s="49"/>
      <c r="I8" s="3"/>
      <c r="J8" s="2"/>
      <c r="K8" s="2"/>
    </row>
    <row r="9" spans="1:11" x14ac:dyDescent="0.25">
      <c r="A9" s="31" t="s">
        <v>0</v>
      </c>
      <c r="B9" s="31"/>
      <c r="C9" s="31" t="s">
        <v>27</v>
      </c>
      <c r="D9" s="31" t="s">
        <v>1</v>
      </c>
      <c r="E9" s="31" t="s">
        <v>2</v>
      </c>
      <c r="F9" s="31" t="s">
        <v>3</v>
      </c>
    </row>
    <row r="10" spans="1:11" ht="22.5" customHeight="1" x14ac:dyDescent="0.25">
      <c r="A10" s="10" t="s">
        <v>5</v>
      </c>
      <c r="B10" s="10"/>
      <c r="C10" s="10">
        <v>2</v>
      </c>
      <c r="D10" s="10">
        <v>36</v>
      </c>
      <c r="E10" s="4">
        <v>261977</v>
      </c>
      <c r="F10" s="4">
        <f>E10*D10*C10</f>
        <v>18862344</v>
      </c>
    </row>
    <row r="11" spans="1:11" ht="30.75" customHeight="1" x14ac:dyDescent="0.25">
      <c r="A11" s="10" t="s">
        <v>8</v>
      </c>
      <c r="B11" s="10"/>
      <c r="C11" s="10">
        <v>1</v>
      </c>
      <c r="D11" s="46">
        <v>9</v>
      </c>
      <c r="E11" s="4">
        <v>168195</v>
      </c>
      <c r="F11" s="4">
        <f t="shared" ref="F11:F21" si="0">E11*D11*C11</f>
        <v>1513755</v>
      </c>
    </row>
    <row r="12" spans="1:11" ht="30.75" customHeight="1" x14ac:dyDescent="0.25">
      <c r="A12" s="10" t="s">
        <v>21</v>
      </c>
      <c r="B12" s="10"/>
      <c r="C12" s="10">
        <v>1</v>
      </c>
      <c r="D12" s="46">
        <v>9</v>
      </c>
      <c r="E12" s="4">
        <v>446488</v>
      </c>
      <c r="F12" s="4">
        <f t="shared" si="0"/>
        <v>4018392</v>
      </c>
    </row>
    <row r="13" spans="1:11" x14ac:dyDescent="0.25">
      <c r="A13" s="10" t="s">
        <v>11</v>
      </c>
      <c r="B13" s="10" t="s">
        <v>19</v>
      </c>
      <c r="C13" s="10">
        <v>1</v>
      </c>
      <c r="D13" s="10">
        <v>2</v>
      </c>
      <c r="E13" s="4">
        <v>3000000</v>
      </c>
      <c r="F13" s="4">
        <f t="shared" si="0"/>
        <v>6000000</v>
      </c>
    </row>
    <row r="14" spans="1:11" x14ac:dyDescent="0.25">
      <c r="A14" s="10" t="s">
        <v>12</v>
      </c>
      <c r="B14" s="10" t="s">
        <v>19</v>
      </c>
      <c r="C14" s="10">
        <v>1</v>
      </c>
      <c r="D14" s="10">
        <v>2</v>
      </c>
      <c r="E14" s="4">
        <v>3000000</v>
      </c>
      <c r="F14" s="4">
        <f t="shared" si="0"/>
        <v>6000000</v>
      </c>
    </row>
    <row r="15" spans="1:11" x14ac:dyDescent="0.25">
      <c r="A15" s="10" t="s">
        <v>10</v>
      </c>
      <c r="B15" s="10" t="s">
        <v>19</v>
      </c>
      <c r="C15" s="10">
        <v>1</v>
      </c>
      <c r="D15" s="10">
        <v>2</v>
      </c>
      <c r="E15" s="4">
        <v>3000000</v>
      </c>
      <c r="F15" s="4">
        <f t="shared" si="0"/>
        <v>6000000</v>
      </c>
    </row>
    <row r="16" spans="1:11" x14ac:dyDescent="0.25">
      <c r="A16" s="10" t="s">
        <v>18</v>
      </c>
      <c r="B16" s="10" t="s">
        <v>19</v>
      </c>
      <c r="C16" s="10">
        <v>1</v>
      </c>
      <c r="D16" s="10">
        <v>2</v>
      </c>
      <c r="E16" s="4">
        <v>3000000</v>
      </c>
      <c r="F16" s="4">
        <f t="shared" si="0"/>
        <v>6000000</v>
      </c>
    </row>
    <row r="17" spans="1:11" x14ac:dyDescent="0.25">
      <c r="A17" s="10" t="s">
        <v>13</v>
      </c>
      <c r="B17" s="10" t="s">
        <v>19</v>
      </c>
      <c r="C17" s="10">
        <v>1</v>
      </c>
      <c r="D17" s="10">
        <v>2</v>
      </c>
      <c r="E17" s="4">
        <v>3000000</v>
      </c>
      <c r="F17" s="4">
        <f t="shared" si="0"/>
        <v>6000000</v>
      </c>
    </row>
    <row r="18" spans="1:11" x14ac:dyDescent="0.25">
      <c r="A18" s="10" t="s">
        <v>17</v>
      </c>
      <c r="B18" s="10" t="s">
        <v>19</v>
      </c>
      <c r="C18" s="10">
        <v>1</v>
      </c>
      <c r="D18" s="10">
        <v>2</v>
      </c>
      <c r="E18" s="4">
        <v>3000000</v>
      </c>
      <c r="F18" s="4">
        <f t="shared" si="0"/>
        <v>6000000</v>
      </c>
    </row>
    <row r="19" spans="1:11" x14ac:dyDescent="0.25">
      <c r="A19" s="10" t="s">
        <v>51</v>
      </c>
      <c r="B19" s="10"/>
      <c r="C19" s="10">
        <v>1</v>
      </c>
      <c r="D19" s="10">
        <v>2</v>
      </c>
      <c r="E19" s="4">
        <v>3000000</v>
      </c>
      <c r="F19" s="4">
        <f t="shared" si="0"/>
        <v>6000000</v>
      </c>
    </row>
    <row r="20" spans="1:11" x14ac:dyDescent="0.25">
      <c r="A20" s="10" t="s">
        <v>57</v>
      </c>
      <c r="B20" s="10"/>
      <c r="C20" s="10">
        <v>1</v>
      </c>
      <c r="D20" s="10">
        <v>1</v>
      </c>
      <c r="E20" s="4">
        <v>15000000</v>
      </c>
      <c r="F20" s="4">
        <f t="shared" si="0"/>
        <v>15000000</v>
      </c>
    </row>
    <row r="21" spans="1:11" ht="89.25" x14ac:dyDescent="0.25">
      <c r="A21" s="10" t="s">
        <v>6</v>
      </c>
      <c r="B21" s="10"/>
      <c r="C21" s="10">
        <v>1</v>
      </c>
      <c r="D21" s="10">
        <v>900</v>
      </c>
      <c r="E21" s="4">
        <v>12317</v>
      </c>
      <c r="F21" s="4">
        <f t="shared" si="0"/>
        <v>11085300</v>
      </c>
    </row>
    <row r="22" spans="1:11" ht="17.100000000000001" customHeight="1" x14ac:dyDescent="0.25">
      <c r="A22" s="11"/>
      <c r="B22" s="11"/>
      <c r="C22" s="11"/>
      <c r="D22" s="11"/>
      <c r="E22" s="42" t="s">
        <v>24</v>
      </c>
      <c r="F22" s="44">
        <f>SUM(F10:F21)</f>
        <v>92479791</v>
      </c>
      <c r="I22" s="3"/>
      <c r="J22" s="2"/>
      <c r="K22" s="2"/>
    </row>
    <row r="23" spans="1:11" ht="18.75" x14ac:dyDescent="0.25">
      <c r="A23" s="47" t="s">
        <v>26</v>
      </c>
      <c r="B23" s="48"/>
      <c r="C23" s="48"/>
      <c r="D23" s="48"/>
      <c r="E23" s="48"/>
      <c r="F23" s="49"/>
    </row>
    <row r="24" spans="1:11" x14ac:dyDescent="0.25">
      <c r="A24" s="31" t="s">
        <v>0</v>
      </c>
      <c r="B24" s="31"/>
      <c r="C24" s="31" t="s">
        <v>27</v>
      </c>
      <c r="D24" s="31" t="s">
        <v>1</v>
      </c>
      <c r="E24" s="31" t="s">
        <v>2</v>
      </c>
      <c r="F24" s="31" t="s">
        <v>3</v>
      </c>
    </row>
    <row r="25" spans="1:11" ht="24" customHeight="1" x14ac:dyDescent="0.25">
      <c r="A25" s="10" t="s">
        <v>58</v>
      </c>
      <c r="B25" s="10"/>
      <c r="C25" s="10">
        <v>1</v>
      </c>
      <c r="D25" s="10">
        <v>5</v>
      </c>
      <c r="E25" s="4">
        <v>261977</v>
      </c>
      <c r="F25" s="4">
        <f>E25*D25*C25</f>
        <v>1309885</v>
      </c>
    </row>
    <row r="26" spans="1:11" ht="89.25" customHeight="1" x14ac:dyDescent="0.25">
      <c r="A26" s="18" t="s">
        <v>6</v>
      </c>
      <c r="B26" s="10"/>
      <c r="C26" s="10">
        <v>1</v>
      </c>
      <c r="D26" s="10">
        <v>300</v>
      </c>
      <c r="E26" s="4">
        <v>12317</v>
      </c>
      <c r="F26" s="4">
        <f>E26*D26*C26</f>
        <v>3695100</v>
      </c>
    </row>
    <row r="27" spans="1:11" ht="91.5" customHeight="1" x14ac:dyDescent="0.25">
      <c r="A27" s="18" t="s">
        <v>59</v>
      </c>
      <c r="B27" s="10"/>
      <c r="C27" s="10">
        <v>1</v>
      </c>
      <c r="D27" s="10">
        <v>300</v>
      </c>
      <c r="E27" s="28">
        <v>25000</v>
      </c>
      <c r="F27" s="4">
        <f>E27*D27*C27</f>
        <v>7500000</v>
      </c>
    </row>
    <row r="28" spans="1:11" x14ac:dyDescent="0.25">
      <c r="A28" s="18" t="s">
        <v>60</v>
      </c>
      <c r="B28" s="10"/>
      <c r="C28" s="10">
        <v>1</v>
      </c>
      <c r="D28" s="10">
        <v>1</v>
      </c>
      <c r="E28" s="28">
        <v>15000000</v>
      </c>
      <c r="F28" s="4">
        <f t="shared" ref="F28" si="1">E28*D28*C28</f>
        <v>15000000</v>
      </c>
    </row>
    <row r="29" spans="1:11" ht="18.75" x14ac:dyDescent="0.25">
      <c r="A29" s="11"/>
      <c r="B29" s="11"/>
      <c r="C29" s="11"/>
      <c r="D29" s="11"/>
      <c r="E29" s="42" t="s">
        <v>24</v>
      </c>
      <c r="F29" s="43">
        <f>SUM(F25:F28)</f>
        <v>27504985</v>
      </c>
    </row>
    <row r="30" spans="1:11" ht="18.95" customHeight="1" x14ac:dyDescent="0.25">
      <c r="A30" s="47" t="s">
        <v>28</v>
      </c>
      <c r="B30" s="48"/>
      <c r="C30" s="48"/>
      <c r="D30" s="48"/>
      <c r="E30" s="48"/>
      <c r="F30" s="49"/>
    </row>
    <row r="31" spans="1:11" x14ac:dyDescent="0.25">
      <c r="A31" s="32" t="s">
        <v>7</v>
      </c>
      <c r="B31" s="32"/>
      <c r="C31" s="31" t="s">
        <v>27</v>
      </c>
      <c r="D31" s="32" t="s">
        <v>1</v>
      </c>
      <c r="E31" s="32" t="s">
        <v>2</v>
      </c>
      <c r="F31" s="32" t="s">
        <v>3</v>
      </c>
    </row>
    <row r="32" spans="1:11" ht="109.5" customHeight="1" x14ac:dyDescent="0.25">
      <c r="A32" s="5" t="s">
        <v>29</v>
      </c>
      <c r="B32" s="7"/>
      <c r="C32" s="7">
        <v>1</v>
      </c>
      <c r="D32" s="5">
        <v>1</v>
      </c>
      <c r="E32" s="6">
        <v>2500000</v>
      </c>
      <c r="F32" s="6">
        <f>(E32*D32*C32)</f>
        <v>2500000</v>
      </c>
    </row>
    <row r="33" spans="1:6" ht="87.75" customHeight="1" x14ac:dyDescent="0.25">
      <c r="A33" s="5" t="s">
        <v>15</v>
      </c>
      <c r="B33" s="7"/>
      <c r="C33" s="7">
        <v>1</v>
      </c>
      <c r="D33" s="5">
        <v>8</v>
      </c>
      <c r="E33" s="6">
        <v>588235</v>
      </c>
      <c r="F33" s="6">
        <f>E33*D33*C33</f>
        <v>4705880</v>
      </c>
    </row>
    <row r="34" spans="1:6" s="1" customFormat="1" ht="75.75" customHeight="1" x14ac:dyDescent="0.25">
      <c r="A34" s="7" t="s">
        <v>16</v>
      </c>
      <c r="B34" s="10"/>
      <c r="C34" s="10">
        <v>1</v>
      </c>
      <c r="D34" s="9">
        <v>16</v>
      </c>
      <c r="E34" s="4">
        <v>151262</v>
      </c>
      <c r="F34" s="6">
        <f>E34*D34*C34</f>
        <v>2420192</v>
      </c>
    </row>
    <row r="35" spans="1:6" ht="51" x14ac:dyDescent="0.25">
      <c r="A35" s="45" t="s">
        <v>30</v>
      </c>
      <c r="B35" s="19"/>
      <c r="C35" s="21">
        <v>2</v>
      </c>
      <c r="D35" s="7">
        <v>4</v>
      </c>
      <c r="E35" s="6">
        <v>494714</v>
      </c>
      <c r="F35" s="6">
        <f>E35*D35*C35</f>
        <v>3957712</v>
      </c>
    </row>
    <row r="36" spans="1:6" ht="134.25" customHeight="1" x14ac:dyDescent="0.25">
      <c r="A36" s="45" t="s">
        <v>31</v>
      </c>
      <c r="B36" s="19"/>
      <c r="C36" s="21">
        <v>1</v>
      </c>
      <c r="D36" s="7">
        <v>1</v>
      </c>
      <c r="E36" s="20">
        <v>618392</v>
      </c>
      <c r="F36" s="6">
        <f>E36*D36*C36</f>
        <v>618392</v>
      </c>
    </row>
    <row r="37" spans="1:6" ht="66.75" customHeight="1" x14ac:dyDescent="0.25">
      <c r="A37" s="51" t="s">
        <v>32</v>
      </c>
      <c r="B37" s="7"/>
      <c r="C37" s="7">
        <v>2</v>
      </c>
      <c r="D37" s="51">
        <v>4</v>
      </c>
      <c r="E37" s="52">
        <v>261977</v>
      </c>
      <c r="F37" s="52">
        <f>E37*D37*C37</f>
        <v>2095816</v>
      </c>
    </row>
    <row r="38" spans="1:6" hidden="1" x14ac:dyDescent="0.25">
      <c r="A38" s="51"/>
      <c r="B38" s="7"/>
      <c r="C38" s="7"/>
      <c r="D38" s="51"/>
      <c r="E38" s="52"/>
      <c r="F38" s="52"/>
    </row>
    <row r="39" spans="1:6" hidden="1" x14ac:dyDescent="0.25">
      <c r="A39" s="51"/>
      <c r="B39" s="7"/>
      <c r="C39" s="7"/>
      <c r="D39" s="51"/>
      <c r="E39" s="52"/>
      <c r="F39" s="52"/>
    </row>
    <row r="40" spans="1:6" hidden="1" x14ac:dyDescent="0.25">
      <c r="A40" s="51"/>
      <c r="B40" s="7"/>
      <c r="C40" s="7"/>
      <c r="D40" s="51"/>
      <c r="E40" s="52"/>
      <c r="F40" s="52"/>
    </row>
    <row r="41" spans="1:6" hidden="1" x14ac:dyDescent="0.25">
      <c r="A41" s="51"/>
      <c r="B41" s="7"/>
      <c r="C41" s="7"/>
      <c r="D41" s="51"/>
      <c r="E41" s="52"/>
      <c r="F41" s="52"/>
    </row>
    <row r="42" spans="1:6" hidden="1" x14ac:dyDescent="0.25">
      <c r="A42" s="51"/>
      <c r="B42" s="7"/>
      <c r="C42" s="7"/>
      <c r="D42" s="51"/>
      <c r="E42" s="52"/>
      <c r="F42" s="52"/>
    </row>
    <row r="43" spans="1:6" hidden="1" x14ac:dyDescent="0.25">
      <c r="A43" s="51"/>
      <c r="B43" s="7"/>
      <c r="C43" s="7"/>
      <c r="D43" s="51"/>
      <c r="E43" s="52"/>
      <c r="F43" s="52"/>
    </row>
    <row r="44" spans="1:6" ht="34.5" hidden="1" customHeight="1" x14ac:dyDescent="0.25">
      <c r="A44" s="51"/>
      <c r="B44" s="7"/>
      <c r="C44" s="7"/>
      <c r="D44" s="51"/>
      <c r="E44" s="52"/>
      <c r="F44" s="52"/>
    </row>
    <row r="45" spans="1:6" ht="34.5" customHeight="1" x14ac:dyDescent="0.25">
      <c r="A45" s="7" t="s">
        <v>33</v>
      </c>
      <c r="B45" s="7"/>
      <c r="C45" s="7">
        <v>3</v>
      </c>
      <c r="D45" s="7">
        <v>4</v>
      </c>
      <c r="E45" s="6">
        <v>150000</v>
      </c>
      <c r="F45" s="6">
        <f>E45*D45*C45</f>
        <v>1800000</v>
      </c>
    </row>
    <row r="46" spans="1:6" x14ac:dyDescent="0.25">
      <c r="A46" s="29" t="s">
        <v>50</v>
      </c>
      <c r="B46" s="29"/>
      <c r="C46" s="29">
        <v>1</v>
      </c>
      <c r="D46" s="29">
        <v>1</v>
      </c>
      <c r="E46" s="30">
        <v>5000000</v>
      </c>
      <c r="F46" s="30">
        <f t="shared" ref="F46" si="2">E46*D46*C46</f>
        <v>5000000</v>
      </c>
    </row>
    <row r="47" spans="1:6" ht="18.75" x14ac:dyDescent="0.25">
      <c r="A47" s="33"/>
      <c r="B47" s="33"/>
      <c r="C47" s="33"/>
      <c r="D47" s="34"/>
      <c r="E47" s="39" t="s">
        <v>24</v>
      </c>
      <c r="F47" s="40">
        <f>SUM(F32:F46)</f>
        <v>23097992</v>
      </c>
    </row>
    <row r="48" spans="1:6" ht="18.75" x14ac:dyDescent="0.25">
      <c r="A48" s="47" t="s">
        <v>49</v>
      </c>
      <c r="B48" s="48"/>
      <c r="C48" s="48"/>
      <c r="D48" s="48"/>
      <c r="E48" s="48"/>
      <c r="F48" s="49"/>
    </row>
    <row r="49" spans="1:6" x14ac:dyDescent="0.25">
      <c r="A49" s="32" t="s">
        <v>7</v>
      </c>
      <c r="B49" s="32"/>
      <c r="C49" s="31" t="s">
        <v>27</v>
      </c>
      <c r="D49" s="32" t="s">
        <v>1</v>
      </c>
      <c r="E49" s="32" t="s">
        <v>2</v>
      </c>
      <c r="F49" s="32" t="s">
        <v>3</v>
      </c>
    </row>
    <row r="50" spans="1:6" ht="87.75" customHeight="1" x14ac:dyDescent="0.25">
      <c r="A50" s="7" t="s">
        <v>55</v>
      </c>
      <c r="B50" s="8"/>
      <c r="C50" s="7">
        <v>1</v>
      </c>
      <c r="D50" s="7">
        <v>1</v>
      </c>
      <c r="E50" s="22">
        <v>6500000</v>
      </c>
      <c r="F50" s="22">
        <f>E50*D50*C50</f>
        <v>6500000</v>
      </c>
    </row>
    <row r="51" spans="1:6" ht="63.75" x14ac:dyDescent="0.25">
      <c r="A51" s="29" t="s">
        <v>34</v>
      </c>
      <c r="B51" s="8"/>
      <c r="C51" s="29">
        <v>1</v>
      </c>
      <c r="D51" s="29">
        <v>500</v>
      </c>
      <c r="E51" s="22">
        <v>106500</v>
      </c>
      <c r="F51" s="22">
        <f>E51*D51*C51</f>
        <v>53250000</v>
      </c>
    </row>
    <row r="52" spans="1:6" x14ac:dyDescent="0.25">
      <c r="A52" s="35"/>
      <c r="B52" s="36"/>
      <c r="C52" s="35"/>
      <c r="D52" s="35"/>
      <c r="E52" s="39" t="s">
        <v>24</v>
      </c>
      <c r="F52" s="41">
        <f>SUM(F50:F51)</f>
        <v>59750000</v>
      </c>
    </row>
    <row r="53" spans="1:6" ht="20.100000000000001" customHeight="1" x14ac:dyDescent="0.25">
      <c r="A53" s="47" t="s">
        <v>35</v>
      </c>
      <c r="B53" s="48"/>
      <c r="C53" s="48"/>
      <c r="D53" s="48"/>
      <c r="E53" s="48"/>
      <c r="F53" s="49"/>
    </row>
    <row r="54" spans="1:6" x14ac:dyDescent="0.25">
      <c r="A54" s="32" t="s">
        <v>7</v>
      </c>
      <c r="B54" s="32"/>
      <c r="C54" s="31" t="s">
        <v>27</v>
      </c>
      <c r="D54" s="32" t="s">
        <v>1</v>
      </c>
      <c r="E54" s="32" t="s">
        <v>2</v>
      </c>
      <c r="F54" s="32" t="s">
        <v>3</v>
      </c>
    </row>
    <row r="55" spans="1:6" ht="139.5" customHeight="1" x14ac:dyDescent="0.25">
      <c r="A55" s="7" t="s">
        <v>36</v>
      </c>
      <c r="B55" s="7"/>
      <c r="C55" s="7">
        <v>1</v>
      </c>
      <c r="D55" s="7">
        <v>1</v>
      </c>
      <c r="E55" s="22">
        <v>2500357</v>
      </c>
      <c r="F55" s="22">
        <f>E55*D55*C55</f>
        <v>2500357</v>
      </c>
    </row>
    <row r="56" spans="1:6" ht="37.5" customHeight="1" x14ac:dyDescent="0.25">
      <c r="A56" s="7" t="s">
        <v>40</v>
      </c>
      <c r="B56" s="7"/>
      <c r="C56" s="7">
        <v>1</v>
      </c>
      <c r="D56" s="7">
        <v>1</v>
      </c>
      <c r="E56" s="22">
        <v>3458466.38</v>
      </c>
      <c r="F56" s="22">
        <f t="shared" ref="F56:F58" si="3">E56*D56*C56</f>
        <v>3458466.38</v>
      </c>
    </row>
    <row r="57" spans="1:6" ht="38.25" x14ac:dyDescent="0.25">
      <c r="A57" s="7" t="s">
        <v>41</v>
      </c>
      <c r="B57" s="7"/>
      <c r="C57" s="7">
        <v>1</v>
      </c>
      <c r="D57" s="7">
        <v>2</v>
      </c>
      <c r="E57" s="22">
        <v>1597614.28</v>
      </c>
      <c r="F57" s="22">
        <f t="shared" si="3"/>
        <v>3195228.56</v>
      </c>
    </row>
    <row r="58" spans="1:6" ht="38.25" x14ac:dyDescent="0.25">
      <c r="A58" s="7" t="s">
        <v>42</v>
      </c>
      <c r="B58" s="7"/>
      <c r="C58" s="7">
        <v>1</v>
      </c>
      <c r="D58" s="7">
        <v>1</v>
      </c>
      <c r="E58" s="22">
        <v>2605042</v>
      </c>
      <c r="F58" s="22">
        <f t="shared" si="3"/>
        <v>2605042</v>
      </c>
    </row>
    <row r="59" spans="1:6" ht="25.5" x14ac:dyDescent="0.25">
      <c r="A59" s="10" t="s">
        <v>37</v>
      </c>
      <c r="B59" s="7"/>
      <c r="C59" s="7">
        <v>10</v>
      </c>
      <c r="D59" s="7">
        <v>5</v>
      </c>
      <c r="E59" s="6">
        <v>261977</v>
      </c>
      <c r="F59" s="22">
        <f>E59*D59*C59</f>
        <v>13098850</v>
      </c>
    </row>
    <row r="60" spans="1:6" ht="89.25" x14ac:dyDescent="0.25">
      <c r="A60" s="7" t="s">
        <v>38</v>
      </c>
      <c r="B60" s="7"/>
      <c r="C60" s="7">
        <v>1</v>
      </c>
      <c r="D60" s="7">
        <v>1</v>
      </c>
      <c r="E60" s="6">
        <v>1500000</v>
      </c>
      <c r="F60" s="22">
        <f>E60*D60*C60</f>
        <v>1500000</v>
      </c>
    </row>
    <row r="61" spans="1:6" ht="126" customHeight="1" x14ac:dyDescent="0.25">
      <c r="A61" s="7" t="s">
        <v>39</v>
      </c>
      <c r="B61" s="7"/>
      <c r="C61" s="7">
        <v>1</v>
      </c>
      <c r="D61" s="7">
        <v>1</v>
      </c>
      <c r="E61" s="6">
        <v>3000000</v>
      </c>
      <c r="F61" s="22">
        <f t="shared" ref="F61:F62" si="4">E61*D61*C61</f>
        <v>3000000</v>
      </c>
    </row>
    <row r="62" spans="1:6" ht="153" customHeight="1" x14ac:dyDescent="0.25">
      <c r="A62" s="23" t="s">
        <v>43</v>
      </c>
      <c r="B62" s="7"/>
      <c r="C62" s="7">
        <v>1</v>
      </c>
      <c r="D62" s="7">
        <v>1</v>
      </c>
      <c r="E62" s="6">
        <v>4000000</v>
      </c>
      <c r="F62" s="22">
        <f t="shared" si="4"/>
        <v>4000000</v>
      </c>
    </row>
    <row r="63" spans="1:6" ht="117" customHeight="1" x14ac:dyDescent="0.25">
      <c r="A63" s="23" t="s">
        <v>53</v>
      </c>
      <c r="B63" s="7"/>
      <c r="C63" s="7"/>
      <c r="D63" s="7"/>
      <c r="E63" s="6"/>
      <c r="F63" s="22"/>
    </row>
    <row r="64" spans="1:6" ht="30" customHeight="1" x14ac:dyDescent="0.25">
      <c r="A64" s="10" t="s">
        <v>5</v>
      </c>
      <c r="B64" s="7"/>
      <c r="C64" s="7">
        <v>7</v>
      </c>
      <c r="D64" s="7">
        <v>2</v>
      </c>
      <c r="E64" s="6">
        <v>261977</v>
      </c>
      <c r="F64" s="22">
        <f t="shared" ref="F64:F67" si="5">E64*D64*C64</f>
        <v>3667678</v>
      </c>
    </row>
    <row r="65" spans="1:6" ht="36.75" customHeight="1" x14ac:dyDescent="0.25">
      <c r="A65" s="23" t="s">
        <v>45</v>
      </c>
      <c r="B65" s="7"/>
      <c r="C65" s="7">
        <v>1</v>
      </c>
      <c r="D65" s="7">
        <v>1</v>
      </c>
      <c r="E65" s="6">
        <v>3000000</v>
      </c>
      <c r="F65" s="22">
        <f t="shared" si="5"/>
        <v>3000000</v>
      </c>
    </row>
    <row r="66" spans="1:6" ht="36.75" customHeight="1" x14ac:dyDescent="0.25">
      <c r="A66" s="23" t="s">
        <v>46</v>
      </c>
      <c r="B66" s="7"/>
      <c r="C66" s="7">
        <v>1</v>
      </c>
      <c r="D66" s="7">
        <v>1</v>
      </c>
      <c r="E66" s="6">
        <v>3000000</v>
      </c>
      <c r="F66" s="22">
        <f t="shared" si="5"/>
        <v>3000000</v>
      </c>
    </row>
    <row r="67" spans="1:6" ht="36.75" customHeight="1" x14ac:dyDescent="0.25">
      <c r="A67" s="23" t="s">
        <v>47</v>
      </c>
      <c r="B67" s="7"/>
      <c r="C67" s="7">
        <v>3</v>
      </c>
      <c r="D67" s="7">
        <v>7</v>
      </c>
      <c r="E67" s="6">
        <v>35400</v>
      </c>
      <c r="F67" s="22">
        <f t="shared" si="5"/>
        <v>743400</v>
      </c>
    </row>
    <row r="68" spans="1:6" ht="51.95" customHeight="1" x14ac:dyDescent="0.25">
      <c r="A68" s="23" t="s">
        <v>48</v>
      </c>
      <c r="B68" s="7"/>
      <c r="C68" s="7">
        <v>7</v>
      </c>
      <c r="D68" s="7">
        <v>100</v>
      </c>
      <c r="E68" s="6">
        <v>1050</v>
      </c>
      <c r="F68" s="22">
        <f>E68*D68*C68</f>
        <v>735000</v>
      </c>
    </row>
    <row r="69" spans="1:6" ht="36.75" customHeight="1" x14ac:dyDescent="0.25">
      <c r="A69" s="23" t="s">
        <v>52</v>
      </c>
      <c r="B69" s="7"/>
      <c r="C69" s="7">
        <v>7</v>
      </c>
      <c r="D69" s="7">
        <v>1</v>
      </c>
      <c r="E69" s="6">
        <v>700000</v>
      </c>
      <c r="F69" s="22">
        <f>E69*D69*C69</f>
        <v>4900000</v>
      </c>
    </row>
    <row r="70" spans="1:6" ht="152.25" customHeight="1" x14ac:dyDescent="0.25">
      <c r="A70" s="25" t="s">
        <v>44</v>
      </c>
      <c r="B70" s="7"/>
      <c r="C70" s="7"/>
      <c r="D70" s="7"/>
      <c r="E70" s="6"/>
      <c r="F70" s="22"/>
    </row>
    <row r="71" spans="1:6" ht="30" customHeight="1" x14ac:dyDescent="0.25">
      <c r="A71" s="10" t="s">
        <v>5</v>
      </c>
      <c r="B71" s="7"/>
      <c r="C71" s="7">
        <v>2</v>
      </c>
      <c r="D71" s="7">
        <v>2</v>
      </c>
      <c r="E71" s="6">
        <v>261977</v>
      </c>
      <c r="F71" s="22">
        <f>E71*D71*C71</f>
        <v>1047908</v>
      </c>
    </row>
    <row r="72" spans="1:6" ht="36.75" customHeight="1" x14ac:dyDescent="0.25">
      <c r="A72" s="23" t="s">
        <v>45</v>
      </c>
      <c r="B72" s="7"/>
      <c r="C72" s="7">
        <v>1</v>
      </c>
      <c r="D72" s="7">
        <v>1</v>
      </c>
      <c r="E72" s="6">
        <v>3000000</v>
      </c>
      <c r="F72" s="22">
        <f>E72*D72*C72</f>
        <v>3000000</v>
      </c>
    </row>
    <row r="73" spans="1:6" ht="36.75" customHeight="1" x14ac:dyDescent="0.25">
      <c r="A73" s="23" t="s">
        <v>46</v>
      </c>
      <c r="B73" s="7"/>
      <c r="C73" s="7">
        <v>1</v>
      </c>
      <c r="D73" s="7">
        <v>1</v>
      </c>
      <c r="E73" s="6">
        <v>3000000</v>
      </c>
      <c r="F73" s="22">
        <f>E73*D73*C73</f>
        <v>3000000</v>
      </c>
    </row>
    <row r="74" spans="1:6" ht="53.25" customHeight="1" x14ac:dyDescent="0.25">
      <c r="A74" s="23" t="s">
        <v>48</v>
      </c>
      <c r="B74" s="7"/>
      <c r="C74" s="7">
        <v>2</v>
      </c>
      <c r="D74" s="26">
        <v>50</v>
      </c>
      <c r="E74" s="6">
        <v>1050</v>
      </c>
      <c r="F74" s="22">
        <f>E74*D74*C74</f>
        <v>105000</v>
      </c>
    </row>
    <row r="75" spans="1:6" x14ac:dyDescent="0.25">
      <c r="A75" s="23" t="s">
        <v>50</v>
      </c>
      <c r="B75" s="29"/>
      <c r="C75" s="29">
        <v>1</v>
      </c>
      <c r="D75" s="26">
        <v>1</v>
      </c>
      <c r="E75" s="30">
        <v>7610302.0599999996</v>
      </c>
      <c r="F75" s="22">
        <f t="shared" ref="F75" si="6">E75*D75*C75</f>
        <v>7610302.0599999996</v>
      </c>
    </row>
    <row r="76" spans="1:6" x14ac:dyDescent="0.25">
      <c r="E76" s="39" t="s">
        <v>24</v>
      </c>
      <c r="F76" s="40">
        <f>SUM(F55:F75)</f>
        <v>64167232</v>
      </c>
    </row>
    <row r="78" spans="1:6" ht="30" x14ac:dyDescent="0.25">
      <c r="E78" s="37" t="s">
        <v>54</v>
      </c>
      <c r="F78" s="38">
        <f>F7+F22+F29+F47+F52+F76</f>
        <v>300000000</v>
      </c>
    </row>
    <row r="81" spans="6:6" x14ac:dyDescent="0.25">
      <c r="F81" s="27">
        <f>F76+F52+F47+F29+F22+F7</f>
        <v>300000000</v>
      </c>
    </row>
    <row r="82" spans="6:6" x14ac:dyDescent="0.25">
      <c r="F82" s="24">
        <v>300000000</v>
      </c>
    </row>
    <row r="83" spans="6:6" x14ac:dyDescent="0.25">
      <c r="F83" s="27">
        <f>F82-F81</f>
        <v>0</v>
      </c>
    </row>
  </sheetData>
  <mergeCells count="15">
    <mergeCell ref="A53:F53"/>
    <mergeCell ref="A1:F1"/>
    <mergeCell ref="A30:F30"/>
    <mergeCell ref="A8:F8"/>
    <mergeCell ref="A2:F2"/>
    <mergeCell ref="A23:F23"/>
    <mergeCell ref="A48:F48"/>
    <mergeCell ref="D37:D41"/>
    <mergeCell ref="E37:E41"/>
    <mergeCell ref="F37:F41"/>
    <mergeCell ref="D42:D44"/>
    <mergeCell ref="E42:E44"/>
    <mergeCell ref="F42:F44"/>
    <mergeCell ref="A37:A41"/>
    <mergeCell ref="A42:A4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 DE SABANETA</dc:creator>
  <cp:lastModifiedBy>Andrés Felipe Caraballo Ramos</cp:lastModifiedBy>
  <dcterms:created xsi:type="dcterms:W3CDTF">2023-04-28T16:06:54Z</dcterms:created>
  <dcterms:modified xsi:type="dcterms:W3CDTF">2023-06-08T16:04:10Z</dcterms:modified>
</cp:coreProperties>
</file>