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sena4-my.sharepoint.com/personal/jpgomezb_sena_edu_co/Documents/Contratación 2023/Bienes y Servicios/5. Materiales de Formación/Materiales de Formacion General/2. Documentos del proceso/"/>
    </mc:Choice>
  </mc:AlternateContent>
  <xr:revisionPtr revIDLastSave="1463" documentId="8_{0C063B70-A03B-4E0E-B3A9-617D4F2A3414}" xr6:coauthVersionLast="47" xr6:coauthVersionMax="47" xr10:uidLastSave="{00EF362B-0448-432B-B1A3-A130592FFBA9}"/>
  <bookViews>
    <workbookView xWindow="-120" yWindow="-120" windowWidth="20730" windowHeight="11160" firstSheet="5" activeTab="8" xr2:uid="{AA32ACF4-5F5C-4A40-980F-8670857DFF85}"/>
  </bookViews>
  <sheets>
    <sheet name="Lote 1. Laboratorio " sheetId="10" r:id="rId1"/>
    <sheet name="Lote 2. Logistica " sheetId="1" r:id="rId2"/>
    <sheet name="Lote 3. Alojamiento y Limpieza" sheetId="2" r:id="rId3"/>
    <sheet name="Lote 4. Artesanias" sheetId="3" r:id="rId4"/>
    <sheet name="Lote 5. Organizacion de eventos" sheetId="4" r:id="rId5"/>
    <sheet name="Lote 6. Cosmetologia " sheetId="5" r:id="rId6"/>
    <sheet name="Lote 7. Papeleria" sheetId="6" r:id="rId7"/>
    <sheet name="Lote 8. Salud" sheetId="7" r:id="rId8"/>
    <sheet name="Consolidado" sheetId="8" r:id="rId9"/>
  </sheets>
  <definedNames>
    <definedName name="_xlnm._FilterDatabase" localSheetId="0" hidden="1">'Lote 1. Laboratorio '!$A$2:$S$46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 i="8" l="1"/>
  <c r="C10" i="8"/>
  <c r="B2" i="8"/>
  <c r="M47" i="10"/>
  <c r="Q47" i="10"/>
  <c r="R47" i="10"/>
  <c r="S47" i="10"/>
  <c r="E9" i="8"/>
  <c r="E8" i="8"/>
  <c r="E7" i="8"/>
  <c r="E6" i="8"/>
  <c r="E5" i="8"/>
  <c r="E4" i="8"/>
  <c r="E3" i="8"/>
  <c r="E2" i="8"/>
  <c r="O46" i="10" l="1"/>
  <c r="P46" i="10" s="1"/>
  <c r="Q46" i="10" s="1"/>
  <c r="L46" i="10"/>
  <c r="O45" i="10"/>
  <c r="P45" i="10" s="1"/>
  <c r="L45" i="10"/>
  <c r="M45" i="10" s="1"/>
  <c r="O44" i="10"/>
  <c r="P44" i="10" s="1"/>
  <c r="M44" i="10"/>
  <c r="L44" i="10"/>
  <c r="O43" i="10"/>
  <c r="P43" i="10" s="1"/>
  <c r="Q43" i="10" s="1"/>
  <c r="L43" i="10"/>
  <c r="O42" i="10"/>
  <c r="P42" i="10" s="1"/>
  <c r="Q42" i="10" s="1"/>
  <c r="L42" i="10"/>
  <c r="O41" i="10"/>
  <c r="P41" i="10" s="1"/>
  <c r="L41" i="10"/>
  <c r="M41" i="10" s="1"/>
  <c r="O40" i="10"/>
  <c r="P40" i="10" s="1"/>
  <c r="L40" i="10"/>
  <c r="M40" i="10" s="1"/>
  <c r="P39" i="10"/>
  <c r="Q39" i="10" s="1"/>
  <c r="O39" i="10"/>
  <c r="L39" i="10"/>
  <c r="R39" i="10" s="1"/>
  <c r="S39" i="10" s="1"/>
  <c r="O38" i="10"/>
  <c r="P38" i="10" s="1"/>
  <c r="Q38" i="10" s="1"/>
  <c r="L38" i="10"/>
  <c r="O37" i="10"/>
  <c r="P37" i="10" s="1"/>
  <c r="L37" i="10"/>
  <c r="M37" i="10" s="1"/>
  <c r="O36" i="10"/>
  <c r="P36" i="10" s="1"/>
  <c r="M36" i="10"/>
  <c r="L36" i="10"/>
  <c r="O35" i="10"/>
  <c r="P35" i="10" s="1"/>
  <c r="Q35" i="10" s="1"/>
  <c r="L35" i="10"/>
  <c r="P34" i="10"/>
  <c r="Q34" i="10" s="1"/>
  <c r="O34" i="10"/>
  <c r="L34" i="10"/>
  <c r="O33" i="10"/>
  <c r="P33" i="10" s="1"/>
  <c r="M33" i="10"/>
  <c r="L33" i="10"/>
  <c r="O32" i="10"/>
  <c r="P32" i="10" s="1"/>
  <c r="L32" i="10"/>
  <c r="M32" i="10" s="1"/>
  <c r="O31" i="10"/>
  <c r="P31" i="10" s="1"/>
  <c r="Q31" i="10" s="1"/>
  <c r="L31" i="10"/>
  <c r="O30" i="10"/>
  <c r="P30" i="10" s="1"/>
  <c r="Q30" i="10" s="1"/>
  <c r="L30" i="10"/>
  <c r="O29" i="10"/>
  <c r="P29" i="10" s="1"/>
  <c r="L29" i="10"/>
  <c r="M29" i="10" s="1"/>
  <c r="O28" i="10"/>
  <c r="P28" i="10" s="1"/>
  <c r="M28" i="10"/>
  <c r="L28" i="10"/>
  <c r="O27" i="10"/>
  <c r="P27" i="10" s="1"/>
  <c r="Q27" i="10" s="1"/>
  <c r="L27" i="10"/>
  <c r="O26" i="10"/>
  <c r="P26" i="10" s="1"/>
  <c r="Q26" i="10" s="1"/>
  <c r="L26" i="10"/>
  <c r="O25" i="10"/>
  <c r="P25" i="10" s="1"/>
  <c r="L25" i="10"/>
  <c r="M25" i="10" s="1"/>
  <c r="O24" i="10"/>
  <c r="P24" i="10" s="1"/>
  <c r="L24" i="10"/>
  <c r="M24" i="10" s="1"/>
  <c r="O23" i="10"/>
  <c r="P23" i="10" s="1"/>
  <c r="Q23" i="10" s="1"/>
  <c r="L23" i="10"/>
  <c r="O22" i="10"/>
  <c r="P22" i="10" s="1"/>
  <c r="Q22" i="10" s="1"/>
  <c r="L22" i="10"/>
  <c r="O21" i="10"/>
  <c r="P21" i="10" s="1"/>
  <c r="L21" i="10"/>
  <c r="M21" i="10" s="1"/>
  <c r="O20" i="10"/>
  <c r="P20" i="10" s="1"/>
  <c r="Q20" i="10" s="1"/>
  <c r="L20" i="10"/>
  <c r="O19" i="10"/>
  <c r="P19" i="10" s="1"/>
  <c r="Q19" i="10" s="1"/>
  <c r="L19" i="10"/>
  <c r="O18" i="10"/>
  <c r="P18" i="10" s="1"/>
  <c r="Q18" i="10" s="1"/>
  <c r="L18" i="10"/>
  <c r="R18" i="10" s="1"/>
  <c r="S18" i="10" s="1"/>
  <c r="O17" i="10"/>
  <c r="P17" i="10" s="1"/>
  <c r="L17" i="10"/>
  <c r="M17" i="10" s="1"/>
  <c r="O16" i="10"/>
  <c r="P16" i="10" s="1"/>
  <c r="Q16" i="10" s="1"/>
  <c r="L16" i="10"/>
  <c r="M16" i="10" s="1"/>
  <c r="O15" i="10"/>
  <c r="P15" i="10" s="1"/>
  <c r="Q15" i="10" s="1"/>
  <c r="L15" i="10"/>
  <c r="O14" i="10"/>
  <c r="P14" i="10" s="1"/>
  <c r="Q14" i="10" s="1"/>
  <c r="L14" i="10"/>
  <c r="O13" i="10"/>
  <c r="P13" i="10" s="1"/>
  <c r="L13" i="10"/>
  <c r="M13" i="10" s="1"/>
  <c r="O12" i="10"/>
  <c r="P12" i="10" s="1"/>
  <c r="Q12" i="10" s="1"/>
  <c r="L12" i="10"/>
  <c r="O11" i="10"/>
  <c r="P11" i="10" s="1"/>
  <c r="Q11" i="10" s="1"/>
  <c r="L11" i="10"/>
  <c r="O10" i="10"/>
  <c r="P10" i="10" s="1"/>
  <c r="Q10" i="10" s="1"/>
  <c r="L10" i="10"/>
  <c r="R10" i="10" s="1"/>
  <c r="S10" i="10" s="1"/>
  <c r="O9" i="10"/>
  <c r="P9" i="10" s="1"/>
  <c r="L9" i="10"/>
  <c r="M9" i="10" s="1"/>
  <c r="O8" i="10"/>
  <c r="P8" i="10" s="1"/>
  <c r="Q8" i="10" s="1"/>
  <c r="L8" i="10"/>
  <c r="M8" i="10" s="1"/>
  <c r="O7" i="10"/>
  <c r="P7" i="10" s="1"/>
  <c r="Q7" i="10" s="1"/>
  <c r="L7" i="10"/>
  <c r="O6" i="10"/>
  <c r="P6" i="10" s="1"/>
  <c r="Q6" i="10" s="1"/>
  <c r="L6" i="10"/>
  <c r="L5" i="10"/>
  <c r="M5" i="10" s="1"/>
  <c r="R4" i="10"/>
  <c r="S4" i="10" s="1"/>
  <c r="L4" i="10"/>
  <c r="M4" i="10" s="1"/>
  <c r="L3" i="10"/>
  <c r="M3" i="10" s="1"/>
  <c r="Q44" i="10" l="1"/>
  <c r="R44" i="10"/>
  <c r="S44" i="10" s="1"/>
  <c r="R46" i="10"/>
  <c r="S46" i="10" s="1"/>
  <c r="R26" i="10"/>
  <c r="S26" i="10" s="1"/>
  <c r="R31" i="10"/>
  <c r="S31" i="10" s="1"/>
  <c r="R42" i="10"/>
  <c r="S42" i="10" s="1"/>
  <c r="R35" i="10"/>
  <c r="S35" i="10" s="1"/>
  <c r="M46" i="10"/>
  <c r="R7" i="10"/>
  <c r="S7" i="10" s="1"/>
  <c r="R15" i="10"/>
  <c r="S15" i="10" s="1"/>
  <c r="R30" i="10"/>
  <c r="S30" i="10" s="1"/>
  <c r="R3" i="10"/>
  <c r="S3" i="10" s="1"/>
  <c r="R5" i="10"/>
  <c r="S5" i="10" s="1"/>
  <c r="R23" i="10"/>
  <c r="S23" i="10" s="1"/>
  <c r="R34" i="10"/>
  <c r="S34" i="10" s="1"/>
  <c r="R6" i="10"/>
  <c r="S6" i="10" s="1"/>
  <c r="R11" i="10"/>
  <c r="S11" i="10" s="1"/>
  <c r="R14" i="10"/>
  <c r="S14" i="10" s="1"/>
  <c r="R19" i="10"/>
  <c r="S19" i="10" s="1"/>
  <c r="R22" i="10"/>
  <c r="S22" i="10" s="1"/>
  <c r="R27" i="10"/>
  <c r="S27" i="10" s="1"/>
  <c r="R38" i="10"/>
  <c r="S38" i="10" s="1"/>
  <c r="R43" i="10"/>
  <c r="S43" i="10" s="1"/>
  <c r="Q9" i="10"/>
  <c r="R9" i="10"/>
  <c r="S9" i="10" s="1"/>
  <c r="Q24" i="10"/>
  <c r="R24" i="10"/>
  <c r="S24" i="10" s="1"/>
  <c r="R29" i="10"/>
  <c r="S29" i="10" s="1"/>
  <c r="Q29" i="10"/>
  <c r="Q40" i="10"/>
  <c r="R40" i="10"/>
  <c r="S40" i="10" s="1"/>
  <c r="R17" i="10"/>
  <c r="S17" i="10" s="1"/>
  <c r="Q17" i="10"/>
  <c r="Q28" i="10"/>
  <c r="R28" i="10"/>
  <c r="S28" i="10" s="1"/>
  <c r="R33" i="10"/>
  <c r="S33" i="10" s="1"/>
  <c r="Q33" i="10"/>
  <c r="R12" i="10"/>
  <c r="S12" i="10" s="1"/>
  <c r="Q13" i="10"/>
  <c r="R13" i="10"/>
  <c r="S13" i="10" s="1"/>
  <c r="R20" i="10"/>
  <c r="S20" i="10" s="1"/>
  <c r="R21" i="10"/>
  <c r="S21" i="10" s="1"/>
  <c r="Q21" i="10"/>
  <c r="Q32" i="10"/>
  <c r="R32" i="10"/>
  <c r="S32" i="10" s="1"/>
  <c r="R37" i="10"/>
  <c r="S37" i="10" s="1"/>
  <c r="Q37" i="10"/>
  <c r="R25" i="10"/>
  <c r="S25" i="10" s="1"/>
  <c r="Q25" i="10"/>
  <c r="Q36" i="10"/>
  <c r="R36" i="10"/>
  <c r="S36" i="10" s="1"/>
  <c r="R41" i="10"/>
  <c r="S41" i="10" s="1"/>
  <c r="Q41" i="10"/>
  <c r="R45" i="10"/>
  <c r="S45" i="10" s="1"/>
  <c r="Q45" i="10"/>
  <c r="R8" i="10"/>
  <c r="S8" i="10" s="1"/>
  <c r="M12" i="10"/>
  <c r="R16" i="10"/>
  <c r="S16" i="10" s="1"/>
  <c r="M20" i="10"/>
  <c r="M7" i="10"/>
  <c r="M11" i="10"/>
  <c r="M15" i="10"/>
  <c r="M19" i="10"/>
  <c r="M23" i="10"/>
  <c r="M27" i="10"/>
  <c r="M31" i="10"/>
  <c r="M35" i="10"/>
  <c r="M39" i="10"/>
  <c r="M43" i="10"/>
  <c r="M6" i="10"/>
  <c r="M10" i="10"/>
  <c r="M14" i="10"/>
  <c r="M18" i="10"/>
  <c r="M22" i="10"/>
  <c r="M26" i="10"/>
  <c r="M30" i="10"/>
  <c r="M34" i="10"/>
  <c r="M38" i="10"/>
  <c r="M42" i="10"/>
  <c r="D9" i="8" l="1"/>
  <c r="D8" i="8"/>
  <c r="D7" i="8"/>
  <c r="D6" i="8"/>
  <c r="D5" i="8"/>
  <c r="D4" i="8"/>
  <c r="D3" i="8"/>
  <c r="B9" i="8"/>
  <c r="B7" i="8"/>
  <c r="B6" i="8"/>
  <c r="B5" i="8"/>
  <c r="B4" i="8"/>
  <c r="B3" i="8"/>
  <c r="L236" i="7"/>
  <c r="P236" i="7"/>
  <c r="T236" i="7"/>
  <c r="U236" i="7"/>
  <c r="V236" i="7"/>
  <c r="R235" i="7"/>
  <c r="S235" i="7" s="1"/>
  <c r="T235" i="7" s="1"/>
  <c r="N235" i="7"/>
  <c r="O235" i="7" s="1"/>
  <c r="P235" i="7" s="1"/>
  <c r="J235" i="7"/>
  <c r="K235" i="7" s="1"/>
  <c r="L235" i="7" s="1"/>
  <c r="R234" i="7"/>
  <c r="S234" i="7" s="1"/>
  <c r="T234" i="7" s="1"/>
  <c r="O234" i="7"/>
  <c r="P234" i="7" s="1"/>
  <c r="N234" i="7"/>
  <c r="J234" i="7"/>
  <c r="K234" i="7" s="1"/>
  <c r="R233" i="7"/>
  <c r="S233" i="7" s="1"/>
  <c r="T233" i="7" s="1"/>
  <c r="N233" i="7"/>
  <c r="O233" i="7" s="1"/>
  <c r="P233" i="7" s="1"/>
  <c r="J233" i="7"/>
  <c r="K233" i="7" s="1"/>
  <c r="L233" i="7" s="1"/>
  <c r="R232" i="7"/>
  <c r="S232" i="7" s="1"/>
  <c r="T232" i="7" s="1"/>
  <c r="N232" i="7"/>
  <c r="O232" i="7" s="1"/>
  <c r="P232" i="7" s="1"/>
  <c r="J232" i="7"/>
  <c r="K232" i="7" s="1"/>
  <c r="R231" i="7"/>
  <c r="S231" i="7" s="1"/>
  <c r="T231" i="7" s="1"/>
  <c r="N231" i="7"/>
  <c r="O231" i="7" s="1"/>
  <c r="P231" i="7" s="1"/>
  <c r="J231" i="7"/>
  <c r="K231" i="7" s="1"/>
  <c r="R230" i="7"/>
  <c r="S230" i="7" s="1"/>
  <c r="T230" i="7" s="1"/>
  <c r="N230" i="7"/>
  <c r="O230" i="7" s="1"/>
  <c r="P230" i="7" s="1"/>
  <c r="J230" i="7"/>
  <c r="K230" i="7" s="1"/>
  <c r="R229" i="7"/>
  <c r="S229" i="7" s="1"/>
  <c r="T229" i="7" s="1"/>
  <c r="N229" i="7"/>
  <c r="O229" i="7" s="1"/>
  <c r="J229" i="7"/>
  <c r="K229" i="7" s="1"/>
  <c r="L229" i="7" s="1"/>
  <c r="R228" i="7"/>
  <c r="S228" i="7" s="1"/>
  <c r="T228" i="7" s="1"/>
  <c r="N228" i="7"/>
  <c r="O228" i="7" s="1"/>
  <c r="P228" i="7" s="1"/>
  <c r="J228" i="7"/>
  <c r="K228" i="7" s="1"/>
  <c r="R227" i="7"/>
  <c r="S227" i="7" s="1"/>
  <c r="T227" i="7" s="1"/>
  <c r="N227" i="7"/>
  <c r="O227" i="7" s="1"/>
  <c r="P227" i="7" s="1"/>
  <c r="J227" i="7"/>
  <c r="K227" i="7" s="1"/>
  <c r="L227" i="7" s="1"/>
  <c r="R226" i="7"/>
  <c r="S226" i="7" s="1"/>
  <c r="T226" i="7" s="1"/>
  <c r="N226" i="7"/>
  <c r="O226" i="7" s="1"/>
  <c r="P226" i="7" s="1"/>
  <c r="J226" i="7"/>
  <c r="K226" i="7" s="1"/>
  <c r="R225" i="7"/>
  <c r="S225" i="7" s="1"/>
  <c r="T225" i="7" s="1"/>
  <c r="N225" i="7"/>
  <c r="O225" i="7" s="1"/>
  <c r="P225" i="7" s="1"/>
  <c r="J225" i="7"/>
  <c r="K225" i="7" s="1"/>
  <c r="L225" i="7" s="1"/>
  <c r="R224" i="7"/>
  <c r="S224" i="7" s="1"/>
  <c r="T224" i="7" s="1"/>
  <c r="N224" i="7"/>
  <c r="O224" i="7" s="1"/>
  <c r="P224" i="7" s="1"/>
  <c r="J224" i="7"/>
  <c r="K224" i="7" s="1"/>
  <c r="R223" i="7"/>
  <c r="S223" i="7" s="1"/>
  <c r="T223" i="7" s="1"/>
  <c r="N223" i="7"/>
  <c r="O223" i="7" s="1"/>
  <c r="P223" i="7" s="1"/>
  <c r="J223" i="7"/>
  <c r="K223" i="7" s="1"/>
  <c r="R222" i="7"/>
  <c r="S222" i="7" s="1"/>
  <c r="T222" i="7" s="1"/>
  <c r="N222" i="7"/>
  <c r="O222" i="7" s="1"/>
  <c r="P222" i="7" s="1"/>
  <c r="J222" i="7"/>
  <c r="K222" i="7" s="1"/>
  <c r="R221" i="7"/>
  <c r="S221" i="7" s="1"/>
  <c r="T221" i="7" s="1"/>
  <c r="N221" i="7"/>
  <c r="O221" i="7" s="1"/>
  <c r="J221" i="7"/>
  <c r="K221" i="7" s="1"/>
  <c r="L221" i="7" s="1"/>
  <c r="R220" i="7"/>
  <c r="S220" i="7" s="1"/>
  <c r="T220" i="7" s="1"/>
  <c r="N220" i="7"/>
  <c r="O220" i="7" s="1"/>
  <c r="P220" i="7" s="1"/>
  <c r="J220" i="7"/>
  <c r="K220" i="7" s="1"/>
  <c r="R219" i="7"/>
  <c r="S219" i="7" s="1"/>
  <c r="T219" i="7" s="1"/>
  <c r="N219" i="7"/>
  <c r="O219" i="7" s="1"/>
  <c r="P219" i="7" s="1"/>
  <c r="J219" i="7"/>
  <c r="K219" i="7" s="1"/>
  <c r="L219" i="7" s="1"/>
  <c r="R218" i="7"/>
  <c r="S218" i="7" s="1"/>
  <c r="T218" i="7" s="1"/>
  <c r="O218" i="7"/>
  <c r="P218" i="7" s="1"/>
  <c r="N218" i="7"/>
  <c r="J218" i="7"/>
  <c r="K218" i="7" s="1"/>
  <c r="R217" i="7"/>
  <c r="S217" i="7" s="1"/>
  <c r="T217" i="7" s="1"/>
  <c r="N217" i="7"/>
  <c r="O217" i="7" s="1"/>
  <c r="P217" i="7" s="1"/>
  <c r="J217" i="7"/>
  <c r="K217" i="7" s="1"/>
  <c r="L217" i="7" s="1"/>
  <c r="R216" i="7"/>
  <c r="S216" i="7" s="1"/>
  <c r="T216" i="7" s="1"/>
  <c r="N216" i="7"/>
  <c r="O216" i="7" s="1"/>
  <c r="P216" i="7" s="1"/>
  <c r="J216" i="7"/>
  <c r="K216" i="7" s="1"/>
  <c r="R215" i="7"/>
  <c r="S215" i="7" s="1"/>
  <c r="T215" i="7" s="1"/>
  <c r="N215" i="7"/>
  <c r="O215" i="7" s="1"/>
  <c r="P215" i="7" s="1"/>
  <c r="J215" i="7"/>
  <c r="K215" i="7" s="1"/>
  <c r="R214" i="7"/>
  <c r="S214" i="7" s="1"/>
  <c r="T214" i="7" s="1"/>
  <c r="N214" i="7"/>
  <c r="O214" i="7" s="1"/>
  <c r="P214" i="7" s="1"/>
  <c r="J214" i="7"/>
  <c r="K214" i="7" s="1"/>
  <c r="R213" i="7"/>
  <c r="S213" i="7" s="1"/>
  <c r="T213" i="7" s="1"/>
  <c r="N213" i="7"/>
  <c r="O213" i="7" s="1"/>
  <c r="J213" i="7"/>
  <c r="K213" i="7" s="1"/>
  <c r="L213" i="7" s="1"/>
  <c r="R212" i="7"/>
  <c r="S212" i="7" s="1"/>
  <c r="T212" i="7" s="1"/>
  <c r="N212" i="7"/>
  <c r="O212" i="7" s="1"/>
  <c r="P212" i="7" s="1"/>
  <c r="J212" i="7"/>
  <c r="K212" i="7" s="1"/>
  <c r="R211" i="7"/>
  <c r="S211" i="7" s="1"/>
  <c r="T211" i="7" s="1"/>
  <c r="N211" i="7"/>
  <c r="O211" i="7" s="1"/>
  <c r="P211" i="7" s="1"/>
  <c r="J211" i="7"/>
  <c r="K211" i="7" s="1"/>
  <c r="L211" i="7" s="1"/>
  <c r="R210" i="7"/>
  <c r="S210" i="7" s="1"/>
  <c r="T210" i="7" s="1"/>
  <c r="N210" i="7"/>
  <c r="O210" i="7" s="1"/>
  <c r="P210" i="7" s="1"/>
  <c r="J210" i="7"/>
  <c r="K210" i="7" s="1"/>
  <c r="R209" i="7"/>
  <c r="S209" i="7" s="1"/>
  <c r="T209" i="7" s="1"/>
  <c r="N209" i="7"/>
  <c r="O209" i="7" s="1"/>
  <c r="P209" i="7" s="1"/>
  <c r="J209" i="7"/>
  <c r="K209" i="7" s="1"/>
  <c r="L209" i="7" s="1"/>
  <c r="R208" i="7"/>
  <c r="S208" i="7" s="1"/>
  <c r="T208" i="7" s="1"/>
  <c r="N208" i="7"/>
  <c r="O208" i="7" s="1"/>
  <c r="P208" i="7" s="1"/>
  <c r="J208" i="7"/>
  <c r="K208" i="7" s="1"/>
  <c r="R207" i="7"/>
  <c r="S207" i="7" s="1"/>
  <c r="T207" i="7" s="1"/>
  <c r="N207" i="7"/>
  <c r="O207" i="7" s="1"/>
  <c r="P207" i="7" s="1"/>
  <c r="J207" i="7"/>
  <c r="K207" i="7" s="1"/>
  <c r="R206" i="7"/>
  <c r="S206" i="7" s="1"/>
  <c r="T206" i="7" s="1"/>
  <c r="N206" i="7"/>
  <c r="O206" i="7" s="1"/>
  <c r="P206" i="7" s="1"/>
  <c r="J206" i="7"/>
  <c r="K206" i="7" s="1"/>
  <c r="R205" i="7"/>
  <c r="S205" i="7" s="1"/>
  <c r="T205" i="7" s="1"/>
  <c r="N205" i="7"/>
  <c r="O205" i="7" s="1"/>
  <c r="J205" i="7"/>
  <c r="K205" i="7" s="1"/>
  <c r="L205" i="7" s="1"/>
  <c r="R204" i="7"/>
  <c r="S204" i="7" s="1"/>
  <c r="T204" i="7" s="1"/>
  <c r="N204" i="7"/>
  <c r="O204" i="7" s="1"/>
  <c r="P204" i="7" s="1"/>
  <c r="J204" i="7"/>
  <c r="K204" i="7" s="1"/>
  <c r="R203" i="7"/>
  <c r="S203" i="7" s="1"/>
  <c r="T203" i="7" s="1"/>
  <c r="N203" i="7"/>
  <c r="O203" i="7" s="1"/>
  <c r="P203" i="7" s="1"/>
  <c r="J203" i="7"/>
  <c r="K203" i="7" s="1"/>
  <c r="L203" i="7" s="1"/>
  <c r="R202" i="7"/>
  <c r="S202" i="7" s="1"/>
  <c r="T202" i="7" s="1"/>
  <c r="O202" i="7"/>
  <c r="P202" i="7" s="1"/>
  <c r="N202" i="7"/>
  <c r="J202" i="7"/>
  <c r="K202" i="7" s="1"/>
  <c r="R201" i="7"/>
  <c r="S201" i="7" s="1"/>
  <c r="T201" i="7" s="1"/>
  <c r="N201" i="7"/>
  <c r="O201" i="7" s="1"/>
  <c r="P201" i="7" s="1"/>
  <c r="J201" i="7"/>
  <c r="K201" i="7" s="1"/>
  <c r="L201" i="7" s="1"/>
  <c r="R200" i="7"/>
  <c r="S200" i="7" s="1"/>
  <c r="T200" i="7" s="1"/>
  <c r="N200" i="7"/>
  <c r="O200" i="7" s="1"/>
  <c r="P200" i="7" s="1"/>
  <c r="J200" i="7"/>
  <c r="K200" i="7" s="1"/>
  <c r="R199" i="7"/>
  <c r="S199" i="7" s="1"/>
  <c r="T199" i="7" s="1"/>
  <c r="N199" i="7"/>
  <c r="O199" i="7" s="1"/>
  <c r="P199" i="7" s="1"/>
  <c r="J199" i="7"/>
  <c r="K199" i="7" s="1"/>
  <c r="R198" i="7"/>
  <c r="S198" i="7" s="1"/>
  <c r="T198" i="7" s="1"/>
  <c r="N198" i="7"/>
  <c r="O198" i="7" s="1"/>
  <c r="P198" i="7" s="1"/>
  <c r="J198" i="7"/>
  <c r="K198" i="7" s="1"/>
  <c r="R197" i="7"/>
  <c r="S197" i="7" s="1"/>
  <c r="T197" i="7" s="1"/>
  <c r="N197" i="7"/>
  <c r="O197" i="7" s="1"/>
  <c r="J197" i="7"/>
  <c r="K197" i="7" s="1"/>
  <c r="L197" i="7" s="1"/>
  <c r="R196" i="7"/>
  <c r="S196" i="7" s="1"/>
  <c r="T196" i="7" s="1"/>
  <c r="N196" i="7"/>
  <c r="O196" i="7" s="1"/>
  <c r="P196" i="7" s="1"/>
  <c r="J196" i="7"/>
  <c r="K196" i="7" s="1"/>
  <c r="R195" i="7"/>
  <c r="S195" i="7" s="1"/>
  <c r="T195" i="7" s="1"/>
  <c r="N195" i="7"/>
  <c r="O195" i="7" s="1"/>
  <c r="P195" i="7" s="1"/>
  <c r="J195" i="7"/>
  <c r="K195" i="7" s="1"/>
  <c r="L195" i="7" s="1"/>
  <c r="R194" i="7"/>
  <c r="S194" i="7" s="1"/>
  <c r="T194" i="7" s="1"/>
  <c r="N194" i="7"/>
  <c r="O194" i="7" s="1"/>
  <c r="P194" i="7" s="1"/>
  <c r="J194" i="7"/>
  <c r="K194" i="7" s="1"/>
  <c r="R193" i="7"/>
  <c r="S193" i="7" s="1"/>
  <c r="T193" i="7" s="1"/>
  <c r="N193" i="7"/>
  <c r="O193" i="7" s="1"/>
  <c r="P193" i="7" s="1"/>
  <c r="L193" i="7"/>
  <c r="J193" i="7"/>
  <c r="K193" i="7" s="1"/>
  <c r="S192" i="7"/>
  <c r="T192" i="7" s="1"/>
  <c r="R192" i="7"/>
  <c r="N192" i="7"/>
  <c r="O192" i="7" s="1"/>
  <c r="P192" i="7" s="1"/>
  <c r="J192" i="7"/>
  <c r="K192" i="7" s="1"/>
  <c r="L192" i="7" s="1"/>
  <c r="R191" i="7"/>
  <c r="S191" i="7" s="1"/>
  <c r="T191" i="7" s="1"/>
  <c r="N191" i="7"/>
  <c r="O191" i="7" s="1"/>
  <c r="P191" i="7" s="1"/>
  <c r="J191" i="7"/>
  <c r="K191" i="7" s="1"/>
  <c r="L191" i="7" s="1"/>
  <c r="R190" i="7"/>
  <c r="S190" i="7" s="1"/>
  <c r="T190" i="7" s="1"/>
  <c r="N190" i="7"/>
  <c r="O190" i="7" s="1"/>
  <c r="P190" i="7" s="1"/>
  <c r="K190" i="7"/>
  <c r="J190" i="7"/>
  <c r="R189" i="7"/>
  <c r="S189" i="7" s="1"/>
  <c r="T189" i="7" s="1"/>
  <c r="N189" i="7"/>
  <c r="O189" i="7" s="1"/>
  <c r="P189" i="7" s="1"/>
  <c r="L189" i="7"/>
  <c r="J189" i="7"/>
  <c r="K189" i="7" s="1"/>
  <c r="S188" i="7"/>
  <c r="T188" i="7" s="1"/>
  <c r="R188" i="7"/>
  <c r="N188" i="7"/>
  <c r="O188" i="7" s="1"/>
  <c r="P188" i="7" s="1"/>
  <c r="J188" i="7"/>
  <c r="K188" i="7" s="1"/>
  <c r="R187" i="7"/>
  <c r="S187" i="7" s="1"/>
  <c r="T187" i="7" s="1"/>
  <c r="N187" i="7"/>
  <c r="O187" i="7" s="1"/>
  <c r="P187" i="7" s="1"/>
  <c r="J187" i="7"/>
  <c r="K187" i="7" s="1"/>
  <c r="R186" i="7"/>
  <c r="S186" i="7" s="1"/>
  <c r="T186" i="7" s="1"/>
  <c r="N186" i="7"/>
  <c r="O186" i="7" s="1"/>
  <c r="P186" i="7" s="1"/>
  <c r="J186" i="7"/>
  <c r="K186" i="7" s="1"/>
  <c r="R185" i="7"/>
  <c r="S185" i="7" s="1"/>
  <c r="T185" i="7" s="1"/>
  <c r="N185" i="7"/>
  <c r="O185" i="7" s="1"/>
  <c r="P185" i="7" s="1"/>
  <c r="J185" i="7"/>
  <c r="K185" i="7" s="1"/>
  <c r="L185" i="7" s="1"/>
  <c r="R184" i="7"/>
  <c r="S184" i="7" s="1"/>
  <c r="T184" i="7" s="1"/>
  <c r="N184" i="7"/>
  <c r="O184" i="7" s="1"/>
  <c r="P184" i="7" s="1"/>
  <c r="J184" i="7"/>
  <c r="K184" i="7" s="1"/>
  <c r="L184" i="7" s="1"/>
  <c r="R183" i="7"/>
  <c r="S183" i="7" s="1"/>
  <c r="T183" i="7" s="1"/>
  <c r="N183" i="7"/>
  <c r="O183" i="7" s="1"/>
  <c r="P183" i="7" s="1"/>
  <c r="K183" i="7"/>
  <c r="J183" i="7"/>
  <c r="R182" i="7"/>
  <c r="S182" i="7" s="1"/>
  <c r="T182" i="7" s="1"/>
  <c r="N182" i="7"/>
  <c r="O182" i="7" s="1"/>
  <c r="P182" i="7" s="1"/>
  <c r="J182" i="7"/>
  <c r="K182" i="7" s="1"/>
  <c r="R181" i="7"/>
  <c r="S181" i="7" s="1"/>
  <c r="T181" i="7" s="1"/>
  <c r="N181" i="7"/>
  <c r="O181" i="7" s="1"/>
  <c r="P181" i="7" s="1"/>
  <c r="J181" i="7"/>
  <c r="K181" i="7" s="1"/>
  <c r="L181" i="7" s="1"/>
  <c r="R180" i="7"/>
  <c r="S180" i="7" s="1"/>
  <c r="T180" i="7" s="1"/>
  <c r="N180" i="7"/>
  <c r="O180" i="7" s="1"/>
  <c r="P180" i="7" s="1"/>
  <c r="K180" i="7"/>
  <c r="L180" i="7" s="1"/>
  <c r="J180" i="7"/>
  <c r="R179" i="7"/>
  <c r="S179" i="7" s="1"/>
  <c r="T179" i="7" s="1"/>
  <c r="N179" i="7"/>
  <c r="O179" i="7" s="1"/>
  <c r="P179" i="7" s="1"/>
  <c r="J179" i="7"/>
  <c r="K179" i="7" s="1"/>
  <c r="R178" i="7"/>
  <c r="S178" i="7" s="1"/>
  <c r="T178" i="7" s="1"/>
  <c r="N178" i="7"/>
  <c r="O178" i="7" s="1"/>
  <c r="P178" i="7" s="1"/>
  <c r="J178" i="7"/>
  <c r="K178" i="7" s="1"/>
  <c r="R177" i="7"/>
  <c r="S177" i="7" s="1"/>
  <c r="T177" i="7" s="1"/>
  <c r="N177" i="7"/>
  <c r="O177" i="7" s="1"/>
  <c r="P177" i="7" s="1"/>
  <c r="J177" i="7"/>
  <c r="K177" i="7" s="1"/>
  <c r="L177" i="7" s="1"/>
  <c r="R176" i="7"/>
  <c r="S176" i="7" s="1"/>
  <c r="T176" i="7" s="1"/>
  <c r="N176" i="7"/>
  <c r="O176" i="7" s="1"/>
  <c r="P176" i="7" s="1"/>
  <c r="J176" i="7"/>
  <c r="K176" i="7" s="1"/>
  <c r="L176" i="7" s="1"/>
  <c r="R175" i="7"/>
  <c r="S175" i="7" s="1"/>
  <c r="T175" i="7" s="1"/>
  <c r="O175" i="7"/>
  <c r="P175" i="7" s="1"/>
  <c r="N175" i="7"/>
  <c r="J175" i="7"/>
  <c r="K175" i="7" s="1"/>
  <c r="L175" i="7" s="1"/>
  <c r="R174" i="7"/>
  <c r="S174" i="7" s="1"/>
  <c r="T174" i="7" s="1"/>
  <c r="N174" i="7"/>
  <c r="O174" i="7" s="1"/>
  <c r="P174" i="7" s="1"/>
  <c r="J174" i="7"/>
  <c r="K174" i="7" s="1"/>
  <c r="R173" i="7"/>
  <c r="S173" i="7" s="1"/>
  <c r="T173" i="7" s="1"/>
  <c r="N173" i="7"/>
  <c r="O173" i="7" s="1"/>
  <c r="P173" i="7" s="1"/>
  <c r="J173" i="7"/>
  <c r="K173" i="7" s="1"/>
  <c r="L173" i="7" s="1"/>
  <c r="R172" i="7"/>
  <c r="S172" i="7" s="1"/>
  <c r="T172" i="7" s="1"/>
  <c r="N172" i="7"/>
  <c r="O172" i="7" s="1"/>
  <c r="P172" i="7" s="1"/>
  <c r="J172" i="7"/>
  <c r="K172" i="7" s="1"/>
  <c r="R171" i="7"/>
  <c r="S171" i="7" s="1"/>
  <c r="T171" i="7" s="1"/>
  <c r="N171" i="7"/>
  <c r="O171" i="7" s="1"/>
  <c r="P171" i="7" s="1"/>
  <c r="J171" i="7"/>
  <c r="K171" i="7" s="1"/>
  <c r="R170" i="7"/>
  <c r="S170" i="7" s="1"/>
  <c r="T170" i="7" s="1"/>
  <c r="N170" i="7"/>
  <c r="O170" i="7" s="1"/>
  <c r="P170" i="7" s="1"/>
  <c r="J170" i="7"/>
  <c r="K170" i="7" s="1"/>
  <c r="R169" i="7"/>
  <c r="S169" i="7" s="1"/>
  <c r="T169" i="7" s="1"/>
  <c r="N169" i="7"/>
  <c r="O169" i="7" s="1"/>
  <c r="P169" i="7" s="1"/>
  <c r="L169" i="7"/>
  <c r="J169" i="7"/>
  <c r="K169" i="7" s="1"/>
  <c r="R168" i="7"/>
  <c r="S168" i="7" s="1"/>
  <c r="T168" i="7" s="1"/>
  <c r="N168" i="7"/>
  <c r="O168" i="7" s="1"/>
  <c r="J168" i="7"/>
  <c r="K168" i="7" s="1"/>
  <c r="L168" i="7" s="1"/>
  <c r="R167" i="7"/>
  <c r="S167" i="7" s="1"/>
  <c r="T167" i="7" s="1"/>
  <c r="O167" i="7"/>
  <c r="P167" i="7" s="1"/>
  <c r="N167" i="7"/>
  <c r="K167" i="7"/>
  <c r="J167" i="7"/>
  <c r="S166" i="7"/>
  <c r="T166" i="7" s="1"/>
  <c r="R166" i="7"/>
  <c r="N166" i="7"/>
  <c r="O166" i="7" s="1"/>
  <c r="P166" i="7" s="1"/>
  <c r="J166" i="7"/>
  <c r="K166" i="7" s="1"/>
  <c r="S165" i="7"/>
  <c r="T165" i="7" s="1"/>
  <c r="R165" i="7"/>
  <c r="N165" i="7"/>
  <c r="O165" i="7" s="1"/>
  <c r="P165" i="7" s="1"/>
  <c r="J165" i="7"/>
  <c r="K165" i="7" s="1"/>
  <c r="L165" i="7" s="1"/>
  <c r="S164" i="7"/>
  <c r="T164" i="7" s="1"/>
  <c r="R164" i="7"/>
  <c r="N164" i="7"/>
  <c r="O164" i="7" s="1"/>
  <c r="P164" i="7" s="1"/>
  <c r="K164" i="7"/>
  <c r="L164" i="7" s="1"/>
  <c r="J164" i="7"/>
  <c r="R163" i="7"/>
  <c r="S163" i="7" s="1"/>
  <c r="T163" i="7" s="1"/>
  <c r="N163" i="7"/>
  <c r="O163" i="7" s="1"/>
  <c r="P163" i="7" s="1"/>
  <c r="J163" i="7"/>
  <c r="K163" i="7" s="1"/>
  <c r="R162" i="7"/>
  <c r="S162" i="7" s="1"/>
  <c r="T162" i="7" s="1"/>
  <c r="N162" i="7"/>
  <c r="O162" i="7" s="1"/>
  <c r="P162" i="7" s="1"/>
  <c r="J162" i="7"/>
  <c r="K162" i="7" s="1"/>
  <c r="R161" i="7"/>
  <c r="S161" i="7" s="1"/>
  <c r="T161" i="7" s="1"/>
  <c r="N161" i="7"/>
  <c r="O161" i="7" s="1"/>
  <c r="P161" i="7" s="1"/>
  <c r="J161" i="7"/>
  <c r="K161" i="7" s="1"/>
  <c r="L161" i="7" s="1"/>
  <c r="S160" i="7"/>
  <c r="T160" i="7" s="1"/>
  <c r="R160" i="7"/>
  <c r="N160" i="7"/>
  <c r="O160" i="7" s="1"/>
  <c r="P160" i="7" s="1"/>
  <c r="J160" i="7"/>
  <c r="K160" i="7" s="1"/>
  <c r="L160" i="7" s="1"/>
  <c r="R159" i="7"/>
  <c r="S159" i="7" s="1"/>
  <c r="T159" i="7" s="1"/>
  <c r="N159" i="7"/>
  <c r="O159" i="7" s="1"/>
  <c r="P159" i="7" s="1"/>
  <c r="J159" i="7"/>
  <c r="K159" i="7" s="1"/>
  <c r="L159" i="7" s="1"/>
  <c r="R158" i="7"/>
  <c r="S158" i="7" s="1"/>
  <c r="T158" i="7" s="1"/>
  <c r="N158" i="7"/>
  <c r="O158" i="7" s="1"/>
  <c r="P158" i="7" s="1"/>
  <c r="J158" i="7"/>
  <c r="K158" i="7" s="1"/>
  <c r="R157" i="7"/>
  <c r="S157" i="7" s="1"/>
  <c r="T157" i="7" s="1"/>
  <c r="N157" i="7"/>
  <c r="O157" i="7" s="1"/>
  <c r="P157" i="7" s="1"/>
  <c r="L157" i="7"/>
  <c r="J157" i="7"/>
  <c r="K157" i="7" s="1"/>
  <c r="R156" i="7"/>
  <c r="S156" i="7" s="1"/>
  <c r="T156" i="7" s="1"/>
  <c r="N156" i="7"/>
  <c r="O156" i="7" s="1"/>
  <c r="P156" i="7" s="1"/>
  <c r="K156" i="7"/>
  <c r="L156" i="7" s="1"/>
  <c r="J156" i="7"/>
  <c r="R155" i="7"/>
  <c r="S155" i="7" s="1"/>
  <c r="T155" i="7" s="1"/>
  <c r="N155" i="7"/>
  <c r="O155" i="7" s="1"/>
  <c r="P155" i="7" s="1"/>
  <c r="J155" i="7"/>
  <c r="K155" i="7" s="1"/>
  <c r="R154" i="7"/>
  <c r="S154" i="7" s="1"/>
  <c r="T154" i="7" s="1"/>
  <c r="N154" i="7"/>
  <c r="O154" i="7" s="1"/>
  <c r="P154" i="7" s="1"/>
  <c r="K154" i="7"/>
  <c r="J154" i="7"/>
  <c r="R153" i="7"/>
  <c r="S153" i="7" s="1"/>
  <c r="T153" i="7" s="1"/>
  <c r="N153" i="7"/>
  <c r="O153" i="7" s="1"/>
  <c r="P153" i="7" s="1"/>
  <c r="J153" i="7"/>
  <c r="K153" i="7" s="1"/>
  <c r="L153" i="7" s="1"/>
  <c r="S152" i="7"/>
  <c r="T152" i="7" s="1"/>
  <c r="R152" i="7"/>
  <c r="N152" i="7"/>
  <c r="O152" i="7" s="1"/>
  <c r="U152" i="7" s="1"/>
  <c r="V152" i="7" s="1"/>
  <c r="J152" i="7"/>
  <c r="K152" i="7" s="1"/>
  <c r="L152" i="7" s="1"/>
  <c r="R151" i="7"/>
  <c r="S151" i="7" s="1"/>
  <c r="T151" i="7" s="1"/>
  <c r="N151" i="7"/>
  <c r="O151" i="7" s="1"/>
  <c r="P151" i="7" s="1"/>
  <c r="J151" i="7"/>
  <c r="K151" i="7" s="1"/>
  <c r="R150" i="7"/>
  <c r="S150" i="7" s="1"/>
  <c r="T150" i="7" s="1"/>
  <c r="N150" i="7"/>
  <c r="O150" i="7" s="1"/>
  <c r="P150" i="7" s="1"/>
  <c r="K150" i="7"/>
  <c r="J150" i="7"/>
  <c r="S149" i="7"/>
  <c r="T149" i="7" s="1"/>
  <c r="R149" i="7"/>
  <c r="N149" i="7"/>
  <c r="O149" i="7" s="1"/>
  <c r="P149" i="7" s="1"/>
  <c r="J149" i="7"/>
  <c r="K149" i="7" s="1"/>
  <c r="L149" i="7" s="1"/>
  <c r="S148" i="7"/>
  <c r="T148" i="7" s="1"/>
  <c r="R148" i="7"/>
  <c r="N148" i="7"/>
  <c r="O148" i="7" s="1"/>
  <c r="P148" i="7" s="1"/>
  <c r="J148" i="7"/>
  <c r="K148" i="7" s="1"/>
  <c r="L148" i="7" s="1"/>
  <c r="R147" i="7"/>
  <c r="S147" i="7" s="1"/>
  <c r="T147" i="7" s="1"/>
  <c r="N147" i="7"/>
  <c r="O147" i="7" s="1"/>
  <c r="P147" i="7" s="1"/>
  <c r="J147" i="7"/>
  <c r="K147" i="7" s="1"/>
  <c r="R146" i="7"/>
  <c r="S146" i="7" s="1"/>
  <c r="T146" i="7" s="1"/>
  <c r="N146" i="7"/>
  <c r="O146" i="7" s="1"/>
  <c r="P146" i="7" s="1"/>
  <c r="K146" i="7"/>
  <c r="J146" i="7"/>
  <c r="R145" i="7"/>
  <c r="S145" i="7" s="1"/>
  <c r="T145" i="7" s="1"/>
  <c r="N145" i="7"/>
  <c r="O145" i="7" s="1"/>
  <c r="P145" i="7" s="1"/>
  <c r="J145" i="7"/>
  <c r="K145" i="7" s="1"/>
  <c r="L145" i="7" s="1"/>
  <c r="R144" i="7"/>
  <c r="S144" i="7" s="1"/>
  <c r="T144" i="7" s="1"/>
  <c r="N144" i="7"/>
  <c r="O144" i="7" s="1"/>
  <c r="P144" i="7" s="1"/>
  <c r="J144" i="7"/>
  <c r="K144" i="7" s="1"/>
  <c r="L144" i="7" s="1"/>
  <c r="R143" i="7"/>
  <c r="S143" i="7" s="1"/>
  <c r="T143" i="7" s="1"/>
  <c r="N143" i="7"/>
  <c r="O143" i="7" s="1"/>
  <c r="P143" i="7" s="1"/>
  <c r="J143" i="7"/>
  <c r="K143" i="7" s="1"/>
  <c r="L143" i="7" s="1"/>
  <c r="R142" i="7"/>
  <c r="S142" i="7" s="1"/>
  <c r="T142" i="7" s="1"/>
  <c r="N142" i="7"/>
  <c r="O142" i="7" s="1"/>
  <c r="P142" i="7" s="1"/>
  <c r="J142" i="7"/>
  <c r="K142" i="7" s="1"/>
  <c r="R141" i="7"/>
  <c r="S141" i="7" s="1"/>
  <c r="T141" i="7" s="1"/>
  <c r="O141" i="7"/>
  <c r="P141" i="7" s="1"/>
  <c r="N141" i="7"/>
  <c r="J141" i="7"/>
  <c r="K141" i="7" s="1"/>
  <c r="L141" i="7" s="1"/>
  <c r="R140" i="7"/>
  <c r="S140" i="7" s="1"/>
  <c r="T140" i="7" s="1"/>
  <c r="N140" i="7"/>
  <c r="O140" i="7" s="1"/>
  <c r="P140" i="7" s="1"/>
  <c r="K140" i="7"/>
  <c r="J140" i="7"/>
  <c r="S139" i="7"/>
  <c r="T139" i="7" s="1"/>
  <c r="R139" i="7"/>
  <c r="N139" i="7"/>
  <c r="O139" i="7" s="1"/>
  <c r="P139" i="7" s="1"/>
  <c r="J139" i="7"/>
  <c r="K139" i="7" s="1"/>
  <c r="L139" i="7" s="1"/>
  <c r="R138" i="7"/>
  <c r="S138" i="7" s="1"/>
  <c r="T138" i="7" s="1"/>
  <c r="N138" i="7"/>
  <c r="O138" i="7" s="1"/>
  <c r="P138" i="7" s="1"/>
  <c r="J138" i="7"/>
  <c r="K138" i="7" s="1"/>
  <c r="L138" i="7" s="1"/>
  <c r="R137" i="7"/>
  <c r="S137" i="7" s="1"/>
  <c r="T137" i="7" s="1"/>
  <c r="O137" i="7"/>
  <c r="P137" i="7" s="1"/>
  <c r="N137" i="7"/>
  <c r="J137" i="7"/>
  <c r="K137" i="7" s="1"/>
  <c r="L137" i="7" s="1"/>
  <c r="R136" i="7"/>
  <c r="S136" i="7" s="1"/>
  <c r="T136" i="7" s="1"/>
  <c r="N136" i="7"/>
  <c r="O136" i="7" s="1"/>
  <c r="P136" i="7" s="1"/>
  <c r="J136" i="7"/>
  <c r="K136" i="7" s="1"/>
  <c r="S135" i="7"/>
  <c r="T135" i="7" s="1"/>
  <c r="R135" i="7"/>
  <c r="N135" i="7"/>
  <c r="O135" i="7" s="1"/>
  <c r="P135" i="7" s="1"/>
  <c r="J135" i="7"/>
  <c r="K135" i="7" s="1"/>
  <c r="L135" i="7" s="1"/>
  <c r="R134" i="7"/>
  <c r="S134" i="7" s="1"/>
  <c r="T134" i="7" s="1"/>
  <c r="N134" i="7"/>
  <c r="O134" i="7" s="1"/>
  <c r="P134" i="7" s="1"/>
  <c r="J134" i="7"/>
  <c r="K134" i="7" s="1"/>
  <c r="L134" i="7" s="1"/>
  <c r="R133" i="7"/>
  <c r="S133" i="7" s="1"/>
  <c r="T133" i="7" s="1"/>
  <c r="O133" i="7"/>
  <c r="P133" i="7" s="1"/>
  <c r="N133" i="7"/>
  <c r="J133" i="7"/>
  <c r="K133" i="7" s="1"/>
  <c r="L133" i="7" s="1"/>
  <c r="R132" i="7"/>
  <c r="S132" i="7" s="1"/>
  <c r="T132" i="7" s="1"/>
  <c r="N132" i="7"/>
  <c r="O132" i="7" s="1"/>
  <c r="P132" i="7" s="1"/>
  <c r="K132" i="7"/>
  <c r="J132" i="7"/>
  <c r="S131" i="7"/>
  <c r="T131" i="7" s="1"/>
  <c r="R131" i="7"/>
  <c r="N131" i="7"/>
  <c r="O131" i="7" s="1"/>
  <c r="P131" i="7" s="1"/>
  <c r="J131" i="7"/>
  <c r="K131" i="7" s="1"/>
  <c r="L131" i="7" s="1"/>
  <c r="R130" i="7"/>
  <c r="S130" i="7" s="1"/>
  <c r="T130" i="7" s="1"/>
  <c r="N130" i="7"/>
  <c r="O130" i="7" s="1"/>
  <c r="P130" i="7" s="1"/>
  <c r="J130" i="7"/>
  <c r="K130" i="7" s="1"/>
  <c r="L130" i="7" s="1"/>
  <c r="R129" i="7"/>
  <c r="S129" i="7" s="1"/>
  <c r="T129" i="7" s="1"/>
  <c r="O129" i="7"/>
  <c r="P129" i="7" s="1"/>
  <c r="N129" i="7"/>
  <c r="J129" i="7"/>
  <c r="K129" i="7" s="1"/>
  <c r="L129" i="7" s="1"/>
  <c r="R128" i="7"/>
  <c r="S128" i="7" s="1"/>
  <c r="T128" i="7" s="1"/>
  <c r="N128" i="7"/>
  <c r="O128" i="7" s="1"/>
  <c r="P128" i="7" s="1"/>
  <c r="J128" i="7"/>
  <c r="K128" i="7" s="1"/>
  <c r="S127" i="7"/>
  <c r="T127" i="7" s="1"/>
  <c r="R127" i="7"/>
  <c r="N127" i="7"/>
  <c r="O127" i="7" s="1"/>
  <c r="P127" i="7" s="1"/>
  <c r="J127" i="7"/>
  <c r="K127" i="7" s="1"/>
  <c r="L127" i="7" s="1"/>
  <c r="R126" i="7"/>
  <c r="S126" i="7" s="1"/>
  <c r="T126" i="7" s="1"/>
  <c r="N126" i="7"/>
  <c r="O126" i="7" s="1"/>
  <c r="P126" i="7" s="1"/>
  <c r="J126" i="7"/>
  <c r="K126" i="7" s="1"/>
  <c r="L126" i="7" s="1"/>
  <c r="R125" i="7"/>
  <c r="S125" i="7" s="1"/>
  <c r="T125" i="7" s="1"/>
  <c r="O125" i="7"/>
  <c r="P125" i="7" s="1"/>
  <c r="N125" i="7"/>
  <c r="J125" i="7"/>
  <c r="K125" i="7" s="1"/>
  <c r="L125" i="7" s="1"/>
  <c r="R124" i="7"/>
  <c r="S124" i="7" s="1"/>
  <c r="T124" i="7" s="1"/>
  <c r="N124" i="7"/>
  <c r="O124" i="7" s="1"/>
  <c r="P124" i="7" s="1"/>
  <c r="K124" i="7"/>
  <c r="J124" i="7"/>
  <c r="S123" i="7"/>
  <c r="T123" i="7" s="1"/>
  <c r="R123" i="7"/>
  <c r="N123" i="7"/>
  <c r="O123" i="7" s="1"/>
  <c r="P123" i="7" s="1"/>
  <c r="J123" i="7"/>
  <c r="K123" i="7" s="1"/>
  <c r="L123" i="7" s="1"/>
  <c r="R122" i="7"/>
  <c r="S122" i="7" s="1"/>
  <c r="T122" i="7" s="1"/>
  <c r="N122" i="7"/>
  <c r="O122" i="7" s="1"/>
  <c r="P122" i="7" s="1"/>
  <c r="J122" i="7"/>
  <c r="K122" i="7" s="1"/>
  <c r="L122" i="7" s="1"/>
  <c r="R121" i="7"/>
  <c r="S121" i="7" s="1"/>
  <c r="T121" i="7" s="1"/>
  <c r="O121" i="7"/>
  <c r="P121" i="7" s="1"/>
  <c r="N121" i="7"/>
  <c r="J121" i="7"/>
  <c r="K121" i="7" s="1"/>
  <c r="L121" i="7" s="1"/>
  <c r="R120" i="7"/>
  <c r="S120" i="7" s="1"/>
  <c r="T120" i="7" s="1"/>
  <c r="N120" i="7"/>
  <c r="O120" i="7" s="1"/>
  <c r="P120" i="7" s="1"/>
  <c r="J120" i="7"/>
  <c r="K120" i="7" s="1"/>
  <c r="S119" i="7"/>
  <c r="T119" i="7" s="1"/>
  <c r="R119" i="7"/>
  <c r="N119" i="7"/>
  <c r="O119" i="7" s="1"/>
  <c r="P119" i="7" s="1"/>
  <c r="J119" i="7"/>
  <c r="K119" i="7" s="1"/>
  <c r="L119" i="7" s="1"/>
  <c r="R118" i="7"/>
  <c r="S118" i="7" s="1"/>
  <c r="T118" i="7" s="1"/>
  <c r="N118" i="7"/>
  <c r="O118" i="7" s="1"/>
  <c r="P118" i="7" s="1"/>
  <c r="J118" i="7"/>
  <c r="K118" i="7" s="1"/>
  <c r="L118" i="7" s="1"/>
  <c r="R117" i="7"/>
  <c r="S117" i="7" s="1"/>
  <c r="T117" i="7" s="1"/>
  <c r="O117" i="7"/>
  <c r="P117" i="7" s="1"/>
  <c r="N117" i="7"/>
  <c r="J117" i="7"/>
  <c r="K117" i="7" s="1"/>
  <c r="L117" i="7" s="1"/>
  <c r="R116" i="7"/>
  <c r="S116" i="7" s="1"/>
  <c r="T116" i="7" s="1"/>
  <c r="N116" i="7"/>
  <c r="O116" i="7" s="1"/>
  <c r="P116" i="7" s="1"/>
  <c r="K116" i="7"/>
  <c r="J116" i="7"/>
  <c r="S115" i="7"/>
  <c r="T115" i="7" s="1"/>
  <c r="R115" i="7"/>
  <c r="N115" i="7"/>
  <c r="O115" i="7" s="1"/>
  <c r="P115" i="7" s="1"/>
  <c r="J115" i="7"/>
  <c r="K115" i="7" s="1"/>
  <c r="L115" i="7" s="1"/>
  <c r="R114" i="7"/>
  <c r="S114" i="7" s="1"/>
  <c r="T114" i="7" s="1"/>
  <c r="N114" i="7"/>
  <c r="O114" i="7" s="1"/>
  <c r="P114" i="7" s="1"/>
  <c r="J114" i="7"/>
  <c r="K114" i="7" s="1"/>
  <c r="L114" i="7" s="1"/>
  <c r="R113" i="7"/>
  <c r="S113" i="7" s="1"/>
  <c r="T113" i="7" s="1"/>
  <c r="O113" i="7"/>
  <c r="P113" i="7" s="1"/>
  <c r="N113" i="7"/>
  <c r="J113" i="7"/>
  <c r="K113" i="7" s="1"/>
  <c r="L113" i="7" s="1"/>
  <c r="R112" i="7"/>
  <c r="S112" i="7" s="1"/>
  <c r="T112" i="7" s="1"/>
  <c r="N112" i="7"/>
  <c r="O112" i="7" s="1"/>
  <c r="P112" i="7" s="1"/>
  <c r="J112" i="7"/>
  <c r="K112" i="7" s="1"/>
  <c r="S111" i="7"/>
  <c r="T111" i="7" s="1"/>
  <c r="R111" i="7"/>
  <c r="N111" i="7"/>
  <c r="O111" i="7" s="1"/>
  <c r="P111" i="7" s="1"/>
  <c r="J111" i="7"/>
  <c r="K111" i="7" s="1"/>
  <c r="L111" i="7" s="1"/>
  <c r="R110" i="7"/>
  <c r="S110" i="7" s="1"/>
  <c r="T110" i="7" s="1"/>
  <c r="N110" i="7"/>
  <c r="O110" i="7" s="1"/>
  <c r="P110" i="7" s="1"/>
  <c r="J110" i="7"/>
  <c r="K110" i="7" s="1"/>
  <c r="L110" i="7" s="1"/>
  <c r="R109" i="7"/>
  <c r="S109" i="7" s="1"/>
  <c r="T109" i="7" s="1"/>
  <c r="O109" i="7"/>
  <c r="P109" i="7" s="1"/>
  <c r="N109" i="7"/>
  <c r="J109" i="7"/>
  <c r="K109" i="7" s="1"/>
  <c r="L109" i="7" s="1"/>
  <c r="R108" i="7"/>
  <c r="S108" i="7" s="1"/>
  <c r="T108" i="7" s="1"/>
  <c r="N108" i="7"/>
  <c r="O108" i="7" s="1"/>
  <c r="P108" i="7" s="1"/>
  <c r="K108" i="7"/>
  <c r="J108" i="7"/>
  <c r="S107" i="7"/>
  <c r="T107" i="7" s="1"/>
  <c r="R107" i="7"/>
  <c r="N107" i="7"/>
  <c r="O107" i="7" s="1"/>
  <c r="P107" i="7" s="1"/>
  <c r="J107" i="7"/>
  <c r="K107" i="7" s="1"/>
  <c r="L107" i="7" s="1"/>
  <c r="R106" i="7"/>
  <c r="S106" i="7" s="1"/>
  <c r="T106" i="7" s="1"/>
  <c r="N106" i="7"/>
  <c r="O106" i="7" s="1"/>
  <c r="P106" i="7" s="1"/>
  <c r="J106" i="7"/>
  <c r="K106" i="7" s="1"/>
  <c r="L106" i="7" s="1"/>
  <c r="R105" i="7"/>
  <c r="S105" i="7" s="1"/>
  <c r="T105" i="7" s="1"/>
  <c r="O105" i="7"/>
  <c r="P105" i="7" s="1"/>
  <c r="N105" i="7"/>
  <c r="J105" i="7"/>
  <c r="K105" i="7" s="1"/>
  <c r="L105" i="7" s="1"/>
  <c r="R104" i="7"/>
  <c r="S104" i="7" s="1"/>
  <c r="T104" i="7" s="1"/>
  <c r="N104" i="7"/>
  <c r="O104" i="7" s="1"/>
  <c r="P104" i="7" s="1"/>
  <c r="J104" i="7"/>
  <c r="K104" i="7" s="1"/>
  <c r="S103" i="7"/>
  <c r="T103" i="7" s="1"/>
  <c r="R103" i="7"/>
  <c r="N103" i="7"/>
  <c r="O103" i="7" s="1"/>
  <c r="P103" i="7" s="1"/>
  <c r="J103" i="7"/>
  <c r="K103" i="7" s="1"/>
  <c r="L103" i="7" s="1"/>
  <c r="R102" i="7"/>
  <c r="S102" i="7" s="1"/>
  <c r="T102" i="7" s="1"/>
  <c r="N102" i="7"/>
  <c r="O102" i="7" s="1"/>
  <c r="P102" i="7" s="1"/>
  <c r="J102" i="7"/>
  <c r="K102" i="7" s="1"/>
  <c r="L102" i="7" s="1"/>
  <c r="R101" i="7"/>
  <c r="S101" i="7" s="1"/>
  <c r="T101" i="7" s="1"/>
  <c r="O101" i="7"/>
  <c r="P101" i="7" s="1"/>
  <c r="N101" i="7"/>
  <c r="J101" i="7"/>
  <c r="K101" i="7" s="1"/>
  <c r="L101" i="7" s="1"/>
  <c r="R100" i="7"/>
  <c r="S100" i="7" s="1"/>
  <c r="T100" i="7" s="1"/>
  <c r="N100" i="7"/>
  <c r="O100" i="7" s="1"/>
  <c r="P100" i="7" s="1"/>
  <c r="K100" i="7"/>
  <c r="J100" i="7"/>
  <c r="S99" i="7"/>
  <c r="T99" i="7" s="1"/>
  <c r="R99" i="7"/>
  <c r="N99" i="7"/>
  <c r="O99" i="7" s="1"/>
  <c r="P99" i="7" s="1"/>
  <c r="J99" i="7"/>
  <c r="K99" i="7" s="1"/>
  <c r="L99" i="7" s="1"/>
  <c r="R98" i="7"/>
  <c r="S98" i="7" s="1"/>
  <c r="T98" i="7" s="1"/>
  <c r="N98" i="7"/>
  <c r="O98" i="7" s="1"/>
  <c r="P98" i="7" s="1"/>
  <c r="J98" i="7"/>
  <c r="K98" i="7" s="1"/>
  <c r="L98" i="7" s="1"/>
  <c r="R97" i="7"/>
  <c r="S97" i="7" s="1"/>
  <c r="T97" i="7" s="1"/>
  <c r="O97" i="7"/>
  <c r="P97" i="7" s="1"/>
  <c r="N97" i="7"/>
  <c r="J97" i="7"/>
  <c r="K97" i="7" s="1"/>
  <c r="L97" i="7" s="1"/>
  <c r="R96" i="7"/>
  <c r="S96" i="7" s="1"/>
  <c r="T96" i="7" s="1"/>
  <c r="N96" i="7"/>
  <c r="O96" i="7" s="1"/>
  <c r="P96" i="7" s="1"/>
  <c r="J96" i="7"/>
  <c r="K96" i="7" s="1"/>
  <c r="S95" i="7"/>
  <c r="T95" i="7" s="1"/>
  <c r="R95" i="7"/>
  <c r="N95" i="7"/>
  <c r="O95" i="7" s="1"/>
  <c r="P95" i="7" s="1"/>
  <c r="J95" i="7"/>
  <c r="K95" i="7" s="1"/>
  <c r="L95" i="7" s="1"/>
  <c r="R94" i="7"/>
  <c r="S94" i="7" s="1"/>
  <c r="T94" i="7" s="1"/>
  <c r="N94" i="7"/>
  <c r="O94" i="7" s="1"/>
  <c r="J94" i="7"/>
  <c r="K94" i="7" s="1"/>
  <c r="L94" i="7" s="1"/>
  <c r="R93" i="7"/>
  <c r="S93" i="7" s="1"/>
  <c r="T93" i="7" s="1"/>
  <c r="O93" i="7"/>
  <c r="P93" i="7" s="1"/>
  <c r="N93" i="7"/>
  <c r="J93" i="7"/>
  <c r="K93" i="7" s="1"/>
  <c r="R92" i="7"/>
  <c r="S92" i="7" s="1"/>
  <c r="T92" i="7" s="1"/>
  <c r="N92" i="7"/>
  <c r="O92" i="7" s="1"/>
  <c r="P92" i="7" s="1"/>
  <c r="K92" i="7"/>
  <c r="J92" i="7"/>
  <c r="S91" i="7"/>
  <c r="T91" i="7" s="1"/>
  <c r="R91" i="7"/>
  <c r="N91" i="7"/>
  <c r="O91" i="7" s="1"/>
  <c r="P91" i="7" s="1"/>
  <c r="J91" i="7"/>
  <c r="K91" i="7" s="1"/>
  <c r="L91" i="7" s="1"/>
  <c r="R90" i="7"/>
  <c r="S90" i="7" s="1"/>
  <c r="T90" i="7" s="1"/>
  <c r="N90" i="7"/>
  <c r="O90" i="7" s="1"/>
  <c r="P90" i="7" s="1"/>
  <c r="J90" i="7"/>
  <c r="K90" i="7" s="1"/>
  <c r="L90" i="7" s="1"/>
  <c r="R89" i="7"/>
  <c r="S89" i="7" s="1"/>
  <c r="T89" i="7" s="1"/>
  <c r="O89" i="7"/>
  <c r="P89" i="7" s="1"/>
  <c r="N89" i="7"/>
  <c r="J89" i="7"/>
  <c r="K89" i="7" s="1"/>
  <c r="L89" i="7" s="1"/>
  <c r="R88" i="7"/>
  <c r="S88" i="7" s="1"/>
  <c r="T88" i="7" s="1"/>
  <c r="N88" i="7"/>
  <c r="O88" i="7" s="1"/>
  <c r="P88" i="7" s="1"/>
  <c r="J88" i="7"/>
  <c r="K88" i="7" s="1"/>
  <c r="R87" i="7"/>
  <c r="S87" i="7" s="1"/>
  <c r="T87" i="7" s="1"/>
  <c r="N87" i="7"/>
  <c r="O87" i="7" s="1"/>
  <c r="P87" i="7" s="1"/>
  <c r="J87" i="7"/>
  <c r="K87" i="7" s="1"/>
  <c r="L87" i="7" s="1"/>
  <c r="R86" i="7"/>
  <c r="S86" i="7" s="1"/>
  <c r="T86" i="7" s="1"/>
  <c r="N86" i="7"/>
  <c r="O86" i="7" s="1"/>
  <c r="P86" i="7" s="1"/>
  <c r="J86" i="7"/>
  <c r="K86" i="7" s="1"/>
  <c r="L86" i="7" s="1"/>
  <c r="R85" i="7"/>
  <c r="S85" i="7" s="1"/>
  <c r="T85" i="7" s="1"/>
  <c r="N85" i="7"/>
  <c r="O85" i="7" s="1"/>
  <c r="P85" i="7" s="1"/>
  <c r="J85" i="7"/>
  <c r="K85" i="7" s="1"/>
  <c r="S84" i="7"/>
  <c r="T84" i="7" s="1"/>
  <c r="R84" i="7"/>
  <c r="N84" i="7"/>
  <c r="O84" i="7" s="1"/>
  <c r="P84" i="7" s="1"/>
  <c r="J84" i="7"/>
  <c r="K84" i="7" s="1"/>
  <c r="R83" i="7"/>
  <c r="S83" i="7" s="1"/>
  <c r="T83" i="7" s="1"/>
  <c r="N83" i="7"/>
  <c r="O83" i="7" s="1"/>
  <c r="P83" i="7" s="1"/>
  <c r="L83" i="7"/>
  <c r="J83" i="7"/>
  <c r="K83" i="7" s="1"/>
  <c r="R82" i="7"/>
  <c r="S82" i="7" s="1"/>
  <c r="T82" i="7" s="1"/>
  <c r="N82" i="7"/>
  <c r="O82" i="7" s="1"/>
  <c r="P82" i="7" s="1"/>
  <c r="K82" i="7"/>
  <c r="L82" i="7" s="1"/>
  <c r="J82" i="7"/>
  <c r="R81" i="7"/>
  <c r="S81" i="7" s="1"/>
  <c r="T81" i="7" s="1"/>
  <c r="N81" i="7"/>
  <c r="O81" i="7" s="1"/>
  <c r="P81" i="7" s="1"/>
  <c r="K81" i="7"/>
  <c r="L81" i="7" s="1"/>
  <c r="J81" i="7"/>
  <c r="R80" i="7"/>
  <c r="S80" i="7" s="1"/>
  <c r="T80" i="7" s="1"/>
  <c r="N80" i="7"/>
  <c r="O80" i="7" s="1"/>
  <c r="P80" i="7" s="1"/>
  <c r="K80" i="7"/>
  <c r="J80" i="7"/>
  <c r="R79" i="7"/>
  <c r="S79" i="7" s="1"/>
  <c r="T79" i="7" s="1"/>
  <c r="N79" i="7"/>
  <c r="O79" i="7" s="1"/>
  <c r="P79" i="7" s="1"/>
  <c r="J79" i="7"/>
  <c r="K79" i="7" s="1"/>
  <c r="L79" i="7" s="1"/>
  <c r="R78" i="7"/>
  <c r="S78" i="7" s="1"/>
  <c r="T78" i="7" s="1"/>
  <c r="N78" i="7"/>
  <c r="O78" i="7" s="1"/>
  <c r="P78" i="7" s="1"/>
  <c r="J78" i="7"/>
  <c r="K78" i="7" s="1"/>
  <c r="L78" i="7" s="1"/>
  <c r="R77" i="7"/>
  <c r="S77" i="7" s="1"/>
  <c r="T77" i="7" s="1"/>
  <c r="N77" i="7"/>
  <c r="O77" i="7" s="1"/>
  <c r="P77" i="7" s="1"/>
  <c r="J77" i="7"/>
  <c r="K77" i="7" s="1"/>
  <c r="R76" i="7"/>
  <c r="S76" i="7" s="1"/>
  <c r="T76" i="7" s="1"/>
  <c r="N76" i="7"/>
  <c r="O76" i="7" s="1"/>
  <c r="P76" i="7" s="1"/>
  <c r="J76" i="7"/>
  <c r="K76" i="7" s="1"/>
  <c r="R75" i="7"/>
  <c r="S75" i="7" s="1"/>
  <c r="T75" i="7" s="1"/>
  <c r="N75" i="7"/>
  <c r="O75" i="7" s="1"/>
  <c r="P75" i="7" s="1"/>
  <c r="J75" i="7"/>
  <c r="K75" i="7" s="1"/>
  <c r="L75" i="7" s="1"/>
  <c r="R74" i="7"/>
  <c r="S74" i="7" s="1"/>
  <c r="T74" i="7" s="1"/>
  <c r="N74" i="7"/>
  <c r="O74" i="7" s="1"/>
  <c r="P74" i="7" s="1"/>
  <c r="J74" i="7"/>
  <c r="K74" i="7" s="1"/>
  <c r="L74" i="7" s="1"/>
  <c r="R73" i="7"/>
  <c r="S73" i="7" s="1"/>
  <c r="T73" i="7" s="1"/>
  <c r="O73" i="7"/>
  <c r="P73" i="7" s="1"/>
  <c r="N73" i="7"/>
  <c r="K73" i="7"/>
  <c r="L73" i="7" s="1"/>
  <c r="J73" i="7"/>
  <c r="S72" i="7"/>
  <c r="T72" i="7" s="1"/>
  <c r="R72" i="7"/>
  <c r="N72" i="7"/>
  <c r="O72" i="7" s="1"/>
  <c r="P72" i="7" s="1"/>
  <c r="J72" i="7"/>
  <c r="K72" i="7" s="1"/>
  <c r="S71" i="7"/>
  <c r="T71" i="7" s="1"/>
  <c r="R71" i="7"/>
  <c r="N71" i="7"/>
  <c r="O71" i="7" s="1"/>
  <c r="P71" i="7" s="1"/>
  <c r="J71" i="7"/>
  <c r="K71" i="7" s="1"/>
  <c r="L71" i="7" s="1"/>
  <c r="S70" i="7"/>
  <c r="T70" i="7" s="1"/>
  <c r="R70" i="7"/>
  <c r="N70" i="7"/>
  <c r="O70" i="7" s="1"/>
  <c r="P70" i="7" s="1"/>
  <c r="J70" i="7"/>
  <c r="K70" i="7" s="1"/>
  <c r="L70" i="7" s="1"/>
  <c r="R69" i="7"/>
  <c r="S69" i="7" s="1"/>
  <c r="T69" i="7" s="1"/>
  <c r="N69" i="7"/>
  <c r="O69" i="7" s="1"/>
  <c r="P69" i="7" s="1"/>
  <c r="J69" i="7"/>
  <c r="K69" i="7" s="1"/>
  <c r="R68" i="7"/>
  <c r="S68" i="7" s="1"/>
  <c r="T68" i="7" s="1"/>
  <c r="N68" i="7"/>
  <c r="O68" i="7" s="1"/>
  <c r="P68" i="7" s="1"/>
  <c r="J68" i="7"/>
  <c r="K68" i="7" s="1"/>
  <c r="R67" i="7"/>
  <c r="S67" i="7" s="1"/>
  <c r="T67" i="7" s="1"/>
  <c r="N67" i="7"/>
  <c r="O67" i="7" s="1"/>
  <c r="P67" i="7" s="1"/>
  <c r="J67" i="7"/>
  <c r="K67" i="7" s="1"/>
  <c r="L67" i="7" s="1"/>
  <c r="S66" i="7"/>
  <c r="T66" i="7" s="1"/>
  <c r="R66" i="7"/>
  <c r="N66" i="7"/>
  <c r="O66" i="7" s="1"/>
  <c r="P66" i="7" s="1"/>
  <c r="J66" i="7"/>
  <c r="K66" i="7" s="1"/>
  <c r="L66" i="7" s="1"/>
  <c r="R65" i="7"/>
  <c r="S65" i="7" s="1"/>
  <c r="T65" i="7" s="1"/>
  <c r="N65" i="7"/>
  <c r="O65" i="7" s="1"/>
  <c r="P65" i="7" s="1"/>
  <c r="J65" i="7"/>
  <c r="K65" i="7" s="1"/>
  <c r="L65" i="7" s="1"/>
  <c r="R64" i="7"/>
  <c r="S64" i="7" s="1"/>
  <c r="T64" i="7" s="1"/>
  <c r="N64" i="7"/>
  <c r="O64" i="7" s="1"/>
  <c r="P64" i="7" s="1"/>
  <c r="K64" i="7"/>
  <c r="J64" i="7"/>
  <c r="S63" i="7"/>
  <c r="T63" i="7" s="1"/>
  <c r="R63" i="7"/>
  <c r="N63" i="7"/>
  <c r="O63" i="7" s="1"/>
  <c r="P63" i="7" s="1"/>
  <c r="J63" i="7"/>
  <c r="K63" i="7" s="1"/>
  <c r="L63" i="7" s="1"/>
  <c r="R62" i="7"/>
  <c r="S62" i="7" s="1"/>
  <c r="T62" i="7" s="1"/>
  <c r="N62" i="7"/>
  <c r="O62" i="7" s="1"/>
  <c r="P62" i="7" s="1"/>
  <c r="J62" i="7"/>
  <c r="K62" i="7" s="1"/>
  <c r="L62" i="7" s="1"/>
  <c r="R61" i="7"/>
  <c r="S61" i="7" s="1"/>
  <c r="T61" i="7" s="1"/>
  <c r="O61" i="7"/>
  <c r="P61" i="7" s="1"/>
  <c r="N61" i="7"/>
  <c r="J61" i="7"/>
  <c r="K61" i="7" s="1"/>
  <c r="R60" i="7"/>
  <c r="S60" i="7" s="1"/>
  <c r="T60" i="7" s="1"/>
  <c r="N60" i="7"/>
  <c r="O60" i="7" s="1"/>
  <c r="P60" i="7" s="1"/>
  <c r="J60" i="7"/>
  <c r="K60" i="7" s="1"/>
  <c r="S59" i="7"/>
  <c r="T59" i="7" s="1"/>
  <c r="R59" i="7"/>
  <c r="N59" i="7"/>
  <c r="O59" i="7" s="1"/>
  <c r="P59" i="7" s="1"/>
  <c r="J59" i="7"/>
  <c r="K59" i="7" s="1"/>
  <c r="L59" i="7" s="1"/>
  <c r="R58" i="7"/>
  <c r="S58" i="7" s="1"/>
  <c r="T58" i="7" s="1"/>
  <c r="N58" i="7"/>
  <c r="O58" i="7" s="1"/>
  <c r="P58" i="7" s="1"/>
  <c r="K58" i="7"/>
  <c r="L58" i="7" s="1"/>
  <c r="J58" i="7"/>
  <c r="R57" i="7"/>
  <c r="S57" i="7" s="1"/>
  <c r="T57" i="7" s="1"/>
  <c r="N57" i="7"/>
  <c r="O57" i="7" s="1"/>
  <c r="P57" i="7" s="1"/>
  <c r="J57" i="7"/>
  <c r="K57" i="7" s="1"/>
  <c r="L57" i="7" s="1"/>
  <c r="R56" i="7"/>
  <c r="S56" i="7" s="1"/>
  <c r="T56" i="7" s="1"/>
  <c r="N56" i="7"/>
  <c r="O56" i="7" s="1"/>
  <c r="P56" i="7" s="1"/>
  <c r="J56" i="7"/>
  <c r="K56" i="7" s="1"/>
  <c r="S55" i="7"/>
  <c r="T55" i="7" s="1"/>
  <c r="R55" i="7"/>
  <c r="N55" i="7"/>
  <c r="O55" i="7" s="1"/>
  <c r="P55" i="7" s="1"/>
  <c r="J55" i="7"/>
  <c r="K55" i="7" s="1"/>
  <c r="L55" i="7" s="1"/>
  <c r="R54" i="7"/>
  <c r="S54" i="7" s="1"/>
  <c r="T54" i="7" s="1"/>
  <c r="N54" i="7"/>
  <c r="O54" i="7" s="1"/>
  <c r="P54" i="7" s="1"/>
  <c r="J54" i="7"/>
  <c r="K54" i="7" s="1"/>
  <c r="L54" i="7" s="1"/>
  <c r="R53" i="7"/>
  <c r="S53" i="7" s="1"/>
  <c r="T53" i="7" s="1"/>
  <c r="O53" i="7"/>
  <c r="P53" i="7" s="1"/>
  <c r="N53" i="7"/>
  <c r="J53" i="7"/>
  <c r="K53" i="7" s="1"/>
  <c r="R52" i="7"/>
  <c r="S52" i="7" s="1"/>
  <c r="T52" i="7" s="1"/>
  <c r="N52" i="7"/>
  <c r="O52" i="7" s="1"/>
  <c r="P52" i="7" s="1"/>
  <c r="J52" i="7"/>
  <c r="K52" i="7" s="1"/>
  <c r="S51" i="7"/>
  <c r="T51" i="7" s="1"/>
  <c r="R51" i="7"/>
  <c r="N51" i="7"/>
  <c r="O51" i="7" s="1"/>
  <c r="P51" i="7" s="1"/>
  <c r="J51" i="7"/>
  <c r="K51" i="7" s="1"/>
  <c r="L51" i="7" s="1"/>
  <c r="R50" i="7"/>
  <c r="S50" i="7" s="1"/>
  <c r="T50" i="7" s="1"/>
  <c r="N50" i="7"/>
  <c r="O50" i="7" s="1"/>
  <c r="P50" i="7" s="1"/>
  <c r="J50" i="7"/>
  <c r="K50" i="7" s="1"/>
  <c r="L50" i="7" s="1"/>
  <c r="R49" i="7"/>
  <c r="S49" i="7" s="1"/>
  <c r="T49" i="7" s="1"/>
  <c r="O49" i="7"/>
  <c r="P49" i="7" s="1"/>
  <c r="N49" i="7"/>
  <c r="J49" i="7"/>
  <c r="K49" i="7" s="1"/>
  <c r="L49" i="7" s="1"/>
  <c r="R48" i="7"/>
  <c r="S48" i="7" s="1"/>
  <c r="T48" i="7" s="1"/>
  <c r="N48" i="7"/>
  <c r="O48" i="7" s="1"/>
  <c r="P48" i="7" s="1"/>
  <c r="J48" i="7"/>
  <c r="K48" i="7" s="1"/>
  <c r="R47" i="7"/>
  <c r="S47" i="7" s="1"/>
  <c r="T47" i="7" s="1"/>
  <c r="N47" i="7"/>
  <c r="O47" i="7" s="1"/>
  <c r="P47" i="7" s="1"/>
  <c r="J47" i="7"/>
  <c r="K47" i="7" s="1"/>
  <c r="L47" i="7" s="1"/>
  <c r="R46" i="7"/>
  <c r="S46" i="7" s="1"/>
  <c r="T46" i="7" s="1"/>
  <c r="N46" i="7"/>
  <c r="O46" i="7" s="1"/>
  <c r="P46" i="7" s="1"/>
  <c r="J46" i="7"/>
  <c r="K46" i="7" s="1"/>
  <c r="L46" i="7" s="1"/>
  <c r="R45" i="7"/>
  <c r="S45" i="7" s="1"/>
  <c r="T45" i="7" s="1"/>
  <c r="N45" i="7"/>
  <c r="O45" i="7" s="1"/>
  <c r="P45" i="7" s="1"/>
  <c r="J45" i="7"/>
  <c r="K45" i="7" s="1"/>
  <c r="R44" i="7"/>
  <c r="S44" i="7" s="1"/>
  <c r="T44" i="7" s="1"/>
  <c r="N44" i="7"/>
  <c r="O44" i="7" s="1"/>
  <c r="P44" i="7" s="1"/>
  <c r="J44" i="7"/>
  <c r="K44" i="7" s="1"/>
  <c r="R43" i="7"/>
  <c r="S43" i="7" s="1"/>
  <c r="T43" i="7" s="1"/>
  <c r="N43" i="7"/>
  <c r="O43" i="7" s="1"/>
  <c r="P43" i="7" s="1"/>
  <c r="J43" i="7"/>
  <c r="K43" i="7" s="1"/>
  <c r="L43" i="7" s="1"/>
  <c r="R42" i="7"/>
  <c r="S42" i="7" s="1"/>
  <c r="T42" i="7" s="1"/>
  <c r="N42" i="7"/>
  <c r="O42" i="7" s="1"/>
  <c r="P42" i="7" s="1"/>
  <c r="J42" i="7"/>
  <c r="K42" i="7" s="1"/>
  <c r="L42" i="7" s="1"/>
  <c r="R41" i="7"/>
  <c r="S41" i="7" s="1"/>
  <c r="T41" i="7" s="1"/>
  <c r="N41" i="7"/>
  <c r="O41" i="7" s="1"/>
  <c r="P41" i="7" s="1"/>
  <c r="K41" i="7"/>
  <c r="L41" i="7" s="1"/>
  <c r="J41" i="7"/>
  <c r="R40" i="7"/>
  <c r="S40" i="7" s="1"/>
  <c r="T40" i="7" s="1"/>
  <c r="N40" i="7"/>
  <c r="O40" i="7" s="1"/>
  <c r="P40" i="7" s="1"/>
  <c r="K40" i="7"/>
  <c r="J40" i="7"/>
  <c r="R39" i="7"/>
  <c r="S39" i="7" s="1"/>
  <c r="T39" i="7" s="1"/>
  <c r="N39" i="7"/>
  <c r="O39" i="7" s="1"/>
  <c r="P39" i="7" s="1"/>
  <c r="J39" i="7"/>
  <c r="K39" i="7" s="1"/>
  <c r="L39" i="7" s="1"/>
  <c r="R38" i="7"/>
  <c r="S38" i="7" s="1"/>
  <c r="T38" i="7" s="1"/>
  <c r="N38" i="7"/>
  <c r="O38" i="7" s="1"/>
  <c r="P38" i="7" s="1"/>
  <c r="J38" i="7"/>
  <c r="K38" i="7" s="1"/>
  <c r="L38" i="7" s="1"/>
  <c r="R37" i="7"/>
  <c r="S37" i="7" s="1"/>
  <c r="T37" i="7" s="1"/>
  <c r="N37" i="7"/>
  <c r="O37" i="7" s="1"/>
  <c r="P37" i="7" s="1"/>
  <c r="J37" i="7"/>
  <c r="K37" i="7" s="1"/>
  <c r="R36" i="7"/>
  <c r="S36" i="7" s="1"/>
  <c r="T36" i="7" s="1"/>
  <c r="N36" i="7"/>
  <c r="O36" i="7" s="1"/>
  <c r="P36" i="7" s="1"/>
  <c r="J36" i="7"/>
  <c r="K36" i="7" s="1"/>
  <c r="R35" i="7"/>
  <c r="S35" i="7" s="1"/>
  <c r="T35" i="7" s="1"/>
  <c r="N35" i="7"/>
  <c r="O35" i="7" s="1"/>
  <c r="P35" i="7" s="1"/>
  <c r="J35" i="7"/>
  <c r="K35" i="7" s="1"/>
  <c r="L35" i="7" s="1"/>
  <c r="R34" i="7"/>
  <c r="S34" i="7" s="1"/>
  <c r="T34" i="7" s="1"/>
  <c r="N34" i="7"/>
  <c r="O34" i="7" s="1"/>
  <c r="P34" i="7" s="1"/>
  <c r="J34" i="7"/>
  <c r="K34" i="7" s="1"/>
  <c r="L34" i="7" s="1"/>
  <c r="R33" i="7"/>
  <c r="S33" i="7" s="1"/>
  <c r="T33" i="7" s="1"/>
  <c r="N33" i="7"/>
  <c r="O33" i="7" s="1"/>
  <c r="P33" i="7" s="1"/>
  <c r="J33" i="7"/>
  <c r="K33" i="7" s="1"/>
  <c r="L33" i="7" s="1"/>
  <c r="R32" i="7"/>
  <c r="S32" i="7" s="1"/>
  <c r="T32" i="7" s="1"/>
  <c r="N32" i="7"/>
  <c r="O32" i="7" s="1"/>
  <c r="P32" i="7" s="1"/>
  <c r="J32" i="7"/>
  <c r="K32" i="7" s="1"/>
  <c r="R31" i="7"/>
  <c r="S31" i="7" s="1"/>
  <c r="T31" i="7" s="1"/>
  <c r="N31" i="7"/>
  <c r="O31" i="7" s="1"/>
  <c r="P31" i="7" s="1"/>
  <c r="J31" i="7"/>
  <c r="K31" i="7" s="1"/>
  <c r="L31" i="7" s="1"/>
  <c r="R30" i="7"/>
  <c r="S30" i="7" s="1"/>
  <c r="T30" i="7" s="1"/>
  <c r="N30" i="7"/>
  <c r="O30" i="7" s="1"/>
  <c r="P30" i="7" s="1"/>
  <c r="J30" i="7"/>
  <c r="K30" i="7" s="1"/>
  <c r="L30" i="7" s="1"/>
  <c r="R29" i="7"/>
  <c r="S29" i="7" s="1"/>
  <c r="T29" i="7" s="1"/>
  <c r="N29" i="7"/>
  <c r="O29" i="7" s="1"/>
  <c r="P29" i="7" s="1"/>
  <c r="J29" i="7"/>
  <c r="K29" i="7" s="1"/>
  <c r="R28" i="7"/>
  <c r="S28" i="7" s="1"/>
  <c r="T28" i="7" s="1"/>
  <c r="N28" i="7"/>
  <c r="O28" i="7" s="1"/>
  <c r="P28" i="7" s="1"/>
  <c r="J28" i="7"/>
  <c r="K28" i="7" s="1"/>
  <c r="R27" i="7"/>
  <c r="S27" i="7" s="1"/>
  <c r="T27" i="7" s="1"/>
  <c r="N27" i="7"/>
  <c r="O27" i="7" s="1"/>
  <c r="P27" i="7" s="1"/>
  <c r="J27" i="7"/>
  <c r="K27" i="7" s="1"/>
  <c r="L27" i="7" s="1"/>
  <c r="S26" i="7"/>
  <c r="T26" i="7" s="1"/>
  <c r="R26" i="7"/>
  <c r="N26" i="7"/>
  <c r="O26" i="7" s="1"/>
  <c r="P26" i="7" s="1"/>
  <c r="K26" i="7"/>
  <c r="L26" i="7" s="1"/>
  <c r="J26" i="7"/>
  <c r="R25" i="7"/>
  <c r="S25" i="7" s="1"/>
  <c r="T25" i="7" s="1"/>
  <c r="N25" i="7"/>
  <c r="O25" i="7" s="1"/>
  <c r="P25" i="7" s="1"/>
  <c r="J25" i="7"/>
  <c r="K25" i="7" s="1"/>
  <c r="L25" i="7" s="1"/>
  <c r="R24" i="7"/>
  <c r="S24" i="7" s="1"/>
  <c r="T24" i="7" s="1"/>
  <c r="N24" i="7"/>
  <c r="O24" i="7" s="1"/>
  <c r="P24" i="7" s="1"/>
  <c r="J24" i="7"/>
  <c r="K24" i="7" s="1"/>
  <c r="R23" i="7"/>
  <c r="S23" i="7" s="1"/>
  <c r="T23" i="7" s="1"/>
  <c r="N23" i="7"/>
  <c r="O23" i="7" s="1"/>
  <c r="P23" i="7" s="1"/>
  <c r="J23" i="7"/>
  <c r="K23" i="7" s="1"/>
  <c r="L23" i="7" s="1"/>
  <c r="R22" i="7"/>
  <c r="S22" i="7" s="1"/>
  <c r="T22" i="7" s="1"/>
  <c r="N22" i="7"/>
  <c r="O22" i="7" s="1"/>
  <c r="P22" i="7" s="1"/>
  <c r="J22" i="7"/>
  <c r="K22" i="7" s="1"/>
  <c r="L22" i="7" s="1"/>
  <c r="R21" i="7"/>
  <c r="S21" i="7" s="1"/>
  <c r="T21" i="7" s="1"/>
  <c r="N21" i="7"/>
  <c r="O21" i="7" s="1"/>
  <c r="P21" i="7" s="1"/>
  <c r="J21" i="7"/>
  <c r="K21" i="7" s="1"/>
  <c r="S20" i="7"/>
  <c r="T20" i="7" s="1"/>
  <c r="R20" i="7"/>
  <c r="N20" i="7"/>
  <c r="O20" i="7" s="1"/>
  <c r="P20" i="7" s="1"/>
  <c r="J20" i="7"/>
  <c r="K20" i="7" s="1"/>
  <c r="R19" i="7"/>
  <c r="S19" i="7" s="1"/>
  <c r="T19" i="7" s="1"/>
  <c r="N19" i="7"/>
  <c r="O19" i="7" s="1"/>
  <c r="P19" i="7" s="1"/>
  <c r="J19" i="7"/>
  <c r="K19" i="7" s="1"/>
  <c r="R18" i="7"/>
  <c r="S18" i="7" s="1"/>
  <c r="T18" i="7" s="1"/>
  <c r="O18" i="7"/>
  <c r="P18" i="7" s="1"/>
  <c r="N18" i="7"/>
  <c r="J18" i="7"/>
  <c r="K18" i="7" s="1"/>
  <c r="R17" i="7"/>
  <c r="S17" i="7" s="1"/>
  <c r="T17" i="7" s="1"/>
  <c r="N17" i="7"/>
  <c r="O17" i="7" s="1"/>
  <c r="P17" i="7" s="1"/>
  <c r="J17" i="7"/>
  <c r="K17" i="7" s="1"/>
  <c r="R16" i="7"/>
  <c r="S16" i="7" s="1"/>
  <c r="T16" i="7" s="1"/>
  <c r="N16" i="7"/>
  <c r="O16" i="7" s="1"/>
  <c r="P16" i="7" s="1"/>
  <c r="J16" i="7"/>
  <c r="K16" i="7" s="1"/>
  <c r="R15" i="7"/>
  <c r="S15" i="7" s="1"/>
  <c r="T15" i="7" s="1"/>
  <c r="N15" i="7"/>
  <c r="O15" i="7" s="1"/>
  <c r="P15" i="7" s="1"/>
  <c r="J15" i="7"/>
  <c r="K15" i="7" s="1"/>
  <c r="S14" i="7"/>
  <c r="T14" i="7" s="1"/>
  <c r="R14" i="7"/>
  <c r="N14" i="7"/>
  <c r="O14" i="7" s="1"/>
  <c r="P14" i="7" s="1"/>
  <c r="J14" i="7"/>
  <c r="K14" i="7" s="1"/>
  <c r="R13" i="7"/>
  <c r="S13" i="7" s="1"/>
  <c r="T13" i="7" s="1"/>
  <c r="N13" i="7"/>
  <c r="O13" i="7" s="1"/>
  <c r="P13" i="7" s="1"/>
  <c r="J13" i="7"/>
  <c r="K13" i="7" s="1"/>
  <c r="R12" i="7"/>
  <c r="S12" i="7" s="1"/>
  <c r="T12" i="7" s="1"/>
  <c r="N12" i="7"/>
  <c r="O12" i="7" s="1"/>
  <c r="P12" i="7" s="1"/>
  <c r="J12" i="7"/>
  <c r="K12" i="7" s="1"/>
  <c r="U12" i="7" s="1"/>
  <c r="V12" i="7" s="1"/>
  <c r="R11" i="7"/>
  <c r="S11" i="7" s="1"/>
  <c r="T11" i="7" s="1"/>
  <c r="O11" i="7"/>
  <c r="P11" i="7" s="1"/>
  <c r="N11" i="7"/>
  <c r="J11" i="7"/>
  <c r="K11" i="7" s="1"/>
  <c r="R10" i="7"/>
  <c r="S10" i="7" s="1"/>
  <c r="T10" i="7" s="1"/>
  <c r="N10" i="7"/>
  <c r="O10" i="7" s="1"/>
  <c r="P10" i="7" s="1"/>
  <c r="J10" i="7"/>
  <c r="K10" i="7" s="1"/>
  <c r="R9" i="7"/>
  <c r="S9" i="7" s="1"/>
  <c r="T9" i="7" s="1"/>
  <c r="N9" i="7"/>
  <c r="O9" i="7" s="1"/>
  <c r="P9" i="7" s="1"/>
  <c r="J9" i="7"/>
  <c r="K9" i="7" s="1"/>
  <c r="R8" i="7"/>
  <c r="S8" i="7" s="1"/>
  <c r="T8" i="7" s="1"/>
  <c r="N8" i="7"/>
  <c r="O8" i="7" s="1"/>
  <c r="P8" i="7" s="1"/>
  <c r="K8" i="7"/>
  <c r="U8" i="7" s="1"/>
  <c r="V8" i="7" s="1"/>
  <c r="J8" i="7"/>
  <c r="R7" i="7"/>
  <c r="S7" i="7" s="1"/>
  <c r="T7" i="7" s="1"/>
  <c r="N7" i="7"/>
  <c r="O7" i="7" s="1"/>
  <c r="P7" i="7" s="1"/>
  <c r="J7" i="7"/>
  <c r="K7" i="7" s="1"/>
  <c r="R6" i="7"/>
  <c r="S6" i="7" s="1"/>
  <c r="T6" i="7" s="1"/>
  <c r="N6" i="7"/>
  <c r="O6" i="7" s="1"/>
  <c r="P6" i="7" s="1"/>
  <c r="J6" i="7"/>
  <c r="K6" i="7" s="1"/>
  <c r="R5" i="7"/>
  <c r="S5" i="7" s="1"/>
  <c r="T5" i="7" s="1"/>
  <c r="N5" i="7"/>
  <c r="O5" i="7" s="1"/>
  <c r="P5" i="7" s="1"/>
  <c r="J5" i="7"/>
  <c r="K5" i="7" s="1"/>
  <c r="R4" i="7"/>
  <c r="S4" i="7" s="1"/>
  <c r="T4" i="7" s="1"/>
  <c r="N4" i="7"/>
  <c r="O4" i="7" s="1"/>
  <c r="P4" i="7" s="1"/>
  <c r="J4" i="7"/>
  <c r="K4" i="7" s="1"/>
  <c r="R3" i="7"/>
  <c r="N3" i="7"/>
  <c r="O3" i="7" s="1"/>
  <c r="P3" i="7" s="1"/>
  <c r="J3" i="7"/>
  <c r="Q85" i="6"/>
  <c r="R85" i="6" s="1"/>
  <c r="P85" i="6"/>
  <c r="L85" i="6"/>
  <c r="M85" i="6" s="1"/>
  <c r="N85" i="6" s="1"/>
  <c r="I85" i="6"/>
  <c r="J85" i="6" s="1"/>
  <c r="H85" i="6"/>
  <c r="T84" i="6"/>
  <c r="P84" i="6"/>
  <c r="Q84" i="6" s="1"/>
  <c r="R84" i="6" s="1"/>
  <c r="M84" i="6"/>
  <c r="N84" i="6" s="1"/>
  <c r="L84" i="6"/>
  <c r="J84" i="6"/>
  <c r="H84" i="6"/>
  <c r="I84" i="6" s="1"/>
  <c r="S84" i="6" s="1"/>
  <c r="S83" i="6"/>
  <c r="T83" i="6" s="1"/>
  <c r="Q83" i="6"/>
  <c r="R83" i="6" s="1"/>
  <c r="P83" i="6"/>
  <c r="L83" i="6"/>
  <c r="M83" i="6" s="1"/>
  <c r="N83" i="6" s="1"/>
  <c r="I83" i="6"/>
  <c r="J83" i="6" s="1"/>
  <c r="H83" i="6"/>
  <c r="P82" i="6"/>
  <c r="Q82" i="6" s="1"/>
  <c r="R82" i="6" s="1"/>
  <c r="M82" i="6"/>
  <c r="N82" i="6" s="1"/>
  <c r="L82" i="6"/>
  <c r="H82" i="6"/>
  <c r="I82" i="6" s="1"/>
  <c r="Q81" i="6"/>
  <c r="R81" i="6" s="1"/>
  <c r="P81" i="6"/>
  <c r="L81" i="6"/>
  <c r="M81" i="6" s="1"/>
  <c r="N81" i="6" s="1"/>
  <c r="I81" i="6"/>
  <c r="J81" i="6" s="1"/>
  <c r="H81" i="6"/>
  <c r="P80" i="6"/>
  <c r="Q80" i="6" s="1"/>
  <c r="R80" i="6" s="1"/>
  <c r="M80" i="6"/>
  <c r="N80" i="6" s="1"/>
  <c r="L80" i="6"/>
  <c r="H80" i="6"/>
  <c r="I80" i="6" s="1"/>
  <c r="S80" i="6" s="1"/>
  <c r="T80" i="6" s="1"/>
  <c r="Q79" i="6"/>
  <c r="R79" i="6" s="1"/>
  <c r="P79" i="6"/>
  <c r="N79" i="6"/>
  <c r="L79" i="6"/>
  <c r="M79" i="6" s="1"/>
  <c r="I79" i="6"/>
  <c r="H79" i="6"/>
  <c r="R78" i="6"/>
  <c r="P78" i="6"/>
  <c r="Q78" i="6" s="1"/>
  <c r="M78" i="6"/>
  <c r="N78" i="6" s="1"/>
  <c r="L78" i="6"/>
  <c r="H78" i="6"/>
  <c r="I78" i="6" s="1"/>
  <c r="Q77" i="6"/>
  <c r="R77" i="6" s="1"/>
  <c r="P77" i="6"/>
  <c r="L77" i="6"/>
  <c r="M77" i="6" s="1"/>
  <c r="N77" i="6" s="1"/>
  <c r="I77" i="6"/>
  <c r="J77" i="6" s="1"/>
  <c r="H77" i="6"/>
  <c r="T76" i="6"/>
  <c r="P76" i="6"/>
  <c r="Q76" i="6" s="1"/>
  <c r="R76" i="6" s="1"/>
  <c r="M76" i="6"/>
  <c r="N76" i="6" s="1"/>
  <c r="L76" i="6"/>
  <c r="J76" i="6"/>
  <c r="H76" i="6"/>
  <c r="I76" i="6" s="1"/>
  <c r="S76" i="6" s="1"/>
  <c r="Q75" i="6"/>
  <c r="R75" i="6" s="1"/>
  <c r="P75" i="6"/>
  <c r="L75" i="6"/>
  <c r="M75" i="6" s="1"/>
  <c r="N75" i="6" s="1"/>
  <c r="I75" i="6"/>
  <c r="J75" i="6" s="1"/>
  <c r="H75" i="6"/>
  <c r="P74" i="6"/>
  <c r="Q74" i="6" s="1"/>
  <c r="R74" i="6" s="1"/>
  <c r="M74" i="6"/>
  <c r="N74" i="6" s="1"/>
  <c r="L74" i="6"/>
  <c r="H74" i="6"/>
  <c r="I74" i="6" s="1"/>
  <c r="Q73" i="6"/>
  <c r="R73" i="6" s="1"/>
  <c r="P73" i="6"/>
  <c r="L73" i="6"/>
  <c r="M73" i="6" s="1"/>
  <c r="N73" i="6" s="1"/>
  <c r="I73" i="6"/>
  <c r="J73" i="6" s="1"/>
  <c r="H73" i="6"/>
  <c r="P72" i="6"/>
  <c r="Q72" i="6" s="1"/>
  <c r="R72" i="6" s="1"/>
  <c r="M72" i="6"/>
  <c r="N72" i="6" s="1"/>
  <c r="L72" i="6"/>
  <c r="H72" i="6"/>
  <c r="I72" i="6" s="1"/>
  <c r="Q71" i="6"/>
  <c r="R71" i="6" s="1"/>
  <c r="P71" i="6"/>
  <c r="N71" i="6"/>
  <c r="L71" i="6"/>
  <c r="M71" i="6" s="1"/>
  <c r="I71" i="6"/>
  <c r="J71" i="6" s="1"/>
  <c r="H71" i="6"/>
  <c r="R70" i="6"/>
  <c r="P70" i="6"/>
  <c r="Q70" i="6" s="1"/>
  <c r="M70" i="6"/>
  <c r="N70" i="6" s="1"/>
  <c r="L70" i="6"/>
  <c r="H70" i="6"/>
  <c r="I70" i="6" s="1"/>
  <c r="Q69" i="6"/>
  <c r="R69" i="6" s="1"/>
  <c r="P69" i="6"/>
  <c r="L69" i="6"/>
  <c r="M69" i="6" s="1"/>
  <c r="N69" i="6" s="1"/>
  <c r="I69" i="6"/>
  <c r="J69" i="6" s="1"/>
  <c r="H69" i="6"/>
  <c r="T68" i="6"/>
  <c r="P68" i="6"/>
  <c r="Q68" i="6" s="1"/>
  <c r="R68" i="6" s="1"/>
  <c r="M68" i="6"/>
  <c r="N68" i="6" s="1"/>
  <c r="L68" i="6"/>
  <c r="J68" i="6"/>
  <c r="H68" i="6"/>
  <c r="I68" i="6" s="1"/>
  <c r="S68" i="6" s="1"/>
  <c r="Q67" i="6"/>
  <c r="R67" i="6" s="1"/>
  <c r="P67" i="6"/>
  <c r="L67" i="6"/>
  <c r="M67" i="6" s="1"/>
  <c r="N67" i="6" s="1"/>
  <c r="I67" i="6"/>
  <c r="J67" i="6" s="1"/>
  <c r="H67" i="6"/>
  <c r="P66" i="6"/>
  <c r="Q66" i="6" s="1"/>
  <c r="R66" i="6" s="1"/>
  <c r="M66" i="6"/>
  <c r="N66" i="6" s="1"/>
  <c r="L66" i="6"/>
  <c r="H66" i="6"/>
  <c r="I66" i="6" s="1"/>
  <c r="Q65" i="6"/>
  <c r="R65" i="6" s="1"/>
  <c r="P65" i="6"/>
  <c r="L65" i="6"/>
  <c r="M65" i="6" s="1"/>
  <c r="N65" i="6" s="1"/>
  <c r="I65" i="6"/>
  <c r="J65" i="6" s="1"/>
  <c r="H65" i="6"/>
  <c r="P64" i="6"/>
  <c r="Q64" i="6" s="1"/>
  <c r="R64" i="6" s="1"/>
  <c r="M64" i="6"/>
  <c r="N64" i="6" s="1"/>
  <c r="L64" i="6"/>
  <c r="H64" i="6"/>
  <c r="I64" i="6" s="1"/>
  <c r="S64" i="6" s="1"/>
  <c r="T64" i="6" s="1"/>
  <c r="Q63" i="6"/>
  <c r="R63" i="6" s="1"/>
  <c r="P63" i="6"/>
  <c r="N63" i="6"/>
  <c r="L63" i="6"/>
  <c r="M63" i="6" s="1"/>
  <c r="I63" i="6"/>
  <c r="H63" i="6"/>
  <c r="R62" i="6"/>
  <c r="P62" i="6"/>
  <c r="Q62" i="6" s="1"/>
  <c r="M62" i="6"/>
  <c r="N62" i="6" s="1"/>
  <c r="L62" i="6"/>
  <c r="J62" i="6"/>
  <c r="H62" i="6"/>
  <c r="I62" i="6" s="1"/>
  <c r="S61" i="6"/>
  <c r="T61" i="6" s="1"/>
  <c r="Q61" i="6"/>
  <c r="R61" i="6" s="1"/>
  <c r="P61" i="6"/>
  <c r="L61" i="6"/>
  <c r="M61" i="6" s="1"/>
  <c r="N61" i="6" s="1"/>
  <c r="I61" i="6"/>
  <c r="J61" i="6" s="1"/>
  <c r="H61" i="6"/>
  <c r="R60" i="6"/>
  <c r="P60" i="6"/>
  <c r="Q60" i="6" s="1"/>
  <c r="M60" i="6"/>
  <c r="N60" i="6" s="1"/>
  <c r="L60" i="6"/>
  <c r="J60" i="6"/>
  <c r="H60" i="6"/>
  <c r="I60" i="6" s="1"/>
  <c r="Q59" i="6"/>
  <c r="R59" i="6" s="1"/>
  <c r="P59" i="6"/>
  <c r="L59" i="6"/>
  <c r="M59" i="6" s="1"/>
  <c r="N59" i="6" s="1"/>
  <c r="H59" i="6"/>
  <c r="I59" i="6" s="1"/>
  <c r="P58" i="6"/>
  <c r="Q58" i="6" s="1"/>
  <c r="R58" i="6" s="1"/>
  <c r="L58" i="6"/>
  <c r="M58" i="6" s="1"/>
  <c r="N58" i="6" s="1"/>
  <c r="H58" i="6"/>
  <c r="I58" i="6" s="1"/>
  <c r="P57" i="6"/>
  <c r="Q57" i="6" s="1"/>
  <c r="R57" i="6" s="1"/>
  <c r="L57" i="6"/>
  <c r="M57" i="6" s="1"/>
  <c r="N57" i="6" s="1"/>
  <c r="I57" i="6"/>
  <c r="H57" i="6"/>
  <c r="R56" i="6"/>
  <c r="P56" i="6"/>
  <c r="Q56" i="6" s="1"/>
  <c r="N56" i="6"/>
  <c r="M56" i="6"/>
  <c r="L56" i="6"/>
  <c r="I56" i="6"/>
  <c r="J56" i="6" s="1"/>
  <c r="H56" i="6"/>
  <c r="Q55" i="6"/>
  <c r="R55" i="6" s="1"/>
  <c r="P55" i="6"/>
  <c r="L55" i="6"/>
  <c r="M55" i="6" s="1"/>
  <c r="N55" i="6" s="1"/>
  <c r="H55" i="6"/>
  <c r="I55" i="6" s="1"/>
  <c r="J55" i="6" s="1"/>
  <c r="P54" i="6"/>
  <c r="Q54" i="6" s="1"/>
  <c r="R54" i="6" s="1"/>
  <c r="L54" i="6"/>
  <c r="M54" i="6" s="1"/>
  <c r="N54" i="6" s="1"/>
  <c r="H54" i="6"/>
  <c r="I54" i="6" s="1"/>
  <c r="P53" i="6"/>
  <c r="Q53" i="6" s="1"/>
  <c r="R53" i="6" s="1"/>
  <c r="L53" i="6"/>
  <c r="M53" i="6" s="1"/>
  <c r="N53" i="6" s="1"/>
  <c r="I53" i="6"/>
  <c r="H53" i="6"/>
  <c r="R52" i="6"/>
  <c r="P52" i="6"/>
  <c r="Q52" i="6" s="1"/>
  <c r="N52" i="6"/>
  <c r="M52" i="6"/>
  <c r="L52" i="6"/>
  <c r="I52" i="6"/>
  <c r="J52" i="6" s="1"/>
  <c r="H52" i="6"/>
  <c r="Q51" i="6"/>
  <c r="R51" i="6" s="1"/>
  <c r="P51" i="6"/>
  <c r="L51" i="6"/>
  <c r="M51" i="6" s="1"/>
  <c r="N51" i="6" s="1"/>
  <c r="H51" i="6"/>
  <c r="I51" i="6" s="1"/>
  <c r="J51" i="6" s="1"/>
  <c r="P50" i="6"/>
  <c r="Q50" i="6" s="1"/>
  <c r="R50" i="6" s="1"/>
  <c r="L50" i="6"/>
  <c r="M50" i="6" s="1"/>
  <c r="N50" i="6" s="1"/>
  <c r="H50" i="6"/>
  <c r="I50" i="6" s="1"/>
  <c r="P49" i="6"/>
  <c r="Q49" i="6" s="1"/>
  <c r="R49" i="6" s="1"/>
  <c r="L49" i="6"/>
  <c r="M49" i="6" s="1"/>
  <c r="N49" i="6" s="1"/>
  <c r="I49" i="6"/>
  <c r="H49" i="6"/>
  <c r="R48" i="6"/>
  <c r="P48" i="6"/>
  <c r="Q48" i="6" s="1"/>
  <c r="N48" i="6"/>
  <c r="M48" i="6"/>
  <c r="L48" i="6"/>
  <c r="I48" i="6"/>
  <c r="J48" i="6" s="1"/>
  <c r="H48" i="6"/>
  <c r="Q47" i="6"/>
  <c r="R47" i="6" s="1"/>
  <c r="P47" i="6"/>
  <c r="L47" i="6"/>
  <c r="M47" i="6" s="1"/>
  <c r="N47" i="6" s="1"/>
  <c r="H47" i="6"/>
  <c r="I47" i="6" s="1"/>
  <c r="J47" i="6" s="1"/>
  <c r="P46" i="6"/>
  <c r="Q46" i="6" s="1"/>
  <c r="R46" i="6" s="1"/>
  <c r="L46" i="6"/>
  <c r="M46" i="6" s="1"/>
  <c r="N46" i="6" s="1"/>
  <c r="H46" i="6"/>
  <c r="I46" i="6" s="1"/>
  <c r="P45" i="6"/>
  <c r="Q45" i="6" s="1"/>
  <c r="R45" i="6" s="1"/>
  <c r="L45" i="6"/>
  <c r="M45" i="6" s="1"/>
  <c r="N45" i="6" s="1"/>
  <c r="I45" i="6"/>
  <c r="H45" i="6"/>
  <c r="R44" i="6"/>
  <c r="P44" i="6"/>
  <c r="Q44" i="6" s="1"/>
  <c r="N44" i="6"/>
  <c r="M44" i="6"/>
  <c r="L44" i="6"/>
  <c r="I44" i="6"/>
  <c r="J44" i="6" s="1"/>
  <c r="H44" i="6"/>
  <c r="Q43" i="6"/>
  <c r="R43" i="6" s="1"/>
  <c r="P43" i="6"/>
  <c r="L43" i="6"/>
  <c r="M43" i="6" s="1"/>
  <c r="N43" i="6" s="1"/>
  <c r="H43" i="6"/>
  <c r="I43" i="6" s="1"/>
  <c r="J43" i="6" s="1"/>
  <c r="Q42" i="6"/>
  <c r="R42" i="6" s="1"/>
  <c r="P42" i="6"/>
  <c r="L42" i="6"/>
  <c r="M42" i="6" s="1"/>
  <c r="N42" i="6" s="1"/>
  <c r="I42" i="6"/>
  <c r="J42" i="6" s="1"/>
  <c r="H42" i="6"/>
  <c r="P41" i="6"/>
  <c r="Q41" i="6" s="1"/>
  <c r="R41" i="6" s="1"/>
  <c r="M41" i="6"/>
  <c r="N41" i="6" s="1"/>
  <c r="L41" i="6"/>
  <c r="H41" i="6"/>
  <c r="I41" i="6" s="1"/>
  <c r="S41" i="6" s="1"/>
  <c r="T41" i="6" s="1"/>
  <c r="Q40" i="6"/>
  <c r="R40" i="6" s="1"/>
  <c r="P40" i="6"/>
  <c r="N40" i="6"/>
  <c r="L40" i="6"/>
  <c r="M40" i="6" s="1"/>
  <c r="I40" i="6"/>
  <c r="J40" i="6" s="1"/>
  <c r="H40" i="6"/>
  <c r="R39" i="6"/>
  <c r="P39" i="6"/>
  <c r="Q39" i="6" s="1"/>
  <c r="M39" i="6"/>
  <c r="N39" i="6" s="1"/>
  <c r="L39" i="6"/>
  <c r="H39" i="6"/>
  <c r="I39" i="6" s="1"/>
  <c r="Q38" i="6"/>
  <c r="R38" i="6" s="1"/>
  <c r="P38" i="6"/>
  <c r="L38" i="6"/>
  <c r="M38" i="6" s="1"/>
  <c r="N38" i="6" s="1"/>
  <c r="I38" i="6"/>
  <c r="J38" i="6" s="1"/>
  <c r="H38" i="6"/>
  <c r="T37" i="6"/>
  <c r="P37" i="6"/>
  <c r="Q37" i="6" s="1"/>
  <c r="R37" i="6" s="1"/>
  <c r="M37" i="6"/>
  <c r="N37" i="6" s="1"/>
  <c r="L37" i="6"/>
  <c r="J37" i="6"/>
  <c r="H37" i="6"/>
  <c r="I37" i="6" s="1"/>
  <c r="S37" i="6" s="1"/>
  <c r="Q36" i="6"/>
  <c r="R36" i="6" s="1"/>
  <c r="P36" i="6"/>
  <c r="L36" i="6"/>
  <c r="M36" i="6" s="1"/>
  <c r="N36" i="6" s="1"/>
  <c r="I36" i="6"/>
  <c r="J36" i="6" s="1"/>
  <c r="H36" i="6"/>
  <c r="P35" i="6"/>
  <c r="Q35" i="6" s="1"/>
  <c r="R35" i="6" s="1"/>
  <c r="M35" i="6"/>
  <c r="N35" i="6" s="1"/>
  <c r="L35" i="6"/>
  <c r="H35" i="6"/>
  <c r="I35" i="6" s="1"/>
  <c r="Q34" i="6"/>
  <c r="R34" i="6" s="1"/>
  <c r="P34" i="6"/>
  <c r="L34" i="6"/>
  <c r="M34" i="6" s="1"/>
  <c r="N34" i="6" s="1"/>
  <c r="I34" i="6"/>
  <c r="J34" i="6" s="1"/>
  <c r="H34" i="6"/>
  <c r="P33" i="6"/>
  <c r="Q33" i="6" s="1"/>
  <c r="R33" i="6" s="1"/>
  <c r="M33" i="6"/>
  <c r="N33" i="6" s="1"/>
  <c r="L33" i="6"/>
  <c r="H33" i="6"/>
  <c r="I33" i="6" s="1"/>
  <c r="S33" i="6" s="1"/>
  <c r="T33" i="6" s="1"/>
  <c r="Q32" i="6"/>
  <c r="R32" i="6" s="1"/>
  <c r="P32" i="6"/>
  <c r="N32" i="6"/>
  <c r="L32" i="6"/>
  <c r="M32" i="6" s="1"/>
  <c r="I32" i="6"/>
  <c r="J32" i="6" s="1"/>
  <c r="H32" i="6"/>
  <c r="R31" i="6"/>
  <c r="P31" i="6"/>
  <c r="Q31" i="6" s="1"/>
  <c r="M31" i="6"/>
  <c r="N31" i="6" s="1"/>
  <c r="L31" i="6"/>
  <c r="H31" i="6"/>
  <c r="I31" i="6" s="1"/>
  <c r="Q30" i="6"/>
  <c r="R30" i="6" s="1"/>
  <c r="P30" i="6"/>
  <c r="L30" i="6"/>
  <c r="M30" i="6" s="1"/>
  <c r="N30" i="6" s="1"/>
  <c r="I30" i="6"/>
  <c r="J30" i="6" s="1"/>
  <c r="H30" i="6"/>
  <c r="P29" i="6"/>
  <c r="Q29" i="6" s="1"/>
  <c r="R29" i="6" s="1"/>
  <c r="M29" i="6"/>
  <c r="N29" i="6" s="1"/>
  <c r="L29" i="6"/>
  <c r="J29" i="6"/>
  <c r="H29" i="6"/>
  <c r="I29" i="6" s="1"/>
  <c r="Q28" i="6"/>
  <c r="R28" i="6" s="1"/>
  <c r="P28" i="6"/>
  <c r="L28" i="6"/>
  <c r="M28" i="6" s="1"/>
  <c r="N28" i="6" s="1"/>
  <c r="I28" i="6"/>
  <c r="J28" i="6" s="1"/>
  <c r="H28" i="6"/>
  <c r="R27" i="6"/>
  <c r="P27" i="6"/>
  <c r="Q27" i="6" s="1"/>
  <c r="M27" i="6"/>
  <c r="N27" i="6" s="1"/>
  <c r="L27" i="6"/>
  <c r="J27" i="6"/>
  <c r="H27" i="6"/>
  <c r="I27" i="6" s="1"/>
  <c r="Q26" i="6"/>
  <c r="R26" i="6" s="1"/>
  <c r="P26" i="6"/>
  <c r="L26" i="6"/>
  <c r="M26" i="6" s="1"/>
  <c r="N26" i="6" s="1"/>
  <c r="I26" i="6"/>
  <c r="J26" i="6" s="1"/>
  <c r="H26" i="6"/>
  <c r="R25" i="6"/>
  <c r="P25" i="6"/>
  <c r="Q25" i="6" s="1"/>
  <c r="M25" i="6"/>
  <c r="N25" i="6" s="1"/>
  <c r="L25" i="6"/>
  <c r="J25" i="6"/>
  <c r="H25" i="6"/>
  <c r="I25" i="6" s="1"/>
  <c r="Q24" i="6"/>
  <c r="R24" i="6" s="1"/>
  <c r="P24" i="6"/>
  <c r="L24" i="6"/>
  <c r="M24" i="6" s="1"/>
  <c r="N24" i="6" s="1"/>
  <c r="I24" i="6"/>
  <c r="J24" i="6" s="1"/>
  <c r="H24" i="6"/>
  <c r="R23" i="6"/>
  <c r="P23" i="6"/>
  <c r="Q23" i="6" s="1"/>
  <c r="M23" i="6"/>
  <c r="N23" i="6" s="1"/>
  <c r="L23" i="6"/>
  <c r="J23" i="6"/>
  <c r="H23" i="6"/>
  <c r="I23" i="6" s="1"/>
  <c r="Q22" i="6"/>
  <c r="R22" i="6" s="1"/>
  <c r="P22" i="6"/>
  <c r="L22" i="6"/>
  <c r="M22" i="6" s="1"/>
  <c r="N22" i="6" s="1"/>
  <c r="I22" i="6"/>
  <c r="J22" i="6" s="1"/>
  <c r="H22" i="6"/>
  <c r="R21" i="6"/>
  <c r="P21" i="6"/>
  <c r="Q21" i="6" s="1"/>
  <c r="M21" i="6"/>
  <c r="N21" i="6" s="1"/>
  <c r="L21" i="6"/>
  <c r="J21" i="6"/>
  <c r="H21" i="6"/>
  <c r="I21" i="6" s="1"/>
  <c r="Q20" i="6"/>
  <c r="R20" i="6" s="1"/>
  <c r="P20" i="6"/>
  <c r="L20" i="6"/>
  <c r="M20" i="6" s="1"/>
  <c r="N20" i="6" s="1"/>
  <c r="I20" i="6"/>
  <c r="J20" i="6" s="1"/>
  <c r="H20" i="6"/>
  <c r="R19" i="6"/>
  <c r="P19" i="6"/>
  <c r="Q19" i="6" s="1"/>
  <c r="M19" i="6"/>
  <c r="N19" i="6" s="1"/>
  <c r="L19" i="6"/>
  <c r="J19" i="6"/>
  <c r="H19" i="6"/>
  <c r="I19" i="6" s="1"/>
  <c r="Q18" i="6"/>
  <c r="R18" i="6" s="1"/>
  <c r="P18" i="6"/>
  <c r="N18" i="6"/>
  <c r="L18" i="6"/>
  <c r="M18" i="6" s="1"/>
  <c r="S18" i="6" s="1"/>
  <c r="T18" i="6" s="1"/>
  <c r="J18" i="6"/>
  <c r="I18" i="6"/>
  <c r="H18" i="6"/>
  <c r="P17" i="6"/>
  <c r="Q17" i="6" s="1"/>
  <c r="R17" i="6" s="1"/>
  <c r="M17" i="6"/>
  <c r="N17" i="6" s="1"/>
  <c r="L17" i="6"/>
  <c r="H17" i="6"/>
  <c r="I17" i="6" s="1"/>
  <c r="R16" i="6"/>
  <c r="Q16" i="6"/>
  <c r="P16" i="6"/>
  <c r="M16" i="6"/>
  <c r="N16" i="6" s="1"/>
  <c r="L16" i="6"/>
  <c r="I16" i="6"/>
  <c r="J16" i="6" s="1"/>
  <c r="H16" i="6"/>
  <c r="Q15" i="6"/>
  <c r="R15" i="6" s="1"/>
  <c r="P15" i="6"/>
  <c r="M15" i="6"/>
  <c r="N15" i="6" s="1"/>
  <c r="L15" i="6"/>
  <c r="J15" i="6"/>
  <c r="H15" i="6"/>
  <c r="I15" i="6" s="1"/>
  <c r="Q14" i="6"/>
  <c r="R14" i="6" s="1"/>
  <c r="P14" i="6"/>
  <c r="N14" i="6"/>
  <c r="L14" i="6"/>
  <c r="M14" i="6" s="1"/>
  <c r="S14" i="6" s="1"/>
  <c r="T14" i="6" s="1"/>
  <c r="J14" i="6"/>
  <c r="I14" i="6"/>
  <c r="H14" i="6"/>
  <c r="P13" i="6"/>
  <c r="Q13" i="6" s="1"/>
  <c r="R13" i="6" s="1"/>
  <c r="M13" i="6"/>
  <c r="N13" i="6" s="1"/>
  <c r="L13" i="6"/>
  <c r="H13" i="6"/>
  <c r="I13" i="6" s="1"/>
  <c r="R12" i="6"/>
  <c r="Q12" i="6"/>
  <c r="P12" i="6"/>
  <c r="M12" i="6"/>
  <c r="N12" i="6" s="1"/>
  <c r="L12" i="6"/>
  <c r="I12" i="6"/>
  <c r="J12" i="6" s="1"/>
  <c r="H12" i="6"/>
  <c r="Q11" i="6"/>
  <c r="R11" i="6" s="1"/>
  <c r="P11" i="6"/>
  <c r="M11" i="6"/>
  <c r="N11" i="6" s="1"/>
  <c r="L11" i="6"/>
  <c r="J11" i="6"/>
  <c r="H11" i="6"/>
  <c r="I11" i="6" s="1"/>
  <c r="Q10" i="6"/>
  <c r="R10" i="6" s="1"/>
  <c r="P10" i="6"/>
  <c r="N10" i="6"/>
  <c r="L10" i="6"/>
  <c r="M10" i="6" s="1"/>
  <c r="S10" i="6" s="1"/>
  <c r="T10" i="6" s="1"/>
  <c r="J10" i="6"/>
  <c r="I10" i="6"/>
  <c r="H10" i="6"/>
  <c r="P9" i="6"/>
  <c r="Q9" i="6" s="1"/>
  <c r="R9" i="6" s="1"/>
  <c r="M9" i="6"/>
  <c r="N9" i="6" s="1"/>
  <c r="L9" i="6"/>
  <c r="H9" i="6"/>
  <c r="I9" i="6" s="1"/>
  <c r="R8" i="6"/>
  <c r="Q8" i="6"/>
  <c r="P8" i="6"/>
  <c r="M8" i="6"/>
  <c r="N8" i="6" s="1"/>
  <c r="L8" i="6"/>
  <c r="I8" i="6"/>
  <c r="J8" i="6" s="1"/>
  <c r="H8" i="6"/>
  <c r="Q7" i="6"/>
  <c r="R7" i="6" s="1"/>
  <c r="P7" i="6"/>
  <c r="M7" i="6"/>
  <c r="N7" i="6" s="1"/>
  <c r="L7" i="6"/>
  <c r="J7" i="6"/>
  <c r="H7" i="6"/>
  <c r="I7" i="6" s="1"/>
  <c r="Q6" i="6"/>
  <c r="R6" i="6" s="1"/>
  <c r="P6" i="6"/>
  <c r="N6" i="6"/>
  <c r="L6" i="6"/>
  <c r="M6" i="6" s="1"/>
  <c r="S6" i="6" s="1"/>
  <c r="T6" i="6" s="1"/>
  <c r="J6" i="6"/>
  <c r="I6" i="6"/>
  <c r="H6" i="6"/>
  <c r="P5" i="6"/>
  <c r="Q5" i="6" s="1"/>
  <c r="R5" i="6" s="1"/>
  <c r="M5" i="6"/>
  <c r="N5" i="6" s="1"/>
  <c r="L5" i="6"/>
  <c r="H5" i="6"/>
  <c r="I5" i="6" s="1"/>
  <c r="R4" i="6"/>
  <c r="Q4" i="6"/>
  <c r="P4" i="6"/>
  <c r="M4" i="6"/>
  <c r="N4" i="6" s="1"/>
  <c r="L4" i="6"/>
  <c r="I4" i="6"/>
  <c r="J4" i="6" s="1"/>
  <c r="H4" i="6"/>
  <c r="Q3" i="6"/>
  <c r="R3" i="6" s="1"/>
  <c r="P3" i="6"/>
  <c r="M3" i="6"/>
  <c r="N3" i="6" s="1"/>
  <c r="L3" i="6"/>
  <c r="J3" i="6"/>
  <c r="H3" i="6"/>
  <c r="I3" i="6" s="1"/>
  <c r="V94" i="5"/>
  <c r="U94" i="5"/>
  <c r="T94" i="5"/>
  <c r="P94" i="5"/>
  <c r="L94" i="5"/>
  <c r="S93" i="5"/>
  <c r="T93" i="5" s="1"/>
  <c r="R93" i="5"/>
  <c r="P93" i="5"/>
  <c r="N93" i="5"/>
  <c r="O93" i="5" s="1"/>
  <c r="K93" i="5"/>
  <c r="J93" i="5"/>
  <c r="S92" i="5"/>
  <c r="T92" i="5" s="1"/>
  <c r="R92" i="5"/>
  <c r="P92" i="5"/>
  <c r="N92" i="5"/>
  <c r="O92" i="5" s="1"/>
  <c r="J92" i="5"/>
  <c r="K92" i="5" s="1"/>
  <c r="R91" i="5"/>
  <c r="S91" i="5" s="1"/>
  <c r="T91" i="5" s="1"/>
  <c r="P91" i="5"/>
  <c r="N91" i="5"/>
  <c r="O91" i="5" s="1"/>
  <c r="K91" i="5"/>
  <c r="L91" i="5" s="1"/>
  <c r="J91" i="5"/>
  <c r="R90" i="5"/>
  <c r="S90" i="5" s="1"/>
  <c r="T90" i="5" s="1"/>
  <c r="P90" i="5"/>
  <c r="O90" i="5"/>
  <c r="N90" i="5"/>
  <c r="K90" i="5"/>
  <c r="U90" i="5" s="1"/>
  <c r="V90" i="5" s="1"/>
  <c r="J90" i="5"/>
  <c r="S89" i="5"/>
  <c r="T89" i="5" s="1"/>
  <c r="R89" i="5"/>
  <c r="P89" i="5"/>
  <c r="N89" i="5"/>
  <c r="O89" i="5" s="1"/>
  <c r="J89" i="5"/>
  <c r="K89" i="5" s="1"/>
  <c r="R88" i="5"/>
  <c r="S88" i="5" s="1"/>
  <c r="T88" i="5" s="1"/>
  <c r="P88" i="5"/>
  <c r="O88" i="5"/>
  <c r="N88" i="5"/>
  <c r="J88" i="5"/>
  <c r="K88" i="5" s="1"/>
  <c r="R87" i="5"/>
  <c r="S87" i="5" s="1"/>
  <c r="T87" i="5" s="1"/>
  <c r="P87" i="5"/>
  <c r="N87" i="5"/>
  <c r="O87" i="5" s="1"/>
  <c r="K87" i="5"/>
  <c r="J87" i="5"/>
  <c r="R86" i="5"/>
  <c r="S86" i="5" s="1"/>
  <c r="T86" i="5" s="1"/>
  <c r="P86" i="5"/>
  <c r="O86" i="5"/>
  <c r="N86" i="5"/>
  <c r="J86" i="5"/>
  <c r="K86" i="5" s="1"/>
  <c r="U86" i="5" s="1"/>
  <c r="V86" i="5" s="1"/>
  <c r="U85" i="5"/>
  <c r="V85" i="5" s="1"/>
  <c r="T85" i="5"/>
  <c r="S85" i="5"/>
  <c r="R85" i="5"/>
  <c r="P85" i="5"/>
  <c r="O85" i="5"/>
  <c r="N85" i="5"/>
  <c r="J85" i="5"/>
  <c r="K85" i="5" s="1"/>
  <c r="L85" i="5" s="1"/>
  <c r="R84" i="5"/>
  <c r="S84" i="5" s="1"/>
  <c r="T84" i="5" s="1"/>
  <c r="P84" i="5"/>
  <c r="N84" i="5"/>
  <c r="O84" i="5" s="1"/>
  <c r="L84" i="5"/>
  <c r="J84" i="5"/>
  <c r="K84" i="5" s="1"/>
  <c r="R83" i="5"/>
  <c r="S83" i="5" s="1"/>
  <c r="T83" i="5" s="1"/>
  <c r="P83" i="5"/>
  <c r="N83" i="5"/>
  <c r="O83" i="5" s="1"/>
  <c r="K83" i="5"/>
  <c r="J83" i="5"/>
  <c r="T82" i="5"/>
  <c r="R82" i="5"/>
  <c r="S82" i="5" s="1"/>
  <c r="P82" i="5"/>
  <c r="O82" i="5"/>
  <c r="N82" i="5"/>
  <c r="J82" i="5"/>
  <c r="K82" i="5" s="1"/>
  <c r="L82" i="5" s="1"/>
  <c r="S81" i="5"/>
  <c r="T81" i="5" s="1"/>
  <c r="R81" i="5"/>
  <c r="P81" i="5"/>
  <c r="N81" i="5"/>
  <c r="O81" i="5" s="1"/>
  <c r="J81" i="5"/>
  <c r="K81" i="5" s="1"/>
  <c r="R80" i="5"/>
  <c r="S80" i="5" s="1"/>
  <c r="T80" i="5" s="1"/>
  <c r="P80" i="5"/>
  <c r="N80" i="5"/>
  <c r="O80" i="5" s="1"/>
  <c r="L80" i="5"/>
  <c r="J80" i="5"/>
  <c r="K80" i="5" s="1"/>
  <c r="S79" i="5"/>
  <c r="T79" i="5" s="1"/>
  <c r="R79" i="5"/>
  <c r="P79" i="5"/>
  <c r="N79" i="5"/>
  <c r="O79" i="5" s="1"/>
  <c r="U79" i="5" s="1"/>
  <c r="V79" i="5" s="1"/>
  <c r="L79" i="5"/>
  <c r="K79" i="5"/>
  <c r="J79" i="5"/>
  <c r="R78" i="5"/>
  <c r="S78" i="5" s="1"/>
  <c r="T78" i="5" s="1"/>
  <c r="P78" i="5"/>
  <c r="O78" i="5"/>
  <c r="N78" i="5"/>
  <c r="J78" i="5"/>
  <c r="K78" i="5" s="1"/>
  <c r="S77" i="5"/>
  <c r="T77" i="5" s="1"/>
  <c r="R77" i="5"/>
  <c r="P77" i="5"/>
  <c r="N77" i="5"/>
  <c r="O77" i="5" s="1"/>
  <c r="K77" i="5"/>
  <c r="J77" i="5"/>
  <c r="S76" i="5"/>
  <c r="T76" i="5" s="1"/>
  <c r="R76" i="5"/>
  <c r="P76" i="5"/>
  <c r="N76" i="5"/>
  <c r="O76" i="5" s="1"/>
  <c r="J76" i="5"/>
  <c r="K76" i="5" s="1"/>
  <c r="R75" i="5"/>
  <c r="S75" i="5" s="1"/>
  <c r="T75" i="5" s="1"/>
  <c r="P75" i="5"/>
  <c r="N75" i="5"/>
  <c r="O75" i="5" s="1"/>
  <c r="K75" i="5"/>
  <c r="L75" i="5" s="1"/>
  <c r="J75" i="5"/>
  <c r="R74" i="5"/>
  <c r="S74" i="5" s="1"/>
  <c r="T74" i="5" s="1"/>
  <c r="P74" i="5"/>
  <c r="O74" i="5"/>
  <c r="N74" i="5"/>
  <c r="K74" i="5"/>
  <c r="U74" i="5" s="1"/>
  <c r="V74" i="5" s="1"/>
  <c r="J74" i="5"/>
  <c r="S73" i="5"/>
  <c r="T73" i="5" s="1"/>
  <c r="R73" i="5"/>
  <c r="P73" i="5"/>
  <c r="N73" i="5"/>
  <c r="O73" i="5" s="1"/>
  <c r="J73" i="5"/>
  <c r="K73" i="5" s="1"/>
  <c r="R72" i="5"/>
  <c r="S72" i="5" s="1"/>
  <c r="T72" i="5" s="1"/>
  <c r="P72" i="5"/>
  <c r="O72" i="5"/>
  <c r="N72" i="5"/>
  <c r="J72" i="5"/>
  <c r="K72" i="5" s="1"/>
  <c r="R71" i="5"/>
  <c r="S71" i="5" s="1"/>
  <c r="T71" i="5" s="1"/>
  <c r="P71" i="5"/>
  <c r="N71" i="5"/>
  <c r="O71" i="5" s="1"/>
  <c r="K71" i="5"/>
  <c r="J71" i="5"/>
  <c r="R70" i="5"/>
  <c r="S70" i="5" s="1"/>
  <c r="T70" i="5" s="1"/>
  <c r="P70" i="5"/>
  <c r="O70" i="5"/>
  <c r="N70" i="5"/>
  <c r="J70" i="5"/>
  <c r="K70" i="5" s="1"/>
  <c r="U70" i="5" s="1"/>
  <c r="V70" i="5" s="1"/>
  <c r="U69" i="5"/>
  <c r="V69" i="5" s="1"/>
  <c r="T69" i="5"/>
  <c r="S69" i="5"/>
  <c r="R69" i="5"/>
  <c r="P69" i="5"/>
  <c r="O69" i="5"/>
  <c r="N69" i="5"/>
  <c r="J69" i="5"/>
  <c r="K69" i="5" s="1"/>
  <c r="L69" i="5" s="1"/>
  <c r="R68" i="5"/>
  <c r="S68" i="5" s="1"/>
  <c r="T68" i="5" s="1"/>
  <c r="P68" i="5"/>
  <c r="N68" i="5"/>
  <c r="O68" i="5" s="1"/>
  <c r="L68" i="5"/>
  <c r="J68" i="5"/>
  <c r="K68" i="5" s="1"/>
  <c r="R67" i="5"/>
  <c r="S67" i="5" s="1"/>
  <c r="T67" i="5" s="1"/>
  <c r="P67" i="5"/>
  <c r="N67" i="5"/>
  <c r="O67" i="5" s="1"/>
  <c r="K67" i="5"/>
  <c r="J67" i="5"/>
  <c r="T66" i="5"/>
  <c r="R66" i="5"/>
  <c r="S66" i="5" s="1"/>
  <c r="P66" i="5"/>
  <c r="O66" i="5"/>
  <c r="N66" i="5"/>
  <c r="J66" i="5"/>
  <c r="K66" i="5" s="1"/>
  <c r="L66" i="5" s="1"/>
  <c r="S65" i="5"/>
  <c r="T65" i="5" s="1"/>
  <c r="R65" i="5"/>
  <c r="P65" i="5"/>
  <c r="N65" i="5"/>
  <c r="O65" i="5" s="1"/>
  <c r="J65" i="5"/>
  <c r="K65" i="5" s="1"/>
  <c r="R64" i="5"/>
  <c r="S64" i="5" s="1"/>
  <c r="T64" i="5" s="1"/>
  <c r="P64" i="5"/>
  <c r="N64" i="5"/>
  <c r="O64" i="5" s="1"/>
  <c r="L64" i="5"/>
  <c r="J64" i="5"/>
  <c r="K64" i="5" s="1"/>
  <c r="S63" i="5"/>
  <c r="T63" i="5" s="1"/>
  <c r="R63" i="5"/>
  <c r="P63" i="5"/>
  <c r="N63" i="5"/>
  <c r="O63" i="5" s="1"/>
  <c r="U63" i="5" s="1"/>
  <c r="V63" i="5" s="1"/>
  <c r="L63" i="5"/>
  <c r="K63" i="5"/>
  <c r="J63" i="5"/>
  <c r="R62" i="5"/>
  <c r="S62" i="5" s="1"/>
  <c r="T62" i="5" s="1"/>
  <c r="P62" i="5"/>
  <c r="O62" i="5"/>
  <c r="N62" i="5"/>
  <c r="J62" i="5"/>
  <c r="K62" i="5" s="1"/>
  <c r="S61" i="5"/>
  <c r="T61" i="5" s="1"/>
  <c r="R61" i="5"/>
  <c r="P61" i="5"/>
  <c r="N61" i="5"/>
  <c r="O61" i="5" s="1"/>
  <c r="K61" i="5"/>
  <c r="J61" i="5"/>
  <c r="S60" i="5"/>
  <c r="T60" i="5" s="1"/>
  <c r="R60" i="5"/>
  <c r="P60" i="5"/>
  <c r="N60" i="5"/>
  <c r="O60" i="5" s="1"/>
  <c r="J60" i="5"/>
  <c r="K60" i="5" s="1"/>
  <c r="R59" i="5"/>
  <c r="S59" i="5" s="1"/>
  <c r="T59" i="5" s="1"/>
  <c r="P59" i="5"/>
  <c r="N59" i="5"/>
  <c r="O59" i="5" s="1"/>
  <c r="K59" i="5"/>
  <c r="L59" i="5" s="1"/>
  <c r="J59" i="5"/>
  <c r="V58" i="5"/>
  <c r="R58" i="5"/>
  <c r="S58" i="5" s="1"/>
  <c r="T58" i="5" s="1"/>
  <c r="P58" i="5"/>
  <c r="O58" i="5"/>
  <c r="N58" i="5"/>
  <c r="K58" i="5"/>
  <c r="U58" i="5" s="1"/>
  <c r="J58" i="5"/>
  <c r="S57" i="5"/>
  <c r="T57" i="5" s="1"/>
  <c r="R57" i="5"/>
  <c r="P57" i="5"/>
  <c r="N57" i="5"/>
  <c r="O57" i="5" s="1"/>
  <c r="J57" i="5"/>
  <c r="K57" i="5" s="1"/>
  <c r="L57" i="5" s="1"/>
  <c r="R56" i="5"/>
  <c r="S56" i="5" s="1"/>
  <c r="T56" i="5" s="1"/>
  <c r="P56" i="5"/>
  <c r="O56" i="5"/>
  <c r="N56" i="5"/>
  <c r="J56" i="5"/>
  <c r="K56" i="5" s="1"/>
  <c r="U56" i="5" s="1"/>
  <c r="V56" i="5" s="1"/>
  <c r="R55" i="5"/>
  <c r="S55" i="5" s="1"/>
  <c r="T55" i="5" s="1"/>
  <c r="P55" i="5"/>
  <c r="N55" i="5"/>
  <c r="O55" i="5" s="1"/>
  <c r="K55" i="5"/>
  <c r="J55" i="5"/>
  <c r="R54" i="5"/>
  <c r="S54" i="5" s="1"/>
  <c r="T54" i="5" s="1"/>
  <c r="P54" i="5"/>
  <c r="O54" i="5"/>
  <c r="N54" i="5"/>
  <c r="J54" i="5"/>
  <c r="K54" i="5" s="1"/>
  <c r="U54" i="5" s="1"/>
  <c r="V54" i="5" s="1"/>
  <c r="T53" i="5"/>
  <c r="S53" i="5"/>
  <c r="R53" i="5"/>
  <c r="P53" i="5"/>
  <c r="O53" i="5"/>
  <c r="N53" i="5"/>
  <c r="K53" i="5"/>
  <c r="L53" i="5" s="1"/>
  <c r="J53" i="5"/>
  <c r="R52" i="5"/>
  <c r="S52" i="5" s="1"/>
  <c r="T52" i="5" s="1"/>
  <c r="P52" i="5"/>
  <c r="N52" i="5"/>
  <c r="O52" i="5" s="1"/>
  <c r="J52" i="5"/>
  <c r="K52" i="5" s="1"/>
  <c r="R51" i="5"/>
  <c r="S51" i="5" s="1"/>
  <c r="T51" i="5" s="1"/>
  <c r="P51" i="5"/>
  <c r="N51" i="5"/>
  <c r="O51" i="5" s="1"/>
  <c r="K51" i="5"/>
  <c r="J51" i="5"/>
  <c r="T50" i="5"/>
  <c r="R50" i="5"/>
  <c r="S50" i="5" s="1"/>
  <c r="P50" i="5"/>
  <c r="O50" i="5"/>
  <c r="N50" i="5"/>
  <c r="K50" i="5"/>
  <c r="L50" i="5" s="1"/>
  <c r="J50" i="5"/>
  <c r="S49" i="5"/>
  <c r="T49" i="5" s="1"/>
  <c r="R49" i="5"/>
  <c r="P49" i="5"/>
  <c r="N49" i="5"/>
  <c r="O49" i="5" s="1"/>
  <c r="J49" i="5"/>
  <c r="K49" i="5" s="1"/>
  <c r="R48" i="5"/>
  <c r="S48" i="5" s="1"/>
  <c r="T48" i="5" s="1"/>
  <c r="P48" i="5"/>
  <c r="N48" i="5"/>
  <c r="O48" i="5" s="1"/>
  <c r="L48" i="5"/>
  <c r="J48" i="5"/>
  <c r="K48" i="5" s="1"/>
  <c r="S47" i="5"/>
  <c r="T47" i="5" s="1"/>
  <c r="R47" i="5"/>
  <c r="P47" i="5"/>
  <c r="N47" i="5"/>
  <c r="O47" i="5" s="1"/>
  <c r="U47" i="5" s="1"/>
  <c r="V47" i="5" s="1"/>
  <c r="L47" i="5"/>
  <c r="K47" i="5"/>
  <c r="J47" i="5"/>
  <c r="R46" i="5"/>
  <c r="S46" i="5" s="1"/>
  <c r="T46" i="5" s="1"/>
  <c r="P46" i="5"/>
  <c r="O46" i="5"/>
  <c r="N46" i="5"/>
  <c r="J46" i="5"/>
  <c r="K46" i="5" s="1"/>
  <c r="S45" i="5"/>
  <c r="T45" i="5" s="1"/>
  <c r="R45" i="5"/>
  <c r="P45" i="5"/>
  <c r="N45" i="5"/>
  <c r="O45" i="5" s="1"/>
  <c r="J45" i="5"/>
  <c r="K45" i="5" s="1"/>
  <c r="R44" i="5"/>
  <c r="S44" i="5" s="1"/>
  <c r="T44" i="5" s="1"/>
  <c r="P44" i="5"/>
  <c r="N44" i="5"/>
  <c r="O44" i="5" s="1"/>
  <c r="K44" i="5"/>
  <c r="L44" i="5" s="1"/>
  <c r="J44" i="5"/>
  <c r="R43" i="5"/>
  <c r="S43" i="5" s="1"/>
  <c r="T43" i="5" s="1"/>
  <c r="P43" i="5"/>
  <c r="O43" i="5"/>
  <c r="N43" i="5"/>
  <c r="K43" i="5"/>
  <c r="U43" i="5" s="1"/>
  <c r="V43" i="5" s="1"/>
  <c r="J43" i="5"/>
  <c r="S42" i="5"/>
  <c r="T42" i="5" s="1"/>
  <c r="R42" i="5"/>
  <c r="P42" i="5"/>
  <c r="N42" i="5"/>
  <c r="O42" i="5" s="1"/>
  <c r="J42" i="5"/>
  <c r="K42" i="5" s="1"/>
  <c r="R41" i="5"/>
  <c r="S41" i="5" s="1"/>
  <c r="T41" i="5" s="1"/>
  <c r="P41" i="5"/>
  <c r="O41" i="5"/>
  <c r="N41" i="5"/>
  <c r="J41" i="5"/>
  <c r="K41" i="5" s="1"/>
  <c r="R40" i="5"/>
  <c r="S40" i="5" s="1"/>
  <c r="T40" i="5" s="1"/>
  <c r="P40" i="5"/>
  <c r="N40" i="5"/>
  <c r="O40" i="5" s="1"/>
  <c r="K40" i="5"/>
  <c r="J40" i="5"/>
  <c r="R39" i="5"/>
  <c r="S39" i="5" s="1"/>
  <c r="T39" i="5" s="1"/>
  <c r="P39" i="5"/>
  <c r="O39" i="5"/>
  <c r="N39" i="5"/>
  <c r="J39" i="5"/>
  <c r="K39" i="5" s="1"/>
  <c r="T38" i="5"/>
  <c r="S38" i="5"/>
  <c r="R38" i="5"/>
  <c r="P38" i="5"/>
  <c r="O38" i="5"/>
  <c r="N38" i="5"/>
  <c r="J38" i="5"/>
  <c r="K38" i="5" s="1"/>
  <c r="R37" i="5"/>
  <c r="S37" i="5" s="1"/>
  <c r="T37" i="5" s="1"/>
  <c r="P37" i="5"/>
  <c r="N37" i="5"/>
  <c r="O37" i="5" s="1"/>
  <c r="J37" i="5"/>
  <c r="K37" i="5" s="1"/>
  <c r="R36" i="5"/>
  <c r="S36" i="5" s="1"/>
  <c r="T36" i="5" s="1"/>
  <c r="P36" i="5"/>
  <c r="N36" i="5"/>
  <c r="O36" i="5" s="1"/>
  <c r="K36" i="5"/>
  <c r="U36" i="5" s="1"/>
  <c r="V36" i="5" s="1"/>
  <c r="J36" i="5"/>
  <c r="T35" i="5"/>
  <c r="R35" i="5"/>
  <c r="S35" i="5" s="1"/>
  <c r="P35" i="5"/>
  <c r="O35" i="5"/>
  <c r="N35" i="5"/>
  <c r="J35" i="5"/>
  <c r="K35" i="5" s="1"/>
  <c r="S34" i="5"/>
  <c r="T34" i="5" s="1"/>
  <c r="R34" i="5"/>
  <c r="P34" i="5"/>
  <c r="N34" i="5"/>
  <c r="O34" i="5" s="1"/>
  <c r="J34" i="5"/>
  <c r="K34" i="5" s="1"/>
  <c r="R33" i="5"/>
  <c r="S33" i="5" s="1"/>
  <c r="T33" i="5" s="1"/>
  <c r="P33" i="5"/>
  <c r="N33" i="5"/>
  <c r="O33" i="5" s="1"/>
  <c r="L33" i="5"/>
  <c r="J33" i="5"/>
  <c r="K33" i="5" s="1"/>
  <c r="S32" i="5"/>
  <c r="T32" i="5" s="1"/>
  <c r="R32" i="5"/>
  <c r="P32" i="5"/>
  <c r="N32" i="5"/>
  <c r="O32" i="5" s="1"/>
  <c r="U32" i="5" s="1"/>
  <c r="V32" i="5" s="1"/>
  <c r="L32" i="5"/>
  <c r="K32" i="5"/>
  <c r="J32" i="5"/>
  <c r="R31" i="5"/>
  <c r="S31" i="5" s="1"/>
  <c r="T31" i="5" s="1"/>
  <c r="P31" i="5"/>
  <c r="O31" i="5"/>
  <c r="N31" i="5"/>
  <c r="J31" i="5"/>
  <c r="K31" i="5" s="1"/>
  <c r="S30" i="5"/>
  <c r="T30" i="5" s="1"/>
  <c r="R30" i="5"/>
  <c r="P30" i="5"/>
  <c r="N30" i="5"/>
  <c r="O30" i="5" s="1"/>
  <c r="K30" i="5"/>
  <c r="L30" i="5" s="1"/>
  <c r="J30" i="5"/>
  <c r="S29" i="5"/>
  <c r="T29" i="5" s="1"/>
  <c r="R29" i="5"/>
  <c r="P29" i="5"/>
  <c r="N29" i="5"/>
  <c r="O29" i="5" s="1"/>
  <c r="J29" i="5"/>
  <c r="K29" i="5" s="1"/>
  <c r="R28" i="5"/>
  <c r="S28" i="5" s="1"/>
  <c r="T28" i="5" s="1"/>
  <c r="P28" i="5"/>
  <c r="N28" i="5"/>
  <c r="O28" i="5" s="1"/>
  <c r="U28" i="5" s="1"/>
  <c r="V28" i="5" s="1"/>
  <c r="K28" i="5"/>
  <c r="L28" i="5" s="1"/>
  <c r="J28" i="5"/>
  <c r="R27" i="5"/>
  <c r="S27" i="5" s="1"/>
  <c r="T27" i="5" s="1"/>
  <c r="P27" i="5"/>
  <c r="O27" i="5"/>
  <c r="N27" i="5"/>
  <c r="K27" i="5"/>
  <c r="U27" i="5" s="1"/>
  <c r="V27" i="5" s="1"/>
  <c r="J27" i="5"/>
  <c r="S26" i="5"/>
  <c r="T26" i="5" s="1"/>
  <c r="R26" i="5"/>
  <c r="P26" i="5"/>
  <c r="N26" i="5"/>
  <c r="O26" i="5" s="1"/>
  <c r="J26" i="5"/>
  <c r="K26" i="5" s="1"/>
  <c r="R25" i="5"/>
  <c r="S25" i="5" s="1"/>
  <c r="T25" i="5" s="1"/>
  <c r="P25" i="5"/>
  <c r="O25" i="5"/>
  <c r="N25" i="5"/>
  <c r="J25" i="5"/>
  <c r="K25" i="5" s="1"/>
  <c r="R24" i="5"/>
  <c r="S24" i="5" s="1"/>
  <c r="T24" i="5" s="1"/>
  <c r="P24" i="5"/>
  <c r="N24" i="5"/>
  <c r="O24" i="5" s="1"/>
  <c r="K24" i="5"/>
  <c r="J24" i="5"/>
  <c r="R23" i="5"/>
  <c r="S23" i="5" s="1"/>
  <c r="T23" i="5" s="1"/>
  <c r="P23" i="5"/>
  <c r="O23" i="5"/>
  <c r="N23" i="5"/>
  <c r="J23" i="5"/>
  <c r="K23" i="5" s="1"/>
  <c r="T22" i="5"/>
  <c r="S22" i="5"/>
  <c r="R22" i="5"/>
  <c r="P22" i="5"/>
  <c r="O22" i="5"/>
  <c r="N22" i="5"/>
  <c r="J22" i="5"/>
  <c r="K22" i="5" s="1"/>
  <c r="R21" i="5"/>
  <c r="S21" i="5" s="1"/>
  <c r="T21" i="5" s="1"/>
  <c r="P21" i="5"/>
  <c r="N21" i="5"/>
  <c r="O21" i="5" s="1"/>
  <c r="J21" i="5"/>
  <c r="K21" i="5" s="1"/>
  <c r="R20" i="5"/>
  <c r="S20" i="5" s="1"/>
  <c r="T20" i="5" s="1"/>
  <c r="P20" i="5"/>
  <c r="N20" i="5"/>
  <c r="O20" i="5" s="1"/>
  <c r="K20" i="5"/>
  <c r="J20" i="5"/>
  <c r="T19" i="5"/>
  <c r="R19" i="5"/>
  <c r="S19" i="5" s="1"/>
  <c r="P19" i="5"/>
  <c r="O19" i="5"/>
  <c r="N19" i="5"/>
  <c r="J19" i="5"/>
  <c r="K19" i="5" s="1"/>
  <c r="S18" i="5"/>
  <c r="T18" i="5" s="1"/>
  <c r="R18" i="5"/>
  <c r="P18" i="5"/>
  <c r="N18" i="5"/>
  <c r="O18" i="5" s="1"/>
  <c r="J18" i="5"/>
  <c r="K18" i="5" s="1"/>
  <c r="R17" i="5"/>
  <c r="S17" i="5" s="1"/>
  <c r="T17" i="5" s="1"/>
  <c r="P17" i="5"/>
  <c r="N17" i="5"/>
  <c r="O17" i="5" s="1"/>
  <c r="L17" i="5"/>
  <c r="J17" i="5"/>
  <c r="K17" i="5" s="1"/>
  <c r="S16" i="5"/>
  <c r="T16" i="5" s="1"/>
  <c r="R16" i="5"/>
  <c r="P16" i="5"/>
  <c r="N16" i="5"/>
  <c r="O16" i="5" s="1"/>
  <c r="U16" i="5" s="1"/>
  <c r="V16" i="5" s="1"/>
  <c r="L16" i="5"/>
  <c r="K16" i="5"/>
  <c r="J16" i="5"/>
  <c r="R15" i="5"/>
  <c r="S15" i="5" s="1"/>
  <c r="T15" i="5" s="1"/>
  <c r="P15" i="5"/>
  <c r="O15" i="5"/>
  <c r="N15" i="5"/>
  <c r="J15" i="5"/>
  <c r="K15" i="5" s="1"/>
  <c r="S14" i="5"/>
  <c r="T14" i="5" s="1"/>
  <c r="R14" i="5"/>
  <c r="P14" i="5"/>
  <c r="N14" i="5"/>
  <c r="O14" i="5" s="1"/>
  <c r="K14" i="5"/>
  <c r="L14" i="5" s="1"/>
  <c r="J14" i="5"/>
  <c r="S13" i="5"/>
  <c r="T13" i="5" s="1"/>
  <c r="R13" i="5"/>
  <c r="P13" i="5"/>
  <c r="N13" i="5"/>
  <c r="O13" i="5" s="1"/>
  <c r="J13" i="5"/>
  <c r="K13" i="5" s="1"/>
  <c r="R12" i="5"/>
  <c r="S12" i="5" s="1"/>
  <c r="T12" i="5" s="1"/>
  <c r="P12" i="5"/>
  <c r="N12" i="5"/>
  <c r="O12" i="5" s="1"/>
  <c r="K12" i="5"/>
  <c r="L12" i="5" s="1"/>
  <c r="J12" i="5"/>
  <c r="R11" i="5"/>
  <c r="S11" i="5" s="1"/>
  <c r="T11" i="5" s="1"/>
  <c r="P11" i="5"/>
  <c r="O11" i="5"/>
  <c r="N11" i="5"/>
  <c r="K11" i="5"/>
  <c r="U11" i="5" s="1"/>
  <c r="V11" i="5" s="1"/>
  <c r="J11" i="5"/>
  <c r="S10" i="5"/>
  <c r="T10" i="5" s="1"/>
  <c r="R10" i="5"/>
  <c r="P10" i="5"/>
  <c r="N10" i="5"/>
  <c r="O10" i="5" s="1"/>
  <c r="J10" i="5"/>
  <c r="K10" i="5" s="1"/>
  <c r="R9" i="5"/>
  <c r="S9" i="5" s="1"/>
  <c r="T9" i="5" s="1"/>
  <c r="P9" i="5"/>
  <c r="O9" i="5"/>
  <c r="N9" i="5"/>
  <c r="J9" i="5"/>
  <c r="K9" i="5" s="1"/>
  <c r="R8" i="5"/>
  <c r="S8" i="5" s="1"/>
  <c r="T8" i="5" s="1"/>
  <c r="P8" i="5"/>
  <c r="N8" i="5"/>
  <c r="O8" i="5" s="1"/>
  <c r="K8" i="5"/>
  <c r="J8" i="5"/>
  <c r="R7" i="5"/>
  <c r="S7" i="5" s="1"/>
  <c r="T7" i="5" s="1"/>
  <c r="P7" i="5"/>
  <c r="O7" i="5"/>
  <c r="N7" i="5"/>
  <c r="J7" i="5"/>
  <c r="K7" i="5" s="1"/>
  <c r="T6" i="5"/>
  <c r="S6" i="5"/>
  <c r="R6" i="5"/>
  <c r="P6" i="5"/>
  <c r="O6" i="5"/>
  <c r="N6" i="5"/>
  <c r="J6" i="5"/>
  <c r="K6" i="5" s="1"/>
  <c r="R5" i="5"/>
  <c r="S5" i="5" s="1"/>
  <c r="T5" i="5" s="1"/>
  <c r="P5" i="5"/>
  <c r="N5" i="5"/>
  <c r="O5" i="5" s="1"/>
  <c r="J5" i="5"/>
  <c r="K5" i="5" s="1"/>
  <c r="R4" i="5"/>
  <c r="S4" i="5" s="1"/>
  <c r="T4" i="5" s="1"/>
  <c r="P4" i="5"/>
  <c r="N4" i="5"/>
  <c r="O4" i="5" s="1"/>
  <c r="K4" i="5"/>
  <c r="U4" i="5" s="1"/>
  <c r="V4" i="5" s="1"/>
  <c r="J4" i="5"/>
  <c r="T3" i="5"/>
  <c r="R3" i="5"/>
  <c r="S3" i="5" s="1"/>
  <c r="O3" i="5"/>
  <c r="P3" i="5" s="1"/>
  <c r="N3" i="5"/>
  <c r="J3" i="5"/>
  <c r="K3" i="5" s="1"/>
  <c r="V40" i="4"/>
  <c r="U40" i="4"/>
  <c r="T40" i="4"/>
  <c r="P40" i="4"/>
  <c r="L40" i="4"/>
  <c r="R39" i="4"/>
  <c r="S39" i="4" s="1"/>
  <c r="T39" i="4" s="1"/>
  <c r="N39" i="4"/>
  <c r="O39" i="4" s="1"/>
  <c r="J39" i="4"/>
  <c r="K39" i="4" s="1"/>
  <c r="L39" i="4" s="1"/>
  <c r="R38" i="4"/>
  <c r="S38" i="4" s="1"/>
  <c r="T38" i="4" s="1"/>
  <c r="N38" i="4"/>
  <c r="O38" i="4" s="1"/>
  <c r="P38" i="4" s="1"/>
  <c r="J38" i="4"/>
  <c r="K38" i="4" s="1"/>
  <c r="R37" i="4"/>
  <c r="S37" i="4" s="1"/>
  <c r="T37" i="4" s="1"/>
  <c r="N37" i="4"/>
  <c r="O37" i="4" s="1"/>
  <c r="P37" i="4" s="1"/>
  <c r="J37" i="4"/>
  <c r="K37" i="4" s="1"/>
  <c r="R36" i="4"/>
  <c r="S36" i="4" s="1"/>
  <c r="T36" i="4" s="1"/>
  <c r="N36" i="4"/>
  <c r="O36" i="4" s="1"/>
  <c r="P36" i="4" s="1"/>
  <c r="J36" i="4"/>
  <c r="K36" i="4" s="1"/>
  <c r="L36" i="4" s="1"/>
  <c r="R35" i="4"/>
  <c r="S35" i="4" s="1"/>
  <c r="T35" i="4" s="1"/>
  <c r="N35" i="4"/>
  <c r="O35" i="4" s="1"/>
  <c r="P35" i="4" s="1"/>
  <c r="J35" i="4"/>
  <c r="K35" i="4" s="1"/>
  <c r="R34" i="4"/>
  <c r="S34" i="4" s="1"/>
  <c r="T34" i="4" s="1"/>
  <c r="N34" i="4"/>
  <c r="O34" i="4" s="1"/>
  <c r="P34" i="4" s="1"/>
  <c r="J34" i="4"/>
  <c r="K34" i="4" s="1"/>
  <c r="R33" i="4"/>
  <c r="S33" i="4" s="1"/>
  <c r="T33" i="4" s="1"/>
  <c r="N33" i="4"/>
  <c r="O33" i="4" s="1"/>
  <c r="P33" i="4" s="1"/>
  <c r="J33" i="4"/>
  <c r="K33" i="4" s="1"/>
  <c r="R32" i="4"/>
  <c r="S32" i="4" s="1"/>
  <c r="T32" i="4" s="1"/>
  <c r="N32" i="4"/>
  <c r="O32" i="4" s="1"/>
  <c r="P32" i="4" s="1"/>
  <c r="J32" i="4"/>
  <c r="K32" i="4" s="1"/>
  <c r="L32" i="4" s="1"/>
  <c r="R31" i="4"/>
  <c r="S31" i="4" s="1"/>
  <c r="T31" i="4" s="1"/>
  <c r="N31" i="4"/>
  <c r="O31" i="4" s="1"/>
  <c r="P31" i="4" s="1"/>
  <c r="J31" i="4"/>
  <c r="K31" i="4" s="1"/>
  <c r="L31" i="4" s="1"/>
  <c r="R30" i="4"/>
  <c r="S30" i="4" s="1"/>
  <c r="T30" i="4" s="1"/>
  <c r="N30" i="4"/>
  <c r="O30" i="4" s="1"/>
  <c r="P30" i="4" s="1"/>
  <c r="J30" i="4"/>
  <c r="K30" i="4" s="1"/>
  <c r="R29" i="4"/>
  <c r="S29" i="4" s="1"/>
  <c r="T29" i="4" s="1"/>
  <c r="N29" i="4"/>
  <c r="O29" i="4" s="1"/>
  <c r="P29" i="4" s="1"/>
  <c r="J29" i="4"/>
  <c r="K29" i="4" s="1"/>
  <c r="R28" i="4"/>
  <c r="S28" i="4" s="1"/>
  <c r="T28" i="4" s="1"/>
  <c r="N28" i="4"/>
  <c r="O28" i="4" s="1"/>
  <c r="P28" i="4" s="1"/>
  <c r="J28" i="4"/>
  <c r="K28" i="4" s="1"/>
  <c r="R27" i="4"/>
  <c r="S27" i="4" s="1"/>
  <c r="T27" i="4" s="1"/>
  <c r="N27" i="4"/>
  <c r="O27" i="4" s="1"/>
  <c r="P27" i="4" s="1"/>
  <c r="J27" i="4"/>
  <c r="K27" i="4" s="1"/>
  <c r="L27" i="4" s="1"/>
  <c r="R26" i="4"/>
  <c r="S26" i="4" s="1"/>
  <c r="T26" i="4" s="1"/>
  <c r="N26" i="4"/>
  <c r="O26" i="4" s="1"/>
  <c r="P26" i="4" s="1"/>
  <c r="J26" i="4"/>
  <c r="K26" i="4" s="1"/>
  <c r="R25" i="4"/>
  <c r="S25" i="4" s="1"/>
  <c r="T25" i="4" s="1"/>
  <c r="N25" i="4"/>
  <c r="O25" i="4" s="1"/>
  <c r="P25" i="4" s="1"/>
  <c r="J25" i="4"/>
  <c r="K25" i="4" s="1"/>
  <c r="R24" i="4"/>
  <c r="S24" i="4" s="1"/>
  <c r="T24" i="4" s="1"/>
  <c r="N24" i="4"/>
  <c r="O24" i="4" s="1"/>
  <c r="P24" i="4" s="1"/>
  <c r="J24" i="4"/>
  <c r="K24" i="4" s="1"/>
  <c r="L24" i="4" s="1"/>
  <c r="R23" i="4"/>
  <c r="S23" i="4" s="1"/>
  <c r="T23" i="4" s="1"/>
  <c r="N23" i="4"/>
  <c r="O23" i="4" s="1"/>
  <c r="P23" i="4" s="1"/>
  <c r="J23" i="4"/>
  <c r="K23" i="4" s="1"/>
  <c r="R22" i="4"/>
  <c r="S22" i="4" s="1"/>
  <c r="T22" i="4" s="1"/>
  <c r="N22" i="4"/>
  <c r="O22" i="4" s="1"/>
  <c r="P22" i="4" s="1"/>
  <c r="J22" i="4"/>
  <c r="K22" i="4" s="1"/>
  <c r="L22" i="4" s="1"/>
  <c r="R21" i="4"/>
  <c r="S21" i="4" s="1"/>
  <c r="T21" i="4" s="1"/>
  <c r="N21" i="4"/>
  <c r="O21" i="4" s="1"/>
  <c r="P21" i="4" s="1"/>
  <c r="J21" i="4"/>
  <c r="K21" i="4" s="1"/>
  <c r="R20" i="4"/>
  <c r="S20" i="4" s="1"/>
  <c r="T20" i="4" s="1"/>
  <c r="N20" i="4"/>
  <c r="O20" i="4" s="1"/>
  <c r="P20" i="4" s="1"/>
  <c r="J20" i="4"/>
  <c r="K20" i="4" s="1"/>
  <c r="L20" i="4" s="1"/>
  <c r="R19" i="4"/>
  <c r="S19" i="4" s="1"/>
  <c r="T19" i="4" s="1"/>
  <c r="N19" i="4"/>
  <c r="O19" i="4" s="1"/>
  <c r="P19" i="4" s="1"/>
  <c r="J19" i="4"/>
  <c r="K19" i="4" s="1"/>
  <c r="R18" i="4"/>
  <c r="S18" i="4" s="1"/>
  <c r="T18" i="4" s="1"/>
  <c r="N18" i="4"/>
  <c r="O18" i="4" s="1"/>
  <c r="P18" i="4" s="1"/>
  <c r="J18" i="4"/>
  <c r="K18" i="4" s="1"/>
  <c r="L18" i="4" s="1"/>
  <c r="R17" i="4"/>
  <c r="S17" i="4" s="1"/>
  <c r="T17" i="4" s="1"/>
  <c r="N17" i="4"/>
  <c r="O17" i="4" s="1"/>
  <c r="P17" i="4" s="1"/>
  <c r="J17" i="4"/>
  <c r="K17" i="4" s="1"/>
  <c r="R16" i="4"/>
  <c r="S16" i="4" s="1"/>
  <c r="T16" i="4" s="1"/>
  <c r="N16" i="4"/>
  <c r="O16" i="4" s="1"/>
  <c r="P16" i="4" s="1"/>
  <c r="J16" i="4"/>
  <c r="K16" i="4" s="1"/>
  <c r="L16" i="4" s="1"/>
  <c r="R15" i="4"/>
  <c r="S15" i="4" s="1"/>
  <c r="T15" i="4" s="1"/>
  <c r="N15" i="4"/>
  <c r="O15" i="4" s="1"/>
  <c r="P15" i="4" s="1"/>
  <c r="J15" i="4"/>
  <c r="K15" i="4" s="1"/>
  <c r="L15" i="4" s="1"/>
  <c r="R14" i="4"/>
  <c r="S14" i="4" s="1"/>
  <c r="T14" i="4" s="1"/>
  <c r="N14" i="4"/>
  <c r="O14" i="4" s="1"/>
  <c r="P14" i="4" s="1"/>
  <c r="J14" i="4"/>
  <c r="K14" i="4" s="1"/>
  <c r="R13" i="4"/>
  <c r="S13" i="4" s="1"/>
  <c r="T13" i="4" s="1"/>
  <c r="N13" i="4"/>
  <c r="O13" i="4" s="1"/>
  <c r="P13" i="4" s="1"/>
  <c r="J13" i="4"/>
  <c r="K13" i="4" s="1"/>
  <c r="R12" i="4"/>
  <c r="S12" i="4" s="1"/>
  <c r="T12" i="4" s="1"/>
  <c r="N12" i="4"/>
  <c r="O12" i="4" s="1"/>
  <c r="P12" i="4" s="1"/>
  <c r="J12" i="4"/>
  <c r="K12" i="4" s="1"/>
  <c r="R11" i="4"/>
  <c r="S11" i="4" s="1"/>
  <c r="T11" i="4" s="1"/>
  <c r="N11" i="4"/>
  <c r="O11" i="4" s="1"/>
  <c r="P11" i="4" s="1"/>
  <c r="J11" i="4"/>
  <c r="K11" i="4" s="1"/>
  <c r="L11" i="4" s="1"/>
  <c r="R10" i="4"/>
  <c r="S10" i="4" s="1"/>
  <c r="T10" i="4" s="1"/>
  <c r="N10" i="4"/>
  <c r="O10" i="4" s="1"/>
  <c r="P10" i="4" s="1"/>
  <c r="J10" i="4"/>
  <c r="K10" i="4" s="1"/>
  <c r="R9" i="4"/>
  <c r="S9" i="4" s="1"/>
  <c r="T9" i="4" s="1"/>
  <c r="N9" i="4"/>
  <c r="O9" i="4" s="1"/>
  <c r="P9" i="4" s="1"/>
  <c r="J9" i="4"/>
  <c r="K9" i="4" s="1"/>
  <c r="R8" i="4"/>
  <c r="S8" i="4" s="1"/>
  <c r="T8" i="4" s="1"/>
  <c r="N8" i="4"/>
  <c r="O8" i="4" s="1"/>
  <c r="P8" i="4" s="1"/>
  <c r="J8" i="4"/>
  <c r="K8" i="4" s="1"/>
  <c r="R7" i="4"/>
  <c r="S7" i="4" s="1"/>
  <c r="T7" i="4" s="1"/>
  <c r="N7" i="4"/>
  <c r="O7" i="4" s="1"/>
  <c r="J7" i="4"/>
  <c r="K7" i="4" s="1"/>
  <c r="L7" i="4" s="1"/>
  <c r="R6" i="4"/>
  <c r="S6" i="4" s="1"/>
  <c r="T6" i="4" s="1"/>
  <c r="N6" i="4"/>
  <c r="O6" i="4" s="1"/>
  <c r="P6" i="4" s="1"/>
  <c r="J6" i="4"/>
  <c r="K6" i="4" s="1"/>
  <c r="R5" i="4"/>
  <c r="S5" i="4" s="1"/>
  <c r="T5" i="4" s="1"/>
  <c r="N5" i="4"/>
  <c r="O5" i="4" s="1"/>
  <c r="P5" i="4" s="1"/>
  <c r="J5" i="4"/>
  <c r="K5" i="4" s="1"/>
  <c r="R4" i="4"/>
  <c r="S4" i="4" s="1"/>
  <c r="T4" i="4" s="1"/>
  <c r="N4" i="4"/>
  <c r="O4" i="4" s="1"/>
  <c r="P4" i="4" s="1"/>
  <c r="J4" i="4"/>
  <c r="K4" i="4" s="1"/>
  <c r="R3" i="4"/>
  <c r="S3" i="4" s="1"/>
  <c r="T3" i="4" s="1"/>
  <c r="N3" i="4"/>
  <c r="O3" i="4" s="1"/>
  <c r="J3" i="4"/>
  <c r="K3" i="4" s="1"/>
  <c r="L3" i="4" s="1"/>
  <c r="U63" i="3"/>
  <c r="T63" i="3"/>
  <c r="S63" i="3"/>
  <c r="O63" i="3"/>
  <c r="K63" i="3"/>
  <c r="S62" i="3"/>
  <c r="R62" i="3"/>
  <c r="Q62" i="3"/>
  <c r="N62" i="3"/>
  <c r="O62" i="3" s="1"/>
  <c r="M62" i="3"/>
  <c r="I62" i="3"/>
  <c r="J62" i="3" s="1"/>
  <c r="R61" i="3"/>
  <c r="S61" i="3" s="1"/>
  <c r="Q61" i="3"/>
  <c r="M61" i="3"/>
  <c r="N61" i="3" s="1"/>
  <c r="O61" i="3" s="1"/>
  <c r="I61" i="3"/>
  <c r="J61" i="3" s="1"/>
  <c r="T60" i="3"/>
  <c r="U60" i="3" s="1"/>
  <c r="Q60" i="3"/>
  <c r="R60" i="3" s="1"/>
  <c r="S60" i="3" s="1"/>
  <c r="O60" i="3"/>
  <c r="M60" i="3"/>
  <c r="N60" i="3" s="1"/>
  <c r="K60" i="3"/>
  <c r="J60" i="3"/>
  <c r="I60" i="3"/>
  <c r="S59" i="3"/>
  <c r="Q59" i="3"/>
  <c r="R59" i="3" s="1"/>
  <c r="O59" i="3"/>
  <c r="N59" i="3"/>
  <c r="M59" i="3"/>
  <c r="I59" i="3"/>
  <c r="J59" i="3" s="1"/>
  <c r="R58" i="3"/>
  <c r="S58" i="3" s="1"/>
  <c r="Q58" i="3"/>
  <c r="N58" i="3"/>
  <c r="O58" i="3" s="1"/>
  <c r="M58" i="3"/>
  <c r="I58" i="3"/>
  <c r="J58" i="3" s="1"/>
  <c r="R57" i="3"/>
  <c r="S57" i="3" s="1"/>
  <c r="Q57" i="3"/>
  <c r="M57" i="3"/>
  <c r="N57" i="3" s="1"/>
  <c r="O57" i="3" s="1"/>
  <c r="I57" i="3"/>
  <c r="J57" i="3" s="1"/>
  <c r="T56" i="3"/>
  <c r="U56" i="3" s="1"/>
  <c r="Q56" i="3"/>
  <c r="R56" i="3" s="1"/>
  <c r="S56" i="3" s="1"/>
  <c r="O56" i="3"/>
  <c r="M56" i="3"/>
  <c r="N56" i="3" s="1"/>
  <c r="K56" i="3"/>
  <c r="J56" i="3"/>
  <c r="I56" i="3"/>
  <c r="S55" i="3"/>
  <c r="Q55" i="3"/>
  <c r="R55" i="3" s="1"/>
  <c r="O55" i="3"/>
  <c r="N55" i="3"/>
  <c r="M55" i="3"/>
  <c r="I55" i="3"/>
  <c r="J55" i="3" s="1"/>
  <c r="R54" i="3"/>
  <c r="S54" i="3" s="1"/>
  <c r="Q54" i="3"/>
  <c r="N54" i="3"/>
  <c r="O54" i="3" s="1"/>
  <c r="M54" i="3"/>
  <c r="I54" i="3"/>
  <c r="J54" i="3" s="1"/>
  <c r="R53" i="3"/>
  <c r="S53" i="3" s="1"/>
  <c r="Q53" i="3"/>
  <c r="M53" i="3"/>
  <c r="N53" i="3" s="1"/>
  <c r="O53" i="3" s="1"/>
  <c r="I53" i="3"/>
  <c r="J53" i="3" s="1"/>
  <c r="T52" i="3"/>
  <c r="U52" i="3" s="1"/>
  <c r="Q52" i="3"/>
  <c r="R52" i="3" s="1"/>
  <c r="S52" i="3" s="1"/>
  <c r="O52" i="3"/>
  <c r="M52" i="3"/>
  <c r="N52" i="3" s="1"/>
  <c r="K52" i="3"/>
  <c r="J52" i="3"/>
  <c r="I52" i="3"/>
  <c r="S51" i="3"/>
  <c r="Q51" i="3"/>
  <c r="R51" i="3" s="1"/>
  <c r="O51" i="3"/>
  <c r="N51" i="3"/>
  <c r="M51" i="3"/>
  <c r="J51" i="3"/>
  <c r="I51" i="3"/>
  <c r="R50" i="3"/>
  <c r="S50" i="3" s="1"/>
  <c r="Q50" i="3"/>
  <c r="M50" i="3"/>
  <c r="N50" i="3" s="1"/>
  <c r="O50" i="3" s="1"/>
  <c r="I50" i="3"/>
  <c r="J50" i="3" s="1"/>
  <c r="S49" i="3"/>
  <c r="Q49" i="3"/>
  <c r="R49" i="3" s="1"/>
  <c r="M49" i="3"/>
  <c r="N49" i="3" s="1"/>
  <c r="O49" i="3" s="1"/>
  <c r="I49" i="3"/>
  <c r="J49" i="3" s="1"/>
  <c r="Q48" i="3"/>
  <c r="R48" i="3" s="1"/>
  <c r="S48" i="3" s="1"/>
  <c r="M48" i="3"/>
  <c r="N48" i="3" s="1"/>
  <c r="O48" i="3" s="1"/>
  <c r="J48" i="3"/>
  <c r="K48" i="3" s="1"/>
  <c r="I48" i="3"/>
  <c r="S47" i="3"/>
  <c r="Q47" i="3"/>
  <c r="R47" i="3" s="1"/>
  <c r="O47" i="3"/>
  <c r="N47" i="3"/>
  <c r="M47" i="3"/>
  <c r="I47" i="3"/>
  <c r="J47" i="3" s="1"/>
  <c r="R46" i="3"/>
  <c r="S46" i="3" s="1"/>
  <c r="Q46" i="3"/>
  <c r="O46" i="3"/>
  <c r="M46" i="3"/>
  <c r="N46" i="3" s="1"/>
  <c r="J46" i="3"/>
  <c r="K46" i="3" s="1"/>
  <c r="I46" i="3"/>
  <c r="Q45" i="3"/>
  <c r="R45" i="3" s="1"/>
  <c r="S45" i="3" s="1"/>
  <c r="M45" i="3"/>
  <c r="N45" i="3" s="1"/>
  <c r="O45" i="3" s="1"/>
  <c r="K45" i="3"/>
  <c r="I45" i="3"/>
  <c r="J45" i="3" s="1"/>
  <c r="Q44" i="3"/>
  <c r="R44" i="3" s="1"/>
  <c r="M44" i="3"/>
  <c r="N44" i="3" s="1"/>
  <c r="O44" i="3" s="1"/>
  <c r="K44" i="3"/>
  <c r="J44" i="3"/>
  <c r="I44" i="3"/>
  <c r="T43" i="3"/>
  <c r="U43" i="3" s="1"/>
  <c r="S43" i="3"/>
  <c r="Q43" i="3"/>
  <c r="R43" i="3" s="1"/>
  <c r="N43" i="3"/>
  <c r="O43" i="3" s="1"/>
  <c r="M43" i="3"/>
  <c r="J43" i="3"/>
  <c r="K43" i="3" s="1"/>
  <c r="I43" i="3"/>
  <c r="R42" i="3"/>
  <c r="S42" i="3" s="1"/>
  <c r="Q42" i="3"/>
  <c r="M42" i="3"/>
  <c r="N42" i="3" s="1"/>
  <c r="O42" i="3" s="1"/>
  <c r="I42" i="3"/>
  <c r="J42" i="3" s="1"/>
  <c r="R41" i="3"/>
  <c r="S41" i="3" s="1"/>
  <c r="Q41" i="3"/>
  <c r="M41" i="3"/>
  <c r="N41" i="3" s="1"/>
  <c r="O41" i="3" s="1"/>
  <c r="I41" i="3"/>
  <c r="J41" i="3" s="1"/>
  <c r="T41" i="3" s="1"/>
  <c r="U41" i="3" s="1"/>
  <c r="R40" i="3"/>
  <c r="S40" i="3" s="1"/>
  <c r="Q40" i="3"/>
  <c r="M40" i="3"/>
  <c r="N40" i="3" s="1"/>
  <c r="O40" i="3" s="1"/>
  <c r="J40" i="3"/>
  <c r="T40" i="3" s="1"/>
  <c r="U40" i="3" s="1"/>
  <c r="I40" i="3"/>
  <c r="S39" i="3"/>
  <c r="Q39" i="3"/>
  <c r="R39" i="3" s="1"/>
  <c r="O39" i="3"/>
  <c r="N39" i="3"/>
  <c r="M39" i="3"/>
  <c r="I39" i="3"/>
  <c r="J39" i="3" s="1"/>
  <c r="R38" i="3"/>
  <c r="S38" i="3" s="1"/>
  <c r="Q38" i="3"/>
  <c r="O38" i="3"/>
  <c r="M38" i="3"/>
  <c r="N38" i="3" s="1"/>
  <c r="J38" i="3"/>
  <c r="K38" i="3" s="1"/>
  <c r="I38" i="3"/>
  <c r="Q37" i="3"/>
  <c r="R37" i="3" s="1"/>
  <c r="S37" i="3" s="1"/>
  <c r="M37" i="3"/>
  <c r="N37" i="3" s="1"/>
  <c r="O37" i="3" s="1"/>
  <c r="K37" i="3"/>
  <c r="I37" i="3"/>
  <c r="J37" i="3" s="1"/>
  <c r="Q36" i="3"/>
  <c r="R36" i="3" s="1"/>
  <c r="M36" i="3"/>
  <c r="N36" i="3" s="1"/>
  <c r="O36" i="3" s="1"/>
  <c r="K36" i="3"/>
  <c r="J36" i="3"/>
  <c r="I36" i="3"/>
  <c r="S35" i="3"/>
  <c r="Q35" i="3"/>
  <c r="R35" i="3" s="1"/>
  <c r="N35" i="3"/>
  <c r="O35" i="3" s="1"/>
  <c r="M35" i="3"/>
  <c r="J35" i="3"/>
  <c r="K35" i="3" s="1"/>
  <c r="I35" i="3"/>
  <c r="R34" i="3"/>
  <c r="S34" i="3" s="1"/>
  <c r="Q34" i="3"/>
  <c r="M34" i="3"/>
  <c r="N34" i="3" s="1"/>
  <c r="O34" i="3" s="1"/>
  <c r="I34" i="3"/>
  <c r="J34" i="3" s="1"/>
  <c r="R33" i="3"/>
  <c r="S33" i="3" s="1"/>
  <c r="Q33" i="3"/>
  <c r="M33" i="3"/>
  <c r="N33" i="3" s="1"/>
  <c r="O33" i="3" s="1"/>
  <c r="I33" i="3"/>
  <c r="J33" i="3" s="1"/>
  <c r="R32" i="3"/>
  <c r="S32" i="3" s="1"/>
  <c r="Q32" i="3"/>
  <c r="M32" i="3"/>
  <c r="N32" i="3" s="1"/>
  <c r="O32" i="3" s="1"/>
  <c r="J32" i="3"/>
  <c r="T32" i="3" s="1"/>
  <c r="U32" i="3" s="1"/>
  <c r="I32" i="3"/>
  <c r="S31" i="3"/>
  <c r="Q31" i="3"/>
  <c r="R31" i="3" s="1"/>
  <c r="O31" i="3"/>
  <c r="N31" i="3"/>
  <c r="M31" i="3"/>
  <c r="I31" i="3"/>
  <c r="J31" i="3" s="1"/>
  <c r="R30" i="3"/>
  <c r="S30" i="3" s="1"/>
  <c r="Q30" i="3"/>
  <c r="O30" i="3"/>
  <c r="M30" i="3"/>
  <c r="N30" i="3" s="1"/>
  <c r="J30" i="3"/>
  <c r="K30" i="3" s="1"/>
  <c r="I30" i="3"/>
  <c r="Q29" i="3"/>
  <c r="R29" i="3" s="1"/>
  <c r="S29" i="3" s="1"/>
  <c r="M29" i="3"/>
  <c r="N29" i="3" s="1"/>
  <c r="O29" i="3" s="1"/>
  <c r="K29" i="3"/>
  <c r="I29" i="3"/>
  <c r="J29" i="3" s="1"/>
  <c r="Q28" i="3"/>
  <c r="R28" i="3" s="1"/>
  <c r="M28" i="3"/>
  <c r="N28" i="3" s="1"/>
  <c r="O28" i="3" s="1"/>
  <c r="K28" i="3"/>
  <c r="J28" i="3"/>
  <c r="I28" i="3"/>
  <c r="S27" i="3"/>
  <c r="Q27" i="3"/>
  <c r="R27" i="3" s="1"/>
  <c r="N27" i="3"/>
  <c r="T27" i="3" s="1"/>
  <c r="U27" i="3" s="1"/>
  <c r="M27" i="3"/>
  <c r="J27" i="3"/>
  <c r="K27" i="3" s="1"/>
  <c r="I27" i="3"/>
  <c r="R26" i="3"/>
  <c r="S26" i="3" s="1"/>
  <c r="Q26" i="3"/>
  <c r="M26" i="3"/>
  <c r="N26" i="3" s="1"/>
  <c r="O26" i="3" s="1"/>
  <c r="I26" i="3"/>
  <c r="J26" i="3" s="1"/>
  <c r="R25" i="3"/>
  <c r="S25" i="3" s="1"/>
  <c r="Q25" i="3"/>
  <c r="M25" i="3"/>
  <c r="N25" i="3" s="1"/>
  <c r="O25" i="3" s="1"/>
  <c r="I25" i="3"/>
  <c r="J25" i="3" s="1"/>
  <c r="T25" i="3" s="1"/>
  <c r="U25" i="3" s="1"/>
  <c r="R24" i="3"/>
  <c r="S24" i="3" s="1"/>
  <c r="Q24" i="3"/>
  <c r="M24" i="3"/>
  <c r="N24" i="3" s="1"/>
  <c r="O24" i="3" s="1"/>
  <c r="J24" i="3"/>
  <c r="T24" i="3" s="1"/>
  <c r="U24" i="3" s="1"/>
  <c r="I24" i="3"/>
  <c r="S23" i="3"/>
  <c r="Q23" i="3"/>
  <c r="R23" i="3" s="1"/>
  <c r="O23" i="3"/>
  <c r="N23" i="3"/>
  <c r="M23" i="3"/>
  <c r="I23" i="3"/>
  <c r="J23" i="3" s="1"/>
  <c r="R22" i="3"/>
  <c r="S22" i="3" s="1"/>
  <c r="Q22" i="3"/>
  <c r="O22" i="3"/>
  <c r="M22" i="3"/>
  <c r="N22" i="3" s="1"/>
  <c r="J22" i="3"/>
  <c r="K22" i="3" s="1"/>
  <c r="I22" i="3"/>
  <c r="Q21" i="3"/>
  <c r="R21" i="3" s="1"/>
  <c r="S21" i="3" s="1"/>
  <c r="M21" i="3"/>
  <c r="N21" i="3" s="1"/>
  <c r="O21" i="3" s="1"/>
  <c r="K21" i="3"/>
  <c r="I21" i="3"/>
  <c r="J21" i="3" s="1"/>
  <c r="R20" i="3"/>
  <c r="S20" i="3" s="1"/>
  <c r="Q20" i="3"/>
  <c r="M20" i="3"/>
  <c r="N20" i="3" s="1"/>
  <c r="O20" i="3" s="1"/>
  <c r="I20" i="3"/>
  <c r="J20" i="3" s="1"/>
  <c r="Q19" i="3"/>
  <c r="R19" i="3" s="1"/>
  <c r="S19" i="3" s="1"/>
  <c r="M19" i="3"/>
  <c r="N19" i="3" s="1"/>
  <c r="O19" i="3" s="1"/>
  <c r="I19" i="3"/>
  <c r="J19" i="3" s="1"/>
  <c r="Q18" i="3"/>
  <c r="R18" i="3" s="1"/>
  <c r="S18" i="3" s="1"/>
  <c r="M18" i="3"/>
  <c r="N18" i="3" s="1"/>
  <c r="T18" i="3" s="1"/>
  <c r="U18" i="3" s="1"/>
  <c r="J18" i="3"/>
  <c r="K18" i="3" s="1"/>
  <c r="I18" i="3"/>
  <c r="S17" i="3"/>
  <c r="Q17" i="3"/>
  <c r="R17" i="3" s="1"/>
  <c r="O17" i="3"/>
  <c r="N17" i="3"/>
  <c r="M17" i="3"/>
  <c r="J17" i="3"/>
  <c r="T17" i="3" s="1"/>
  <c r="U17" i="3" s="1"/>
  <c r="I17" i="3"/>
  <c r="R16" i="3"/>
  <c r="S16" i="3" s="1"/>
  <c r="Q16" i="3"/>
  <c r="M16" i="3"/>
  <c r="N16" i="3" s="1"/>
  <c r="O16" i="3" s="1"/>
  <c r="I16" i="3"/>
  <c r="J16" i="3" s="1"/>
  <c r="Q15" i="3"/>
  <c r="R15" i="3" s="1"/>
  <c r="S15" i="3" s="1"/>
  <c r="M15" i="3"/>
  <c r="N15" i="3" s="1"/>
  <c r="O15" i="3" s="1"/>
  <c r="I15" i="3"/>
  <c r="J15" i="3" s="1"/>
  <c r="Q14" i="3"/>
  <c r="R14" i="3" s="1"/>
  <c r="S14" i="3" s="1"/>
  <c r="M14" i="3"/>
  <c r="N14" i="3" s="1"/>
  <c r="T14" i="3" s="1"/>
  <c r="U14" i="3" s="1"/>
  <c r="J14" i="3"/>
  <c r="K14" i="3" s="1"/>
  <c r="I14" i="3"/>
  <c r="S13" i="3"/>
  <c r="Q13" i="3"/>
  <c r="R13" i="3" s="1"/>
  <c r="O13" i="3"/>
  <c r="N13" i="3"/>
  <c r="M13" i="3"/>
  <c r="J13" i="3"/>
  <c r="T13" i="3" s="1"/>
  <c r="U13" i="3" s="1"/>
  <c r="I13" i="3"/>
  <c r="R12" i="3"/>
  <c r="S12" i="3" s="1"/>
  <c r="Q12" i="3"/>
  <c r="M12" i="3"/>
  <c r="N12" i="3" s="1"/>
  <c r="O12" i="3" s="1"/>
  <c r="I12" i="3"/>
  <c r="J12" i="3" s="1"/>
  <c r="Q11" i="3"/>
  <c r="R11" i="3" s="1"/>
  <c r="S11" i="3" s="1"/>
  <c r="M11" i="3"/>
  <c r="N11" i="3" s="1"/>
  <c r="O11" i="3" s="1"/>
  <c r="I11" i="3"/>
  <c r="J11" i="3" s="1"/>
  <c r="Q10" i="3"/>
  <c r="R10" i="3" s="1"/>
  <c r="S10" i="3" s="1"/>
  <c r="M10" i="3"/>
  <c r="N10" i="3" s="1"/>
  <c r="T10" i="3" s="1"/>
  <c r="U10" i="3" s="1"/>
  <c r="J10" i="3"/>
  <c r="K10" i="3" s="1"/>
  <c r="I10" i="3"/>
  <c r="Q9" i="3"/>
  <c r="R9" i="3" s="1"/>
  <c r="S9" i="3" s="1"/>
  <c r="N9" i="3"/>
  <c r="O9" i="3" s="1"/>
  <c r="M9" i="3"/>
  <c r="I9" i="3"/>
  <c r="J9" i="3" s="1"/>
  <c r="R8" i="3"/>
  <c r="S8" i="3" s="1"/>
  <c r="Q8" i="3"/>
  <c r="M8" i="3"/>
  <c r="N8" i="3" s="1"/>
  <c r="O8" i="3" s="1"/>
  <c r="J8" i="3"/>
  <c r="T8" i="3" s="1"/>
  <c r="U8" i="3" s="1"/>
  <c r="I8" i="3"/>
  <c r="Q7" i="3"/>
  <c r="R7" i="3" s="1"/>
  <c r="S7" i="3" s="1"/>
  <c r="N7" i="3"/>
  <c r="O7" i="3" s="1"/>
  <c r="M7" i="3"/>
  <c r="I7" i="3"/>
  <c r="J7" i="3" s="1"/>
  <c r="R6" i="3"/>
  <c r="S6" i="3" s="1"/>
  <c r="Q6" i="3"/>
  <c r="M6" i="3"/>
  <c r="N6" i="3" s="1"/>
  <c r="O6" i="3" s="1"/>
  <c r="J6" i="3"/>
  <c r="K6" i="3" s="1"/>
  <c r="I6" i="3"/>
  <c r="Q5" i="3"/>
  <c r="R5" i="3" s="1"/>
  <c r="S5" i="3" s="1"/>
  <c r="N5" i="3"/>
  <c r="O5" i="3" s="1"/>
  <c r="M5" i="3"/>
  <c r="I5" i="3"/>
  <c r="J5" i="3" s="1"/>
  <c r="R4" i="3"/>
  <c r="S4" i="3" s="1"/>
  <c r="Q4" i="3"/>
  <c r="M4" i="3"/>
  <c r="N4" i="3" s="1"/>
  <c r="O4" i="3" s="1"/>
  <c r="J4" i="3"/>
  <c r="T4" i="3" s="1"/>
  <c r="U4" i="3" s="1"/>
  <c r="I4" i="3"/>
  <c r="Q3" i="3"/>
  <c r="R3" i="3" s="1"/>
  <c r="S3" i="3" s="1"/>
  <c r="N3" i="3"/>
  <c r="O3" i="3" s="1"/>
  <c r="M3" i="3"/>
  <c r="I3" i="3"/>
  <c r="J3" i="3" s="1"/>
  <c r="W17" i="2"/>
  <c r="V17" i="2"/>
  <c r="U17" i="2"/>
  <c r="Q17" i="2"/>
  <c r="M17" i="2"/>
  <c r="T16" i="2"/>
  <c r="U16" i="2" s="1"/>
  <c r="S16" i="2"/>
  <c r="O16" i="2"/>
  <c r="P16" i="2" s="1"/>
  <c r="Q16" i="2" s="1"/>
  <c r="K16" i="2"/>
  <c r="L16" i="2" s="1"/>
  <c r="S15" i="2"/>
  <c r="T15" i="2" s="1"/>
  <c r="U15" i="2" s="1"/>
  <c r="O15" i="2"/>
  <c r="P15" i="2" s="1"/>
  <c r="Q15" i="2" s="1"/>
  <c r="M15" i="2"/>
  <c r="L15" i="2"/>
  <c r="K15" i="2"/>
  <c r="S14" i="2"/>
  <c r="T14" i="2" s="1"/>
  <c r="U14" i="2" s="1"/>
  <c r="Q14" i="2"/>
  <c r="P14" i="2"/>
  <c r="O14" i="2"/>
  <c r="L14" i="2"/>
  <c r="M14" i="2" s="1"/>
  <c r="K14" i="2"/>
  <c r="U13" i="2"/>
  <c r="T13" i="2"/>
  <c r="S13" i="2"/>
  <c r="P13" i="2"/>
  <c r="Q13" i="2" s="1"/>
  <c r="O13" i="2"/>
  <c r="K13" i="2"/>
  <c r="L13" i="2" s="1"/>
  <c r="T12" i="2"/>
  <c r="U12" i="2" s="1"/>
  <c r="S12" i="2"/>
  <c r="O12" i="2"/>
  <c r="P12" i="2" s="1"/>
  <c r="Q12" i="2" s="1"/>
  <c r="K12" i="2"/>
  <c r="L12" i="2" s="1"/>
  <c r="S11" i="2"/>
  <c r="T11" i="2" s="1"/>
  <c r="U11" i="2" s="1"/>
  <c r="O11" i="2"/>
  <c r="P11" i="2" s="1"/>
  <c r="Q11" i="2" s="1"/>
  <c r="M11" i="2"/>
  <c r="L11" i="2"/>
  <c r="V11" i="2" s="1"/>
  <c r="W11" i="2" s="1"/>
  <c r="K11" i="2"/>
  <c r="S10" i="2"/>
  <c r="T10" i="2" s="1"/>
  <c r="U10" i="2" s="1"/>
  <c r="Q10" i="2"/>
  <c r="P10" i="2"/>
  <c r="O10" i="2"/>
  <c r="L10" i="2"/>
  <c r="M10" i="2" s="1"/>
  <c r="K10" i="2"/>
  <c r="U9" i="2"/>
  <c r="T9" i="2"/>
  <c r="S9" i="2"/>
  <c r="P9" i="2"/>
  <c r="Q9" i="2" s="1"/>
  <c r="O9" i="2"/>
  <c r="K9" i="2"/>
  <c r="L9" i="2" s="1"/>
  <c r="T8" i="2"/>
  <c r="U8" i="2" s="1"/>
  <c r="S8" i="2"/>
  <c r="O8" i="2"/>
  <c r="P8" i="2" s="1"/>
  <c r="Q8" i="2" s="1"/>
  <c r="K8" i="2"/>
  <c r="L8" i="2" s="1"/>
  <c r="S7" i="2"/>
  <c r="T7" i="2" s="1"/>
  <c r="U7" i="2" s="1"/>
  <c r="O7" i="2"/>
  <c r="P7" i="2" s="1"/>
  <c r="Q7" i="2" s="1"/>
  <c r="M7" i="2"/>
  <c r="L7" i="2"/>
  <c r="K7" i="2"/>
  <c r="S6" i="2"/>
  <c r="T6" i="2" s="1"/>
  <c r="U6" i="2" s="1"/>
  <c r="Q6" i="2"/>
  <c r="P6" i="2"/>
  <c r="O6" i="2"/>
  <c r="L6" i="2"/>
  <c r="M6" i="2" s="1"/>
  <c r="K6" i="2"/>
  <c r="U5" i="2"/>
  <c r="T5" i="2"/>
  <c r="S5" i="2"/>
  <c r="P5" i="2"/>
  <c r="Q5" i="2" s="1"/>
  <c r="O5" i="2"/>
  <c r="K5" i="2"/>
  <c r="L5" i="2" s="1"/>
  <c r="T4" i="2"/>
  <c r="U4" i="2" s="1"/>
  <c r="S4" i="2"/>
  <c r="O4" i="2"/>
  <c r="P4" i="2" s="1"/>
  <c r="Q4" i="2" s="1"/>
  <c r="K4" i="2"/>
  <c r="L4" i="2" s="1"/>
  <c r="S3" i="2"/>
  <c r="T3" i="2" s="1"/>
  <c r="U3" i="2" s="1"/>
  <c r="O3" i="2"/>
  <c r="P3" i="2" s="1"/>
  <c r="Q3" i="2" s="1"/>
  <c r="M3" i="2"/>
  <c r="L3" i="2"/>
  <c r="K3" i="2"/>
  <c r="S18" i="1"/>
  <c r="O18" i="1"/>
  <c r="K18" i="1"/>
  <c r="U18" i="1"/>
  <c r="T18" i="1"/>
  <c r="R17" i="1"/>
  <c r="S17" i="1" s="1"/>
  <c r="Q17" i="1"/>
  <c r="M17" i="1"/>
  <c r="N17" i="1" s="1"/>
  <c r="O17" i="1" s="1"/>
  <c r="J17" i="1"/>
  <c r="K17" i="1" s="1"/>
  <c r="I17" i="1"/>
  <c r="Q16" i="1"/>
  <c r="R16" i="1" s="1"/>
  <c r="S16" i="1" s="1"/>
  <c r="N16" i="1"/>
  <c r="O16" i="1" s="1"/>
  <c r="M16" i="1"/>
  <c r="I16" i="1"/>
  <c r="J16" i="1" s="1"/>
  <c r="R15" i="1"/>
  <c r="S15" i="1" s="1"/>
  <c r="Q15" i="1"/>
  <c r="M15" i="1"/>
  <c r="N15" i="1" s="1"/>
  <c r="O15" i="1" s="1"/>
  <c r="J15" i="1"/>
  <c r="K15" i="1" s="1"/>
  <c r="I15" i="1"/>
  <c r="Q14" i="1"/>
  <c r="R14" i="1" s="1"/>
  <c r="S14" i="1" s="1"/>
  <c r="N14" i="1"/>
  <c r="O14" i="1" s="1"/>
  <c r="M14" i="1"/>
  <c r="I14" i="1"/>
  <c r="J14" i="1" s="1"/>
  <c r="R13" i="1"/>
  <c r="S13" i="1" s="1"/>
  <c r="Q13" i="1"/>
  <c r="M13" i="1"/>
  <c r="N13" i="1" s="1"/>
  <c r="O13" i="1" s="1"/>
  <c r="J13" i="1"/>
  <c r="K13" i="1" s="1"/>
  <c r="I13" i="1"/>
  <c r="Q12" i="1"/>
  <c r="R12" i="1" s="1"/>
  <c r="S12" i="1" s="1"/>
  <c r="N12" i="1"/>
  <c r="O12" i="1" s="1"/>
  <c r="M12" i="1"/>
  <c r="I12" i="1"/>
  <c r="J12" i="1" s="1"/>
  <c r="R11" i="1"/>
  <c r="S11" i="1" s="1"/>
  <c r="Q11" i="1"/>
  <c r="M11" i="1"/>
  <c r="N11" i="1" s="1"/>
  <c r="O11" i="1" s="1"/>
  <c r="J11" i="1"/>
  <c r="I11" i="1"/>
  <c r="Q10" i="1"/>
  <c r="R10" i="1" s="1"/>
  <c r="S10" i="1" s="1"/>
  <c r="N10" i="1"/>
  <c r="O10" i="1" s="1"/>
  <c r="M10" i="1"/>
  <c r="I10" i="1"/>
  <c r="J10" i="1" s="1"/>
  <c r="N86" i="6" l="1"/>
  <c r="R86" i="6"/>
  <c r="U13" i="7"/>
  <c r="V13" i="7" s="1"/>
  <c r="P152" i="7"/>
  <c r="U188" i="7"/>
  <c r="V188" i="7" s="1"/>
  <c r="L188" i="7"/>
  <c r="U4" i="7"/>
  <c r="V4" i="7" s="1"/>
  <c r="U9" i="7"/>
  <c r="V9" i="7" s="1"/>
  <c r="U16" i="7"/>
  <c r="V16" i="7" s="1"/>
  <c r="U168" i="7"/>
  <c r="V168" i="7" s="1"/>
  <c r="P168" i="7"/>
  <c r="U172" i="7"/>
  <c r="V172" i="7" s="1"/>
  <c r="L172" i="7"/>
  <c r="U5" i="7"/>
  <c r="V5" i="7" s="1"/>
  <c r="U17" i="7"/>
  <c r="V17" i="7" s="1"/>
  <c r="U147" i="7"/>
  <c r="V147" i="7" s="1"/>
  <c r="U184" i="7"/>
  <c r="V184" i="7" s="1"/>
  <c r="U163" i="7"/>
  <c r="V163" i="7" s="1"/>
  <c r="U179" i="7"/>
  <c r="V179" i="7" s="1"/>
  <c r="U195" i="7"/>
  <c r="V195" i="7" s="1"/>
  <c r="L19" i="7"/>
  <c r="U19" i="7"/>
  <c r="V19" i="7" s="1"/>
  <c r="L37" i="7"/>
  <c r="U37" i="7"/>
  <c r="V37" i="7" s="1"/>
  <c r="L69" i="7"/>
  <c r="U69" i="7"/>
  <c r="V69" i="7" s="1"/>
  <c r="L15" i="7"/>
  <c r="U15" i="7"/>
  <c r="V15" i="7" s="1"/>
  <c r="L45" i="7"/>
  <c r="U45" i="7"/>
  <c r="V45" i="7" s="1"/>
  <c r="L77" i="7"/>
  <c r="U77" i="7"/>
  <c r="V77" i="7" s="1"/>
  <c r="L11" i="7"/>
  <c r="U11" i="7"/>
  <c r="V11" i="7" s="1"/>
  <c r="L21" i="7"/>
  <c r="U21" i="7"/>
  <c r="V21" i="7" s="1"/>
  <c r="L53" i="7"/>
  <c r="U53" i="7"/>
  <c r="V53" i="7" s="1"/>
  <c r="L85" i="7"/>
  <c r="U85" i="7"/>
  <c r="V85" i="7" s="1"/>
  <c r="L7" i="7"/>
  <c r="U7" i="7"/>
  <c r="V7" i="7" s="1"/>
  <c r="L29" i="7"/>
  <c r="U29" i="7"/>
  <c r="V29" i="7" s="1"/>
  <c r="L61" i="7"/>
  <c r="U61" i="7"/>
  <c r="V61" i="7" s="1"/>
  <c r="L93" i="7"/>
  <c r="U93" i="7"/>
  <c r="V93" i="7" s="1"/>
  <c r="P94" i="7"/>
  <c r="U94" i="7"/>
  <c r="V94" i="7" s="1"/>
  <c r="L108" i="7"/>
  <c r="U108" i="7"/>
  <c r="V108" i="7" s="1"/>
  <c r="U109" i="7"/>
  <c r="V109" i="7" s="1"/>
  <c r="L124" i="7"/>
  <c r="U124" i="7"/>
  <c r="V124" i="7" s="1"/>
  <c r="U125" i="7"/>
  <c r="V125" i="7" s="1"/>
  <c r="L140" i="7"/>
  <c r="U140" i="7"/>
  <c r="V140" i="7" s="1"/>
  <c r="U141" i="7"/>
  <c r="V141" i="7" s="1"/>
  <c r="L146" i="7"/>
  <c r="U146" i="7"/>
  <c r="V146" i="7" s="1"/>
  <c r="U155" i="7"/>
  <c r="V155" i="7" s="1"/>
  <c r="L155" i="7"/>
  <c r="U159" i="7"/>
  <c r="V159" i="7" s="1"/>
  <c r="U183" i="7"/>
  <c r="V183" i="7" s="1"/>
  <c r="L183" i="7"/>
  <c r="U197" i="7"/>
  <c r="V197" i="7" s="1"/>
  <c r="P197" i="7"/>
  <c r="U198" i="7"/>
  <c r="V198" i="7" s="1"/>
  <c r="L198" i="7"/>
  <c r="L215" i="7"/>
  <c r="U215" i="7"/>
  <c r="V215" i="7" s="1"/>
  <c r="U229" i="7"/>
  <c r="V229" i="7" s="1"/>
  <c r="P229" i="7"/>
  <c r="U230" i="7"/>
  <c r="V230" i="7" s="1"/>
  <c r="L230" i="7"/>
  <c r="K3" i="7"/>
  <c r="L5" i="7"/>
  <c r="L9" i="7"/>
  <c r="L13" i="7"/>
  <c r="L17" i="7"/>
  <c r="L20" i="7"/>
  <c r="U20" i="7"/>
  <c r="V20" i="7" s="1"/>
  <c r="U25" i="7"/>
  <c r="V25" i="7" s="1"/>
  <c r="U26" i="7"/>
  <c r="V26" i="7" s="1"/>
  <c r="L28" i="7"/>
  <c r="U28" i="7"/>
  <c r="V28" i="7" s="1"/>
  <c r="U33" i="7"/>
  <c r="V33" i="7" s="1"/>
  <c r="U34" i="7"/>
  <c r="V34" i="7" s="1"/>
  <c r="L36" i="7"/>
  <c r="U36" i="7"/>
  <c r="V36" i="7" s="1"/>
  <c r="U41" i="7"/>
  <c r="V41" i="7" s="1"/>
  <c r="U42" i="7"/>
  <c r="V42" i="7" s="1"/>
  <c r="L44" i="7"/>
  <c r="U44" i="7"/>
  <c r="V44" i="7" s="1"/>
  <c r="U49" i="7"/>
  <c r="V49" i="7" s="1"/>
  <c r="U50" i="7"/>
  <c r="V50" i="7" s="1"/>
  <c r="L52" i="7"/>
  <c r="U52" i="7"/>
  <c r="V52" i="7" s="1"/>
  <c r="U57" i="7"/>
  <c r="V57" i="7" s="1"/>
  <c r="U58" i="7"/>
  <c r="V58" i="7" s="1"/>
  <c r="L60" i="7"/>
  <c r="U60" i="7"/>
  <c r="V60" i="7" s="1"/>
  <c r="U65" i="7"/>
  <c r="V65" i="7" s="1"/>
  <c r="U66" i="7"/>
  <c r="V66" i="7" s="1"/>
  <c r="L68" i="7"/>
  <c r="U68" i="7"/>
  <c r="V68" i="7" s="1"/>
  <c r="U73" i="7"/>
  <c r="V73" i="7" s="1"/>
  <c r="U74" i="7"/>
  <c r="V74" i="7" s="1"/>
  <c r="L76" i="7"/>
  <c r="U76" i="7"/>
  <c r="V76" i="7" s="1"/>
  <c r="U81" i="7"/>
  <c r="V81" i="7" s="1"/>
  <c r="U82" i="7"/>
  <c r="V82" i="7" s="1"/>
  <c r="L84" i="7"/>
  <c r="U84" i="7"/>
  <c r="V84" i="7" s="1"/>
  <c r="U89" i="7"/>
  <c r="V89" i="7" s="1"/>
  <c r="U90" i="7"/>
  <c r="V90" i="7" s="1"/>
  <c r="L92" i="7"/>
  <c r="U92" i="7"/>
  <c r="V92" i="7" s="1"/>
  <c r="L96" i="7"/>
  <c r="U96" i="7"/>
  <c r="V96" i="7" s="1"/>
  <c r="U97" i="7"/>
  <c r="V97" i="7" s="1"/>
  <c r="L112" i="7"/>
  <c r="U112" i="7"/>
  <c r="V112" i="7" s="1"/>
  <c r="U113" i="7"/>
  <c r="V113" i="7" s="1"/>
  <c r="L128" i="7"/>
  <c r="U128" i="7"/>
  <c r="V128" i="7" s="1"/>
  <c r="U129" i="7"/>
  <c r="V129" i="7" s="1"/>
  <c r="L147" i="7"/>
  <c r="L162" i="7"/>
  <c r="U162" i="7"/>
  <c r="V162" i="7" s="1"/>
  <c r="U171" i="7"/>
  <c r="V171" i="7" s="1"/>
  <c r="L171" i="7"/>
  <c r="U175" i="7"/>
  <c r="V175" i="7" s="1"/>
  <c r="U205" i="7"/>
  <c r="V205" i="7" s="1"/>
  <c r="P205" i="7"/>
  <c r="U206" i="7"/>
  <c r="V206" i="7" s="1"/>
  <c r="L206" i="7"/>
  <c r="L223" i="7"/>
  <c r="U223" i="7"/>
  <c r="V223" i="7" s="1"/>
  <c r="L4" i="7"/>
  <c r="L6" i="7"/>
  <c r="U6" i="7"/>
  <c r="V6" i="7" s="1"/>
  <c r="L8" i="7"/>
  <c r="L10" i="7"/>
  <c r="U10" i="7"/>
  <c r="V10" i="7" s="1"/>
  <c r="L12" i="7"/>
  <c r="L14" i="7"/>
  <c r="U14" i="7"/>
  <c r="V14" i="7" s="1"/>
  <c r="L16" i="7"/>
  <c r="L18" i="7"/>
  <c r="U18" i="7"/>
  <c r="V18" i="7" s="1"/>
  <c r="L100" i="7"/>
  <c r="U100" i="7"/>
  <c r="V100" i="7" s="1"/>
  <c r="U101" i="7"/>
  <c r="V101" i="7" s="1"/>
  <c r="L116" i="7"/>
  <c r="U116" i="7"/>
  <c r="V116" i="7" s="1"/>
  <c r="U117" i="7"/>
  <c r="V117" i="7" s="1"/>
  <c r="L132" i="7"/>
  <c r="U132" i="7"/>
  <c r="V132" i="7" s="1"/>
  <c r="U133" i="7"/>
  <c r="V133" i="7" s="1"/>
  <c r="U151" i="7"/>
  <c r="V151" i="7" s="1"/>
  <c r="L151" i="7"/>
  <c r="L163" i="7"/>
  <c r="L178" i="7"/>
  <c r="U178" i="7"/>
  <c r="V178" i="7" s="1"/>
  <c r="U187" i="7"/>
  <c r="V187" i="7" s="1"/>
  <c r="L187" i="7"/>
  <c r="U191" i="7"/>
  <c r="V191" i="7" s="1"/>
  <c r="L199" i="7"/>
  <c r="U199" i="7"/>
  <c r="V199" i="7" s="1"/>
  <c r="U213" i="7"/>
  <c r="V213" i="7" s="1"/>
  <c r="P213" i="7"/>
  <c r="U214" i="7"/>
  <c r="V214" i="7" s="1"/>
  <c r="L214" i="7"/>
  <c r="L231" i="7"/>
  <c r="U231" i="7"/>
  <c r="V231" i="7" s="1"/>
  <c r="U22" i="7"/>
  <c r="V22" i="7" s="1"/>
  <c r="L24" i="7"/>
  <c r="U24" i="7"/>
  <c r="V24" i="7" s="1"/>
  <c r="U30" i="7"/>
  <c r="V30" i="7" s="1"/>
  <c r="L32" i="7"/>
  <c r="U32" i="7"/>
  <c r="V32" i="7" s="1"/>
  <c r="U38" i="7"/>
  <c r="V38" i="7" s="1"/>
  <c r="L40" i="7"/>
  <c r="U40" i="7"/>
  <c r="V40" i="7" s="1"/>
  <c r="U46" i="7"/>
  <c r="V46" i="7" s="1"/>
  <c r="L48" i="7"/>
  <c r="U48" i="7"/>
  <c r="V48" i="7" s="1"/>
  <c r="U54" i="7"/>
  <c r="V54" i="7" s="1"/>
  <c r="L56" i="7"/>
  <c r="U56" i="7"/>
  <c r="V56" i="7" s="1"/>
  <c r="U62" i="7"/>
  <c r="V62" i="7" s="1"/>
  <c r="L64" i="7"/>
  <c r="U64" i="7"/>
  <c r="V64" i="7" s="1"/>
  <c r="U70" i="7"/>
  <c r="V70" i="7" s="1"/>
  <c r="L72" i="7"/>
  <c r="U72" i="7"/>
  <c r="V72" i="7" s="1"/>
  <c r="U78" i="7"/>
  <c r="V78" i="7" s="1"/>
  <c r="L80" i="7"/>
  <c r="U80" i="7"/>
  <c r="V80" i="7" s="1"/>
  <c r="U86" i="7"/>
  <c r="V86" i="7" s="1"/>
  <c r="L88" i="7"/>
  <c r="U88" i="7"/>
  <c r="V88" i="7" s="1"/>
  <c r="L104" i="7"/>
  <c r="U104" i="7"/>
  <c r="V104" i="7" s="1"/>
  <c r="U105" i="7"/>
  <c r="V105" i="7" s="1"/>
  <c r="L120" i="7"/>
  <c r="U120" i="7"/>
  <c r="V120" i="7" s="1"/>
  <c r="U121" i="7"/>
  <c r="V121" i="7" s="1"/>
  <c r="L136" i="7"/>
  <c r="U136" i="7"/>
  <c r="V136" i="7" s="1"/>
  <c r="U137" i="7"/>
  <c r="V137" i="7" s="1"/>
  <c r="U143" i="7"/>
  <c r="V143" i="7" s="1"/>
  <c r="U156" i="7"/>
  <c r="V156" i="7" s="1"/>
  <c r="U167" i="7"/>
  <c r="V167" i="7" s="1"/>
  <c r="L167" i="7"/>
  <c r="L179" i="7"/>
  <c r="L194" i="7"/>
  <c r="U194" i="7"/>
  <c r="V194" i="7" s="1"/>
  <c r="L207" i="7"/>
  <c r="U207" i="7"/>
  <c r="V207" i="7" s="1"/>
  <c r="U221" i="7"/>
  <c r="V221" i="7" s="1"/>
  <c r="P221" i="7"/>
  <c r="U222" i="7"/>
  <c r="V222" i="7" s="1"/>
  <c r="L222" i="7"/>
  <c r="U98" i="7"/>
  <c r="V98" i="7" s="1"/>
  <c r="U102" i="7"/>
  <c r="V102" i="7" s="1"/>
  <c r="U106" i="7"/>
  <c r="V106" i="7" s="1"/>
  <c r="U110" i="7"/>
  <c r="V110" i="7" s="1"/>
  <c r="U114" i="7"/>
  <c r="V114" i="7" s="1"/>
  <c r="U118" i="7"/>
  <c r="V118" i="7" s="1"/>
  <c r="U122" i="7"/>
  <c r="V122" i="7" s="1"/>
  <c r="U126" i="7"/>
  <c r="V126" i="7" s="1"/>
  <c r="U130" i="7"/>
  <c r="V130" i="7" s="1"/>
  <c r="U134" i="7"/>
  <c r="V134" i="7" s="1"/>
  <c r="U138" i="7"/>
  <c r="V138" i="7" s="1"/>
  <c r="U144" i="7"/>
  <c r="V144" i="7" s="1"/>
  <c r="L150" i="7"/>
  <c r="U150" i="7"/>
  <c r="V150" i="7" s="1"/>
  <c r="U160" i="7"/>
  <c r="V160" i="7" s="1"/>
  <c r="L166" i="7"/>
  <c r="U166" i="7"/>
  <c r="V166" i="7" s="1"/>
  <c r="U176" i="7"/>
  <c r="V176" i="7" s="1"/>
  <c r="L182" i="7"/>
  <c r="U182" i="7"/>
  <c r="V182" i="7" s="1"/>
  <c r="U192" i="7"/>
  <c r="V192" i="7" s="1"/>
  <c r="U202" i="7"/>
  <c r="V202" i="7" s="1"/>
  <c r="L202" i="7"/>
  <c r="U210" i="7"/>
  <c r="V210" i="7" s="1"/>
  <c r="L210" i="7"/>
  <c r="U218" i="7"/>
  <c r="V218" i="7" s="1"/>
  <c r="L218" i="7"/>
  <c r="U226" i="7"/>
  <c r="V226" i="7" s="1"/>
  <c r="L226" i="7"/>
  <c r="U234" i="7"/>
  <c r="V234" i="7" s="1"/>
  <c r="L234" i="7"/>
  <c r="U148" i="7"/>
  <c r="V148" i="7" s="1"/>
  <c r="L154" i="7"/>
  <c r="U154" i="7"/>
  <c r="V154" i="7" s="1"/>
  <c r="U164" i="7"/>
  <c r="V164" i="7" s="1"/>
  <c r="L170" i="7"/>
  <c r="U170" i="7"/>
  <c r="V170" i="7" s="1"/>
  <c r="U180" i="7"/>
  <c r="V180" i="7" s="1"/>
  <c r="L186" i="7"/>
  <c r="U186" i="7"/>
  <c r="V186" i="7" s="1"/>
  <c r="U196" i="7"/>
  <c r="V196" i="7" s="1"/>
  <c r="L196" i="7"/>
  <c r="U204" i="7"/>
  <c r="V204" i="7" s="1"/>
  <c r="L204" i="7"/>
  <c r="U212" i="7"/>
  <c r="V212" i="7" s="1"/>
  <c r="L212" i="7"/>
  <c r="U220" i="7"/>
  <c r="V220" i="7" s="1"/>
  <c r="L220" i="7"/>
  <c r="U228" i="7"/>
  <c r="V228" i="7" s="1"/>
  <c r="L228" i="7"/>
  <c r="S3" i="7"/>
  <c r="U23" i="7"/>
  <c r="V23" i="7" s="1"/>
  <c r="U27" i="7"/>
  <c r="V27" i="7" s="1"/>
  <c r="U31" i="7"/>
  <c r="V31" i="7" s="1"/>
  <c r="U35" i="7"/>
  <c r="V35" i="7" s="1"/>
  <c r="U39" i="7"/>
  <c r="V39" i="7" s="1"/>
  <c r="U43" i="7"/>
  <c r="V43" i="7" s="1"/>
  <c r="U47" i="7"/>
  <c r="V47" i="7" s="1"/>
  <c r="U51" i="7"/>
  <c r="V51" i="7" s="1"/>
  <c r="U55" i="7"/>
  <c r="V55" i="7" s="1"/>
  <c r="U59" i="7"/>
  <c r="V59" i="7" s="1"/>
  <c r="U63" i="7"/>
  <c r="V63" i="7" s="1"/>
  <c r="U67" i="7"/>
  <c r="V67" i="7" s="1"/>
  <c r="U71" i="7"/>
  <c r="V71" i="7" s="1"/>
  <c r="U75" i="7"/>
  <c r="V75" i="7" s="1"/>
  <c r="U79" i="7"/>
  <c r="V79" i="7" s="1"/>
  <c r="U83" i="7"/>
  <c r="V83" i="7" s="1"/>
  <c r="U87" i="7"/>
  <c r="V87" i="7" s="1"/>
  <c r="U91" i="7"/>
  <c r="V91" i="7" s="1"/>
  <c r="U95" i="7"/>
  <c r="V95" i="7" s="1"/>
  <c r="U99" i="7"/>
  <c r="V99" i="7" s="1"/>
  <c r="U103" i="7"/>
  <c r="V103" i="7" s="1"/>
  <c r="U107" i="7"/>
  <c r="V107" i="7" s="1"/>
  <c r="U111" i="7"/>
  <c r="V111" i="7" s="1"/>
  <c r="U115" i="7"/>
  <c r="V115" i="7" s="1"/>
  <c r="U119" i="7"/>
  <c r="V119" i="7" s="1"/>
  <c r="U123" i="7"/>
  <c r="V123" i="7" s="1"/>
  <c r="U127" i="7"/>
  <c r="V127" i="7" s="1"/>
  <c r="U131" i="7"/>
  <c r="V131" i="7" s="1"/>
  <c r="U135" i="7"/>
  <c r="V135" i="7" s="1"/>
  <c r="U139" i="7"/>
  <c r="V139" i="7" s="1"/>
  <c r="L142" i="7"/>
  <c r="U142" i="7"/>
  <c r="V142" i="7" s="1"/>
  <c r="L158" i="7"/>
  <c r="U158" i="7"/>
  <c r="V158" i="7" s="1"/>
  <c r="L174" i="7"/>
  <c r="U174" i="7"/>
  <c r="V174" i="7" s="1"/>
  <c r="L190" i="7"/>
  <c r="U190" i="7"/>
  <c r="V190" i="7" s="1"/>
  <c r="U201" i="7"/>
  <c r="V201" i="7" s="1"/>
  <c r="U209" i="7"/>
  <c r="V209" i="7" s="1"/>
  <c r="U217" i="7"/>
  <c r="V217" i="7" s="1"/>
  <c r="U225" i="7"/>
  <c r="V225" i="7" s="1"/>
  <c r="U233" i="7"/>
  <c r="V233" i="7" s="1"/>
  <c r="U145" i="7"/>
  <c r="V145" i="7" s="1"/>
  <c r="U149" i="7"/>
  <c r="V149" i="7" s="1"/>
  <c r="U153" i="7"/>
  <c r="V153" i="7" s="1"/>
  <c r="U157" i="7"/>
  <c r="V157" i="7" s="1"/>
  <c r="U161" i="7"/>
  <c r="V161" i="7" s="1"/>
  <c r="U165" i="7"/>
  <c r="V165" i="7" s="1"/>
  <c r="U169" i="7"/>
  <c r="V169" i="7" s="1"/>
  <c r="U173" i="7"/>
  <c r="V173" i="7" s="1"/>
  <c r="U177" i="7"/>
  <c r="V177" i="7" s="1"/>
  <c r="U181" i="7"/>
  <c r="V181" i="7" s="1"/>
  <c r="U185" i="7"/>
  <c r="V185" i="7" s="1"/>
  <c r="U189" i="7"/>
  <c r="V189" i="7" s="1"/>
  <c r="U193" i="7"/>
  <c r="V193" i="7" s="1"/>
  <c r="U200" i="7"/>
  <c r="V200" i="7" s="1"/>
  <c r="L200" i="7"/>
  <c r="U203" i="7"/>
  <c r="V203" i="7" s="1"/>
  <c r="U208" i="7"/>
  <c r="V208" i="7" s="1"/>
  <c r="L208" i="7"/>
  <c r="U211" i="7"/>
  <c r="V211" i="7" s="1"/>
  <c r="U216" i="7"/>
  <c r="V216" i="7" s="1"/>
  <c r="L216" i="7"/>
  <c r="U219" i="7"/>
  <c r="V219" i="7" s="1"/>
  <c r="U224" i="7"/>
  <c r="V224" i="7" s="1"/>
  <c r="L224" i="7"/>
  <c r="U227" i="7"/>
  <c r="V227" i="7" s="1"/>
  <c r="U232" i="7"/>
  <c r="V232" i="7" s="1"/>
  <c r="L232" i="7"/>
  <c r="U235" i="7"/>
  <c r="V235" i="7" s="1"/>
  <c r="J5" i="6"/>
  <c r="S5" i="6"/>
  <c r="T5" i="6" s="1"/>
  <c r="J9" i="6"/>
  <c r="S9" i="6"/>
  <c r="T9" i="6" s="1"/>
  <c r="J13" i="6"/>
  <c r="S13" i="6"/>
  <c r="T13" i="6" s="1"/>
  <c r="J17" i="6"/>
  <c r="S17" i="6"/>
  <c r="T17" i="6" s="1"/>
  <c r="S20" i="6"/>
  <c r="T20" i="6" s="1"/>
  <c r="S24" i="6"/>
  <c r="T24" i="6" s="1"/>
  <c r="S28" i="6"/>
  <c r="T28" i="6" s="1"/>
  <c r="J63" i="6"/>
  <c r="S63" i="6"/>
  <c r="T63" i="6" s="1"/>
  <c r="S21" i="6"/>
  <c r="T21" i="6" s="1"/>
  <c r="S25" i="6"/>
  <c r="T25" i="6" s="1"/>
  <c r="S29" i="6"/>
  <c r="T29" i="6" s="1"/>
  <c r="J33" i="6"/>
  <c r="S40" i="6"/>
  <c r="T40" i="6" s="1"/>
  <c r="J59" i="6"/>
  <c r="S59" i="6"/>
  <c r="T59" i="6" s="1"/>
  <c r="J79" i="6"/>
  <c r="S79" i="6"/>
  <c r="T79" i="6" s="1"/>
  <c r="J31" i="6"/>
  <c r="S31" i="6"/>
  <c r="T31" i="6" s="1"/>
  <c r="S22" i="6"/>
  <c r="T22" i="6" s="1"/>
  <c r="S26" i="6"/>
  <c r="T26" i="6" s="1"/>
  <c r="S36" i="6"/>
  <c r="T36" i="6" s="1"/>
  <c r="J39" i="6"/>
  <c r="S39" i="6"/>
  <c r="T39" i="6" s="1"/>
  <c r="S43" i="6"/>
  <c r="T43" i="6" s="1"/>
  <c r="S46" i="6"/>
  <c r="T46" i="6" s="1"/>
  <c r="J46" i="6"/>
  <c r="S47" i="6"/>
  <c r="T47" i="6" s="1"/>
  <c r="S50" i="6"/>
  <c r="T50" i="6" s="1"/>
  <c r="J50" i="6"/>
  <c r="S51" i="6"/>
  <c r="T51" i="6" s="1"/>
  <c r="S54" i="6"/>
  <c r="T54" i="6" s="1"/>
  <c r="J54" i="6"/>
  <c r="S55" i="6"/>
  <c r="T55" i="6" s="1"/>
  <c r="S58" i="6"/>
  <c r="T58" i="6" s="1"/>
  <c r="J58" i="6"/>
  <c r="S72" i="6"/>
  <c r="T72" i="6" s="1"/>
  <c r="J72" i="6"/>
  <c r="S3" i="6"/>
  <c r="T3" i="6" s="1"/>
  <c r="S4" i="6"/>
  <c r="T4" i="6" s="1"/>
  <c r="S7" i="6"/>
  <c r="T7" i="6" s="1"/>
  <c r="S8" i="6"/>
  <c r="T8" i="6" s="1"/>
  <c r="S11" i="6"/>
  <c r="T11" i="6" s="1"/>
  <c r="S12" i="6"/>
  <c r="T12" i="6" s="1"/>
  <c r="S15" i="6"/>
  <c r="T15" i="6" s="1"/>
  <c r="S16" i="6"/>
  <c r="T16" i="6" s="1"/>
  <c r="S19" i="6"/>
  <c r="T19" i="6" s="1"/>
  <c r="S23" i="6"/>
  <c r="T23" i="6" s="1"/>
  <c r="S27" i="6"/>
  <c r="T27" i="6" s="1"/>
  <c r="S32" i="6"/>
  <c r="T32" i="6" s="1"/>
  <c r="J35" i="6"/>
  <c r="S35" i="6"/>
  <c r="T35" i="6" s="1"/>
  <c r="J41" i="6"/>
  <c r="S45" i="6"/>
  <c r="T45" i="6" s="1"/>
  <c r="J45" i="6"/>
  <c r="S49" i="6"/>
  <c r="T49" i="6" s="1"/>
  <c r="J49" i="6"/>
  <c r="S53" i="6"/>
  <c r="T53" i="6" s="1"/>
  <c r="J53" i="6"/>
  <c r="S57" i="6"/>
  <c r="T57" i="6" s="1"/>
  <c r="J57" i="6"/>
  <c r="S67" i="6"/>
  <c r="T67" i="6" s="1"/>
  <c r="J70" i="6"/>
  <c r="S70" i="6"/>
  <c r="T70" i="6" s="1"/>
  <c r="S44" i="6"/>
  <c r="T44" i="6" s="1"/>
  <c r="S48" i="6"/>
  <c r="T48" i="6" s="1"/>
  <c r="S52" i="6"/>
  <c r="T52" i="6" s="1"/>
  <c r="S56" i="6"/>
  <c r="T56" i="6" s="1"/>
  <c r="S62" i="6"/>
  <c r="T62" i="6" s="1"/>
  <c r="J66" i="6"/>
  <c r="S66" i="6"/>
  <c r="T66" i="6" s="1"/>
  <c r="J82" i="6"/>
  <c r="J86" i="6" s="1"/>
  <c r="S82" i="6"/>
  <c r="T82" i="6" s="1"/>
  <c r="T86" i="6" s="1"/>
  <c r="B8" i="8" s="1"/>
  <c r="B10" i="8" s="1"/>
  <c r="S30" i="6"/>
  <c r="T30" i="6" s="1"/>
  <c r="S34" i="6"/>
  <c r="T34" i="6" s="1"/>
  <c r="S38" i="6"/>
  <c r="T38" i="6" s="1"/>
  <c r="S42" i="6"/>
  <c r="T42" i="6" s="1"/>
  <c r="S75" i="6"/>
  <c r="T75" i="6" s="1"/>
  <c r="J78" i="6"/>
  <c r="S78" i="6"/>
  <c r="T78" i="6" s="1"/>
  <c r="S60" i="6"/>
  <c r="T60" i="6" s="1"/>
  <c r="J64" i="6"/>
  <c r="S71" i="6"/>
  <c r="T71" i="6" s="1"/>
  <c r="J74" i="6"/>
  <c r="S74" i="6"/>
  <c r="T74" i="6" s="1"/>
  <c r="J80" i="6"/>
  <c r="S65" i="6"/>
  <c r="T65" i="6" s="1"/>
  <c r="S69" i="6"/>
  <c r="T69" i="6" s="1"/>
  <c r="S73" i="6"/>
  <c r="T73" i="6" s="1"/>
  <c r="S77" i="6"/>
  <c r="T77" i="6" s="1"/>
  <c r="S81" i="6"/>
  <c r="T81" i="6" s="1"/>
  <c r="S85" i="6"/>
  <c r="T85" i="6" s="1"/>
  <c r="L6" i="5"/>
  <c r="U6" i="5"/>
  <c r="V6" i="5" s="1"/>
  <c r="L26" i="5"/>
  <c r="U26" i="5"/>
  <c r="V26" i="5" s="1"/>
  <c r="L34" i="5"/>
  <c r="U34" i="5"/>
  <c r="V34" i="5" s="1"/>
  <c r="L38" i="5"/>
  <c r="U38" i="5"/>
  <c r="V38" i="5" s="1"/>
  <c r="L49" i="5"/>
  <c r="U49" i="5"/>
  <c r="V49" i="5" s="1"/>
  <c r="L62" i="5"/>
  <c r="U62" i="5"/>
  <c r="V62" i="5" s="1"/>
  <c r="L78" i="5"/>
  <c r="U78" i="5"/>
  <c r="V78" i="5" s="1"/>
  <c r="U8" i="5"/>
  <c r="V8" i="5" s="1"/>
  <c r="L15" i="5"/>
  <c r="U15" i="5"/>
  <c r="V15" i="5" s="1"/>
  <c r="U23" i="5"/>
  <c r="V23" i="5" s="1"/>
  <c r="L23" i="5"/>
  <c r="L35" i="5"/>
  <c r="U35" i="5"/>
  <c r="V35" i="5" s="1"/>
  <c r="U40" i="5"/>
  <c r="V40" i="5" s="1"/>
  <c r="U51" i="5"/>
  <c r="V51" i="5" s="1"/>
  <c r="L65" i="5"/>
  <c r="U65" i="5"/>
  <c r="V65" i="5" s="1"/>
  <c r="L81" i="5"/>
  <c r="U81" i="5"/>
  <c r="V81" i="5" s="1"/>
  <c r="L3" i="5"/>
  <c r="U3" i="5"/>
  <c r="V3" i="5" s="1"/>
  <c r="L10" i="5"/>
  <c r="U10" i="5"/>
  <c r="V10" i="5" s="1"/>
  <c r="L18" i="5"/>
  <c r="U18" i="5"/>
  <c r="V18" i="5" s="1"/>
  <c r="U20" i="5"/>
  <c r="V20" i="5" s="1"/>
  <c r="L22" i="5"/>
  <c r="U22" i="5"/>
  <c r="V22" i="5" s="1"/>
  <c r="L42" i="5"/>
  <c r="U42" i="5"/>
  <c r="V42" i="5" s="1"/>
  <c r="U7" i="5"/>
  <c r="V7" i="5" s="1"/>
  <c r="L7" i="5"/>
  <c r="U12" i="5"/>
  <c r="V12" i="5" s="1"/>
  <c r="L19" i="5"/>
  <c r="U19" i="5"/>
  <c r="V19" i="5" s="1"/>
  <c r="U24" i="5"/>
  <c r="V24" i="5" s="1"/>
  <c r="L31" i="5"/>
  <c r="U31" i="5"/>
  <c r="V31" i="5" s="1"/>
  <c r="U39" i="5"/>
  <c r="V39" i="5" s="1"/>
  <c r="L39" i="5"/>
  <c r="U44" i="5"/>
  <c r="V44" i="5" s="1"/>
  <c r="U46" i="5"/>
  <c r="V46" i="5" s="1"/>
  <c r="L46" i="5"/>
  <c r="U5" i="5"/>
  <c r="V5" i="5" s="1"/>
  <c r="U21" i="5"/>
  <c r="V21" i="5" s="1"/>
  <c r="U37" i="5"/>
  <c r="V37" i="5" s="1"/>
  <c r="U52" i="5"/>
  <c r="V52" i="5" s="1"/>
  <c r="U60" i="5"/>
  <c r="V60" i="5" s="1"/>
  <c r="L60" i="5"/>
  <c r="L4" i="5"/>
  <c r="L5" i="5"/>
  <c r="U9" i="5"/>
  <c r="V9" i="5" s="1"/>
  <c r="L11" i="5"/>
  <c r="L20" i="5"/>
  <c r="L21" i="5"/>
  <c r="U25" i="5"/>
  <c r="V25" i="5" s="1"/>
  <c r="L27" i="5"/>
  <c r="L36" i="5"/>
  <c r="L37" i="5"/>
  <c r="U41" i="5"/>
  <c r="V41" i="5" s="1"/>
  <c r="L43" i="5"/>
  <c r="L52" i="5"/>
  <c r="L54" i="5"/>
  <c r="U55" i="5"/>
  <c r="V55" i="5" s="1"/>
  <c r="L56" i="5"/>
  <c r="L61" i="5"/>
  <c r="U61" i="5"/>
  <c r="V61" i="5" s="1"/>
  <c r="U67" i="5"/>
  <c r="V67" i="5" s="1"/>
  <c r="U71" i="5"/>
  <c r="V71" i="5" s="1"/>
  <c r="L71" i="5"/>
  <c r="L73" i="5"/>
  <c r="U73" i="5"/>
  <c r="V73" i="5" s="1"/>
  <c r="U75" i="5"/>
  <c r="V75" i="5" s="1"/>
  <c r="U83" i="5"/>
  <c r="V83" i="5" s="1"/>
  <c r="U87" i="5"/>
  <c r="V87" i="5" s="1"/>
  <c r="L87" i="5"/>
  <c r="L89" i="5"/>
  <c r="U89" i="5"/>
  <c r="V89" i="5" s="1"/>
  <c r="U91" i="5"/>
  <c r="V91" i="5" s="1"/>
  <c r="L8" i="5"/>
  <c r="L9" i="5"/>
  <c r="U13" i="5"/>
  <c r="V13" i="5" s="1"/>
  <c r="L24" i="5"/>
  <c r="L25" i="5"/>
  <c r="U29" i="5"/>
  <c r="V29" i="5" s="1"/>
  <c r="L40" i="5"/>
  <c r="L41" i="5"/>
  <c r="U45" i="5"/>
  <c r="V45" i="5" s="1"/>
  <c r="U50" i="5"/>
  <c r="V50" i="5" s="1"/>
  <c r="L51" i="5"/>
  <c r="L55" i="5"/>
  <c r="L58" i="5"/>
  <c r="U59" i="5"/>
  <c r="V59" i="5" s="1"/>
  <c r="L67" i="5"/>
  <c r="L70" i="5"/>
  <c r="U72" i="5"/>
  <c r="V72" i="5" s="1"/>
  <c r="L72" i="5"/>
  <c r="L74" i="5"/>
  <c r="L83" i="5"/>
  <c r="L86" i="5"/>
  <c r="U88" i="5"/>
  <c r="V88" i="5" s="1"/>
  <c r="L88" i="5"/>
  <c r="L90" i="5"/>
  <c r="L13" i="5"/>
  <c r="U14" i="5"/>
  <c r="V14" i="5" s="1"/>
  <c r="U17" i="5"/>
  <c r="V17" i="5" s="1"/>
  <c r="L29" i="5"/>
  <c r="U30" i="5"/>
  <c r="V30" i="5" s="1"/>
  <c r="U33" i="5"/>
  <c r="V33" i="5" s="1"/>
  <c r="L45" i="5"/>
  <c r="U53" i="5"/>
  <c r="V53" i="5" s="1"/>
  <c r="U57" i="5"/>
  <c r="V57" i="5" s="1"/>
  <c r="U66" i="5"/>
  <c r="V66" i="5" s="1"/>
  <c r="U68" i="5"/>
  <c r="V68" i="5" s="1"/>
  <c r="L77" i="5"/>
  <c r="U77" i="5"/>
  <c r="V77" i="5" s="1"/>
  <c r="U82" i="5"/>
  <c r="V82" i="5" s="1"/>
  <c r="U84" i="5"/>
  <c r="V84" i="5" s="1"/>
  <c r="L93" i="5"/>
  <c r="U93" i="5"/>
  <c r="V93" i="5" s="1"/>
  <c r="U76" i="5"/>
  <c r="V76" i="5" s="1"/>
  <c r="U92" i="5"/>
  <c r="V92" i="5" s="1"/>
  <c r="U48" i="5"/>
  <c r="V48" i="5" s="1"/>
  <c r="U64" i="5"/>
  <c r="V64" i="5" s="1"/>
  <c r="L76" i="5"/>
  <c r="U80" i="5"/>
  <c r="V80" i="5" s="1"/>
  <c r="L92" i="5"/>
  <c r="U23" i="4"/>
  <c r="V23" i="4" s="1"/>
  <c r="U12" i="4"/>
  <c r="V12" i="4" s="1"/>
  <c r="L12" i="4"/>
  <c r="L35" i="4"/>
  <c r="U35" i="4"/>
  <c r="V35" i="4" s="1"/>
  <c r="U39" i="4"/>
  <c r="V39" i="4" s="1"/>
  <c r="P39" i="4"/>
  <c r="U28" i="4"/>
  <c r="V28" i="4" s="1"/>
  <c r="L28" i="4"/>
  <c r="U15" i="4"/>
  <c r="V15" i="4" s="1"/>
  <c r="U3" i="4"/>
  <c r="V3" i="4" s="1"/>
  <c r="U19" i="4"/>
  <c r="V19" i="4" s="1"/>
  <c r="U7" i="4"/>
  <c r="V7" i="4" s="1"/>
  <c r="L10" i="4"/>
  <c r="U10" i="4"/>
  <c r="V10" i="4" s="1"/>
  <c r="L14" i="4"/>
  <c r="U14" i="4"/>
  <c r="V14" i="4" s="1"/>
  <c r="L26" i="4"/>
  <c r="U26" i="4"/>
  <c r="V26" i="4" s="1"/>
  <c r="L6" i="4"/>
  <c r="U6" i="4"/>
  <c r="V6" i="4" s="1"/>
  <c r="L21" i="4"/>
  <c r="U21" i="4"/>
  <c r="V21" i="4" s="1"/>
  <c r="L33" i="4"/>
  <c r="U33" i="4"/>
  <c r="V33" i="4" s="1"/>
  <c r="U34" i="4"/>
  <c r="V34" i="4" s="1"/>
  <c r="L34" i="4"/>
  <c r="P3" i="4"/>
  <c r="U4" i="4"/>
  <c r="V4" i="4" s="1"/>
  <c r="P7" i="4"/>
  <c r="U8" i="4"/>
  <c r="V8" i="4" s="1"/>
  <c r="U11" i="4"/>
  <c r="V11" i="4" s="1"/>
  <c r="L17" i="4"/>
  <c r="U17" i="4"/>
  <c r="V17" i="4" s="1"/>
  <c r="L23" i="4"/>
  <c r="U24" i="4"/>
  <c r="V24" i="4" s="1"/>
  <c r="U27" i="4"/>
  <c r="V27" i="4" s="1"/>
  <c r="L29" i="4"/>
  <c r="U29" i="4"/>
  <c r="V29" i="4" s="1"/>
  <c r="U30" i="4"/>
  <c r="V30" i="4" s="1"/>
  <c r="L30" i="4"/>
  <c r="U31" i="4"/>
  <c r="V31" i="4" s="1"/>
  <c r="L4" i="4"/>
  <c r="L8" i="4"/>
  <c r="L13" i="4"/>
  <c r="U13" i="4"/>
  <c r="V13" i="4" s="1"/>
  <c r="L19" i="4"/>
  <c r="U20" i="4"/>
  <c r="V20" i="4" s="1"/>
  <c r="U22" i="4"/>
  <c r="V22" i="4" s="1"/>
  <c r="U36" i="4"/>
  <c r="V36" i="4" s="1"/>
  <c r="L5" i="4"/>
  <c r="U5" i="4"/>
  <c r="V5" i="4" s="1"/>
  <c r="L9" i="4"/>
  <c r="U9" i="4"/>
  <c r="V9" i="4" s="1"/>
  <c r="U16" i="4"/>
  <c r="V16" i="4" s="1"/>
  <c r="U18" i="4"/>
  <c r="V18" i="4" s="1"/>
  <c r="L25" i="4"/>
  <c r="U25" i="4"/>
  <c r="V25" i="4" s="1"/>
  <c r="U32" i="4"/>
  <c r="V32" i="4" s="1"/>
  <c r="L37" i="4"/>
  <c r="U37" i="4"/>
  <c r="V37" i="4" s="1"/>
  <c r="U38" i="4"/>
  <c r="V38" i="4" s="1"/>
  <c r="L38" i="4"/>
  <c r="T9" i="3"/>
  <c r="U9" i="3" s="1"/>
  <c r="K9" i="3"/>
  <c r="K26" i="3"/>
  <c r="T26" i="3"/>
  <c r="U26" i="3" s="1"/>
  <c r="K42" i="3"/>
  <c r="T42" i="3"/>
  <c r="U42" i="3" s="1"/>
  <c r="K3" i="3"/>
  <c r="T3" i="3"/>
  <c r="U3" i="3" s="1"/>
  <c r="K16" i="3"/>
  <c r="T16" i="3"/>
  <c r="U16" i="3" s="1"/>
  <c r="K23" i="3"/>
  <c r="T23" i="3"/>
  <c r="U23" i="3" s="1"/>
  <c r="K31" i="3"/>
  <c r="T31" i="3"/>
  <c r="U31" i="3" s="1"/>
  <c r="K39" i="3"/>
  <c r="T39" i="3"/>
  <c r="U39" i="3" s="1"/>
  <c r="S28" i="3"/>
  <c r="T28" i="3"/>
  <c r="U28" i="3" s="1"/>
  <c r="S36" i="3"/>
  <c r="T36" i="3"/>
  <c r="U36" i="3" s="1"/>
  <c r="T47" i="3"/>
  <c r="U47" i="3" s="1"/>
  <c r="K47" i="3"/>
  <c r="K34" i="3"/>
  <c r="T34" i="3"/>
  <c r="U34" i="3" s="1"/>
  <c r="T5" i="3"/>
  <c r="U5" i="3" s="1"/>
  <c r="K5" i="3"/>
  <c r="K7" i="3"/>
  <c r="T7" i="3"/>
  <c r="U7" i="3" s="1"/>
  <c r="K12" i="3"/>
  <c r="T12" i="3"/>
  <c r="U12" i="3" s="1"/>
  <c r="K20" i="3"/>
  <c r="T20" i="3"/>
  <c r="U20" i="3" s="1"/>
  <c r="S44" i="3"/>
  <c r="T44" i="3"/>
  <c r="U44" i="3" s="1"/>
  <c r="T57" i="3"/>
  <c r="U57" i="3" s="1"/>
  <c r="K57" i="3"/>
  <c r="K4" i="3"/>
  <c r="K8" i="3"/>
  <c r="O10" i="3"/>
  <c r="K13" i="3"/>
  <c r="O14" i="3"/>
  <c r="K17" i="3"/>
  <c r="O18" i="3"/>
  <c r="K25" i="3"/>
  <c r="O27" i="3"/>
  <c r="T29" i="3"/>
  <c r="U29" i="3" s="1"/>
  <c r="T30" i="3"/>
  <c r="U30" i="3" s="1"/>
  <c r="K32" i="3"/>
  <c r="K41" i="3"/>
  <c r="T45" i="3"/>
  <c r="U45" i="3" s="1"/>
  <c r="T46" i="3"/>
  <c r="U46" i="3" s="1"/>
  <c r="T51" i="3"/>
  <c r="U51" i="3" s="1"/>
  <c r="K51" i="3"/>
  <c r="K59" i="3"/>
  <c r="T59" i="3"/>
  <c r="U59" i="3" s="1"/>
  <c r="T33" i="3"/>
  <c r="U33" i="3" s="1"/>
  <c r="T35" i="3"/>
  <c r="U35" i="3" s="1"/>
  <c r="T48" i="3"/>
  <c r="U48" i="3" s="1"/>
  <c r="T53" i="3"/>
  <c r="U53" i="3" s="1"/>
  <c r="K53" i="3"/>
  <c r="T61" i="3"/>
  <c r="U61" i="3" s="1"/>
  <c r="K61" i="3"/>
  <c r="T6" i="3"/>
  <c r="U6" i="3" s="1"/>
  <c r="T11" i="3"/>
  <c r="U11" i="3" s="1"/>
  <c r="T15" i="3"/>
  <c r="U15" i="3" s="1"/>
  <c r="T19" i="3"/>
  <c r="U19" i="3" s="1"/>
  <c r="K11" i="3"/>
  <c r="K15" i="3"/>
  <c r="K19" i="3"/>
  <c r="T21" i="3"/>
  <c r="U21" i="3" s="1"/>
  <c r="T22" i="3"/>
  <c r="U22" i="3" s="1"/>
  <c r="K24" i="3"/>
  <c r="K33" i="3"/>
  <c r="T37" i="3"/>
  <c r="U37" i="3" s="1"/>
  <c r="T38" i="3"/>
  <c r="U38" i="3" s="1"/>
  <c r="K40" i="3"/>
  <c r="T49" i="3"/>
  <c r="U49" i="3" s="1"/>
  <c r="K49" i="3"/>
  <c r="K50" i="3"/>
  <c r="T50" i="3"/>
  <c r="U50" i="3" s="1"/>
  <c r="K55" i="3"/>
  <c r="T55" i="3"/>
  <c r="U55" i="3" s="1"/>
  <c r="K54" i="3"/>
  <c r="T54" i="3"/>
  <c r="U54" i="3" s="1"/>
  <c r="K58" i="3"/>
  <c r="T58" i="3"/>
  <c r="U58" i="3" s="1"/>
  <c r="K62" i="3"/>
  <c r="T62" i="3"/>
  <c r="U62" i="3" s="1"/>
  <c r="V15" i="2"/>
  <c r="W15" i="2" s="1"/>
  <c r="M16" i="2"/>
  <c r="V16" i="2"/>
  <c r="W16" i="2" s="1"/>
  <c r="V3" i="2"/>
  <c r="W3" i="2" s="1"/>
  <c r="M4" i="2"/>
  <c r="V4" i="2"/>
  <c r="W4" i="2" s="1"/>
  <c r="M5" i="2"/>
  <c r="V5" i="2"/>
  <c r="W5" i="2" s="1"/>
  <c r="V7" i="2"/>
  <c r="W7" i="2" s="1"/>
  <c r="M8" i="2"/>
  <c r="V8" i="2"/>
  <c r="W8" i="2" s="1"/>
  <c r="M9" i="2"/>
  <c r="V9" i="2"/>
  <c r="W9" i="2" s="1"/>
  <c r="M12" i="2"/>
  <c r="V12" i="2"/>
  <c r="W12" i="2" s="1"/>
  <c r="M13" i="2"/>
  <c r="V13" i="2"/>
  <c r="W13" i="2" s="1"/>
  <c r="V6" i="2"/>
  <c r="W6" i="2" s="1"/>
  <c r="V14" i="2"/>
  <c r="W14" i="2" s="1"/>
  <c r="V10" i="2"/>
  <c r="W10" i="2" s="1"/>
  <c r="K14" i="1"/>
  <c r="T14" i="1"/>
  <c r="U14" i="1" s="1"/>
  <c r="T16" i="1"/>
  <c r="U16" i="1" s="1"/>
  <c r="K16" i="1"/>
  <c r="K10" i="1"/>
  <c r="T10" i="1"/>
  <c r="U10" i="1" s="1"/>
  <c r="T11" i="1"/>
  <c r="U11" i="1" s="1"/>
  <c r="T12" i="1"/>
  <c r="U12" i="1" s="1"/>
  <c r="K12" i="1"/>
  <c r="T15" i="1"/>
  <c r="U15" i="1" s="1"/>
  <c r="K11" i="1"/>
  <c r="T13" i="1"/>
  <c r="U13" i="1" s="1"/>
  <c r="T17" i="1"/>
  <c r="U17" i="1" s="1"/>
  <c r="L3" i="7" l="1"/>
  <c r="U3" i="7"/>
  <c r="T3" i="7"/>
  <c r="V3" i="7" l="1"/>
</calcChain>
</file>

<file path=xl/sharedStrings.xml><?xml version="1.0" encoding="utf-8"?>
<sst xmlns="http://schemas.openxmlformats.org/spreadsheetml/2006/main" count="2660" uniqueCount="1500">
  <si>
    <t>ITEM</t>
  </si>
  <si>
    <t>Código UNSPC</t>
  </si>
  <si>
    <t>NOMBRE DEL PRODUCTO</t>
  </si>
  <si>
    <t>DESCRIPCIÓN DETALLADA DEL PRODUCTO</t>
  </si>
  <si>
    <t>UNIDAD DE MEDIDA</t>
  </si>
  <si>
    <t>CANTIDAD</t>
  </si>
  <si>
    <t xml:space="preserve">Programa de Formación </t>
  </si>
  <si>
    <t>VALOR UNITARIO SIN IMPUESTO</t>
  </si>
  <si>
    <t>IMPUESTO APLICABLE</t>
  </si>
  <si>
    <t>VALOR UNITARIO CON IMPUESTO</t>
  </si>
  <si>
    <t>VALOR TOTAL CON IMPUESTO</t>
  </si>
  <si>
    <t>CAJAS DE CARTÓN</t>
  </si>
  <si>
    <t>Cajas de cartón corrugado de aletas simples 40 largo, 40 ancho, 20 alto</t>
  </si>
  <si>
    <t>Unidad</t>
  </si>
  <si>
    <t xml:space="preserve">Logistica Articulación con la Media </t>
  </si>
  <si>
    <t>CANTONERAS</t>
  </si>
  <si>
    <t>Cantoneras plásticas- Cantoneras de plástico para fleje. Caja Cantoneras Plàsticas 32X40mm x 2000 unid</t>
  </si>
  <si>
    <t>Caja X 2000 UNIDADES</t>
  </si>
  <si>
    <t>CINTA PELIGRO</t>
  </si>
  <si>
    <t>CINTA PELIGRO Fixser 70 X 100 metros</t>
  </si>
  <si>
    <t>EMPAQUES PET PARA ALIMENTOS</t>
  </si>
  <si>
    <t xml:space="preserve">EMPAQUES PET PARA ALIMENTOS DE 350 ML PAQUETE X 50 UNIDADES
</t>
  </si>
  <si>
    <t>PAQUETE X 50 UNIDADES</t>
  </si>
  <si>
    <t>EMPAQUES-CAJA DE CARTÓN CORRUGADO CON AISLAMIENTO TÉRMICO</t>
  </si>
  <si>
    <t>CAJA DE CARTON CORRUGADOS PARA ALIMENTOS REFRIGERADOS CON AISLAMIENTO TÉRMICO 30X30X15 CM</t>
  </si>
  <si>
    <t>EMPAQUES-CAJA DE CARTÓN CORRUGADO PARA CONGELADOS</t>
  </si>
  <si>
    <t>CAJA DE CARTON CORRUGADO CON RESINA PARA CONGELADOS 30X40X15 CM</t>
  </si>
  <si>
    <t>FLEJE O ZUNCHO</t>
  </si>
  <si>
    <t>Zuncho plástico de polipropileno 1/2X2.0 C5 X 500 MT</t>
  </si>
  <si>
    <t>Rollo X 500 MT</t>
  </si>
  <si>
    <t xml:space="preserve">Cajas de Cartón </t>
  </si>
  <si>
    <t>Cajas 40 Cm  Largo * 30 Cm de Ancho  * 30 Cm de Alto</t>
  </si>
  <si>
    <t xml:space="preserve">CAJA </t>
  </si>
  <si>
    <t xml:space="preserve">Logistica Regular </t>
  </si>
  <si>
    <t>Cajas 20 Ancho * 10 Largo *10  Alto</t>
  </si>
  <si>
    <t xml:space="preserve"> Zunchos por Rollos de 1000 metros</t>
  </si>
  <si>
    <t xml:space="preserve">ROLLO X 1000 METROS </t>
  </si>
  <si>
    <t>Bolsas de Grapas de 1 Kilos</t>
  </si>
  <si>
    <t>BOLSAS</t>
  </si>
  <si>
    <t>Pallets</t>
  </si>
  <si>
    <t>Cinta Strech de 30 X 450 metros X 3 Unidades</t>
  </si>
  <si>
    <t>UNIDAD</t>
  </si>
  <si>
    <t>Costales de Fibra (Saco)</t>
  </si>
  <si>
    <t>Lonas o Costales en fibra nuevas de 50 Kilogramos</t>
  </si>
  <si>
    <t>Bolsa Big Bag de 1 Tonelada</t>
  </si>
  <si>
    <t>Bidón agua 100 Litros</t>
  </si>
  <si>
    <t xml:space="preserve">PROYECCION ECONOMICA LOTE 2. LOGISTICA </t>
  </si>
  <si>
    <t>COTIZACION 1 BISNEXT</t>
  </si>
  <si>
    <t>COTIZACION 1 SUMINISTROS EC</t>
  </si>
  <si>
    <t>COTIZACION 1 GD GROUP</t>
  </si>
  <si>
    <t>PROMEDIO</t>
  </si>
  <si>
    <t>COTIZACION 2 SUMMINISTRO C</t>
  </si>
  <si>
    <t xml:space="preserve">COTIZACION 3 GD GROUP </t>
  </si>
  <si>
    <t xml:space="preserve">Ilustración del Producto </t>
  </si>
  <si>
    <t xml:space="preserve">PROTECTOR DE COLCHÓN KING RETARDA EL PASO DE FLUIDOS </t>
  </si>
  <si>
    <t>Es un protector de colchón liso, el tratamiento especial en su tela hace que los líquidos que entren en contacto con la superficie del protector se queden en forma de gotas que se deslizan y no penetran rápidamente la tela. Protegiendo y alargando la vida del colchón.
Dobladillo elástico de 1cm, ajustable en todo el contorno.
Tela antifluido 120gr. 100% Poliéster.                             Medidas: 2 x 2 x 50 cms de caida                                          Color: Blanco, liso, sin rayas, no satinado, sin adornos</t>
  </si>
  <si>
    <t xml:space="preserve">Alijamiento y Limpieza Regular </t>
  </si>
  <si>
    <t>Sábana Hotelera Doble</t>
  </si>
  <si>
    <t>Sabana Hotelera Plana o Ajustable. Medidas 1,40 x 190 cm. x 40 ó 50 cm de caida lados del colchon, lomo                                                          Hilos 200 ó 250                                                    Color blanco , no satinado, no rayas no estampado.</t>
  </si>
  <si>
    <t>Shampoo para habitaciones hoteleras</t>
  </si>
  <si>
    <t xml:space="preserve">Linea Econopack Productos empacados en caja plegadiza elaborada en papel ecológico 100% fibra de caña, cubierta con poliestireno termo encogible Fabricante Diversas                        Envase plastico referencia París / Presentación Bambú con capacidad de 30ml. (caja por 60 unidades) Descripción: liquido 
Color : amarillo          Análisis pH (7 g. en 500 ml.) a 25°C   Especificaciones  :   6.0 – 7.5                          
 Soluble en agua,                                                Estabilidad libre de particulas </t>
  </si>
  <si>
    <t>unidades</t>
  </si>
  <si>
    <t>Acondicionador para habitaciones hoteleras</t>
  </si>
  <si>
    <t xml:space="preserve">Productos empacados en caja plegadiza elaborada en papel ecológico 100% fibra de caña, cubierta con poliestireno termo encogible Fabricante Diversas                        Envase referencia París / Presentación Bambú con capacidad de 30ml. (caja por 60 unidades) Descripción: liquido
Color : amarillo          
Análisis pH (7 g. en 500 ml.) a 25°C   Especificaciones  :   6.0 – 7.5                          
Soluble en agua, Estabilidad libre de particulas
</t>
  </si>
  <si>
    <t>Crema de manos para habitaciones hoteleras</t>
  </si>
  <si>
    <t>Productos empacados en caja plegadiza elaborada en papel ecológico 100% fibra de caña, cubierta con poliestireno termo encogible Fabricante Diversas                              Crema de 30 ml   envase referencia paris /presentación bambú                                                                                                                               aroma cosmético (caja por 44 unidades)</t>
  </si>
  <si>
    <t>Jabon para habitaciones hoteleras</t>
  </si>
  <si>
    <t>Fabricante Diversas                                             Jabón de 20 gramos, 0,7 onzas Jabón de tocador, sólido Forma redonda, aroma cosmético (caja por 44 unidades)</t>
  </si>
  <si>
    <t>Gorros de baño habitaciones hoteleras</t>
  </si>
  <si>
    <t>Gorros en polietireno.                           Diseñado para adaptarse perfectamente al contorno de la cabeza, el gorro de ducha es práctico, ligero y desechable. Viene envasado en una caja de cartón blanca individual  que garantiza mayor higiene y protección al producto. Fabricado en polietireno transparente con una goma elástica ofrecer mayor agarre y protección al cabello a la hora de tomar una ducha. Presentación caja por 48 unidades</t>
  </si>
  <si>
    <t>unidad</t>
  </si>
  <si>
    <t>Pañuelos faciales de bolsillo</t>
  </si>
  <si>
    <t>Práctico y cómodo tamaño * Ultra resistente *Suaves pañuelos * 100% fibras naturales * Mayor absorción * Sin deshacerse                                          triple hoja
Testeado dermatológicamente                                   .Presentación pack 8x10</t>
  </si>
  <si>
    <t>Gancho De Madera Lustrada</t>
  </si>
  <si>
    <t>Ganchos de madera para ropa.    
Medidas: 43 cm largo x 22 cm de alto.
Características: Gancho para el clóset, con cuerpo de madera.</t>
  </si>
  <si>
    <t>PILAS</t>
  </si>
  <si>
    <t xml:space="preserve">Pilas alcalinas doble AA, voltaje 1.5 para controles </t>
  </si>
  <si>
    <t>Unidades</t>
  </si>
  <si>
    <t>Pila Energizer Econopack AAA-40 |Bateria triple AAA para control del A.A. Y del tv cable, potencia 1875 w (requeridas con marca por ser las aplicables para el funcionamiento)</t>
  </si>
  <si>
    <t>Lámpara de escritorio</t>
  </si>
  <si>
    <t>Tipo : Lámparas  led de escritorio
Caracteristicas: Touch
Flujo luminoso : 420 Lúmenes
Color : Blanco                                
Modelo: PL-0074QIQ                                       Peso (kg)
1,1</t>
  </si>
  <si>
    <t>VARSOL ECOLÓGICO TRANSPARENTE</t>
  </si>
  <si>
    <t>VARSOL ECOLÓGICO, TRANSPARENTE, BIODEGRADABLE, LIMPIADOR MULTIUSOS, ANTIBACTERIAL, DESENGRASANTE, DESMANCHANTE x 1 L</t>
  </si>
  <si>
    <t>LITRO</t>
  </si>
  <si>
    <t xml:space="preserve">BOLSA ZIPLOC </t>
  </si>
  <si>
    <t xml:space="preserve">BOLSA ZIPLOC, CIERRE HERMÉTICO, GRADO ALIMENTICIO, 20 x 30 cm, PAQ. X 100 UND </t>
  </si>
  <si>
    <t>PAQUETE</t>
  </si>
  <si>
    <t>PROYECCION ECONOMICA LOTE 3. ALOJAMIENTO Y LIMPIEZA</t>
  </si>
  <si>
    <t>TELA FLEECE POLAR</t>
  </si>
  <si>
    <r>
      <rPr>
        <b/>
        <u/>
        <sz val="9"/>
        <color theme="1"/>
        <rFont val="Arial"/>
        <family val="2"/>
      </rPr>
      <t>Generalidades</t>
    </r>
    <r>
      <rPr>
        <b/>
        <sz val="9"/>
        <color theme="1"/>
        <rFont val="Arial"/>
        <family val="2"/>
      </rPr>
      <t xml:space="preserve">: </t>
    </r>
    <r>
      <rPr>
        <sz val="9"/>
        <color theme="1"/>
        <rFont val="Arial"/>
        <family val="2"/>
      </rPr>
      <t>El Fleece Polar es muy suave, afelpado por ambos lados, posee propiedades generadoras de calor por tener una superficie motosa, la cual es ideal para el diseño y la confección de productos como cobijas, chaquetas friogrificas, forros, mantas, muñequeria y decoración navideña.</t>
    </r>
    <r>
      <rPr>
        <b/>
        <sz val="9"/>
        <color theme="1"/>
        <rFont val="Arial"/>
        <family val="2"/>
      </rPr>
      <t xml:space="preserve">
</t>
    </r>
    <r>
      <rPr>
        <b/>
        <u/>
        <sz val="9"/>
        <color theme="1"/>
        <rFont val="Arial"/>
        <family val="2"/>
      </rPr>
      <t>Requisitos Generales</t>
    </r>
    <r>
      <rPr>
        <b/>
        <sz val="9"/>
        <color theme="1"/>
        <rFont val="Arial"/>
        <family val="2"/>
      </rPr>
      <t>:</t>
    </r>
    <r>
      <rPr>
        <sz val="9"/>
        <color theme="1"/>
        <rFont val="Arial"/>
        <family val="2"/>
      </rPr>
      <t xml:space="preserve"> Este producto se utiliza para confeccionar muñequería navideña
</t>
    </r>
    <r>
      <rPr>
        <b/>
        <u/>
        <sz val="9"/>
        <color theme="1"/>
        <rFont val="Arial"/>
        <family val="2"/>
      </rPr>
      <t>Requisitos Especificos:</t>
    </r>
    <r>
      <rPr>
        <u/>
        <sz val="9"/>
        <color theme="1"/>
        <rFont val="Arial"/>
        <family val="2"/>
      </rPr>
      <t xml:space="preserve"> Dimensiones, 1.50 metros de ancho. </t>
    </r>
    <r>
      <rPr>
        <sz val="9"/>
        <color theme="1"/>
        <rFont val="Arial"/>
        <family val="2"/>
      </rPr>
      <t xml:space="preserve">
</t>
    </r>
    <r>
      <rPr>
        <b/>
        <u/>
        <sz val="9"/>
        <color theme="1"/>
        <rFont val="Arial"/>
        <family val="2"/>
      </rPr>
      <t>Empaque y rotulado</t>
    </r>
    <r>
      <rPr>
        <b/>
        <sz val="9"/>
        <color theme="1"/>
        <rFont val="Arial"/>
        <family val="2"/>
      </rPr>
      <t>:</t>
    </r>
    <r>
      <rPr>
        <sz val="9"/>
        <color theme="1"/>
        <rFont val="Arial"/>
        <family val="2"/>
      </rPr>
      <t xml:space="preserve"> N.A.
</t>
    </r>
    <r>
      <rPr>
        <b/>
        <u/>
        <sz val="9"/>
        <color theme="1"/>
        <rFont val="Arial"/>
        <family val="2"/>
      </rPr>
      <t>Presentación</t>
    </r>
    <r>
      <rPr>
        <b/>
        <sz val="9"/>
        <color theme="1"/>
        <rFont val="Arial"/>
        <family val="2"/>
      </rPr>
      <t>:</t>
    </r>
    <r>
      <rPr>
        <sz val="9"/>
        <color theme="1"/>
        <rFont val="Arial"/>
        <family val="2"/>
      </rPr>
      <t xml:space="preserve"> ela fleece Color Blanco
</t>
    </r>
    <r>
      <rPr>
        <b/>
        <u/>
        <sz val="9"/>
        <color theme="1"/>
        <rFont val="Arial"/>
        <family val="2"/>
      </rPr>
      <t>Garantías:</t>
    </r>
    <r>
      <rPr>
        <sz val="9"/>
        <color theme="1"/>
        <rFont val="Arial"/>
        <family val="2"/>
      </rPr>
      <t xml:space="preserve"> La fecha de vencimiento debe ser mínimo de un año contados a partir de la fecha de entrega del producto</t>
    </r>
  </si>
  <si>
    <t>METRO</t>
  </si>
  <si>
    <t xml:space="preserve">Artesanias Regular </t>
  </si>
  <si>
    <r>
      <rPr>
        <b/>
        <u/>
        <sz val="9"/>
        <color theme="1"/>
        <rFont val="Arial"/>
        <family val="2"/>
      </rPr>
      <t>Generalidades</t>
    </r>
    <r>
      <rPr>
        <b/>
        <sz val="9"/>
        <color theme="1"/>
        <rFont val="Arial"/>
        <family val="2"/>
      </rPr>
      <t xml:space="preserve">: </t>
    </r>
    <r>
      <rPr>
        <sz val="9"/>
        <color theme="1"/>
        <rFont val="Arial"/>
        <family val="2"/>
      </rPr>
      <t xml:space="preserve">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b/>
        <u/>
        <sz val="9"/>
        <color theme="1"/>
        <rFont val="Arial"/>
        <family val="2"/>
      </rPr>
      <t>Requisitos Generales</t>
    </r>
    <r>
      <rPr>
        <b/>
        <sz val="9"/>
        <color theme="1"/>
        <rFont val="Arial"/>
        <family val="2"/>
      </rPr>
      <t>:</t>
    </r>
    <r>
      <rPr>
        <sz val="9"/>
        <color theme="1"/>
        <rFont val="Arial"/>
        <family val="2"/>
      </rPr>
      <t xml:space="preserve"> Este producto se utiliza para confeccionar muñequería navideña
</t>
    </r>
    <r>
      <rPr>
        <b/>
        <u/>
        <sz val="9"/>
        <color theme="1"/>
        <rFont val="Arial"/>
        <family val="2"/>
      </rPr>
      <t>Requisitos Especificos:</t>
    </r>
    <r>
      <rPr>
        <u/>
        <sz val="9"/>
        <color theme="1"/>
        <rFont val="Arial"/>
        <family val="2"/>
      </rPr>
      <t xml:space="preserve"> Dimensiones, 1.50 metros de ancho. </t>
    </r>
    <r>
      <rPr>
        <sz val="9"/>
        <color theme="1"/>
        <rFont val="Arial"/>
        <family val="2"/>
      </rPr>
      <t xml:space="preserve">
</t>
    </r>
    <r>
      <rPr>
        <b/>
        <u/>
        <sz val="9"/>
        <color theme="1"/>
        <rFont val="Arial"/>
        <family val="2"/>
      </rPr>
      <t>Empaque y rotulado</t>
    </r>
    <r>
      <rPr>
        <b/>
        <sz val="9"/>
        <color theme="1"/>
        <rFont val="Arial"/>
        <family val="2"/>
      </rPr>
      <t>:</t>
    </r>
    <r>
      <rPr>
        <sz val="9"/>
        <color theme="1"/>
        <rFont val="Arial"/>
        <family val="2"/>
      </rPr>
      <t xml:space="preserve"> N.A.
</t>
    </r>
    <r>
      <rPr>
        <b/>
        <u/>
        <sz val="9"/>
        <color theme="1"/>
        <rFont val="Arial"/>
        <family val="2"/>
      </rPr>
      <t>Presentación</t>
    </r>
    <r>
      <rPr>
        <b/>
        <sz val="9"/>
        <color theme="1"/>
        <rFont val="Arial"/>
        <family val="2"/>
      </rPr>
      <t>:</t>
    </r>
    <r>
      <rPr>
        <sz val="9"/>
        <color theme="1"/>
        <rFont val="Arial"/>
        <family val="2"/>
      </rPr>
      <t xml:space="preserve"> tela fleece Color negro
</t>
    </r>
    <r>
      <rPr>
        <b/>
        <u/>
        <sz val="9"/>
        <color theme="1"/>
        <rFont val="Arial"/>
        <family val="2"/>
      </rPr>
      <t>Garantías:</t>
    </r>
    <r>
      <rPr>
        <sz val="9"/>
        <color theme="1"/>
        <rFont val="Arial"/>
        <family val="2"/>
      </rPr>
      <t xml:space="preserve"> La fecha de vencimiento debe ser mínimo de un año contados a partir de la fecha de entrega del producto+D11</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</si>
  <si>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Color beige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</si>
  <si>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tela fleece Color rojo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</si>
  <si>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 tela fleece Color verde navidad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</si>
  <si>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Color piel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</si>
  <si>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tela fleece Color estampado navideño
</t>
    </r>
    <r>
      <rPr>
        <u/>
        <sz val="9"/>
        <color theme="1"/>
        <rFont val="Arial"/>
        <family val="2"/>
      </rPr>
      <t>Garantías:</t>
    </r>
    <r>
      <rPr>
        <sz val="9"/>
        <color theme="1"/>
        <rFont val="Arial"/>
        <family val="2"/>
      </rPr>
      <t xml:space="preserve"> La fecha de vencimiento debe ser mínimo de un año contados a partir de la fecha de entrega del producto</t>
    </r>
  </si>
  <si>
    <r>
      <rPr>
        <u/>
        <sz val="9"/>
        <color theme="1"/>
        <rFont val="Arial"/>
        <family val="2"/>
      </rPr>
      <t>Generalidades</t>
    </r>
    <r>
      <rPr>
        <sz val="9"/>
        <color theme="1"/>
        <rFont val="Arial"/>
        <family val="2"/>
      </rPr>
      <t xml:space="preserve">: El Fleece Polar es muy suave, afelpado por ambos lados, posee propiedades generadoras de calor por tener una superficie motosa, la cual es ideal para el diseño y la confección de productos como cobijas, chaquetas friogrificas, forros, mantas, muñequeria y decoración navideña.
</t>
    </r>
    <r>
      <rPr>
        <u/>
        <sz val="9"/>
        <color theme="1"/>
        <rFont val="Arial"/>
        <family val="2"/>
      </rPr>
      <t>Requisitos Generales</t>
    </r>
    <r>
      <rPr>
        <sz val="9"/>
        <color theme="1"/>
        <rFont val="Arial"/>
        <family val="2"/>
      </rPr>
      <t xml:space="preserve">: Este producto se utiliza para confeccionar muñequería navideña
</t>
    </r>
    <r>
      <rPr>
        <u/>
        <sz val="9"/>
        <color theme="1"/>
        <rFont val="Arial"/>
        <family val="2"/>
      </rPr>
      <t xml:space="preserve">Requisitos Especificos: Dimensiones, 1.50 metros de ancho. </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 tela fleece Color naranja
</t>
    </r>
    <r>
      <rPr>
        <u/>
        <sz val="9"/>
        <color theme="1"/>
        <rFont val="Arial"/>
        <family val="2"/>
      </rPr>
      <t>Garantías:</t>
    </r>
    <r>
      <rPr>
        <sz val="9"/>
        <color theme="1"/>
        <rFont val="Arial"/>
        <family val="2"/>
      </rPr>
      <t xml:space="preserve"> La fecha de vencimiento debe ser mínimo de un año contados a partir de la fecha de entrega del producto</t>
    </r>
  </si>
  <si>
    <t>MURANOS</t>
  </si>
  <si>
    <r>
      <rPr>
        <u/>
        <sz val="9"/>
        <color theme="1"/>
        <rFont val="Arial"/>
        <family val="2"/>
      </rPr>
      <t>Generalidades</t>
    </r>
    <r>
      <rPr>
        <sz val="9"/>
        <color theme="1"/>
        <rFont val="Arial"/>
        <family val="2"/>
      </rPr>
      <t xml:space="preserve">: Piedras murano en color azul marino oscuro. El cristal o vidrio de Muranotiene gran resistencia y un hermoso brillo y colores. Es un insumo perfecto para la bisutería y joyería.
</t>
    </r>
    <r>
      <rPr>
        <u/>
        <sz val="9"/>
        <color theme="1"/>
        <rFont val="Arial"/>
        <family val="2"/>
      </rPr>
      <t>Requisitos Generales</t>
    </r>
    <r>
      <rPr>
        <sz val="9"/>
        <color theme="1"/>
        <rFont val="Arial"/>
        <family val="2"/>
      </rPr>
      <t xml:space="preserve">: El producto debe ser en material de vidrio.
</t>
    </r>
    <r>
      <rPr>
        <u/>
        <sz val="9"/>
        <color theme="1"/>
        <rFont val="Arial"/>
        <family val="2"/>
      </rPr>
      <t>Requisitos Especificos: Murano #8 color azul marino oscuro</t>
    </r>
    <r>
      <rPr>
        <sz val="9"/>
        <color theme="1"/>
        <rFont val="Arial"/>
        <family val="2"/>
      </rPr>
      <t xml:space="preserve">
</t>
    </r>
    <r>
      <rPr>
        <u/>
        <sz val="9"/>
        <color theme="1"/>
        <rFont val="Arial"/>
        <family val="2"/>
      </rPr>
      <t>Empaque y rotulado</t>
    </r>
    <r>
      <rPr>
        <sz val="9"/>
        <color theme="1"/>
        <rFont val="Arial"/>
        <family val="2"/>
      </rPr>
      <t xml:space="preserve">: N.A.
</t>
    </r>
    <r>
      <rPr>
        <u/>
        <sz val="9"/>
        <color theme="1"/>
        <rFont val="Arial"/>
        <family val="2"/>
      </rPr>
      <t>Presentación</t>
    </r>
    <r>
      <rPr>
        <sz val="9"/>
        <color theme="1"/>
        <rFont val="Arial"/>
        <family val="2"/>
      </rPr>
      <t xml:space="preserve">: collar de sarta.
</t>
    </r>
    <r>
      <rPr>
        <u/>
        <sz val="9"/>
        <color theme="1"/>
        <rFont val="Arial"/>
        <family val="2"/>
      </rPr>
      <t>Garantías:</t>
    </r>
    <r>
      <rPr>
        <sz val="9"/>
        <color theme="1"/>
        <rFont val="Arial"/>
        <family val="2"/>
      </rPr>
      <t xml:space="preserve"> N.A.</t>
    </r>
  </si>
  <si>
    <t>SARTA</t>
  </si>
  <si>
    <t xml:space="preserve">500 Bisuteria Población Desplazada </t>
  </si>
  <si>
    <t>Generalidades: Piedras murano en color azul marino oscuro.El cristal o vidrio de Muranotiene gran resistencia y un hermoso brillo y colores. Es un insumo perfecto para la bisutería y joyería.
Requisitos Generales: El producto debe ser en material de vidrio.
Requisitos Especificos: El  producto debe ser en murano #6  color azul marino oscuro
Empaque y rotulado: N.A.
Presentación: Collar de sarta.
Garantías: N.A</t>
  </si>
  <si>
    <t xml:space="preserve">500. Bisuteria Población Desplazada </t>
  </si>
  <si>
    <t>Generalidades: Piedras murano en color azul marino oscuro.El cristal o vidrio de Muranotiene gran resistencia y un hermoso brillo y colores. Es un insumo perfecto para la bisutería y joyería.
Requisitos Generales: El producto debe ser en material de vidrio.
Requisitos Especificos:  El producto debe ser murano #4 color azul marino oscuro
Empaque y rotulado: N.A 
Presentación: collar de sarta
Garantías: N.A</t>
  </si>
  <si>
    <t>Generalidades: Piedra Murano en color negro. El cristal o vidrio de Muranotiene gran resistencia y un hermoso brillo y colores. Es un insumo perfecto para la bisutería y joyería.
Requisitos Generales: El proucto debe ser en material de vidrio.
Requisitos Especificos: El producto debe ser en murano #8.  en color negro
Empaque y rotulado: N.A 
Presentación: Collar de sarta.
Garantías: N.A</t>
  </si>
  <si>
    <t>PIEDRAS EN FORMA DE ROMBO</t>
  </si>
  <si>
    <t>Generalidades: Piedras para bisuteria en forma de rombo color negro.
Requisitos Generales:  El producto debe ser en material de plástico.
Requisitos Especificos: El producto debe ser en rombo #6.
Empaque y rotulado: N.A 
Presentación: collar de sarta.
Garantías: N.A</t>
  </si>
  <si>
    <t>MOSTACILLAS</t>
  </si>
  <si>
    <t>Generalidades: Mostacillas doradas para ensartar, redonda.
Requisitos Generales: El producto de mostacillas debe ser en color dorado,  para ensartar con agujas mostacilleras. 
Requisitos Especificos: mostacilla dorada con la especificación de Checa en vidrio #8 (3 mm).
Empaque y rotulado: Bolsa de 1 libra con cubierta en bolsa plástica resistente a la mostacilla.
Presentación: Bolsa de 1 libra.
Garantías: N.A</t>
  </si>
  <si>
    <t>LIBRA</t>
  </si>
  <si>
    <t>110. Bisuteria Población Desplazada 2. Bisuteria Regular</t>
  </si>
  <si>
    <t xml:space="preserve">MOSTACILLAS </t>
  </si>
  <si>
    <t>Generalidades: Mostacillas color plata  para ensartar, redonda.
Requisitos Generales:  El producto de mostacilla  debe ser en vidrio color plata, para ensartar con agujas mostacilleras.
Requisitos Especificos: Mostacilla color plata con la especificación de Checa en vidrio #6     (4 mm)
Empaque y rotulado: Bolsa de 1 libra con cubierta plástica resistente a la mostacilla.
Presentación: Bolsa de 1 libra.
Garantías: N.A</t>
  </si>
  <si>
    <t>PERLAS</t>
  </si>
  <si>
    <t>Generalidades: Perlas de color azul claro. Las perlas pasantes son de forma redonda y poseen dos orificios uno por cada lado de la perla. Es común crear collares de más de tres vueltas sólo perlas.                                                             
Requisitos Generales: El producto debe ser en color azul claro perlado.                                     Requisitos especificos: Perlas #6.
Empaque y rotulado: N.A 
Presentación: Sarta de collar.
Garantías: N.A</t>
  </si>
  <si>
    <t xml:space="preserve">525. Bisuteria Población Desplazada 10. Bisuteria Regular </t>
  </si>
  <si>
    <t>Generalidades: Perlas en color blanco. Las perlas pasantes son de forma redonda y poseen dos orificios uno por cada lado de la perla. Es común crear collares de más de tres vueltas sólo perlas,
Requisitos Generales:  El prdocto debe ser en color blanco perlado.
Requisitos Especificos: Perlas #4
Empaque y rotulado: N.A 
Presentación: Collar de sarta. 
Garantías: N.A</t>
  </si>
  <si>
    <t>PINZA PLANA PARA BISUTERIA</t>
  </si>
  <si>
    <t>Generalidades: Pinza plana para trabajar la bisuteria, de fácil agarre y sostenimiento  de avalorios, argollas, cadellas, broches y otros,Sirve para sujetar y cerrar argollas y eslabones de cadena, usualmente
se uƟ liza a dúo con el alicate de punta curva (o pico de loro).
Es importante que no tenga “dientes” para que no maltrate las argollas
u otros accesorios.
Requisitos Generales:  el producto se debe sentir firme para trabajar la bisuteria en general.  
Requisitos Especificos: los acesorios metálicos de la pinza deben ser de acero inoxidable, sin dientes.
Presentación: Unidad 
Garantías: N.A</t>
  </si>
  <si>
    <t xml:space="preserve">55. Bisuteria Población Desplazada 5. Bisuteria Regular </t>
  </si>
  <si>
    <t>PINZA CORTADORA PARA BISUTERIA</t>
  </si>
  <si>
    <t>Generalidades: Pinza de corte para bisuteria. De fácil agarre y sostenimiento de los diferentes accesorios que se necesiten cortar en bisuteria. Ayuda a cortar con precisión los alfileres o clavitos, y el alambre a la hora de hacer los acabados de nuestras piezas. Se debe tener cuidado al momento de cortar los alfi leres porque los restos de metal pueden “saltar” a la cara o cerca de alguien. La manera correcta de cortar es que la cara
cóncava del fi lo del alicate mire hacia la superfi cie de trabajo, de tal
modo que la punta del alfiler o alambre esté “mirando” hacia abajo.
Requisitos Generales:  El producto debe ser firme en su agarre y de buen corte.
Requisitos Especificos: Las partes metálicas del producto deben ser en acero inoxidable y de buen corte.
Presentación: Unidad.
Garantías: N.A</t>
  </si>
  <si>
    <t>PINZA REDONDA PARA BISUTERIA</t>
  </si>
  <si>
    <t>Generalidades: Pinza de punta redondada para trabajar la bisuteria. Sirve para hacer el engarce, es decir, el “ojito” a los alfileres o clavitos de metal y hacer diseños con patrones redondeados en trabajos con diversos Ɵ pos
de alambre.
Requisitos Generales:  Pinzas de punta redonda. Con buena manipulación.
Requisitos Especificos: De punta redonda en acero inoxidable.
Presentación: Unidad. 
Garantías: N.A</t>
  </si>
  <si>
    <t xml:space="preserve">ROLLO DE HILO NAYLON </t>
  </si>
  <si>
    <t>Generalidades:  Rollo de hilo Naylon para bisuteria. Es flexible y resistente y es lo bastante rígido para ensartar las cuentas directamente en él sin necesidad de utilizar aguja. 
Requisitos Generales:  El producto debe ser resistente a los amarres y estiramientos realizados en los trabajos de bisuteria.
Requisitos Especificos: #3.5. 
Presentación: Rollo.
Garantías: N.A</t>
  </si>
  <si>
    <t xml:space="preserve">350. Bisuteria Población Desplazada 100. Bisuteria Regular </t>
  </si>
  <si>
    <t xml:space="preserve">PINTURA PARA TELA </t>
  </si>
  <si>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carmin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</si>
  <si>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vino tinto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</si>
  <si>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fucsia primaveral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</si>
  <si>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morado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</si>
  <si>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uva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</si>
  <si>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azul noche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</si>
  <si>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aguamarina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</si>
  <si>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verde viche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</si>
  <si>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verde oscuro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</si>
  <si>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verde esmeralda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</si>
  <si>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ocre
Garantías: La fecha de vencimiento debe ser mínimo de un año contados a partir de la fecha de entrega del producto</t>
    </r>
  </si>
  <si>
    <r>
      <rPr>
        <b/>
        <sz val="9"/>
        <color theme="1"/>
        <rFont val="Arial"/>
        <family val="2"/>
      </rPr>
      <t xml:space="preserve">Generalidades: </t>
    </r>
    <r>
      <rPr>
        <sz val="9"/>
        <color theme="1"/>
        <rFont val="Arial"/>
        <family val="2"/>
      </rPr>
      <t xml:space="preserve">La pintura  especial para tela no Toxica. La pintura para tela es un pigmento suspendido en un medio acrílico (generalmente, agua) que se utiliza para adornar y decorar prendas de ropa, cortinas o cualquier otro elemento textil. Cuando dicho medio acrílico se evapora al estar en contacto con el aire, el pigmento queda fijado a las fibras de forma permanente.  de secado rápido donde la base de su pigmentación acabado liso, durable, no se decolora, lavable, alto rendimiento, buen cubrimiento, fácil aplicación, excelente adherencia, resistencia a la abrasión, entre otros.
</t>
    </r>
    <r>
      <rPr>
        <b/>
        <sz val="9"/>
        <color theme="1"/>
        <rFont val="Arial"/>
        <family val="2"/>
      </rPr>
      <t>Requisitos Generales:</t>
    </r>
    <r>
      <rPr>
        <sz val="9"/>
        <color theme="1"/>
        <rFont val="Arial"/>
        <family val="2"/>
      </rPr>
      <t xml:space="preserve"> se puede aplicar sobre tela de algodon y poliester, icopor, foamy etc. 
</t>
    </r>
    <r>
      <rPr>
        <b/>
        <sz val="9"/>
        <color theme="1"/>
        <rFont val="Arial"/>
        <family val="2"/>
      </rPr>
      <t>Requisitos Especificos:</t>
    </r>
    <r>
      <rPr>
        <sz val="9"/>
        <color theme="1"/>
        <rFont val="Arial"/>
        <family val="2"/>
      </rPr>
      <t xml:space="preserve"> frasco 1oz / 30 ml 
</t>
    </r>
    <r>
      <rPr>
        <b/>
        <sz val="9"/>
        <color theme="1"/>
        <rFont val="Arial"/>
        <family val="2"/>
      </rPr>
      <t xml:space="preserve">Empaque y rotulado: </t>
    </r>
    <r>
      <rPr>
        <sz val="9"/>
        <color theme="1"/>
        <rFont val="Arial"/>
        <family val="2"/>
      </rPr>
      <t>N.A.
Presentación: Frasco color siena 
Garantías: La fecha de vencimiento debe ser mínimo de un año contados a partir de la fecha de entrega del producto</t>
    </r>
  </si>
  <si>
    <t>TELA FLIX CAFÉ</t>
  </si>
  <si>
    <t>UNIDAD DE MEDIDA X METRO NOMBRE TELA FLIX CAFÉ</t>
  </si>
  <si>
    <t>TELA FLIX BLANCA</t>
  </si>
  <si>
    <t>UNIDAD DE MEDIDA X METRO NOMBRE TELA FLIX BLANCA</t>
  </si>
  <si>
    <t>TELA FLIX LEÑERO CUADROS</t>
  </si>
  <si>
    <t>TIPO ELEMENTO DE CONSUMO UNIDAD DE MEDIDA X METRO COLOR LEÑERO MATERIAL TIPO FLIX</t>
  </si>
  <si>
    <t>TELA FLIX AZUL TURQUESA</t>
  </si>
  <si>
    <t>TIPO ELEMENTO DE CONSUMO UNIDAD DE MEDIDA X METRO COLOR AZUL TURQUESA MATERIAL TIPO FLIX</t>
  </si>
  <si>
    <t>TELA FLIX NEGRA</t>
  </si>
  <si>
    <t>TIPO ELEMENTO DE CONSUMO UNIDAD DE MEDIDA X METRO COLOR NEGRO MATERIAL TIPO FLIX</t>
  </si>
  <si>
    <t>TELA FLIX CAMEL</t>
  </si>
  <si>
    <t>UNIDAD DE MEDIDA X METRO COLOR CAMEL  MATERIAL PAÑO FLIX</t>
  </si>
  <si>
    <t>TELA FLIX ROJA</t>
  </si>
  <si>
    <t>TIPO ELEMENTO DE CONSUMO UNIDAD DE MEDIDA X METRO COLOR ROJO MATERIAL TIPO FLIX</t>
  </si>
  <si>
    <t>TELA FLIX VERDE</t>
  </si>
  <si>
    <t>TIPO ELEMENTO DE CONSUMO UNIDAD DE MEDIDA X METRO COLOR VERDE MATERIAL TIPO FLIX</t>
  </si>
  <si>
    <t>HILOS BLANCO, ROJO, NEGRO APTAN</t>
  </si>
  <si>
    <t xml:space="preserve"> UNIDAD DE MEDIDA CARRUSO NOMBRE HILOS BLANCO, ROJO, NEGRO APTAN</t>
  </si>
  <si>
    <t>CARRUSO</t>
  </si>
  <si>
    <t>RELLENO DE ALGODÓN SILICONADO ANTIALERGICO</t>
  </si>
  <si>
    <t>UNIDAD DE MEDIDA KILO MATERIAL RELLENO DE ALGODÓN SILICONADO ANTIALERGICO NOMBRE RELLENO SILICONADO</t>
  </si>
  <si>
    <t>KILO</t>
  </si>
  <si>
    <t>TUL O MALIN BLANCO</t>
  </si>
  <si>
    <t>UNIDAD DE MEDIDA  METRO. NOMBRE TELA MALIN COLOR BLANCO</t>
  </si>
  <si>
    <t>TUL O MALIN FUCSIA</t>
  </si>
  <si>
    <t xml:space="preserve">UNIDAD DE MEDIDA  METRO. NOMBRE TELA MALIN COLOR FUCSIA </t>
  </si>
  <si>
    <t>TUL O MALIN AZUL</t>
  </si>
  <si>
    <t xml:space="preserve">UNIDAD DE MEDIDA  METRO. NOMBRE TELA MALIN COLOR AZUL </t>
  </si>
  <si>
    <t xml:space="preserve">TUL O MALIN BLANCO ESCARCHADO </t>
  </si>
  <si>
    <t xml:space="preserve">UNIDAD DE MEDIDA  METRO. NOMBRE TELA MALIN COLOR BLANCO ESCARCHADO </t>
  </si>
  <si>
    <t>PERLAS NEGRAS N. 4.</t>
  </si>
  <si>
    <t>UNIDAD DE MEDIDA COLLAR NOMBRE COLLAR DE PERLAS NEGRAS N.4</t>
  </si>
  <si>
    <t>COLLAR</t>
  </si>
  <si>
    <t xml:space="preserve">200. Bisuteria Población Desplazada </t>
  </si>
  <si>
    <t>PERLAS NEGRAS N. 6</t>
  </si>
  <si>
    <t>UNIDAD DE MEDIDA COLLAR NOMBRE COLLAR DE PERLAS NEGRAS N.6</t>
  </si>
  <si>
    <t>PERLAS NEGRAS N. 8</t>
  </si>
  <si>
    <t>PRESENTACION PERLAS UNIDAD DE MEDIDA UNIDAD NOMBRE COLLAR DE PERLAS NEGRAS N. 8</t>
  </si>
  <si>
    <t>GOMA DE ESCARCHA GLITERETTE CON BOQUILLA</t>
  </si>
  <si>
    <t xml:space="preserve">UNIDAD DE MEDIDA FRASCO DE 4 ONZAS NOMBRE GLITERETE PRESENTACIÓN: CON BOQUILLA NOMBRE: GOMA DE ESCARCHA </t>
  </si>
  <si>
    <t>FRASCO DE 4 ONZAS</t>
  </si>
  <si>
    <t>ESCARCHA DORADA</t>
  </si>
  <si>
    <t>UNIDAD DE MEDIDA X BOLSA NOMBRE ESCARCHA COLOR DORADA</t>
  </si>
  <si>
    <t>BOLSA</t>
  </si>
  <si>
    <t>ESCARCHA PLATEADA</t>
  </si>
  <si>
    <t>UNIDAD DE MEDIDA X BOLSA NOMBRE ESCARCHA COLOR PLATEADA</t>
  </si>
  <si>
    <t>ESCARCHA VIOLETA</t>
  </si>
  <si>
    <t>UNIDAD DE MEDIDA X BOLSA NOMBRE ESCARCHA COLOR VIOLETA</t>
  </si>
  <si>
    <t>ANZUELO EN ACERO</t>
  </si>
  <si>
    <t>UNIDAD DE MEDIDA PAR NOMBRE ANZUELO PARA ARETE</t>
  </si>
  <si>
    <t>PAR</t>
  </si>
  <si>
    <t>8. Artesanias Regular 100. Bisuteria Población Desplazada</t>
  </si>
  <si>
    <t>COLA DE RATON COLOR PERLA</t>
  </si>
  <si>
    <t>UNIDAD DE MEDIDA ROLLO COLOR PERLA NOMBRE COLA DE RATON</t>
  </si>
  <si>
    <t>ROLLO</t>
  </si>
  <si>
    <t>3. Artesanias Regular  30. Bisuteria Población Desplazada</t>
  </si>
  <si>
    <t>ALFILERES EN ACERO</t>
  </si>
  <si>
    <t>UNIDAD DE MEDIDA BOLSA MATERIAL ACERO NOMBRE ALFILER</t>
  </si>
  <si>
    <t xml:space="preserve">36. Bisuteria Población Desplazada 3. Bisuteria Regular </t>
  </si>
  <si>
    <t xml:space="preserve">CANUTILLOS DORADOS, Y FUCSIA </t>
  </si>
  <si>
    <t>COLOR DORADO Y FUSCIA UNIDAD DE MEDIDA LIBRA NOMBRE CANUTILLO</t>
  </si>
  <si>
    <t xml:space="preserve">37. Bisuteria Población Desplazada 3. Bisuteria Regular </t>
  </si>
  <si>
    <t>TERMINALES EN ACERO</t>
  </si>
  <si>
    <t>UNIDAD DE MEDIDA UNIDAD MATERIAL EN ACERO NOMBRE UNIDAD TERMINAL</t>
  </si>
  <si>
    <t>AGUJA MOSTACILLERA</t>
  </si>
  <si>
    <t>UNIDAD DE MEDIDA PAQUETE NOMBRE AGUJA MOSTACILLERA</t>
  </si>
  <si>
    <t xml:space="preserve">PAQUETE </t>
  </si>
  <si>
    <t xml:space="preserve">37. Bisuteria Población Desplazada 15. Bisuteria Regular </t>
  </si>
  <si>
    <t>PROYECCION ECONOMICA LOTE 4. ARTESANIAS</t>
  </si>
  <si>
    <t>COTIZACION 3 GD GROUP</t>
  </si>
  <si>
    <t>Manteles redondos</t>
  </si>
  <si>
    <t>50% algodón, 50% polyester / 290 cms de diámetro / Color: blanco</t>
  </si>
  <si>
    <t>Organización de Eventos Regular</t>
  </si>
  <si>
    <t>Manteles rectangulares</t>
  </si>
  <si>
    <t>50% algodón, 50% polyester / 320  X 215 cms  / Color: blanco</t>
  </si>
  <si>
    <t>Platos postre</t>
  </si>
  <si>
    <t>Platos postre dimensiones: 7cm X7cm - Cuadrado
Color Blanco sin adornos</t>
  </si>
  <si>
    <t>Platos llanos</t>
  </si>
  <si>
    <t>Platos llanos dimensiones: 24 cm X 24cm - Cuadrado 
Color Blanco sin adornos</t>
  </si>
  <si>
    <t>Pocillos para café</t>
  </si>
  <si>
    <t>Pocillos para café dimensiones: Diámetro 6 cm; capacidad 90 ml
Alto 6 cms
Color Blanco sin adornos</t>
  </si>
  <si>
    <t>Platos para tazas de café</t>
  </si>
  <si>
    <t>Platos para tazas de café dimensiones: 13 cm X 13 cm - Cuadrado
Color Blanco sin adornos</t>
  </si>
  <si>
    <t>Platos hondos</t>
  </si>
  <si>
    <t>Platos hondos dimensiones: Cuadrado; 23,5 X 17 cm 
Profundidad 4,5 cm
Color Blanco sin adornos</t>
  </si>
  <si>
    <t>Taza frutas o cereal</t>
  </si>
  <si>
    <t>Taza frutas o cereal dimensiones: Cuadrado; 12 X 12 cm
Color Blanco sin adornos</t>
  </si>
  <si>
    <t>Mantequilleras</t>
  </si>
  <si>
    <t>Mantequilleras dimensones: 8 X 8cm - Profundidad 2 cm
Color Blanco sin adornos</t>
  </si>
  <si>
    <t>Tazas aderezos</t>
  </si>
  <si>
    <t>Tazas aderezos dimensiones: Profundidad 3,5 cm
Ancho 6,2 cm Cuadrado
Color Blanco sin adornos</t>
  </si>
  <si>
    <t>Copas vino</t>
  </si>
  <si>
    <r>
      <rPr>
        <b/>
        <sz val="10"/>
        <color rgb="FF000000"/>
        <rFont val="Arial"/>
        <family val="2"/>
      </rPr>
      <t>Cristal
Vino Tinto:</t>
    </r>
    <r>
      <rPr>
        <sz val="10"/>
        <color rgb="FF000000"/>
        <rFont val="Arial"/>
        <family val="2"/>
      </rPr>
      <t xml:space="preserve"> altura</t>
    </r>
    <r>
      <rPr>
        <b/>
        <sz val="10"/>
        <color rgb="FF000000"/>
        <rFont val="Arial"/>
        <family val="2"/>
      </rPr>
      <t xml:space="preserve"> </t>
    </r>
    <r>
      <rPr>
        <sz val="10"/>
        <color rgb="FF000000"/>
        <rFont val="Arial"/>
        <family val="2"/>
      </rPr>
      <t xml:space="preserve">16,5 cm - ancho: 7 cm
</t>
    </r>
    <r>
      <rPr>
        <b/>
        <sz val="10"/>
        <color rgb="FF000000"/>
        <rFont val="Arial"/>
        <family val="2"/>
      </rPr>
      <t>Vino Blanco</t>
    </r>
    <r>
      <rPr>
        <sz val="10"/>
        <color rgb="FF000000"/>
        <rFont val="Arial"/>
        <family val="2"/>
      </rPr>
      <t xml:space="preserve">: altura 19 cm - ancho 5,5 cm
</t>
    </r>
    <r>
      <rPr>
        <b/>
        <sz val="10"/>
        <color rgb="FF000000"/>
        <rFont val="Arial"/>
        <family val="2"/>
      </rPr>
      <t>Balón</t>
    </r>
    <r>
      <rPr>
        <sz val="10"/>
        <color rgb="FF000000"/>
        <rFont val="Arial"/>
        <family val="2"/>
      </rPr>
      <t>: altura 21 cm - ancho 8,6 cm</t>
    </r>
  </si>
  <si>
    <t>Copas de agua</t>
  </si>
  <si>
    <t xml:space="preserve">Copas de agua material Cristal
Ancho 7 cm, largo 13,5 cm </t>
  </si>
  <si>
    <t>Vasos whisky</t>
  </si>
  <si>
    <t xml:space="preserve">Vasos whisky material Cristal - 330 cc
Ancho 8 cm - Altura 8,7 cm - 13,5 cm </t>
  </si>
  <si>
    <t>Vasos largos</t>
  </si>
  <si>
    <t>Vasos largos material Cristal
Altura 16,5 cm - ancho 7 cm</t>
  </si>
  <si>
    <t>Cucharas soperas</t>
  </si>
  <si>
    <t>Cucharas soperas de Acero Inoxidable 430
ALTURA: 14,5CM, ANCHO: 4CM 
Detalle del mango</t>
  </si>
  <si>
    <t>Cucharas postre</t>
  </si>
  <si>
    <t>Cucharas postre de Acero Inoxidable 430
ALTURA: 14,CM, ANCHO: 3,5CM
Detalle del mango</t>
  </si>
  <si>
    <t>Cucharas café</t>
  </si>
  <si>
    <t>Cucharas café de Acero Inoxidable 430
ALTURA: 12,2CM, ANCHO: 2,5CM 
Detalle del mango</t>
  </si>
  <si>
    <t>Tenedores</t>
  </si>
  <si>
    <t>Tenedores de Acero Inoxidable 430
ALTURA: 18,1CM, ANCHO:2,5CM 
Detalle del mango</t>
  </si>
  <si>
    <t>Cuchillos</t>
  </si>
  <si>
    <t xml:space="preserve">Cuchillos de Acero Inoxidable 430
ALTURA: 21CM </t>
  </si>
  <si>
    <t>Esparcidores</t>
  </si>
  <si>
    <t xml:space="preserve">Esparcidores de Acero Inoxidable 430
Para mantequilla, mermeladas o dips
ALTURA: 15CM </t>
  </si>
  <si>
    <t>Pinzas para ensalada</t>
  </si>
  <si>
    <t xml:space="preserve">Pinzas para ensalada de Acero Inoxidable 430
ALTURA: 22CM </t>
  </si>
  <si>
    <t>Pinzas hielo</t>
  </si>
  <si>
    <t>Pinzas hielo de Policarbonato
12 onzas</t>
  </si>
  <si>
    <t>Cuchara grande</t>
  </si>
  <si>
    <t xml:space="preserve">Cuchara grande de Acero Inoxidable 430
ALTURA: 39CM, ANCHO: 10,3 CM </t>
  </si>
  <si>
    <t>Jarras de policarbonato</t>
  </si>
  <si>
    <t>Jarra policarbonato
1.8 lts. transparente</t>
  </si>
  <si>
    <t>Jarras de cristal</t>
  </si>
  <si>
    <t>Jarra de vidrio material cristal 
1.8 litros</t>
  </si>
  <si>
    <t>Hieleras de mesa</t>
  </si>
  <si>
    <t>Hieleras de mesa En acero inoxidable
Sin pedestal
1400 ml</t>
  </si>
  <si>
    <t>Bandejas grandes</t>
  </si>
  <si>
    <t xml:space="preserve">Bandeja grande antideslizante
Fabricada en Plástico de polipropileno
Medidas 50.5 cm x 38 cm
35,5 X  47 / 45,5 x 32 x 4,5
Peso: 1.09 Kg </t>
  </si>
  <si>
    <t>GLOBOS MIL FIGURAS</t>
  </si>
  <si>
    <t>UNIDAD DE MEDIDA PAQUETE NOMBRE GLOBO DECORATIVO MIL FIGURAS</t>
  </si>
  <si>
    <t>PAQUETE X 12 UN</t>
  </si>
  <si>
    <t xml:space="preserve">5. Organización de Eventos Articulación 9. MF ENI </t>
  </si>
  <si>
    <t>GLOBO LATEX</t>
  </si>
  <si>
    <t>Globo Link o Loon Fashion surtido- El paquete contiene globos de color: Fucsia, Rojo, Amarillo, Verde, Azul, Lila, Naranja- Diámetro: 12 pulgadas o de 28 a 30 CM-  Paquete x 50</t>
  </si>
  <si>
    <t>GLOBO DE SILICONA</t>
  </si>
  <si>
    <r>
      <rPr>
        <b/>
        <sz val="9"/>
        <color rgb="FF000000"/>
        <rFont val="Arial"/>
        <family val="2"/>
      </rPr>
      <t xml:space="preserve">Generalidades: </t>
    </r>
    <r>
      <rPr>
        <sz val="9"/>
        <color rgb="FF000000"/>
        <rFont val="Arial"/>
        <family val="2"/>
      </rPr>
      <t>El</t>
    </r>
    <r>
      <rPr>
        <b/>
        <sz val="9"/>
        <color rgb="FF000000"/>
        <rFont val="Arial"/>
        <family val="2"/>
      </rPr>
      <t xml:space="preserve"> </t>
    </r>
    <r>
      <rPr>
        <sz val="9"/>
        <color rgb="FF000000"/>
        <rFont val="Arial"/>
        <family val="2"/>
      </rPr>
      <t xml:space="preserve"> Globo de silicona es  ideal para decorar cualquier ocasion especial, en arcos o arreglos de mesa con luces, o con globos dentro.
</t>
    </r>
    <r>
      <rPr>
        <b/>
        <sz val="9"/>
        <color rgb="FF000000"/>
        <rFont val="Arial"/>
        <family val="2"/>
      </rPr>
      <t xml:space="preserve">Requisitos Generales:  </t>
    </r>
    <r>
      <rPr>
        <sz val="9"/>
        <color rgb="FF000000"/>
        <rFont val="Arial"/>
        <family val="2"/>
      </rPr>
      <t xml:space="preserve">Globo burbuja de silicona transparente.
</t>
    </r>
    <r>
      <rPr>
        <b/>
        <sz val="9"/>
        <color rgb="FF000000"/>
        <rFont val="Arial"/>
        <family val="2"/>
      </rPr>
      <t>Requisitos Especificos:</t>
    </r>
    <r>
      <rPr>
        <sz val="9"/>
        <color rgb="FF000000"/>
        <rFont val="Arial"/>
        <family val="2"/>
      </rPr>
      <t xml:space="preserve"> Globo burbuja de 18 pulgadas.
</t>
    </r>
    <r>
      <rPr>
        <b/>
        <sz val="9"/>
        <color rgb="FF000000"/>
        <rFont val="Arial"/>
        <family val="2"/>
      </rPr>
      <t>Empaque y rotulado:</t>
    </r>
    <r>
      <rPr>
        <sz val="9"/>
        <color rgb="FF000000"/>
        <rFont val="Arial"/>
        <family val="2"/>
      </rPr>
      <t xml:space="preserve"> N.A.
</t>
    </r>
    <r>
      <rPr>
        <b/>
        <sz val="9"/>
        <color rgb="FF000000"/>
        <rFont val="Arial"/>
        <family val="2"/>
      </rPr>
      <t xml:space="preserve">Presentación: </t>
    </r>
    <r>
      <rPr>
        <sz val="9"/>
        <color rgb="FF000000"/>
        <rFont val="Arial"/>
        <family val="2"/>
      </rPr>
      <t>Globo suelto</t>
    </r>
    <r>
      <rPr>
        <b/>
        <sz val="9"/>
        <color rgb="FF000000"/>
        <rFont val="Arial"/>
        <family val="2"/>
      </rPr>
      <t xml:space="preserve"> </t>
    </r>
    <r>
      <rPr>
        <sz val="9"/>
        <color rgb="FF000000"/>
        <rFont val="Arial"/>
        <family val="2"/>
      </rPr>
      <t xml:space="preserve">Unidad de 18 pulgadas 
</t>
    </r>
    <r>
      <rPr>
        <b/>
        <sz val="9"/>
        <color rgb="FF000000"/>
        <rFont val="Arial"/>
        <family val="2"/>
      </rPr>
      <t>Garantías:</t>
    </r>
    <r>
      <rPr>
        <sz val="9"/>
        <color rgb="FF000000"/>
        <rFont val="Arial"/>
        <family val="2"/>
      </rPr>
      <t xml:space="preserve">  Reparación totalmente gratuita de los defectos de fabricación del producto</t>
    </r>
  </si>
  <si>
    <r>
      <rPr>
        <b/>
        <sz val="9"/>
        <color rgb="FF000000"/>
        <rFont val="Arial"/>
        <family val="2"/>
      </rPr>
      <t xml:space="preserve">Generalidades: </t>
    </r>
    <r>
      <rPr>
        <sz val="9"/>
        <color rgb="FF000000"/>
        <rFont val="Arial"/>
        <family val="2"/>
      </rPr>
      <t>El</t>
    </r>
    <r>
      <rPr>
        <b/>
        <sz val="9"/>
        <color rgb="FF000000"/>
        <rFont val="Arial"/>
        <family val="2"/>
      </rPr>
      <t xml:space="preserve"> </t>
    </r>
    <r>
      <rPr>
        <sz val="9"/>
        <color rgb="FF000000"/>
        <rFont val="Arial"/>
        <family val="2"/>
      </rPr>
      <t xml:space="preserve"> Globo Redondo de Latex es  ideal para decorar cualquier ocasion especial, en arcos o arreglos para mesa. Su Textura Fashion trae colores variados y vibrantes.
</t>
    </r>
    <r>
      <rPr>
        <b/>
        <sz val="9"/>
        <color rgb="FF000000"/>
        <rFont val="Arial"/>
        <family val="2"/>
      </rPr>
      <t xml:space="preserve">Requisitos Generales:  </t>
    </r>
    <r>
      <rPr>
        <sz val="9"/>
        <color rgb="FF000000"/>
        <rFont val="Arial"/>
        <family val="2"/>
      </rPr>
      <t xml:space="preserve">Globo de Latex redondo
</t>
    </r>
    <r>
      <rPr>
        <b/>
        <sz val="9"/>
        <color rgb="FF000000"/>
        <rFont val="Arial"/>
        <family val="2"/>
      </rPr>
      <t>Requisitos Especificos:</t>
    </r>
    <r>
      <rPr>
        <sz val="9"/>
        <color rgb="FF000000"/>
        <rFont val="Arial"/>
        <family val="2"/>
      </rPr>
      <t xml:space="preserve"> .Globos latex en tamaños R12 (12 pulgadas-Inflan de 28 a 30 cm) Textura Fashion Color Surtido y Colores tropicales.
</t>
    </r>
    <r>
      <rPr>
        <b/>
        <sz val="9"/>
        <color rgb="FF000000"/>
        <rFont val="Arial"/>
        <family val="2"/>
      </rPr>
      <t>Empaque y rotulado:</t>
    </r>
    <r>
      <rPr>
        <sz val="9"/>
        <color rgb="FF000000"/>
        <rFont val="Arial"/>
        <family val="2"/>
      </rPr>
      <t xml:space="preserve"> N.A.
</t>
    </r>
    <r>
      <rPr>
        <b/>
        <sz val="9"/>
        <color rgb="FF000000"/>
        <rFont val="Arial"/>
        <family val="2"/>
      </rPr>
      <t xml:space="preserve">Presentación: </t>
    </r>
    <r>
      <rPr>
        <sz val="9"/>
        <color rgb="FF000000"/>
        <rFont val="Arial"/>
        <family val="2"/>
      </rPr>
      <t xml:space="preserve">Unidad
</t>
    </r>
    <r>
      <rPr>
        <b/>
        <sz val="9"/>
        <color rgb="FF000000"/>
        <rFont val="Arial"/>
        <family val="2"/>
      </rPr>
      <t>Garantías:</t>
    </r>
    <r>
      <rPr>
        <sz val="9"/>
        <color rgb="FF000000"/>
        <rFont val="Arial"/>
        <family val="2"/>
      </rPr>
      <t xml:space="preserve">  Vencimiento a los 6 meses de Fabricacion.</t>
    </r>
  </si>
  <si>
    <t xml:space="preserve">100. Organización de Eventos Regular 45. Organización de Eventos Articulación 102. MF ENI </t>
  </si>
  <si>
    <r>
      <rPr>
        <b/>
        <sz val="9"/>
        <color rgb="FF000000"/>
        <rFont val="Arial"/>
        <family val="2"/>
      </rPr>
      <t xml:space="preserve">Generalidades: </t>
    </r>
    <r>
      <rPr>
        <sz val="9"/>
        <color rgb="FF000000"/>
        <rFont val="Arial"/>
        <family val="2"/>
      </rPr>
      <t>El</t>
    </r>
    <r>
      <rPr>
        <b/>
        <sz val="9"/>
        <color rgb="FF000000"/>
        <rFont val="Arial"/>
        <family val="2"/>
      </rPr>
      <t xml:space="preserve"> </t>
    </r>
    <r>
      <rPr>
        <sz val="9"/>
        <color rgb="FF000000"/>
        <rFont val="Arial"/>
        <family val="2"/>
      </rPr>
      <t xml:space="preserve"> Globo Redondo de Latex es  ideal para decorar cualquier ocasion especial, en arcos o arreglos para mesa. Su Textura Fashion trae colores variados y vibrantes.
</t>
    </r>
    <r>
      <rPr>
        <b/>
        <sz val="9"/>
        <color rgb="FF000000"/>
        <rFont val="Arial"/>
        <family val="2"/>
      </rPr>
      <t xml:space="preserve">Requisitos Generales:  </t>
    </r>
    <r>
      <rPr>
        <sz val="9"/>
        <color rgb="FF000000"/>
        <rFont val="Arial"/>
        <family val="2"/>
      </rPr>
      <t xml:space="preserve">Globo de Latex redondo
</t>
    </r>
    <r>
      <rPr>
        <b/>
        <sz val="9"/>
        <color rgb="FF000000"/>
        <rFont val="Arial"/>
        <family val="2"/>
      </rPr>
      <t>Requisitos Especificos:</t>
    </r>
    <r>
      <rPr>
        <sz val="9"/>
        <color rgb="FF000000"/>
        <rFont val="Arial"/>
        <family val="2"/>
      </rPr>
      <t xml:space="preserve"> .Globos latex en tamaños R9 (9 pulgadas: inflan de 21 a 23 cm) Textura Fashion Color Color Surtido y Colores tropicales.
</t>
    </r>
    <r>
      <rPr>
        <b/>
        <sz val="9"/>
        <color rgb="FF000000"/>
        <rFont val="Arial"/>
        <family val="2"/>
      </rPr>
      <t>Empaque y rotulado:</t>
    </r>
    <r>
      <rPr>
        <sz val="9"/>
        <color rgb="FF000000"/>
        <rFont val="Arial"/>
        <family val="2"/>
      </rPr>
      <t xml:space="preserve"> N.A.
</t>
    </r>
    <r>
      <rPr>
        <b/>
        <sz val="9"/>
        <color rgb="FF000000"/>
        <rFont val="Arial"/>
        <family val="2"/>
      </rPr>
      <t xml:space="preserve">Presentación: </t>
    </r>
    <r>
      <rPr>
        <sz val="9"/>
        <color rgb="FF000000"/>
        <rFont val="Arial"/>
        <family val="2"/>
      </rPr>
      <t xml:space="preserve">Unidad
</t>
    </r>
    <r>
      <rPr>
        <b/>
        <sz val="9"/>
        <color rgb="FF000000"/>
        <rFont val="Arial"/>
        <family val="2"/>
      </rPr>
      <t>Garantías:</t>
    </r>
    <r>
      <rPr>
        <sz val="9"/>
        <color rgb="FF000000"/>
        <rFont val="Arial"/>
        <family val="2"/>
      </rPr>
      <t xml:space="preserve">  Vencimiento a los 6 meses de Fabricacion.</t>
    </r>
  </si>
  <si>
    <t xml:space="preserve">100. Organización de Eventos Regular 103. Organización de Eventos Articulación 115. MF ENI </t>
  </si>
  <si>
    <r>
      <rPr>
        <b/>
        <sz val="9"/>
        <color rgb="FF000000"/>
        <rFont val="Arial"/>
        <family val="2"/>
      </rPr>
      <t xml:space="preserve">Generalidades: </t>
    </r>
    <r>
      <rPr>
        <sz val="9"/>
        <color rgb="FF000000"/>
        <rFont val="Arial"/>
        <family val="2"/>
      </rPr>
      <t>El</t>
    </r>
    <r>
      <rPr>
        <b/>
        <sz val="9"/>
        <color rgb="FF000000"/>
        <rFont val="Arial"/>
        <family val="2"/>
      </rPr>
      <t xml:space="preserve"> </t>
    </r>
    <r>
      <rPr>
        <sz val="9"/>
        <color rgb="FF000000"/>
        <rFont val="Arial"/>
        <family val="2"/>
      </rPr>
      <t xml:space="preserve"> Globo Largo de Latex es  ideal para decorar cualquier ocasion especial, en arcos o arreglos para mesa y tambien es ideal para Globoflexia. Su Textura Fashion trae colores variados y vibrantes.
</t>
    </r>
    <r>
      <rPr>
        <b/>
        <sz val="9"/>
        <color rgb="FF000000"/>
        <rFont val="Arial"/>
        <family val="2"/>
      </rPr>
      <t xml:space="preserve">Requisitos Generales:  </t>
    </r>
    <r>
      <rPr>
        <sz val="9"/>
        <color rgb="FF000000"/>
        <rFont val="Arial"/>
        <family val="2"/>
      </rPr>
      <t xml:space="preserve">Globo de Latex Tubito
</t>
    </r>
    <r>
      <rPr>
        <b/>
        <sz val="9"/>
        <color rgb="FF000000"/>
        <rFont val="Arial"/>
        <family val="2"/>
      </rPr>
      <t>Requisitos Especificos:</t>
    </r>
    <r>
      <rPr>
        <sz val="9"/>
        <color rgb="FF000000"/>
        <rFont val="Arial"/>
        <family val="2"/>
      </rPr>
      <t xml:space="preserve"> .Globos latex Tubito 260 (inflado: 60  pulgadasde largo) Textura Fashion Color Surtido y Colores tropicales.
</t>
    </r>
    <r>
      <rPr>
        <b/>
        <sz val="9"/>
        <color rgb="FF000000"/>
        <rFont val="Arial"/>
        <family val="2"/>
      </rPr>
      <t>Empaque y rotulado:</t>
    </r>
    <r>
      <rPr>
        <sz val="9"/>
        <color rgb="FF000000"/>
        <rFont val="Arial"/>
        <family val="2"/>
      </rPr>
      <t xml:space="preserve"> N.A.
</t>
    </r>
    <r>
      <rPr>
        <b/>
        <sz val="9"/>
        <color rgb="FF000000"/>
        <rFont val="Arial"/>
        <family val="2"/>
      </rPr>
      <t xml:space="preserve">Presentación: </t>
    </r>
    <r>
      <rPr>
        <sz val="9"/>
        <color rgb="FF000000"/>
        <rFont val="Arial"/>
        <family val="2"/>
      </rPr>
      <t xml:space="preserve">Unidad
</t>
    </r>
    <r>
      <rPr>
        <b/>
        <sz val="9"/>
        <color rgb="FF000000"/>
        <rFont val="Arial"/>
        <family val="2"/>
      </rPr>
      <t>Garantías:</t>
    </r>
    <r>
      <rPr>
        <sz val="9"/>
        <color rgb="FF000000"/>
        <rFont val="Arial"/>
        <family val="2"/>
      </rPr>
      <t xml:space="preserve">  Vencimiento a los 6 meses de Fabricacion.</t>
    </r>
  </si>
  <si>
    <r>
      <rPr>
        <b/>
        <sz val="9"/>
        <color rgb="FF000000"/>
        <rFont val="Arial"/>
        <family val="2"/>
      </rPr>
      <t xml:space="preserve">Generalidades: </t>
    </r>
    <r>
      <rPr>
        <sz val="9"/>
        <color rgb="FF000000"/>
        <rFont val="Arial"/>
        <family val="2"/>
      </rPr>
      <t>El</t>
    </r>
    <r>
      <rPr>
        <b/>
        <sz val="9"/>
        <color rgb="FF000000"/>
        <rFont val="Arial"/>
        <family val="2"/>
      </rPr>
      <t xml:space="preserve"> </t>
    </r>
    <r>
      <rPr>
        <sz val="9"/>
        <color rgb="FF000000"/>
        <rFont val="Arial"/>
        <family val="2"/>
      </rPr>
      <t xml:space="preserve"> Globo Redondo de Latex de doble amarre o Globo con conector es  ideal para decorar cualquier ocasion especial, en arcos , murales ,esculturas o arreglos para mesa. Su Textura Fashion trae colores variados y vibrantes.
</t>
    </r>
    <r>
      <rPr>
        <b/>
        <sz val="9"/>
        <color rgb="FF000000"/>
        <rFont val="Arial"/>
        <family val="2"/>
      </rPr>
      <t xml:space="preserve">Requisitos Generales:  </t>
    </r>
    <r>
      <rPr>
        <sz val="9"/>
        <color rgb="FF000000"/>
        <rFont val="Arial"/>
        <family val="2"/>
      </rPr>
      <t xml:space="preserve">Globo de Latex redondo con conector
</t>
    </r>
    <r>
      <rPr>
        <b/>
        <sz val="9"/>
        <color rgb="FF000000"/>
        <rFont val="Arial"/>
        <family val="2"/>
      </rPr>
      <t>Requisitos Especificos:</t>
    </r>
    <r>
      <rPr>
        <sz val="9"/>
        <color rgb="FF000000"/>
        <rFont val="Arial"/>
        <family val="2"/>
      </rPr>
      <t xml:space="preserve"> .Globos latex  LOL (LINK O LOON ) tamaño R12 (12 pulgadas Inflan de 28 a 30 cm) Textura Fashion Color verde selva.
</t>
    </r>
    <r>
      <rPr>
        <b/>
        <sz val="9"/>
        <color rgb="FF000000"/>
        <rFont val="Arial"/>
        <family val="2"/>
      </rPr>
      <t>Empaque y rotulado:</t>
    </r>
    <r>
      <rPr>
        <sz val="9"/>
        <color rgb="FF000000"/>
        <rFont val="Arial"/>
        <family val="2"/>
      </rPr>
      <t xml:space="preserve"> N.A.
</t>
    </r>
    <r>
      <rPr>
        <b/>
        <sz val="9"/>
        <color rgb="FF000000"/>
        <rFont val="Arial"/>
        <family val="2"/>
      </rPr>
      <t xml:space="preserve">Presentación: </t>
    </r>
    <r>
      <rPr>
        <sz val="9"/>
        <color rgb="FF000000"/>
        <rFont val="Arial"/>
        <family val="2"/>
      </rPr>
      <t xml:space="preserve">Unidad
</t>
    </r>
    <r>
      <rPr>
        <b/>
        <sz val="9"/>
        <color rgb="FF000000"/>
        <rFont val="Arial"/>
        <family val="2"/>
      </rPr>
      <t>Garantías:</t>
    </r>
    <r>
      <rPr>
        <sz val="9"/>
        <color rgb="FF000000"/>
        <rFont val="Arial"/>
        <family val="2"/>
      </rPr>
      <t xml:space="preserve">  Vencimiento a los 6 meses de Fabricacion.</t>
    </r>
  </si>
  <si>
    <r>
      <rPr>
        <b/>
        <sz val="9"/>
        <color rgb="FF000000"/>
        <rFont val="Arial"/>
        <family val="2"/>
      </rPr>
      <t xml:space="preserve">Generalidades: </t>
    </r>
    <r>
      <rPr>
        <sz val="9"/>
        <color rgb="FF000000"/>
        <rFont val="Arial"/>
        <family val="2"/>
      </rPr>
      <t>El</t>
    </r>
    <r>
      <rPr>
        <b/>
        <sz val="9"/>
        <color rgb="FF000000"/>
        <rFont val="Arial"/>
        <family val="2"/>
      </rPr>
      <t xml:space="preserve"> </t>
    </r>
    <r>
      <rPr>
        <sz val="9"/>
        <color rgb="FF000000"/>
        <rFont val="Arial"/>
        <family val="2"/>
      </rPr>
      <t xml:space="preserve"> Globo Redondo de Latex es  ideal para decorar cualquier ocasion especial, en arcos o arreglos para mesa. Su Textura Fashion trae colores variados y vibrantes.
</t>
    </r>
    <r>
      <rPr>
        <b/>
        <sz val="9"/>
        <color rgb="FF000000"/>
        <rFont val="Arial"/>
        <family val="2"/>
      </rPr>
      <t xml:space="preserve">Requisitos Generales:  </t>
    </r>
    <r>
      <rPr>
        <sz val="9"/>
        <color rgb="FF000000"/>
        <rFont val="Arial"/>
        <family val="2"/>
      </rPr>
      <t xml:space="preserve">Globo de Latex redondo
</t>
    </r>
    <r>
      <rPr>
        <b/>
        <sz val="9"/>
        <color rgb="FF000000"/>
        <rFont val="Arial"/>
        <family val="2"/>
      </rPr>
      <t>Requisitos Especificos:</t>
    </r>
    <r>
      <rPr>
        <sz val="9"/>
        <color rgb="FF000000"/>
        <rFont val="Arial"/>
        <family val="2"/>
      </rPr>
      <t xml:space="preserve"> .Globos latex en tamaños R5 (5 pulgadas: inflan de 13 a 15 cm) Textura Fashion Color Surtido tropical.
</t>
    </r>
    <r>
      <rPr>
        <b/>
        <sz val="9"/>
        <color rgb="FF000000"/>
        <rFont val="Arial"/>
        <family val="2"/>
      </rPr>
      <t>Empaque y rotulado:</t>
    </r>
    <r>
      <rPr>
        <sz val="9"/>
        <color rgb="FF000000"/>
        <rFont val="Arial"/>
        <family val="2"/>
      </rPr>
      <t xml:space="preserve"> N.A.
</t>
    </r>
    <r>
      <rPr>
        <b/>
        <sz val="9"/>
        <color rgb="FF000000"/>
        <rFont val="Arial"/>
        <family val="2"/>
      </rPr>
      <t xml:space="preserve">Presentación: </t>
    </r>
    <r>
      <rPr>
        <sz val="9"/>
        <color rgb="FF000000"/>
        <rFont val="Arial"/>
        <family val="2"/>
      </rPr>
      <t xml:space="preserve">Unidad
</t>
    </r>
    <r>
      <rPr>
        <b/>
        <sz val="9"/>
        <color rgb="FF000000"/>
        <rFont val="Arial"/>
        <family val="2"/>
      </rPr>
      <t>Garantías:</t>
    </r>
    <r>
      <rPr>
        <sz val="9"/>
        <color rgb="FF000000"/>
        <rFont val="Arial"/>
        <family val="2"/>
      </rPr>
      <t xml:space="preserve">  Vencimiento a los 6 meses de Fabricacion.</t>
    </r>
  </si>
  <si>
    <t>GLOBOS REDONDOS DE LATEX R6 TIPO ELEMENTO: DE CONSUMO PRESENTACION: BOLSA X 50 UDS. USO: DECORACION UNIDAD DE MEDIDA: UD CARACTERISTICA:R6 FASHION COLORES AMARILLO SEMPERTEX</t>
  </si>
  <si>
    <t>PAQUETE X 50 UN</t>
  </si>
  <si>
    <t>GLOBO BURBUJA 20 PULGADAS</t>
  </si>
  <si>
    <t xml:space="preserve">PRESENTACION: UNIDAD USO: DECORACION UNIDAD DE MEDIDA: UD CARACTERISTICA: DE FORMA REDONDA 20 PULGADAS </t>
  </si>
  <si>
    <t>PROYECCION ECONOMICA LOTE 5. ORGANIZACIÓN DE EVENTOS</t>
  </si>
  <si>
    <t>BISNEXT</t>
  </si>
  <si>
    <t>DOTHA</t>
  </si>
  <si>
    <t>SUMINISTROS E-COMMERCE</t>
  </si>
  <si>
    <t xml:space="preserve">PROMEDIO </t>
  </si>
  <si>
    <t>VALOR UNT 1</t>
  </si>
  <si>
    <t>IVA</t>
  </si>
  <si>
    <t>PRECIO UNITARIO CON IVA</t>
  </si>
  <si>
    <t>PRECIO TOTAL CON IVA</t>
  </si>
  <si>
    <t>VALOR UNT 2</t>
  </si>
  <si>
    <t>VALOR UNT 3</t>
  </si>
  <si>
    <t xml:space="preserve">Sabanilla ajustable camilla </t>
  </si>
  <si>
    <t>Generalidades: Elemento de bioseguridad que evita que el usuario entre en contacto directo con la superficie de la camilla 
Requisitos Generales: Sábana resortada para camilla, color blanco
Tela Quirúrgica desechable 30 gramos
Medida 2.10 x 80
Elaborada en sms: tela con una barrera microbiana.
La propia tela es capaz de bloquear efectivamente los gérmenes patógenos de los fluidos.
El SMS es un material con una gran resistencia al desgarre.
Cuenta con una excelente elongación, con lo que se garantiza la movilidad sin riesgos.
El SMS es hipoalergénico, suave al tacto y permeable al aire.. 
Requisitos Especificos: El producto debe cumplir íntegramente la Norma Técnica Colombiana NTC  1689, establece los requisitos que deben cumplir los cosméticos capilares.  Toma de muestras y recepción del producto, ensayos. Ademas de lo establecido en la resolucion 2827 del 2006 , 2117 del 2010 ,2263 del 2004 y ley 711 del 2001.    Empaque y rotulado: Paquete por 12 unidades . Empacadas individualmente                                                                     Presentación: sabanilla desechable  ajustable resortada en los extremos de tela antifluida quirugica.
Garantías: La fecha de vencimiento debe ser mínimo de un año contados a partir de la fehcha de entrega del producto</t>
  </si>
  <si>
    <t xml:space="preserve">Cosmetologia Regular </t>
  </si>
  <si>
    <t>Exfoliante facial</t>
  </si>
  <si>
    <t>Generalidades: Elimina las células muertas, residuos de maquillaje, restos de contaminación e impurezas de la piel. Aporta hidratación y acción antioxidante; dejando la piel suave.Gel con semilla molida, acido frutal de uva y papaya natural para la renovación de la piel, exfolia e ilumina tu piel, deja una apariencia suave y tersa con un brillo natural. Rico en ingredientes activos de uva, antioxidante el cual contiene polifenoles y resveratrol que renuevan la piel en sinergia con el ingrediente activo de papaya exfoliante con acción queratolítico. Contiene gránulos naturales finamente redondeados y fáciles de retirar que favorece la acción exfoliante.                  Requisitos generales:  Gránulos de polietileno: Microgránulos esféricos que remueven células muertas dejando la piel suave y preparada para los tratamientos. Butirospermum Parkii butter: Hidratante y emoliente. Tocopheryl Acetate (and) Palmitate: Vitaminas fundamentales en nanosferas que aportan hidratación, acción antioxidante y efecto acondicionador.          Requisitos especificos :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de PVC con tapa flip top por 120 Grs.
Garantías: La fecha de vencimiento debe ser mínimo de un año contados a partir de la fecha de entrega del producto.</t>
  </si>
  <si>
    <t>Frasco por 120 Grs</t>
  </si>
  <si>
    <t>Acido salicilico</t>
  </si>
  <si>
    <t>Generalidades : Producto facial en gel al 10% con tea tree oil, específico para tratar acné inflamado Requisitos generales : Antiinflamatorio , bacteriostatico , sebostatico, comdeolitico , germicida y fungicida.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por 30 ml.                                                                                                                       
Garantías: La fecha de vencimiento debe ser mínimo de un año contados a partir de la fecha de entrega del producto.</t>
  </si>
  <si>
    <t>Frasco x 30 ml al 30 %</t>
  </si>
  <si>
    <t>Vitamina C ampolla</t>
  </si>
  <si>
    <t>Generalidades :Las Ampollas faciales Vitamina C aportan luminosidad a la piel, la hidratan y mejoran su textura. Previenen el envejecimiento prematuro, gracias a su efecto antioxidante y propiedades antiradicales libres. La Vitamina C fomenta la producción de Colágeno.                    Requisitos Generales : Principios activos:- Ascorbato Sódico – Vitamina C 20% Solo para uso externo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Caja por 5 Viales por 10 ml                                                                                                      
Garantías: La fecha de vencimiento debe ser mínimo de un año contados a partir de la fecha de entrega del producto.</t>
  </si>
  <si>
    <t>Caja por 5 viales por 10 ml</t>
  </si>
  <si>
    <t>Mascarilla desincrustante de papaina</t>
  </si>
  <si>
    <t>Generalidades: Facilita la renovación celular. Ideal para desobstruir poros.                                 Requisitos Generales: Gel acuoso ,  contiene Extracto de papaya: Con trazas del activo papaína ejerce una limpieza suave de las capas superiores de la piel por su acción queratolítica y desincrustante que mejora los procedimientos de limpieza y eliminación de células muertas. Además el extracto de papaya es rico en aminoácidos y azúcares que aportan una acción acondicionadora inmediata. Extracto de epilobium Angustifolium: Acción descongestiva y seborreguladora.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de PVC con tapa flip top por 172 Grs                                                            
 Garantías: La fecha de vencimiento debe ser mínimo de un año contados a partir de la fecha de entrega del producto.</t>
  </si>
  <si>
    <t>Frasco por 172 Grs</t>
  </si>
  <si>
    <t>Mascarilla de fresa</t>
  </si>
  <si>
    <t>Generalidades: Propiedades astringentes, hidratantes y purificantes. Ideal para pieles mixtas a grasas.Requisitos Generales : xtracto de Fresa: Extracto rico en pectinas y glúcidos con acción Humectante, astringente y suavizante de la piel. Extracto de epilobium Angustifolium: Acción descongestiva y seboreguladora..Requisitos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172 Grs                                                                   
Garantías: La fecha de vencimiento debe ser mínimo de un año contados a partir de la fecha de entrega del producto.</t>
  </si>
  <si>
    <t>Leche limpiadora</t>
  </si>
  <si>
    <r>
      <t xml:space="preserve">Generalidades: Leche limpiadoracon acción humectante, ideal para desmaquillar y limpiar el rostro.Requisitos Generales: </t>
    </r>
    <r>
      <rPr>
        <sz val="9"/>
        <color rgb="FFFF0000"/>
        <rFont val="Arial"/>
        <family val="2"/>
      </rPr>
      <t>Fitocomplejo de uva, caña de azúcar y manzana</t>
    </r>
    <r>
      <rPr>
        <sz val="9"/>
        <color rgb="FF000000"/>
        <rFont val="Arial"/>
        <family val="2"/>
      </rPr>
      <t>: Extractos frutales ricos en alfahidroxiácidos de origen natural como acido cítrico, ácido glicólico y ácido málico que despejan los folículos pilosebáceos y estimulan la remoción de las células muertas También confieren confort y suavidad inmediata por su alta acción humectante. Acido mandélico: Antibacterial..Requisitos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120 Grs                                                                 
Garantías: La fecha de vencimiento debe ser mínimo de un año contados a partir de la fecha de entrega del producto.</t>
    </r>
  </si>
  <si>
    <t>Mascarilla descongestiva</t>
  </si>
  <si>
    <t>Generalidades: Regula la humedad de la piel. Ideal para post exposición solar o post depilación.  Requisitos Generales: Extracto de Aloe Barbadensis: Humectante, acondicionador y suavizante de la piel. Isomerato Sacárido: Humectante. Extracto de epilobium Angustifolium: Acción descongestiva.Requisitos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Frasco de PVC con tapa flip top por 172 Grs.Garantías: La fecha de vencimiento debe ser mínimo de un año contados a partir de la fecha de entrega del producto</t>
  </si>
  <si>
    <t>frasco por 172 Grs</t>
  </si>
  <si>
    <t>Parches de ojos y labios</t>
  </si>
  <si>
    <t>Generalidades: Ayuda a contrarrestar los signos de la edad en la piel, alisa y suaviza las arrugas del contorno de ojos y labios, ejerciendo una acción intensiva antiedad e hidratante en la zona. Agradable y refrescante olor a Té Verde.Requisitos Generales:Parches de tratamiento SPA profesional para el contorno de ojos y labios desarrollados con la Tecnología Hidrogel-Transdérmica: intensa, rápida y constante dosificación de los ingredientes activos en la piel. Con un suave soporte exterior impermeable y un interior concentrado en ingredientes activos, se produce una acción oclusiva sobre la piel que favorece una penetración más profunda y un tratamiento más intensivo.Requisitos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paquete por 12 unidades.Garantías: La fecha de vencimiento debe ser mínimo de un año contados a partir de la fecha de entrega del producto</t>
  </si>
  <si>
    <t>paquete x 12 unidades</t>
  </si>
  <si>
    <t>Mascarilla de oro</t>
  </si>
  <si>
    <t>Generalidades:MÁSCARA DE ORO &amp; CÉLULAS MADRE DE ARGÁN GOLD MASK Su rico contenido en Oro logra un efecto shock reafirmante e iluminador, dejando una agradable sensación de suavidad. Requisisto generales:contiene particulas de oro que Hidrata las capas mas profundas de la piel.¦ Gran poder antioxidante y estimulador de la microcirculación.¦ Efecto shock tensor.¦ Alivia la inflamacion y enrojecimiento.  y  CÉLULAS MADRE DE ARGÁN¦ Estimulan la proliferación de celular.¦ Protegen del daño por estrés ambiental.¦ Aumentan la longevidad celular.¦ Gran poder de acción antioxidante. Requisitos especificos:: El producto debe cumplir íntegramente la Norma Técnica Colombiana NTC  1689, establece los requisitos que deben cumplir los cosméticos capilares.  Toma de muestras y recepción del producto, ensayos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150 grs.Garantías: La fecha de vencimiento debe ser mínimo de un año contados a partir de la fecha de entrega del producto</t>
  </si>
  <si>
    <t>Frasco por 150 Grs</t>
  </si>
  <si>
    <t>Mascarilla de lodo cromatico en polvo uva</t>
  </si>
  <si>
    <t>Generalidades:Lodo cromático de tierra volcánica con oligoelementos, enriquecido con frutas, plantas y aceites esenciales de uva que aportan una alta relajación a la piel. Requisitos generales: contiene Uva Isabelina y  Flor de Jamaica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Envase de 500g.Garantías: La fecha de vencimiento debe ser mínimo de un año contados a partir de la fecha de entrega del producto.</t>
  </si>
  <si>
    <t>Envase de 500g</t>
  </si>
  <si>
    <t>Talco de uso corporal</t>
  </si>
  <si>
    <t>Generalidades:E l Talco es un auxiliar necesario en el sistema de depilación, forma una delgada capa protectora sobre la piel, absorbiendo la grasa y la humedad, permitiendo que la cera se deslice con facilidad y se adhiera al vello, no a la piel.Requisitos generales: Sin triclosan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frasco x 200 Grs.Garantías: La fecha de vencimiento debe ser mínimo de un año contados a partir de la fecha de entrega del producto.</t>
  </si>
  <si>
    <t>Frasco por 200 Grs</t>
  </si>
  <si>
    <t>Pestañas de punto</t>
  </si>
  <si>
    <r>
      <t>Generalidades: fibras sinteticas o postizas que vienen en pequeño</t>
    </r>
    <r>
      <rPr>
        <sz val="9"/>
        <color theme="1"/>
        <rFont val="Arial"/>
        <family val="2"/>
      </rPr>
      <t xml:space="preserve">s </t>
    </r>
    <r>
      <rPr>
        <sz val="9"/>
        <color rgb="FFFF0000"/>
        <rFont val="Arial"/>
        <family val="2"/>
      </rPr>
      <t>grupos de 3 a 5 pelos</t>
    </r>
    <r>
      <rPr>
        <sz val="9"/>
        <color rgb="FF000000"/>
        <rFont val="Arial"/>
        <family val="2"/>
      </rPr>
      <t>.Requisitos generales: Diametro de 0.18 mm a 0.25 mm.Requisitos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bandeja por 60 unidades de  cabello humano Individual conjunto de pestañas  tamaño mixto Natural pestañas individuales extensión , tamaño short y medium y large.s. Garantia: La fecha de vencimiento debe ser mínimo de un año contados a partir de la fecha de entrega del producto</t>
    </r>
  </si>
  <si>
    <t>Bandeja por 60 unidades de pestañas Tamaño short medium y large</t>
  </si>
  <si>
    <t>Parafina facial y corporal</t>
  </si>
  <si>
    <t>Generalidades :  A nivel facial la parafina recuperan la hidratación de la zona, potenciando el rejuvenecimiento y el brillo de la piel.A nivel corporal El calor de la parafina reduce el dolor y ayuda a movilizar las articulaciones de las manos y pies, por eso se utiliza para tratar las enfermedades reumáticas. Como relajante muscular, también representa una excelente opción para tratar las lesiones en músculos, ligamentos y tendones , tambien es utilizada como tratamiento reductor o de moldeamiento corporal. Requisitos generales aroma a furtos de la pasion , vitamina e , emoliente, algas marinas , fucus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Empaque y rotulado: El producto se debe envasar en material, que aseguren su conservación e  higiene durante el almacenamiento, transporte y expendio. El producto en el  rótulo debe contener toda la información técnica y especificaciones requeridas  para su uso. Presentacion Bolsa por 453 Grs. Garantia: La fecha de vencimiento debe ser mínimo de un año contados a partir de la fecha de entrega del producto</t>
  </si>
  <si>
    <t>Bolsa por 453 Grs facial y corporal unidad por 500 Grs
unidades( 2 unidades faciales y 2 unidades corporales)</t>
  </si>
  <si>
    <t>Aceite de naranja</t>
  </si>
  <si>
    <t>Generalidades: Aceite para masajes con aroma a naranja para uso corporal. Requisitos generales:Aceite enriquecido en vitamina A,C y E , emoliente , lipolitico , reductor , anticelulitico.Requisitos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Galon x 4000 ml.Garantia: La fecha de vencimiento debe ser mínimo de un año contados a partir de la fecha de entrega del producto</t>
  </si>
  <si>
    <t>Galon x 4000 ml</t>
  </si>
  <si>
    <t>Gel frio o tonificante</t>
  </si>
  <si>
    <r>
      <t xml:space="preserve">Generalides: Gel para tonificar  evita la flacidez. Requisitos generalesContiene principios activos liposomados: Carnitina, Silanol, Cafeína, extractos de </t>
    </r>
    <r>
      <rPr>
        <sz val="9"/>
        <color theme="1"/>
        <rFont val="Arial"/>
        <family val="2"/>
      </rPr>
      <t>algas marinas</t>
    </r>
    <r>
      <rPr>
        <sz val="9"/>
        <color rgb="FF000000"/>
        <rFont val="Arial"/>
        <family val="2"/>
      </rPr>
      <t>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por 4000 GrsGarantia: La fecha de vencimiento debe ser mínimo de un año contados a partir de la fecha de entrega del producto</t>
    </r>
  </si>
  <si>
    <r>
      <t xml:space="preserve">Galon por </t>
    </r>
    <r>
      <rPr>
        <sz val="9"/>
        <color rgb="FFFF0000"/>
        <rFont val="Arial"/>
        <family val="2"/>
      </rPr>
      <t>4000</t>
    </r>
    <r>
      <rPr>
        <sz val="9"/>
        <color rgb="FF000000"/>
        <rFont val="Arial"/>
        <family val="2"/>
      </rPr>
      <t xml:space="preserve"> Ml</t>
    </r>
  </si>
  <si>
    <t xml:space="preserve">Cosmetologia Población Desplazada </t>
  </si>
  <si>
    <t>Rollo de papel de camilla</t>
  </si>
  <si>
    <t>Generalidades: Rollo de camilla . Requisitos generales Rollo de tela antifluida para camilla desechables , con precorte cada 28 cm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rollo por 100 mtsGarantia: La fecha de vencimiento debe ser mínimo de un año contados a partir de la fecha de entrega del producto</t>
  </si>
  <si>
    <t>rollo x 100 mts</t>
  </si>
  <si>
    <t>Mascarilla de azuleno</t>
  </si>
  <si>
    <t>Generalidades Mascarilla de azuleno recomendada para pieles secas. Estimula una hidratación profunda dejando una agradable sensación refrescante, equilibrando la temperatura y el factor humectante natural.Requisitos generales Azuleno 
» Manzanilla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30o Grs Garantia: La fecha de vencimiento debe ser mínimo de un año contados a partir de la fecha de entrega del producto</t>
  </si>
  <si>
    <t>Frasco por 300 Grs</t>
  </si>
  <si>
    <t xml:space="preserve">6. Cosmetologia Regular 4. Cosmetologia Población Desplazada </t>
  </si>
  <si>
    <t>Aceite de almendras</t>
  </si>
  <si>
    <t>Generalidades: Aceite con delicado aroma , hidratante y humectante corporal.Requisitos generales Aceite enriquecido con principios activos emolientes , vitamina A , B y E , acidos grasos insaturados , acidos linoleicos y zinc.Requisitos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x 4000 ml   Garantia: La fecha de vencimiento debe ser mínimo de un año contados a partir de la fecha de entrega del producto</t>
  </si>
  <si>
    <t>Galon por 4000 Ml</t>
  </si>
  <si>
    <t>ACEITE DE CUTICULA</t>
  </si>
  <si>
    <t>ACEITE DE CUTICULA ELEMENTO DE CONSUMO FRASCO 250 ML</t>
  </si>
  <si>
    <t>FRASCO 250 ML</t>
  </si>
  <si>
    <t xml:space="preserve">Estetica Manos y Pies Población Desplazada </t>
  </si>
  <si>
    <t>BASE ROSADA ESMALTE</t>
  </si>
  <si>
    <t>UNIDAD DE MEDIDA: UNIDAD NOMBRE BASE PARA UÑA ESMALTE</t>
  </si>
  <si>
    <t>BRILLO SECANTE</t>
  </si>
  <si>
    <t>UNIDAD DE MEDIDA UNIDAD NOMBRE BRILLO SECANTE</t>
  </si>
  <si>
    <t>CORTACUTICULA</t>
  </si>
  <si>
    <t>UNIDAD DE MEDIDA UNIDAD NOMBRE CORTACUTICULA</t>
  </si>
  <si>
    <t>CREMA HIDRATANTE</t>
  </si>
  <si>
    <t>UNIDAD DE MEDIDA CAJA NOMBRE CREMA HIDRATANTE</t>
  </si>
  <si>
    <t>FRASCO X 500 CC</t>
  </si>
  <si>
    <t>CUBO PULIDOR</t>
  </si>
  <si>
    <t>UNIDAD DE MEDIDA UNIDAD NOMBRE CUBO PULIDOR</t>
  </si>
  <si>
    <t>DILUSOR DE ESMALTE</t>
  </si>
  <si>
    <t xml:space="preserve"> PRESENTACION FRASCO X 500 CC UNIDAD DE MEDIDA FRASCO NOMBRE DILUSOR DE ESMALTE</t>
  </si>
  <si>
    <t>ESMALTE TIZA</t>
  </si>
  <si>
    <t>UNIDAD DE MEDIDA UNIDAD NOMBRE ESMALTE PARA UÑA</t>
  </si>
  <si>
    <t>ESMALTE TONOS PASTELES, OSCUROS Y FUERTES</t>
  </si>
  <si>
    <t>UNIDAD DE MEDIDA: UNIDAD NOMBRE ESMALTE PARA UÑA TONOS PASTELES, OSCUROS Y FUERTES</t>
  </si>
  <si>
    <t>EXFOLIANTE CORPORAL</t>
  </si>
  <si>
    <t>INSUMOS FACIALES Y CORPORALES---UNIDAD DE MEDIDA GALON NOMBRE GEL EXFOLIANTE CORPORAL</t>
  </si>
  <si>
    <t>250 ML</t>
  </si>
  <si>
    <t>GOTAS CICATRIZANTES</t>
  </si>
  <si>
    <t xml:space="preserve"> PRESENTACION FRASCO UNIDAD DE MEDIDA: UNIDAD NOMBRE GOTAS CICATRIZANTE</t>
  </si>
  <si>
    <t>KIT DE DECORACION</t>
  </si>
  <si>
    <t>Tonos de decoración 13.5 ml, 7 tonos 13.5 ml, brillo 13.5 ml, pincel mágico, pincel decoración punta fina 10/0, pincel espuma No. 1, pincel punzón, delusor 13.5 ml, uñetas, maletín, guías, matificador y 6 pinturas acrílicas.(amarillo, azul, rojo, blanco, negro, verde), limpiador de uñas</t>
  </si>
  <si>
    <t>KIT</t>
  </si>
  <si>
    <t>LIMA 100 -180 NEGRA</t>
  </si>
  <si>
    <t xml:space="preserve"> PRESENTACION PAQUETE UNIDAD DE MEDIDA PAQUETE NOMBRE LIMA DE CARTON 100 -180 NEGRA</t>
  </si>
  <si>
    <t>LIMA AZUL PERSONAL (PEQUENA)</t>
  </si>
  <si>
    <t xml:space="preserve"> PRESENTACION PAQUETE UNIDAD DE MEDIDA PAQUETE NOMBRE LIMA DE CARTON AZUL PERSONAL (PEQUENA)</t>
  </si>
  <si>
    <t>PAQUETE X 10 UN</t>
  </si>
  <si>
    <t>LIMA DE CARTON X 12 UN</t>
  </si>
  <si>
    <t xml:space="preserve"> PRESENTACION PAQUETE UNIDAD DE MEDIDA PAQUETE NOMBRE LIMA DE CARTON</t>
  </si>
  <si>
    <t>PAQ X 12 UN</t>
  </si>
  <si>
    <t>LIMA DESMANCHADORA</t>
  </si>
  <si>
    <t xml:space="preserve"> PRESENTACION PAQUETE UNIDAD DE MEDIDA PAQUETE NOMBRE LIMA DE CARTON DESMANCHADORA</t>
  </si>
  <si>
    <t>LIMA METALICA</t>
  </si>
  <si>
    <t>UNIDAD DE MEDIDA UNIDAD NOMBRE LIMA METALICA</t>
  </si>
  <si>
    <t>LIMA ROSADA PARA UÑAS FRAGILES</t>
  </si>
  <si>
    <t xml:space="preserve"> PRESENTACION PAQUETE UNIDAD DE MEDIDA PAQUETE NOMBRE LIMA DE CARTON ROSADA PARA UÑAS FRAGILES</t>
  </si>
  <si>
    <t>PINCEL PUNZON</t>
  </si>
  <si>
    <t xml:space="preserve"> PRESENTACION KIT UNIDAD DE MEDIDA JUEGO NOMBRE PINCEL PUNZON</t>
  </si>
  <si>
    <t>PINCELES ACRILICO PELO DE MALTA</t>
  </si>
  <si>
    <t xml:space="preserve"> PRESENTACION KIT UNIDAD DE MEDIDA JUEGO NOMBRE PINCEL ACRILICO PELO DE MALTA</t>
  </si>
  <si>
    <t>PINCELES DE GEL extremo</t>
  </si>
  <si>
    <t xml:space="preserve"> PRESENTACION KIT UNIDAD DE MEDIDA JUEGO NOMBRE PINCEL DE GEL extremo</t>
  </si>
  <si>
    <t>PINCELES MAGICOS</t>
  </si>
  <si>
    <t xml:space="preserve"> PRESENTACION KIT UNIDAD DE MEDIDA JUEGO NOMBRE PINCEL MAGICOS</t>
  </si>
  <si>
    <t>PINCELES planos para one stroke</t>
  </si>
  <si>
    <t xml:space="preserve"> PRESENTACION KIT UNIDAD DE MEDIDA JUEGO NOMBRE PINCEL planos para one stroke</t>
  </si>
  <si>
    <t>PINCELES PUNTA PLANA</t>
  </si>
  <si>
    <t xml:space="preserve"> PRESENTACION KIT UNIDAD DE MEDIDA JUEGO NOMBRE PINCEL PUNTA PLANA</t>
  </si>
  <si>
    <t>PINCELS LINER</t>
  </si>
  <si>
    <t xml:space="preserve"> PRESENTACION KIT UNIDAD DE MEDIDA JUEGO NOMBRE PINCELS LINER</t>
  </si>
  <si>
    <t>PUNTA DE UÑAS PARA EXTENSIONES TIPS SURTIDAS</t>
  </si>
  <si>
    <t>PRESENTACION CAJA X 50 UN UNIDAD DE MEDIDA UNIDAD NOMBRE UÑAS POSTIZAS</t>
  </si>
  <si>
    <t>CAJA X 50 UN</t>
  </si>
  <si>
    <t>REMOVEDOR DE CUTICULAS</t>
  </si>
  <si>
    <t>UNIDAD DE MEDIDA UNIDAD NOMBRE REMOVEDOR DE CUTICULA</t>
  </si>
  <si>
    <t>FRASCO X 500 ML</t>
  </si>
  <si>
    <t>REMOVEDOR DE ESMALTE SIN ACETONA</t>
  </si>
  <si>
    <t>UNIDAD DE MEDIDA UNIDAD NOMBRE REMOVEDOR DE ESMALTE  SIN ACETONA</t>
  </si>
  <si>
    <t>REMOVEDOR DE TIPS ACRILICAS</t>
  </si>
  <si>
    <t xml:space="preserve"> PRESENTACIONFRASCO X 250 ML  UNIDAD DE MEDIDA UNIDAD NOMBRE UÑAS POSTIZAS</t>
  </si>
  <si>
    <t>FRASCO X 250 ML</t>
  </si>
  <si>
    <t xml:space="preserve">ACEITE DE BAMBU </t>
  </si>
  <si>
    <t>INSUMOS FACIALES Y CORPORALES -UNIDAD DE MEDIDA FRASCO X LITRO NOMBRE BASE NATURAL</t>
  </si>
  <si>
    <t>FRASCO X LITRO</t>
  </si>
  <si>
    <t>ACEITE DE CAFÉ</t>
  </si>
  <si>
    <t>INSUMOS FACIALES Y CORPORALES - PRESENTACION FRASCO X 4000 ML UNIDAD DE MEDIDA FRASCO X LITRO NOMBRE ACEITE</t>
  </si>
  <si>
    <t>ACEITE DE COCO</t>
  </si>
  <si>
    <t>INSUMOS FACIALES Y CORPORALES---UNIDAD DE MEDIDA FRASCO X LITRO  NOMBRE ACEITE DE COCO</t>
  </si>
  <si>
    <t>ACEITE DE FRESA</t>
  </si>
  <si>
    <t>ACEITE DE FRESA PRESENTACION FRASCO DE 500 ML</t>
  </si>
  <si>
    <t>FRASCO 500 ML</t>
  </si>
  <si>
    <t>ACEITE DE UVA</t>
  </si>
  <si>
    <t>ACEITE DE UVA PRESENTACION FRASCO DE 500 ML</t>
  </si>
  <si>
    <t>ACEITE DE VAINILLA</t>
  </si>
  <si>
    <t>ACEITE DE VAINILLA PRESENTACION FRASCO DE 500 ML</t>
  </si>
  <si>
    <t>ACEITES ESENCIALES PARA USO DE AROMATERAPIA EN PEBETEROS NO ES DE APLICACIÓN EN EL SER HUMANO.</t>
  </si>
  <si>
    <t xml:space="preserve">ACEITES ESENCIALES PARA USO DE AROMATERAPIA EN PEBETEROS NO ES DE APLICACIÓN EN EL SER HUMANO. YLANG-YLANG, VAINILLA, LIMON, </t>
  </si>
  <si>
    <t>FRASCO 25 ML</t>
  </si>
  <si>
    <t>51241200</t>
  </si>
  <si>
    <t>ACIDO  GLICOLICO 25%</t>
  </si>
  <si>
    <t>INSUMOS FACIALES Y CORPORALES--- PRESENTACION FRASCO X 15 ML UNIDAD DE MEDIDA UNIDAD NOMBRE  ACIDO  GLICOLICO 25%</t>
  </si>
  <si>
    <t>FRASCO 15 ML</t>
  </si>
  <si>
    <t>ACIDO KOJICO 5%</t>
  </si>
  <si>
    <t>INSUMOS FACIALES Y CORPORALES--- PRESENTACION FRASCO X 15 ML UNIDAD DE MEDIDA UNIDAD NOMBRE  ACIDO KOJICO 5%</t>
  </si>
  <si>
    <t>ACIDO SALICILICO 12%</t>
  </si>
  <si>
    <t>INSUMOS FACIALES Y CORPORALES--- PRESENTACION FRASCO X 15 ML UNIDAD DE MEDIDA UNIDAD NOMBRE  ACIDO SALICILICO 12%</t>
  </si>
  <si>
    <t>ACIDO HIALURONICO</t>
  </si>
  <si>
    <t>INSUMOS FACIALES Y CORPORALES--- PRESENTACION FRASCO X 20 ML UNIDAD DE MEDIDA UNIDAD NOMBRE  ACIDO HIALURONICO</t>
  </si>
  <si>
    <t>FRASCO 20 ML</t>
  </si>
  <si>
    <t>AMPOLLAS DE ACIDO HIALURÓNICO</t>
  </si>
  <si>
    <t xml:space="preserve"> PRESENTACION AMPOLLETA UNIDAD DE MEDIDA CAJA AMPOLLA 5 ML</t>
  </si>
  <si>
    <t>AMPOLLA SOLUCION ANTICELULITICA</t>
  </si>
  <si>
    <t>AMPOLLA DE PIRUVATO SODICO</t>
  </si>
  <si>
    <t>AMPOLLAS DE ELASTINA</t>
  </si>
  <si>
    <t>AMPOLLAS DE SILICIO ORGANICO</t>
  </si>
  <si>
    <t>AMPOLLAS DE SOLUCION LIPOREDUCTORA</t>
  </si>
  <si>
    <t>AMPOLLAS DE VITAMINA C AL 2%</t>
  </si>
  <si>
    <t>BASE LIQUIDA TONOS SURTIDOS</t>
  </si>
  <si>
    <t xml:space="preserve">BASE LIQUIDA TONOS SURTIDOS USO COSMETICO </t>
  </si>
  <si>
    <t>CORRECTOR CAMUFLAJE</t>
  </si>
  <si>
    <t xml:space="preserve"> UNIDAD DE MEDIDA UNIDAD NOMBRE CORRECTOR FACIAL</t>
  </si>
  <si>
    <t>DELINEADOR DE CEJAS</t>
  </si>
  <si>
    <t xml:space="preserve"> UNIDAD DE MEDIDA UNIDAD NOMBRE DELINEADOR DE CEJAS</t>
  </si>
  <si>
    <t>DELINEADOR LIQUIDO</t>
  </si>
  <si>
    <t xml:space="preserve"> UNIDAD DE MEDIDA UNIDAD NOMBRE DELINEADOR LIQUIDO</t>
  </si>
  <si>
    <t>CAPAS PARA  PELUQUERIA</t>
  </si>
  <si>
    <t>Peluqueria Población Desplazada</t>
  </si>
  <si>
    <t>AMPOYAS CON CERAMIDAS CON AMINOACIDOS  CAJAS POR 10</t>
  </si>
  <si>
    <t xml:space="preserve">AMPOYAS CON CERAMIDAS CON AMINOACIDOS  CAJAS POR 10 </t>
  </si>
  <si>
    <t xml:space="preserve">CAJAS </t>
  </si>
  <si>
    <t>PAPEL ABSORVENTE PARA PERMANENTE</t>
  </si>
  <si>
    <t>PAPEL ABSORVENTE PARA PERMANENTE  PRESENTACION CAJAS X 1000 UNIDADES</t>
  </si>
  <si>
    <t>CAJA X 100</t>
  </si>
  <si>
    <t>CUELLERA PARA BARBERIA Y PELUQUERIA PAPEL X5 ROLLOS</t>
  </si>
  <si>
    <t xml:space="preserve">ROLLOS X 5 </t>
  </si>
  <si>
    <t>TAZAS MESCLADORAS PARA TINTE</t>
  </si>
  <si>
    <t>MEZCLADORES O BROCHAS PARA TINTES PAQUETES X 12 UNIDADES</t>
  </si>
  <si>
    <t>PAQUETES X 12 UNIDADES</t>
  </si>
  <si>
    <t>POLVO DECOLORANTES 7 TONOS X 500 GRM.</t>
  </si>
  <si>
    <t>BALANZA GRAMERA DIGITAL</t>
  </si>
  <si>
    <t>AGUJAS PARA MECHAS X CAJAS DE 12 UNIDADES</t>
  </si>
  <si>
    <t xml:space="preserve">NAVAJAS SENCILLAS USO COSMETICO </t>
  </si>
  <si>
    <t>BIGUDIES PARA PERMANENTES PAQUETES</t>
  </si>
  <si>
    <t xml:space="preserve">BIGUDIES PARA PERMANENTES X CAJA </t>
  </si>
  <si>
    <t>KIT DE TIJERAS DE PRECISION, MICRODENTADAS Y ENTRESACAR.</t>
  </si>
  <si>
    <t>TRATAMIENTO RESTRUCTURANTE PARA CABELLO MALTRATADO, QUEBRADIZO, DESHIDRATADO QUE SE ACTIVA CON CALOR. PRESENTACION POR LITRO</t>
  </si>
  <si>
    <t>CEPILLO SACUDIDOR O TALQUERA PARA BARBERIA Y PELUQUERIA.</t>
  </si>
  <si>
    <t>GORROS TERMICOS PARA CABELLOS</t>
  </si>
  <si>
    <t>MAQUINAS BARBERAS 5 ESTRELLAS</t>
  </si>
  <si>
    <t>CAIMANES PLASTICOS PARA PELUQUERIA, X 12 UNIDADES</t>
  </si>
  <si>
    <t>CAIMANES METALICOS PARA PELUQUERIA, X 12 UNIDADES</t>
  </si>
  <si>
    <t>PAQUETE DE GANCHOS METALICOS PARA CABELLO X 30 UNIDADES</t>
  </si>
  <si>
    <t>paquete x 30 unidades</t>
  </si>
  <si>
    <t>PINZA RISADORA PARA CABELLO</t>
  </si>
  <si>
    <t>LIGAS PARA EL CABELLO X PAQUETE</t>
  </si>
  <si>
    <t xml:space="preserve">PROYECCION ECONOMICA  LOTE 6. COSMETOLOGIA </t>
  </si>
  <si>
    <t>SUMINISTROS</t>
  </si>
  <si>
    <t>VALOR UNT</t>
  </si>
  <si>
    <t>VALOR UNITARIO CON IVA</t>
  </si>
  <si>
    <t>VALOR TOTAL CON IVA</t>
  </si>
  <si>
    <t>Cartulina iris</t>
  </si>
  <si>
    <t>Cartón delgado, es un papel que es generalmente más grueso y más resistente que el papel normal de escritura o de impresión.
Tamaño 1/8 - 25 x 38cm- 150 g- paquete por 10- colores surtidos</t>
  </si>
  <si>
    <t xml:space="preserve">AIPI Población Desplazada </t>
  </si>
  <si>
    <t>Contadores o sets de actividades con contadores para matemáticas temprana</t>
  </si>
  <si>
    <t>Cuentas de madera Montessori para niños, juguete de matemáticas Digital a juego con tarjetas, cuentas de Clip de colores, juguetes educativos para edades tempranas
Presentación: caja de madera- objetos para contar y rompexabezas</t>
  </si>
  <si>
    <t>Unid.</t>
  </si>
  <si>
    <t xml:space="preserve">MF ENI </t>
  </si>
  <si>
    <t>Libros de recursos o actividades del tangram</t>
  </si>
  <si>
    <t xml:space="preserve">Tangram Didáctico Madera Magnetico-  De madera ligera hay 40 elementos- Dimensiones: 18 cm x 27 cm x 5mm- Contiene Piezas Pequeñas </t>
  </si>
  <si>
    <t xml:space="preserve">Rompecabezas </t>
  </si>
  <si>
    <t xml:space="preserve">Rompecabezas Madera 6 En 1 Juguete Cubo Didáctico De 16 Pcs
Temática: Infantil- Personaje: infantiles- Largo x Ancho: 12 cm x 3 cm- Altura: 12 cm- Orientación: Horizontal-  Materiales: Madera
</t>
  </si>
  <si>
    <t xml:space="preserve">3 Rompecabezas Para Niños X 35 Piezas- 
Largo x Ancho: 31 cm x 22.5 cm- Altura: 1.5 mm- Caja de Carton.- Orientación: Horizontal- Edad mínima recomendada: 3 años
</t>
  </si>
  <si>
    <t xml:space="preserve">Sets de construcción de formas geométricas </t>
  </si>
  <si>
    <t xml:space="preserve">
Juguete Set Bloques Maleta Fichas Armable X 68 Piezas- Material: Plástico- Medidas Maleta: 21 cm de Alto x 25 cm de Largo x 7.5 cm de Ancho.
</t>
  </si>
  <si>
    <t>Rompecabezas</t>
  </si>
  <si>
    <t>Rompecabezas infantil -
 Material: madera 
Medidas: Largo x Ancho: 9 cm x 3 cm
• Altura: 9 cm
6 en 1 juguete cubo didáctico de 16 piezas</t>
  </si>
  <si>
    <t xml:space="preserve">Unid. </t>
  </si>
  <si>
    <t>Lápices de colores</t>
  </si>
  <si>
    <t>Un material de arte formado por una mina pigmentada, encerrada dentro de una funda cilíndrica de madera- Colores de mina Gruesa (4 mm) 
Tipo elemento consumo unidad de medida Caja X 12</t>
  </si>
  <si>
    <t>Block Amarillo argollado</t>
  </si>
  <si>
    <t>Block argollado tamaño carta rayado, para toma de apuntes, con microperforaciones para desprender las hojas color amarillo para mejor contraste. 50 hojas, tamaño 21 x 28,5 cm</t>
  </si>
  <si>
    <t>Block rayado</t>
  </si>
  <si>
    <t>Block tamaño carta- 70 hojas rayado- Largo x Ancho: 27.8 cm x 20.8 cm</t>
  </si>
  <si>
    <t>Perforadora</t>
  </si>
  <si>
    <t>Perforadora portátil de un solo agujero comodidad mango de un solo agujero perforador- 
Especificación: Material: Metal + plástico-  Color: azul; blanco; negro; transparente
Capacidad de papel: 8 hojas -  Diámetro de la abertura: aprox. 6mm/0.24in
Profundidad de papel de alimentación: aprox. 12mm/0.47in-  Tamaño: aprox. 5.3x5.1x2.4cm/2.09x2.01x0.94in-  Peso: aprox. 50g</t>
  </si>
  <si>
    <t>Tijeras grande</t>
  </si>
  <si>
    <t>TIPO ELEMENTO CONSUMO TAMAÑO 10 PULGADAS UNIDAD DE MEDIDA UNIDAD CARACTERISTICA Tijeras grande</t>
  </si>
  <si>
    <t xml:space="preserve">UNIDAD </t>
  </si>
  <si>
    <t xml:space="preserve">3. MF ENI 1. AIPI Población Desplazada </t>
  </si>
  <si>
    <t>Pistolas de  siliconas gruesas</t>
  </si>
  <si>
    <t>Bisuteria Población Desplazada</t>
  </si>
  <si>
    <t xml:space="preserve">Foamys de colores </t>
  </si>
  <si>
    <t xml:space="preserve">Fomis de colores por pliego </t>
  </si>
  <si>
    <t>Papel silueta</t>
  </si>
  <si>
    <t xml:space="preserve">Papel silueta por pliego </t>
  </si>
  <si>
    <t>Block de colores</t>
  </si>
  <si>
    <t xml:space="preserve">Block de colores por resma </t>
  </si>
  <si>
    <t>RESMA</t>
  </si>
  <si>
    <t>Pinturas vinilos surtidos</t>
  </si>
  <si>
    <t>TIPO ELEMENTO CONSUMO PRESENTACION N.A. UNIDAD DE MEDIDA UNIDAD CARACTERISTICA N.A. COLOR SURTIDO</t>
  </si>
  <si>
    <t>Regla</t>
  </si>
  <si>
    <t xml:space="preserve">Reglas </t>
  </si>
  <si>
    <t>Marcadores gráficos</t>
  </si>
  <si>
    <t>CAJA</t>
  </si>
  <si>
    <t>Cinta de papel</t>
  </si>
  <si>
    <t xml:space="preserve">Cinta de papel x rollo </t>
  </si>
  <si>
    <t>ROLLOS</t>
  </si>
  <si>
    <t>Grapa</t>
  </si>
  <si>
    <t xml:space="preserve">Grapa pequeña por caja </t>
  </si>
  <si>
    <t>PAPEL KRAFT 60GRS 48"ROLLO*210MTS</t>
  </si>
  <si>
    <t>Rollo</t>
  </si>
  <si>
    <t>Asesoria Comercial Articulación</t>
  </si>
  <si>
    <t>CINTA DE ENMASCARAR 24MM X 40 METROS.</t>
  </si>
  <si>
    <t>CINTA PARA ENMASCARAR DE PAPEL CREPADO CON ADHESIVO DE CAUCHO NATURAL. MEDIDA DE 24MM X 40 METROS.</t>
  </si>
  <si>
    <t xml:space="preserve">Asistencia Administrativa y Recursos Humanos </t>
  </si>
  <si>
    <t>MARCADOR PERMANENTE DE ALTO RENDIMIENTO COLOR NEGRO PUNTA DELGADA</t>
  </si>
  <si>
    <t>TINTA INDELEBLE A BASE DE ALCOHOL DE SECADO RÁPIDO, CALOR Y HUMEDAD, PARA ESCRIBIR SOBRE CUALQUIER SUPERFICIE, OLOR NO PENETRANTE. EXCELENTE ADHERENCIA. PARA TRAZAR, MARCAR Y ROTULAR. CAJA X 10</t>
  </si>
  <si>
    <t>CAJAX10 UNIDADES</t>
  </si>
  <si>
    <t>SILICONA LIQUIDA 250 ML</t>
  </si>
  <si>
    <t>TIPO ELEMENTO CONSUMO PRESENTACION LIQUIDO UNIDAD DE MEDIDA FRASCO NOMBRE SILICONA LIQUIDA 250 ML</t>
  </si>
  <si>
    <t>FRASCO 250ML</t>
  </si>
  <si>
    <t>EXACTO GRANDE</t>
  </si>
  <si>
    <t>TIPO ELEMENTO CONSUMO TAMAÑO GRANDE UNIDAD DE MEDIDA UNIDAD CARACTERISTICA EXACTO</t>
  </si>
  <si>
    <t>TIJERA GRANDE DE TELA</t>
  </si>
  <si>
    <t>TIPO ELEMENTO COMSUMO TAMAÑO 10 PULGADAS UNIDAD DE MEDIDA UNIDAD MATERIAL N.A. TIJERA DE TELA</t>
  </si>
  <si>
    <t>COLBON MADERA</t>
  </si>
  <si>
    <t xml:space="preserve">TIPO ELEMENTO CONSUMO PRESENTACION TARRO X 1/4 GALON CLASE PARA MADERA NOMBRE: COLBON </t>
  </si>
  <si>
    <t>TARRO 1/4 DE GALON</t>
  </si>
  <si>
    <t>BISTURI PUNTA LANZA</t>
  </si>
  <si>
    <t>TIPO ELEMENTO CONSUMO UNIDAD DE MEDIDA UNIDAD CARACTERISTICA PUNTA LANZA NOMBRE BISTURI</t>
  </si>
  <si>
    <t>MARCADOR MICROPUNTA COLORES SURTIDOS</t>
  </si>
  <si>
    <t>TIPO ELEMENTO CONSUMO USO N.A. UNIDAD DE MEDIDA UNIDAD CARACTERISTICA MICROPUNTA INDELEBLE COLOR N.A.</t>
  </si>
  <si>
    <t>MARCADOR RESALTADOR</t>
  </si>
  <si>
    <t>TIPO ELEMENTO CONSUMO USO RESALTADOR UNIDAD DE MEDIDA CAJA X 12 CARACTERISTICA MARCADOR RESALTADOR</t>
  </si>
  <si>
    <t>CAJA X 12 UN</t>
  </si>
  <si>
    <t>CARTULINA 70X100 COLORES PASTELES SURTIDOS</t>
  </si>
  <si>
    <t>TIPO ELEMENTO CONSUMOUNIDAD DE MEDIDA PLIEGO COLOR VARIOS-SURTIDA NOMBRE CARTULINA 70X100 COLORES PASTELES Y TONOS SURTIDOS</t>
  </si>
  <si>
    <t xml:space="preserve">PLIEGO </t>
  </si>
  <si>
    <t>ARCHIVADOR FUELLE EN POLIPROPILENO DE ALTA DENSIDAD PASTA PLASTIFICADA, TAMAÑO OFICIO, MÍNIMO DE 12 BOLSILLOS; CIERRE CON CORDÓN ELÁSTICO O BROCHE; IDENTIFICADORES POR TEMA</t>
  </si>
  <si>
    <t xml:space="preserve">6. Comercialización y Serv Admón Regular 10. MF ENI </t>
  </si>
  <si>
    <t>BILLETES DIDÁCTICOS DENOMINACION SURTIDA, IMPRESOS A COLOR, CONTIENE 100 BILLETES MÁS MONEDAS.</t>
  </si>
  <si>
    <t xml:space="preserve">Comercialización y Serv Admón Regular </t>
  </si>
  <si>
    <t>BLOCK DE ANÁLISIS TRES COLUMNAS TAMAÑO OFICIO 50 HOJAS, PAPEL BOND BASE 20 - 75 GR.</t>
  </si>
  <si>
    <t xml:space="preserve">25. Comercialización y Serv Admón Regular 10. MF ENI 20. Asistencia Administrativa y Recursos Humanos </t>
  </si>
  <si>
    <t>BOLIGRAFO DETECTOR DE BILLETES FALSOS CON LUZ ULTRAVIOLETA</t>
  </si>
  <si>
    <t>CAJA DE ARCHIVO INACTIVO #12 (X200)</t>
  </si>
  <si>
    <t>Generalidades: CAJA ARCHIVO INACTIVO # 12 X200)                                                                                                                                                                                                                                                        Requisitos generales TIPO ELEMENTO CONSUMO ARCHIVO INACTIVO                                                                                                                                                                                                                            Presentación: UNIDAD DE MEDIDA                                                                                                                                                                                                                                                                                           Requisitios específicos: MATERIAL CARTON medidas 40 de fondo X20 de ancho X 27 de alto                                                                                                                                                                                                   Garantía: NA</t>
  </si>
  <si>
    <t xml:space="preserve">6. Comercialización y Serv Admón Regular 5. MF ENI 5. Asistencia Administrativa y Recursos Humanos </t>
  </si>
  <si>
    <t>CAJA DE ARCHIVO INACTIVO #4 (X300)</t>
  </si>
  <si>
    <t>Generalidades: CAJA ARCHIVO INACTIVO # 4                                                                                                                                                                                                                                                       Requisitos generales TIPO ELEMENTO CONSUMO ARCHIVO INACTIVO                                                                                                                                                                                                                            Presentación: UNIDAD DE MEDIDA                                                                                                                                                                                                                                                                                           Requisitios específicos: MATERIAL CARTON medidas 40.5 de fondo X 32 de ancho X 34 de alto                                                                                                                                                                                                   Garantía: NA</t>
  </si>
  <si>
    <t xml:space="preserve">4. Comercialización y Serv Admón Regular 6. MF ENI 5. Asistencia Administrativa y Recursos Humanos </t>
  </si>
  <si>
    <t>CAJA DE GRAPAS</t>
  </si>
  <si>
    <t>Generalidades: CAJA DE GRAPAS                                                                                                                                                                                                                                                                                       Requisitos generales: elemento de consumo                                                                                                                                                                                                                                                                     Presentación: unidad                                                                                                                                                                                                                                                                                                                                        Requisitos específicos: para uso grapadora tipo oficina material aluminio                                                                                                                                                                                                                                                                       Garantía: NA</t>
  </si>
  <si>
    <t xml:space="preserve">6. Comercialización y Serv Admón Regular 6. Asistencia Administrativa y Recursos Humanos </t>
  </si>
  <si>
    <t>CAJA LEGO EDUCACIÓN</t>
  </si>
  <si>
    <t xml:space="preserve">CAJA LEGO EDUCACIÓN </t>
  </si>
  <si>
    <t xml:space="preserve">10. MF ENI </t>
  </si>
  <si>
    <t>CAJILLA DE CAJA MENOR METALICA</t>
  </si>
  <si>
    <t>CARPETA A-Z OFICIO</t>
  </si>
  <si>
    <t>Generalidades: CARPETA OFICIO A-Z                                                                                                                                                                                                                                                                                               Requisitos generales: TIPO ELEMENTO CONSUMO                                                                                                                                                                                                                                                               Requisitos específicos: TAMAÑO OFICIO                                                                                                                                                                                                                                                                                                  Presentación: UNIDAD  A-Z CON BISEL MATERIAL CARTON PASTA DURA                                                                                                                                                                                                                                                                                                                                 Garantía: N.A.</t>
  </si>
  <si>
    <t>Carpeta Colgante tamaño Oficio</t>
  </si>
  <si>
    <t xml:space="preserve">Generalidades: Folder colgante tamaño oficio                                                                                                                                                                                                                                                      Requisitos generales: TAMAÑO OFICIO  CELUGUÍAS PARA ROTULAR EN DIFERENTES POSICIONES ALTERNAS,IZQUIERDA Y DERECHA. PLIEGUES DE EXPANSION EN LOMO, PARA UNA CAPACIDAD MAXIMA DE 200HJ RANURAS PARA GANCHO LEGAJADOR NORMA EN POSICIONES DIFERENTES.                                                                                                                          Requisitos específicos:  EN CARTON DE ALTA RESISTENCIA VARILLAS METÁLICAS NO RECICLABLE                                                                                                                                                                                                                                                         Garantía: NA   </t>
  </si>
  <si>
    <t>CARPETAS</t>
  </si>
  <si>
    <t>Carpeta Legajadora Logo Sena</t>
  </si>
  <si>
    <t>CARTAS DE EMOCIONES</t>
  </si>
  <si>
    <t>CARTAS DE EMOCIONES es una baraja ilustrada pensada para ampliar nuestro Vocabulario Emocional (como siempre, de forma natural y divertida a través del juego) en la que que se representan las distintas emociones agrupadas por familias.</t>
  </si>
  <si>
    <t>CONTRATO DE ARRIENDO</t>
  </si>
  <si>
    <t>Generalidades: PAQUETE CONTRATO DE ARRIENDO                                                                                                                                                                                                                                                                                                                                                                                                                                                                                                                         Garantía: N.A.                                                                                                                                                                                                                                                                                                                                      Requisitos Generales: elemento de consumo formas preimpresas soportes contables                                                                                                                                                                                                                                                              Requisitos específicos: Tamaño carta paquete forma Minerva                                                                                                                                                                                                                                                                                  Presentación:  UNIDAD DE MEDIDA PAQUETE X 12 unidades</t>
  </si>
  <si>
    <t xml:space="preserve">4. Comercialización y Serv Admón Regular 31. Asistencia Administrativa y Recursos Humanos </t>
  </si>
  <si>
    <t>CONTRATO DE TRABAJO A TERMINO FIJO</t>
  </si>
  <si>
    <t>Generalidades: PAQUETE CONTRATO DE TRABAJO A TÉRMINO FIJO                                                                                                                                                                                                                                                                                                                                                                                                                                                                                                                        Garantía: N.A.                                                                                                                                                                                                                                                                                                                                      Requisitos Generales: elemento de consumo formas preimpresas soportes contables                                                                                                                                                                                                                                                              Requisitos específicos: Tamaño carta paquete forma Minerva                                                                                                                                                                                                                                                                                  Presentación:  UNIDAD DE MEDIDA PAQUETE X 12 unidades</t>
  </si>
  <si>
    <t xml:space="preserve">20. Comercialización y Serv Admón Regular 21. Asistencia Administrativa y Recursos Humanos </t>
  </si>
  <si>
    <t xml:space="preserve">FOAMY PLIEGO ENTRE 90 Y 100 CMS X ENTRE 68 Y 72 CMS, CALIBRE ENTRE 1.8 A 2 MM, COLOR NARANJA </t>
  </si>
  <si>
    <t xml:space="preserve">LAMINA </t>
  </si>
  <si>
    <t>Folder Celuguía Oficio Horizontal y vertical</t>
  </si>
  <si>
    <t>Generalidades: Folder Celuguía Oficio Horizonal   y vertical                                                                                                                                                                                                                                                  Requisitos generales: TAMAÑO OFICIO ALETAS FIJAS EN CARTON PARA ROTULAR EN DOS POSICIONES ALTERNAS,IZQUIERDA Y DERECHA. ABAJO Y ARRIBA. PLIEGUES DE EXPANSION EN LOMO, PARA UNA CAPACIDAD MAXIMA DE 200HJ RANURAS PARA GANCHO LEGAJADOR NORMA EN 5 POSICIONES DIFERENTES.                                                                                                                          Requisitos específicos:  EN CARTON DE ALTA RESISTENCIA.                                                                                                                                                                                                                                                                Garantía: NA</t>
  </si>
  <si>
    <t xml:space="preserve">276. Comercialización y Serv Admón Regular 80. Archivo Articulación </t>
  </si>
  <si>
    <t>Folders de conferencias</t>
  </si>
  <si>
    <t>Folders para conferencias tamaño oficio con pestaña para insertar documentos</t>
  </si>
  <si>
    <t xml:space="preserve">10. Comercialización y Serv Admón Regular 10. Archivo Articulación </t>
  </si>
  <si>
    <r>
      <t xml:space="preserve">Forma  3015 FE </t>
    </r>
    <r>
      <rPr>
        <b/>
        <sz val="10"/>
        <rFont val="Arial"/>
        <family val="2"/>
        <charset val="1"/>
      </rPr>
      <t>Remisión</t>
    </r>
    <r>
      <rPr>
        <sz val="10"/>
        <rFont val="Arial"/>
        <family val="2"/>
        <charset val="1"/>
      </rPr>
      <t xml:space="preserve"> 50 Hojas. Forma Económica. Remisión x50 Hojas. ( paquete x 50 unid)</t>
    </r>
  </si>
  <si>
    <t>Generalidades: REMISIÓN                                                                                                                                                                                                                                                                                                                                                                                                                                                                                                      Requisitos generales: formas preimpresas soportes contables                                                                                                                                                                                                                                   Requisitos específicos:  forma 3015 FE forma económica                                                                                                                                                                                                                                                     Garantía: NA                                                                                                                                                                                                                                                                                                                                      Presentación: paquete por 50 unidades o block por 50 hojas</t>
  </si>
  <si>
    <t>Paquete</t>
  </si>
  <si>
    <t xml:space="preserve">6. Comercialización y Serv Admón Regular 9. Asistencia Administrativa y Recursos Humanos </t>
  </si>
  <si>
    <r>
      <rPr>
        <sz val="10"/>
        <rFont val="Arial"/>
        <family val="2"/>
        <charset val="1"/>
      </rPr>
      <t xml:space="preserve">Forma preimpresa </t>
    </r>
    <r>
      <rPr>
        <b/>
        <sz val="10"/>
        <rFont val="Arial"/>
        <family val="2"/>
        <charset val="1"/>
      </rPr>
      <t>Cotización</t>
    </r>
    <r>
      <rPr>
        <sz val="10"/>
        <rFont val="Arial"/>
        <family val="2"/>
        <charset val="1"/>
      </rPr>
      <t xml:space="preserve"> - paquete x 50 unid</t>
    </r>
  </si>
  <si>
    <t>Generalidades: COTIZACIÓN                                                                                                                                                                                                                                                                                                                                                                                                                                                                                                     Requisitos generales: formas preimpresas soportes contables                                                                                                                                                                                                                                   Requisitos específicos:  forma económica paquete (paquete x50)                                                                                                                                                                                                                                                  Garantía: NA                                                                                                                                                                                                                                                                                                                                      Presentación: paquete por 50 unidades o block por 50 hojas</t>
  </si>
  <si>
    <r>
      <rPr>
        <sz val="10"/>
        <rFont val="Arial"/>
        <family val="2"/>
        <charset val="1"/>
      </rPr>
      <t xml:space="preserve">Forma preimpresa </t>
    </r>
    <r>
      <rPr>
        <b/>
        <sz val="10"/>
        <rFont val="Arial"/>
        <family val="2"/>
        <charset val="1"/>
      </rPr>
      <t>Orden de compra</t>
    </r>
    <r>
      <rPr>
        <sz val="10"/>
        <rFont val="Arial"/>
        <family val="2"/>
        <charset val="1"/>
      </rPr>
      <t>- paquete x 50 unid</t>
    </r>
  </si>
  <si>
    <t>Generalidades: ORDEN DE COMPRA                                                                                                                                                                                                                                                                                                                                                                                                                                                                                                     Requisitos generales: formas preimpresas soportes contables                                                                                                                                                                                                                                   Requisitos específicos:  forma económica  paquete (paquete x50)                                                                                                                                                                                                                                                  Garantía: NA                                                                                                                                                                                                                                                                                                                                      Presentación: paquete por 50 unidades o block por 50 hojas</t>
  </si>
  <si>
    <t xml:space="preserve">6. Comercialización y Serv Admón Regular 9.Asistencia Administrativa y Recursos Humanos </t>
  </si>
  <si>
    <r>
      <t xml:space="preserve">Forma preimpresa </t>
    </r>
    <r>
      <rPr>
        <b/>
        <sz val="10"/>
        <rFont val="Arial"/>
        <family val="2"/>
        <charset val="1"/>
      </rPr>
      <t>Orden de pedido</t>
    </r>
    <r>
      <rPr>
        <sz val="10"/>
        <rFont val="Arial"/>
        <family val="2"/>
        <charset val="1"/>
      </rPr>
      <t>- paquete x 50 unid</t>
    </r>
  </si>
  <si>
    <t>Generalidades: ORDEN DE PEDIDO                                                                                                                                                                                                                                                                                                                                                                                                                                                                                                    Requisitos generales: formas preimpresas soportes contables                                                                                                                                                                                                                                   Requisitos específicos:  forma económica  paquete (paquete x50)                                                                                                                                                                                                                                                  Garantía: NA                                                                                                                                                                                                                                                                                                                                      Presentación: paquete por 50 unidades o block por 50 hojas</t>
  </si>
  <si>
    <t xml:space="preserve">6. Comercialización y Serv Admón Regular 8. Asistencia Administrativa y Recursos Humanos </t>
  </si>
  <si>
    <t xml:space="preserve">FORMATO HOJA DE VIDA </t>
  </si>
  <si>
    <t>Generalidades: FORMATO HOJA DE VIDA                                                                                                                                                                                                                                                                                                                                                                                                                                                                                                 Requisitos generales: formas preimpresas soportes contables                                                                                                                                                                                                                                   Requisitos específicos:  forma económica  paquete (paquete x50)                                                                                                                                                                                                                                                  Garantía: NA                                                                                                                                                                                                                                                                                                                                      Presentación: paquete por 50 unidades o block por 50 hojas</t>
  </si>
  <si>
    <t>PAQUETE X 20 UNID</t>
  </si>
  <si>
    <t>Formatos de Recibos de Cajas</t>
  </si>
  <si>
    <t xml:space="preserve">Generalidades: FORMATO DE RECIBOS DE CAJA                                                                                                                                                                                                                                                                                                                                                                                                                                                                                          Requisitos generales: formas preimpresas soportes contables                                                                                                                                                                                                                              Requisitos específicos:  forma económica  paquete (paquete x100) BLOCK O TALONARIO                                                                                                                                                                                                                                              Garantía: NA                                                                                                                                                                                                                                                                                                                                      Presentación: paquete por talonario  por 100 </t>
  </si>
  <si>
    <t>PAQUETE X 100</t>
  </si>
  <si>
    <t xml:space="preserve">4. Comercialización y Serv Admón Regular 20. Asistencia Administrativa y Recursos Humanos </t>
  </si>
  <si>
    <t>Gancho Legajador plásticos</t>
  </si>
  <si>
    <t>Generalidades: CAJA DE GANCHO LEGAJADOR                                                                                                                                                                                                                                                                                                                                                                                                                                                                                          Requisitos generales: PLASTICO ANTICORTANTE PARA ARCHIVO DE OFICINA Y ESCOLAR                                                                                                                                                                                                                             Requisitos específicos:  CAJA POR 20 UNDS. CAPACIDAD PARA 250 HOJAS DE 60GRS CON BASE DE 8 CMS                                                                                                                                                                                                                                             Garantía: NA                                                                                                                                                                                                                                                                                                                                      Presentación: CAJA</t>
  </si>
  <si>
    <t>PAQ X 20 UDS</t>
  </si>
  <si>
    <t xml:space="preserve">Archivo Articulación </t>
  </si>
  <si>
    <t>Hoja de examen rayada</t>
  </si>
  <si>
    <t>Papel---tipo elemento consumo presentacion n.a. gramaje n.a. tamaño n.a. unidad de medida unidad clase n.a. color n.a.</t>
  </si>
  <si>
    <t xml:space="preserve">10. Comercialización y Serv Admón Regular 5. Asistencia Administrativa y Recursos Humanos </t>
  </si>
  <si>
    <t>Kit de folders</t>
  </si>
  <si>
    <t>Folders plásticos Tamaño A-4 y oficio en variados colores.
*Bolsillos interiores.
*Incluye etiqueta para colocar datos.
*Paquete x10</t>
  </si>
  <si>
    <t xml:space="preserve">6. Comercialización y Serv Admón Regular 13. Archivo Articulación </t>
  </si>
  <si>
    <t xml:space="preserve">KIT DE FORMAS DIDACTICAS </t>
  </si>
  <si>
    <t>KIT DE FORMAS DIDACTICAS 7000 MINERVA CONTABLES, ADMINISTRATIVAS Y FINANCIERAS INCLUYE 33 FORMAS MINERVA, DISENADAS Y ACTUALIZADAS SEGUN LA LEY.</t>
  </si>
  <si>
    <t xml:space="preserve">15. Comercialización y Serv Admón Regular 20. Asistencia Administrativa y Recursos Humanos </t>
  </si>
  <si>
    <t>LAPIZ CORRECTOR</t>
  </si>
  <si>
    <t>LAPIZ CORRECTOR 7ML</t>
  </si>
  <si>
    <t>32. Comercialización y Serv Admón Regular 10. MF ENI 20. Asesoria Comercial Articulación</t>
  </si>
  <si>
    <t>LEGAJO AMARILLO TAMAÑO OFICIO</t>
  </si>
  <si>
    <t>Generalidades:  TAPAS DE LEGAJO CARTULINA                                                                                                                                                                                                                                                                                    Requisitos generales: TAMAÑO OFICIO                                                                                                                                                                                                                                                                                Requisitos específicos:  CARTULINA AMARILLA                                                                                                                                                                                                                                                        Garantía: NA                                                                                                                                                                                                                                                                                                                                                                                                                                    PRESENTACIÓN: PAQUETE POR 100</t>
  </si>
  <si>
    <t xml:space="preserve">20. Comercialización y Serv Admón Regular 5. Asistencia Administrativa y Recursos Humanos </t>
  </si>
  <si>
    <t>Materiales de enseñanza de habilidades para elaborar la hoja de vida</t>
  </si>
  <si>
    <t>Formato hoja de vida - Paquetes X 20 Unidades</t>
  </si>
  <si>
    <t xml:space="preserve">6. Comercialización y Serv Admón Regular 10. Asistencia Administrativa y Recursos Humanos </t>
  </si>
  <si>
    <t>PERFORADORA PARA OFICINA DE 2 HUECOS</t>
  </si>
  <si>
    <t>PERFORADORA PARA OFICINA DE 2 HUECOS CON CAPACIDAD DE PERFORACION MINIMA DE 20 HOJAS A LA VEZ, ESTRUCTURA EN PLÁSTICO ABS DE ALTA RESISTENCIA. BASE METÁLICA QUE PERMITE UNA PERFECTA PERFORACIÓN. DISEÑO ERGONÓMICO PARA UNA FÁCIL MANIPULACIÓN, REGLA GUÍA AJ</t>
  </si>
  <si>
    <t xml:space="preserve">SOBRE  MANILA CARTA </t>
  </si>
  <si>
    <t>Sobre de Manila Carta 22,5 x 29,0 cms.</t>
  </si>
  <si>
    <t xml:space="preserve">SOBRE MANILA OFICO </t>
  </si>
  <si>
    <t>Sobre de Manila Oficio 25,0 x 35,0 cms.</t>
  </si>
  <si>
    <t>TAJALAPIZ METÁLICO</t>
  </si>
  <si>
    <r>
      <t>Generalidades</t>
    </r>
    <r>
      <rPr>
        <sz val="10"/>
        <color rgb="FF000000"/>
        <rFont val="Arial"/>
        <family val="2"/>
        <charset val="1"/>
      </rPr>
      <t xml:space="preserve">:Cuchilla de acero templado con excelente filo de corte. Tajalápiz con depósito que evita la suciedad. Excelente facilidad al afilar Para un óptimo afilado, recomendamos reemplazar el afilalápices con frecuencia porque la cuchilla se deteriora pasado un tiempo ocasionando la ruptura de la mina
</t>
    </r>
    <r>
      <rPr>
        <u/>
        <sz val="10"/>
        <color rgb="FF000000"/>
        <rFont val="Arial"/>
        <family val="2"/>
        <charset val="1"/>
      </rPr>
      <t>Requisitos Generales</t>
    </r>
    <r>
      <rPr>
        <sz val="10"/>
        <color rgb="FF000000"/>
        <rFont val="Arial"/>
        <family val="2"/>
        <charset val="1"/>
      </rPr>
      <t xml:space="preserve">: Medidas(Alto x Ancho x Largo): 7.5x1x1
</t>
    </r>
    <r>
      <rPr>
        <u/>
        <sz val="10"/>
        <color rgb="FF000000"/>
        <rFont val="Arial"/>
        <family val="2"/>
        <charset val="1"/>
      </rPr>
      <t>Requisitos Especificos: Cuchilla de acero templado con excelente filo de
corte.. Tajalápiz con depósito que evita la suciedad
Presentación</t>
    </r>
    <r>
      <rPr>
        <sz val="10"/>
        <color rgb="FF000000"/>
        <rFont val="Arial"/>
        <family val="2"/>
        <charset val="1"/>
      </rPr>
      <t xml:space="preserve">: UNIDAD
</t>
    </r>
    <r>
      <rPr>
        <u/>
        <sz val="10"/>
        <color rgb="FF000000"/>
        <rFont val="Arial"/>
        <family val="2"/>
        <charset val="1"/>
      </rPr>
      <t>Garantías: NA</t>
    </r>
  </si>
  <si>
    <t>RESALTADOR DESECHABLE SURTIDOS  CJ*12</t>
  </si>
  <si>
    <t xml:space="preserve"> CJ*12</t>
  </si>
  <si>
    <t>MARCADOR PERMANENTE TINTA NEGRA   CAJA*10</t>
  </si>
  <si>
    <t>CAJA*10</t>
  </si>
  <si>
    <t>CAJA DE LAPIZ NEGRO NO 2 * 12 UNIDADES</t>
  </si>
  <si>
    <t>Caja* 12 UNIDADES</t>
  </si>
  <si>
    <t>COMPROBANTE DE INGRESO REF:2014 * 50</t>
  </si>
  <si>
    <t xml:space="preserve"> REF:2014 * 50</t>
  </si>
  <si>
    <t>FACTURA DE VENTA 2508RO  PQT*50</t>
  </si>
  <si>
    <t>PAQUETE  POR 50</t>
  </si>
  <si>
    <t xml:space="preserve">12. Contabilidad Articulación 90. Asesoria Comercial Articulación 10. Archivo Articulación </t>
  </si>
  <si>
    <t>FORMA NOTA DE CONTABILIDAD 4010  PQT*50</t>
  </si>
  <si>
    <t xml:space="preserve"> PQT*50</t>
  </si>
  <si>
    <t>FORMA PREIMPRESA RECIBO CAJA MENOR FE-2001  PQT*50</t>
  </si>
  <si>
    <t xml:space="preserve">25. Asesoria Comercial Articulación 10. Archivo Articulación </t>
  </si>
  <si>
    <t>BORRADOR PARA TABLERO ACRILICO BASE MADERA X UND</t>
  </si>
  <si>
    <t>15. MF ENI 20.  Asesoria Comercial Articulación</t>
  </si>
  <si>
    <t>MARCADOR BORRABLE TINTA NEGRA   CAJA*10</t>
  </si>
  <si>
    <t>caja *10</t>
  </si>
  <si>
    <t>15. MF ENI 5. Asesoria Comercial Articulación</t>
  </si>
  <si>
    <t>Cuaderno argollado cuadriculado</t>
  </si>
  <si>
    <t xml:space="preserve">unidad </t>
  </si>
  <si>
    <t>15. MF ENI 15. Asesoria Comercial Articulación</t>
  </si>
  <si>
    <t xml:space="preserve">Marcadores Borrables colores surtidos </t>
  </si>
  <si>
    <t xml:space="preserve">Marcadores Borrables colores surtidos x caja </t>
  </si>
  <si>
    <t>Cajas</t>
  </si>
  <si>
    <t>Tarjeta Kardex</t>
  </si>
  <si>
    <t>PAQ</t>
  </si>
  <si>
    <t xml:space="preserve">60. Comercialización y Serv Admón Regular 10. Archivo Articulación </t>
  </si>
  <si>
    <t>BLOCK OFICIO CUADROS 50 HOJAS</t>
  </si>
  <si>
    <t>LAPIZ MINA N.2H NEGRO CAJA*12</t>
  </si>
  <si>
    <t>36. Comercialización y Serv Admón Regular 10. MF ENI 15. Asesoria Comercial Articulación</t>
  </si>
  <si>
    <t>CARPETA PLASTICA LEGAJADOR 3 POSICIONES 200 HOJAS</t>
  </si>
  <si>
    <t xml:space="preserve">Sacagrapas </t>
  </si>
  <si>
    <t>Und.</t>
  </si>
  <si>
    <t>PROYECCION ECONOMICA LOTE 7. PAPELERIA</t>
  </si>
  <si>
    <t>PROMEDI0O</t>
  </si>
  <si>
    <t>Acido Bórico</t>
  </si>
  <si>
    <t>Acido Bórico polvo 99% pureza. Es usado como antiséptico, insecticida, retardante de la llama y precursor de otros compuestos químicos. Es usado también como agente tampón para regulación del pH</t>
  </si>
  <si>
    <t>kilogramo</t>
  </si>
  <si>
    <t xml:space="preserve">Farmacia Regular </t>
  </si>
  <si>
    <t xml:space="preserve">Ácido Salicílico </t>
  </si>
  <si>
    <t>llamados agentes queratolíticos. El ácido salicílico tópico alivia el acné al reducir la hinchazón y enrojecimiento y abrir los poros de la piel obstruidos, lo que permite que las espinillas se sequen. Ácido Salicílico Polvo para preparación de  uso tópico</t>
  </si>
  <si>
    <t xml:space="preserve">Alcohol etílico al 96% </t>
  </si>
  <si>
    <t>Alcohol etílico 96%  x galonesxlitros</t>
  </si>
  <si>
    <t>Litros</t>
  </si>
  <si>
    <t xml:space="preserve">Carbopol </t>
  </si>
  <si>
    <t>Carbopol 934 o 940 NF   polvo. emulsionante, estabilizante, de suspensión, espesante en muchas industrias y también se utiliza como agente gelificante en geles desinfectantes para manos y otros productos.</t>
  </si>
  <si>
    <t>Gramos</t>
  </si>
  <si>
    <t>Aceite de coco</t>
  </si>
  <si>
    <t>Aceite esencial con aroma de coco</t>
  </si>
  <si>
    <t>Frascox30ml</t>
  </si>
  <si>
    <t>Aceite  de Argàn</t>
  </si>
  <si>
    <t xml:space="preserve">Aceite esencial con aroma de Argàn.  </t>
  </si>
  <si>
    <t>Aceite de Lavanda</t>
  </si>
  <si>
    <t>Aceite esencial con aroma de Lavanda</t>
  </si>
  <si>
    <t>Aceite de Teresa</t>
  </si>
  <si>
    <t>Aceite esencial con aroma de Teresa</t>
  </si>
  <si>
    <t>Aceite de Almendras</t>
  </si>
  <si>
    <t>Aceite esencial con aroma de Almendras</t>
  </si>
  <si>
    <t>Frascox30m</t>
  </si>
  <si>
    <t xml:space="preserve">Glicerina </t>
  </si>
  <si>
    <t>Glicerina USP líquida</t>
  </si>
  <si>
    <t xml:space="preserve">Oxido de zinc </t>
  </si>
  <si>
    <t>Óxido de Zinc (Polvo cementante), polvo blanco químicamentepuro, concentración del 99%, envase plástico por 175 gr</t>
  </si>
  <si>
    <t>Frasco 175 gr</t>
  </si>
  <si>
    <t xml:space="preserve">Enfermeria Regular </t>
  </si>
  <si>
    <t xml:space="preserve">Salicilato de Metilo </t>
  </si>
  <si>
    <t>Salicilato de Metilo líquido, aceite de gaulteria, analgésica, antiinflamatoria, antipirética</t>
  </si>
  <si>
    <t xml:space="preserve">Alcohol cetílico al 98% </t>
  </si>
  <si>
    <t>Alcohol cetílico 98% polvo. Bolsa x Kilogramos</t>
  </si>
  <si>
    <t>Bolsa x Kilogramos</t>
  </si>
  <si>
    <t xml:space="preserve">Yodo </t>
  </si>
  <si>
    <t>Cristales de yodo, antiséptico de la piel. Se usa como desinfectante para limpiar superficies y envases para almacenaje, en jabones para la piel y en vendajes y para purificar agua</t>
  </si>
  <si>
    <t>Trietanolamina</t>
  </si>
  <si>
    <t>Trietanolamina mínimo 85% de pureza.  Líquida. Apariencia líquido amarillo pálido, higroscópico, emulsificante, amortiguando pH. líquido claro transparente/amarillento (que cuando está impuro puede volverse sólido dependiendo de la temperatura), que no es muy higroscópico ni muy volátil pero que es completamente soluble en agua</t>
  </si>
  <si>
    <t xml:space="preserve">Vaselina </t>
  </si>
  <si>
    <t>Vaselina USP sólida, hidratante, derivado del petróleo</t>
  </si>
  <si>
    <t xml:space="preserve">Benzoato de sodio </t>
  </si>
  <si>
    <t>Benzoato de sodio 99%, Polvo. blanca, cristalina y gelatinosa o granulada, conservante alimentario</t>
  </si>
  <si>
    <t>Kilogramo</t>
  </si>
  <si>
    <t xml:space="preserve">Alcanfor </t>
  </si>
  <si>
    <t xml:space="preserve">Alcanfor granulado, calidad de alta pureza </t>
  </si>
  <si>
    <t xml:space="preserve">Acido Estearico </t>
  </si>
  <si>
    <t>Acido Estearico grado cosmético 98-99% de pureza.  Polvo. Utilizarse en la piel, posee propiedades emolientes y protectoras y es fácilmente absorbido por la piel, convirtiéndolo en un excelente hidratante y humectante de elevada calidad en cremas y cosméticos</t>
  </si>
  <si>
    <t xml:space="preserve">Metil Parabeno </t>
  </si>
  <si>
    <t>Metil Parabeno Polvo mínimo 95% pureza. El metilparabeno es un agente fungicida (E218) empleado en una variedad de alimentos y de productos de cosmética</t>
  </si>
  <si>
    <t xml:space="preserve">Talco </t>
  </si>
  <si>
    <t>Talco Extra grado cosmético, polvo blanco. mineral con propiedades antitranspirantes, absorbentes y blanqueantes</t>
  </si>
  <si>
    <t>Kg</t>
  </si>
  <si>
    <t>Propilenglicol</t>
  </si>
  <si>
    <t>Propilenglicol USP líquido,  aceitoso claro, higroscópico y miscible con agua, acetona, y cloroformo, líquido aceitoso claro, higroscópico y miscible con agua, acetona, y cloroformo - FRASCOX1KG</t>
  </si>
  <si>
    <t>FRASCOX1KG</t>
  </si>
  <si>
    <t>ACIDO CITRICO</t>
  </si>
  <si>
    <t xml:space="preserve"> PRESENTACION FRASCO X 1 Kg UNIDAD DE MEDIDA FRASCO NOMBRE ACIDO CITRICO. Es un polvo cristalino de color blanco. Tiene un aroma fuerte y sabor agrio.
Posee una textura suave. Es un antioxidante fabuloso</t>
  </si>
  <si>
    <t>kg</t>
  </si>
  <si>
    <t>PROPILPARABENO</t>
  </si>
  <si>
    <t xml:space="preserve"> Polvo blanco, inodoro y es disoluble en agua. conservante alimentario de código: E 216</t>
  </si>
  <si>
    <t>ACETATO DE AMILO</t>
  </si>
  <si>
    <t>Disolvente fuerte, líquido incoloro con un olor similar a los plátanos y las manzanas, usa ampliamente como solvente y en la fabricación de agentes de sabor artificial en frutas. El acetato de amilo es un compuesto orgánico y un éster. Frascox100ml</t>
  </si>
  <si>
    <t>Frascox100ml</t>
  </si>
  <si>
    <t>CERA CARNAUBA-Cera alba</t>
  </si>
  <si>
    <t>Trozos o laminas de color blanco o blanco amarillento, translucidas y
finas, olor céreo y no rancio. Prácticamente insoluble en agua y
parcialmente insoluble en etanol al 90%, soluble en aceites. Punto de
fusión: 61 – 65 ºC</t>
  </si>
  <si>
    <t>Terron o barra en Gramos</t>
  </si>
  <si>
    <t>TEXAPON 70 USP</t>
  </si>
  <si>
    <t>Lauril éter sulfato de sodio AL 70%. Texapon N 70 es una pasta fluida ligeramente amarilla, es una materia prima detergente
aniónica de alta concentración para la industria</t>
  </si>
  <si>
    <t>CARBOXIL METIL CELULOSA-CMC</t>
  </si>
  <si>
    <r>
      <t xml:space="preserve">Espesante, emulsificante, estabilizante, ligante, agente retenedor de agua y agente suspensor de partículas. Polvo Apariencia blanco, es un estabilizador de espesamiento. Es un coloide hidrófilo de acción y usos similares a la </t>
    </r>
    <r>
      <rPr>
        <b/>
        <sz val="10"/>
        <color theme="1"/>
        <rFont val="Arial"/>
        <family val="2"/>
      </rPr>
      <t>metilcelulosa</t>
    </r>
    <r>
      <rPr>
        <sz val="10"/>
        <color theme="1"/>
        <rFont val="Arial"/>
        <family val="2"/>
      </rPr>
      <t>. Da geles de buena consistencia pero sin una gran transparencia y de color pardo acaramelado.</t>
    </r>
  </si>
  <si>
    <t>AZUFRE</t>
  </si>
  <si>
    <t>Se usa contra hongos. Polvo, tiene un color amarillento fuerte, amarronado o verde anaranjado y arde con llama de color azul. Es insoluble en agua</t>
  </si>
  <si>
    <t xml:space="preserve">Vaso precipitado </t>
  </si>
  <si>
    <t>vaso precipitado vidrio (Beaker) 100 mL Vidrio , Resistentes a altas y cambios de temperatura</t>
  </si>
  <si>
    <t>Vaso precipitado</t>
  </si>
  <si>
    <t>vaso precipitado vidrio (Beaker) 250 mL Vidrio , Resistentes a altas y cambios de temperatura</t>
  </si>
  <si>
    <t>vaso precipitado vidrio   (Beaker) 50 mL Vidrio , Resistentes a altas y cambios de temperatura</t>
  </si>
  <si>
    <t>vaso precipitado vidrio  (Beaker) 600 ml Vidrio , Resistentes a altas y cambios de temperatura</t>
  </si>
  <si>
    <t>vaso precipitado vidrio  (Beaker) 1000 ml Vidrio , Resistentes a altas y cambios de temperatura</t>
  </si>
  <si>
    <t>Tubo Capilar</t>
  </si>
  <si>
    <t>Tubo Capilar de vidrio. Tubo de vidrio de diámetro muy pequeño y corta longitud. El diámetro interno del tubo es utilizado para demostrar los puntos de fusion</t>
  </si>
  <si>
    <t>cajax200</t>
  </si>
  <si>
    <t>Erlenmeyer</t>
  </si>
  <si>
    <t>Erlenmeyer 250 ml de vidrio. Vidrio  Resistentes a altas y cambios de temperatura</t>
  </si>
  <si>
    <t xml:space="preserve">Erlenmeyer 100 ml de vidrio. Resistentes a altas y cambios de temperatura
</t>
  </si>
  <si>
    <t>Erlenmeyer 500 ml de vidrio. Resistentes a altas y cambios de temperatura</t>
  </si>
  <si>
    <t>Erlenmeyer 1000 ml de vidrio. Resistentes a altas y cambios de temperatura</t>
  </si>
  <si>
    <t xml:space="preserve">ESCOBILLÓN DE LIMPIEZA O CHURRUSCO </t>
  </si>
  <si>
    <t xml:space="preserve">Escobillón de limpieza para pipetas, buretas, tubos de ensayo, probetas, vaso precipitado. Material: Cerdas y alambre.
Referencia-Dimensiones-Uso: 6801- 200x90x20mm-pequeño </t>
  </si>
  <si>
    <t>Escobillón de limpieza para pipetas, buretas, tubos de ensayo, probetas, vaso precipitado. Material: Cerdas y alambre.
Referencia-Dimensiones-Uso: 6802- 230x120x25mm - mediano</t>
  </si>
  <si>
    <t>Escobillón de limpieza para pipetas, buretas, tubos de ensayo, probetas, vaso precipitado. Material: Cerdas y alambre.
Referencia-Dimensiones-Uso: 6803 - 280x120x30mm - grande</t>
  </si>
  <si>
    <t>Pipetas 10 ml</t>
  </si>
  <si>
    <t>Pipetas volumetrica de vidrio de  10 ml. Vidrio  Resistentes a altas y cambios de temperatura</t>
  </si>
  <si>
    <t xml:space="preserve">Pipetas 5 ml </t>
  </si>
  <si>
    <t xml:space="preserve"> Balones volumétricos de fondo plano</t>
  </si>
  <si>
    <t>Balones volumétricos de fondo plano de vidrio de 100 ml.  Con tapon(tapa) emerilado de vidrio o de plastico. Vidrio  Resistentes a altas y cambios de temperatura</t>
  </si>
  <si>
    <t>Balones volumétricos de fondo plano</t>
  </si>
  <si>
    <t>Balones volumétricos de fondo plano de vidrio de 50 ml. Con tapon(tapa) emerilado de vidrio o de plastico. Vidrio  Resistentes a altas y cambios de temperatura</t>
  </si>
  <si>
    <t>Balones volumétricos de fondo plano de vidrio de 200 ml. Con tapon(tapa) emerilado de vidrio o de plastico. Vidrio  Resistentes a altas y cambios de temperatura</t>
  </si>
  <si>
    <t>Balones volumétricos</t>
  </si>
  <si>
    <t>Balones volumétricos de vidrio de 500 ml. Con tapon(tapa) emerilado de vidrio o de plastico. Vidrio  Resistentes a altas y cambios de temperatura</t>
  </si>
  <si>
    <t>Balones volumétricos de vidrio de 1000 ml. Con tapon(tapa) emerilado de vidrio o de plastico. Vidrio  Resistentes a altas y cambios de temperatura</t>
  </si>
  <si>
    <t>Picnómetro 10 ml</t>
  </si>
  <si>
    <t xml:space="preserve">Picnómetro 10 ml. El picnómetro es aquel instrumento de medición cuyo volumen es conocido y permite determinar la densidad o peso específico de cualquier líquido mediante gravimetría a una determinada temperatura.​ Pignometro con tapon de vidrio Resistentes a altas y cambios de temperatura. </t>
  </si>
  <si>
    <t>Picnómetro 25 ml</t>
  </si>
  <si>
    <t>Picnómetro 25 ml. El picnómetro es aquel instrumento de medición cuyo volumen es conocido y permite determinar la densidad o peso específico de cualquier líquido mediante gravimetría a una determinada temperatura.​</t>
  </si>
  <si>
    <t xml:space="preserve">Picnómetro 50 ml </t>
  </si>
  <si>
    <t>Picnómetro 50 ml. El picnómetro es aquel instrumento de medición cuyo volumen es conocido y permite determinar la densidad o peso específico de cualquier líquido mediante gravimetría a una determinada temperatura.​</t>
  </si>
  <si>
    <t>Pinza Universal</t>
  </si>
  <si>
    <t>Pinza Universal Metalica(acero inoxidable).   Sirve para sujetar tubos de ensayo, buretas, embudos de filtración, embudos de decantación, es decir elementos que, en general poseen poco peso para evitar la pérdida de estabilidad</t>
  </si>
  <si>
    <t xml:space="preserve">Pinzas </t>
  </si>
  <si>
    <t>Pinzas metalicas para crisol es una herramienta de acero inoxidable y su función es sostener y manipular capsulas de evaporación, crisoles y otros objetos</t>
  </si>
  <si>
    <t>Pipetas graduadas 1 ml</t>
  </si>
  <si>
    <t>Pipetas graduadas de vidrio de 1 ml. Resistentes a altas y cambios de temperatura</t>
  </si>
  <si>
    <t xml:space="preserve">Pipetas graduadas 5 ml </t>
  </si>
  <si>
    <t>Pipetas graduadas de vidrio de 5 ml. Resistentes a altas y cambios de temperatura</t>
  </si>
  <si>
    <t xml:space="preserve">Pipetas graduadas 20 ml </t>
  </si>
  <si>
    <t>Pipetas graduadas de vidrio de 20 ml. V. Resistentes a altas y cambios de temperatura</t>
  </si>
  <si>
    <t xml:space="preserve">Pipetas graduadas 50 ml </t>
  </si>
  <si>
    <t>Pipetas graduadas de vidrio de 50 ml. Vidrio Pirex. Resistentes a altas y cambios de temperatura</t>
  </si>
  <si>
    <t>Pipetas graduadas 100 ml</t>
  </si>
  <si>
    <t>Pipetas graduadas de vidrio de 100 ml. Vidrio Pirex. Resistentes a altas y cambios de temperatura</t>
  </si>
  <si>
    <t>Peras Pipeteadores</t>
  </si>
  <si>
    <t>Peras Pipeteadores universal de goma</t>
  </si>
  <si>
    <t>Probeta de vidrio</t>
  </si>
  <si>
    <t>Probeta de vidrio de 50 ml.  Es un instrumento volumétrico que consiste en un cilindro graduado, es decir, lleva grabada una escala por la parte exterior que permite medir un determinado volumen. Vidrio Pirex Resistentes a altas y cambios de temperatura</t>
  </si>
  <si>
    <t>Probeta de vidrio de 100 ml.  Es un instrumento volumétrico que consiste en un cilindro graduado, es decir, lleva grabada una escala por la parte exterior que permite medir un determinado volumen. Vidrio Pirex. Resistentes a altas y cambios de temperatura</t>
  </si>
  <si>
    <t>Probeta de vidrio de 250 ml.  Es un instrumento volumétrico que consiste en un cilindro graduado, es decir, lleva grabada una escala por la parte exterior que permite medir un determinado volumen. Vidrio Pirex. Resistentes a altas y cambios de temperatura</t>
  </si>
  <si>
    <t>Espátulas combinadas</t>
  </si>
  <si>
    <t>Espátulas combinadas  planas y acanaladas de acero inoxidable 304, utilizado para tomar pequeñas cantidades de compuestos reactivos que son básicamente polvo, no se oxidan. Longitud 180mm. Caracteristicas:
- Plana
- Fabricada en acero inoxidable 304
- No se oxidan en entornos ácidos
- A prueba de llamas
- Esterilizable en autoclave e impenetrable al agua hirviendo
- Longitud: 180 mm</t>
  </si>
  <si>
    <t xml:space="preserve">Unidad </t>
  </si>
  <si>
    <t>GORROS DESECHABLES TIPO ORUGA</t>
  </si>
  <si>
    <t xml:space="preserve">GORROS DESECHABLES TIPO ORUGA
– Borde elástico que no ejerce presión
– TELA NO TEJIDA. 100% desechable.
– Talla única
– Colores: Blanco, y/o azul 
– Presentación: caja x 100 unidades          </t>
  </si>
  <si>
    <t xml:space="preserve">1. Enfermeria Regular 3. Salud Oral Regular </t>
  </si>
  <si>
    <t>ACLIRICO AUTOPOLIMERIZABLE MONOMERO</t>
  </si>
  <si>
    <t xml:space="preserve">ACLIRICO AUTOPOLIMERIZABLE MONOMERO,  MATERIAL LIQUIDO 1000 ML </t>
  </si>
  <si>
    <t>Frasco</t>
  </si>
  <si>
    <t>ACLIRICO AUTOPOLIMERIZABLE POLIMERO PARA PROVISIONALES</t>
  </si>
  <si>
    <t>ACLIRICO AUTOPOLIMERIZABLE POLIMERO PARA PROVISIONALES,  POLVO  AUTOCURADO PARA PROVISIONALES VERACRYL  60 GRAMOS</t>
  </si>
  <si>
    <t>Jeringa esteril de 5ml</t>
  </si>
  <si>
    <t xml:space="preserve"> PRESENTACION CAJA X 100 UNIDAD DE MEDIDA UNIDAD NOMBRE GENERICO AGUA ESTERIL</t>
  </si>
  <si>
    <t xml:space="preserve">aguja 20 </t>
  </si>
  <si>
    <t xml:space="preserve"> TAMAÑO N.A. UNIDAD DE MEDIDA UNIDAD CARACTERISTICA HIPODERMICA MATERIAL DESECHABLE</t>
  </si>
  <si>
    <t xml:space="preserve">aguja 22  </t>
  </si>
  <si>
    <t>aguja 27</t>
  </si>
  <si>
    <t>alcohol en gel antibacterial  formulada a base de alcohol etilico de 60 a 80 % adicionado como humectante y emoliente tipo alergenico frasco por 500ml</t>
  </si>
  <si>
    <t>alcohol en gel antibacterial  formulada a base de alcohol etilico de 60 a 80 % adicionado como humectante y emoliente tipo alergenico frasco por 500ml -  PRESENTACION N.A. UNIDAD DE MEDIDA GALON NOMBRE GENERICO ALCOHOL GLICERINADO</t>
  </si>
  <si>
    <t>frasco por 500</t>
  </si>
  <si>
    <t>ALGODÓN</t>
  </si>
  <si>
    <t>ALGODÓN  PRESENTACION BOLSA X 250 GR UNIDAD DE MEDIDA UNIDAD NOMBRE ALGODON</t>
  </si>
  <si>
    <t>APLICADOR DENTAL</t>
  </si>
  <si>
    <t>APLICADOR DENTAL  PRESENTACION N.A. UNIDAD DE MEDIDA PAQUETE X 100 CARACTERISTICA N.A.</t>
  </si>
  <si>
    <t xml:space="preserve">aposito interactivo gelificado bactericida </t>
  </si>
  <si>
    <t>aposito interactivo gelificado bactericida   PRESENTACION N.A. UNIDAD DE MEDIDA UNIDAD CARACTERISTICA APOSITO</t>
  </si>
  <si>
    <t>Bajalenguas</t>
  </si>
  <si>
    <t xml:space="preserve">Bajalenguas  UNIDAD DE MEDIDA PAQUETE CARACTERISTICA N.A. MATERIAL MADERA </t>
  </si>
  <si>
    <t>PAQUETE X 20 UN</t>
  </si>
  <si>
    <t>Bata manga corta</t>
  </si>
  <si>
    <t xml:space="preserve">bata manga corta:  UNIDAD DE MEDIDA UNIDAD CARACTERISTICA DE CIRUGIA MATERIAL DESECHABLE TALLA UNICA COLOR AZUL </t>
  </si>
  <si>
    <t>BATA MANGA LARGA CIRUGIA</t>
  </si>
  <si>
    <t xml:space="preserve">BATA MANGA LARGA CIRUGIA:  UNIDAD DE MEDIDA UNIDAD CARACTERISTICA DE CIRUGIA MATERIAL DESECHABLE TALLA UNICA COLOR AZUL </t>
  </si>
  <si>
    <t>bolsa recolectora cistofloo</t>
  </si>
  <si>
    <t>Bolsa recolectora cistoflo:  PRESENTACION 2500cc UNIDAD DE MEDIDA UNIDAD NOMBRE CISTOFLOO (bolsa recolectora de orina)</t>
  </si>
  <si>
    <t>cateter # 20</t>
  </si>
  <si>
    <t>cateter # 20:  UNIDAD DE MEDIDA X CAJA DE 50 UNIDAD CARACTERISTICA NUMERO 20 NOMBRE CATETER</t>
  </si>
  <si>
    <t>cateter # 22</t>
  </si>
  <si>
    <t>cateter # 22:  UNIDAD DE MEDIDA  X CAJA DE 50 UNIDAD CARACTERISTICA NUMERO 22 NOMBRE CATETER</t>
  </si>
  <si>
    <t>cateter # 24</t>
  </si>
  <si>
    <t>cateter # 24:  UNIDAD DE MEDIDA  X CAJA DE 50 UNIDAD CARACTERISTICA NUMERO 24 NOMBRE CATETER</t>
  </si>
  <si>
    <t xml:space="preserve">Cemento de fosfato de zinc. </t>
  </si>
  <si>
    <t>Cemento de oxifosfato es un cemento a base de zinc, de alta resistencia y baja solubilidad. Utilizado para fija estructuras realizadas fuera de la boca, a tejidos del diente, para base dura en procesos odontológicos.</t>
  </si>
  <si>
    <t xml:space="preserve">Kit Polvo 32 gr, Liquido 15cc.
</t>
  </si>
  <si>
    <t>CEMENTO DENTAL HIDROXIDO DE CALCIO DYCAL</t>
  </si>
  <si>
    <t>CEMENTO DENTAL HIDROXIDO DE CALCIO DYCAL:  HIDROXIDO DE CALCIO DYCAL PARA USO ODONTOLOGICO FRAGUABLE BASE - CATALIZADOR</t>
  </si>
  <si>
    <t>Kit</t>
  </si>
  <si>
    <t>cinta indicadora de esterilizacion</t>
  </si>
  <si>
    <t>cinta indicadora de esterilizacion  PRESENTACION N.A. UNIDAD DE MEDIDA ROLLO NOMBRE CINTA INDICADORA DE ESTERILIZACION</t>
  </si>
  <si>
    <t>cloruro de sodio de 100ml</t>
  </si>
  <si>
    <t>cloruro de sodio de 100ml  PRESENTACION FRASCO X 500 ML UNIDAD DE MEDIDA UNIDAD CARACTERISTICA N.A. NOMBRE GENERICO CLORURO DE SODIO 0.9%</t>
  </si>
  <si>
    <t>compresas gasa</t>
  </si>
  <si>
    <t>compresas gasa  PRESENTACION N.A. UNIDAD DE MEDIDA: PAQUETE X 5 CARACTERISTICA COMPRESA</t>
  </si>
  <si>
    <t>DESMINERALIZANTE</t>
  </si>
  <si>
    <t>DESMINERALIZANTE  ACIDO FOSFORICO 37%  UNIDAD DE MEDIDA JERINGA</t>
  </si>
  <si>
    <t>Enema Travad</t>
  </si>
  <si>
    <t>Enema Travad  TAMAÑO N.A. UNIDAD DE MEDIDA UNIDAD CARACTERISTICA ENEMA EVACUANTE MATERIAL PLASTICA PVC</t>
  </si>
  <si>
    <t>equipo de venoclisis</t>
  </si>
  <si>
    <t>equipo de venoclisis  UNIDAD DE MEDIDA UNIDAD CARACTERISTICA N.A. NOMBRE VENOCLISIS MACROGOTEO</t>
  </si>
  <si>
    <t>ESMALTE DENTAL X 12 ML PARA COLOREAR LOS DIENTES . TONO NICOTINA , BLANCO Y NEGRO</t>
  </si>
  <si>
    <t>ESMALTE DENTAL X 12 ML PARA COLOREAR LOS DIENTES . TONO NICOTINA , BLANCO Y NEGRO - NOMBRE MAQUILLAJE ARTISTICO</t>
  </si>
  <si>
    <t>UNIDAD X 12ML</t>
  </si>
  <si>
    <t>Esparadrado  Tela 3 Pulgadas</t>
  </si>
  <si>
    <t xml:space="preserve"> PRESENTACION 3 PULGADAS X 5 MT UNIDAD DE MEDIDA X METRO NOMBRE ESPARADRAPO</t>
  </si>
  <si>
    <t>esparadrapo antialergico</t>
  </si>
  <si>
    <t xml:space="preserve"> PRESENTACION ROLLO DE 2.25 X 5 MT UNIDAD DE MEDIDA ROLLO NOMBRE ESPARADRAPO MICROPOROSO</t>
  </si>
  <si>
    <t>ESPARADRAPO ANTIALERGICO MICROPORE ROLLO X 1"</t>
  </si>
  <si>
    <t>TIPO ELEMENTO DE CONSUMO. PRESENTACION ROLLO X 1 PULGADA UNIDAD DE MEDIDA UNIDAD NOMBRE MICROPORE</t>
  </si>
  <si>
    <t>ESPARADRAPO ANTIALERGICO MICROPORE #5</t>
  </si>
  <si>
    <t>ESPARADRAPO ANTIALERGICO MICROPORE   TAMAÑO NUMERO 5 UNIDAD DE MEDIDA CAJA CARACTERISTICA BUCALES</t>
  </si>
  <si>
    <t>Exovac</t>
  </si>
  <si>
    <t xml:space="preserve"> TAMAÑO 15.3 X 30.3 CM UNIDAD DE MEDIDA UNIDAD CARACTERISTICA RECOLECTORA DE FLUIDOS CON ARO, SISTEMA DE DRENAJE Y CIERRE HERMETICO MATERIAL PLASTICO</t>
  </si>
  <si>
    <t>FIJADOR  PARA CITOLOGIA SPRAY</t>
  </si>
  <si>
    <t xml:space="preserve">FIJADOR  PARA CITOLOGIA SPRAY (fijador para evitar alteración al tomar la muestra) </t>
  </si>
  <si>
    <t>frasco</t>
  </si>
  <si>
    <t xml:space="preserve">GANCHO PORTA  RADIOGRAFIAS </t>
  </si>
  <si>
    <t xml:space="preserve">GANCHO METALICO TIPO CLIP INDIVIDUAL (Especial para el cuidado de la lamina) </t>
  </si>
  <si>
    <t>GLUTARALDEHÍDO desinfectante de alto nivel multidosis galon</t>
  </si>
  <si>
    <t>GLUTARALDEHÍDO desinfectante de alto nivel multidosis galon TIPO ELEMENTOCONSUMO PRESENTACION GALÓN UNIDAD DE MEDIDA UNIDAD NOMBRE GENERICO GUTARALDEHIDO AL 2 PH LIQUIDO PARA ESTERILIZACION EN FRIO</t>
  </si>
  <si>
    <t>galon</t>
  </si>
  <si>
    <t xml:space="preserve"> PRESENTACION FRASCO UNIDAD DE MEDIDA UNIDAD NOMBRE CICATRIZANTE (ideales para detener la sangre en pequeñas heridas. Alivia las heridas causadas por la afeitada, pedicure, manicure y las irritaciones producidas por las picaduras de insectos) </t>
  </si>
  <si>
    <t xml:space="preserve">GOTAS LUBRICANTES DE OJOS </t>
  </si>
  <si>
    <t>GOTAS LUBRICANTES DE OJOS  EN GOTERO Hialuronato Sódico al 0.4%. X UNIDAD 10 ML</t>
  </si>
  <si>
    <t>UNIDAD 10 ML</t>
  </si>
  <si>
    <t>Sobre de gasa precortada por 3 unidades</t>
  </si>
  <si>
    <t>Sobre de gasa precortada por  3 unidades  PRESENTACION ROLLO X 3 UN UNIDAD DE MEDIDAD SOBRE POR 3 UNIDADES CARACTERISTICA DE GASA ESTERIL</t>
  </si>
  <si>
    <t>sobres por tres unidades</t>
  </si>
  <si>
    <t>Rollo de gasa de 100 yardas  hilaza de algodón tipo  VII hospitalaria</t>
  </si>
  <si>
    <t>Rollo de gasa de 100 yardas  hilaza de algodón tipo  VII hospitalaria TIPO ELEMEN+F16:F38TO CONSUMO UNIDAD DE MEDIDA ROLLO CARACTERISTICA N.A. NOMBRE GASA</t>
  </si>
  <si>
    <t>rollo</t>
  </si>
  <si>
    <t>Ácido fosforico desmineralizante</t>
  </si>
  <si>
    <t>Gel ácido orto fosfórico al 35% al 37% para grabado de los tejidos dentales, esmalte, dentina. concentración del 35%  al 37% presentación jeringa X 12grs</t>
  </si>
  <si>
    <t>Jeringa x 12 gr</t>
  </si>
  <si>
    <t xml:space="preserve">Salud Oral Regular </t>
  </si>
  <si>
    <t>Adhesivo de fotocurado</t>
  </si>
  <si>
    <t>Adhesivo dental combinado de grabado total, autograbado y grabado selectivo,Compatible con materiales autopolimerizables o de polimerización dual.Aplicación adhesiva en una sola capa y un solo paso
Virtualmente sin sensibilidad postoperatoria
Alta resistencia de unión a todas las superficies indirectas (zirconia, alúmina, vitrocerámicas y metales) sin necesidad de primer adicional</t>
  </si>
  <si>
    <t>Frasco x 5ml</t>
  </si>
  <si>
    <t>Cera para bases rosada</t>
  </si>
  <si>
    <t>Cera para bases rosada.  Cera rosada para base.
Caja x 230 g x 18 láminas.
Cera en láminas.
Fácil de manipulara al entrar en contacto con el calor.</t>
  </si>
  <si>
    <t>Caja x 18 Laminas</t>
  </si>
  <si>
    <t>Cinta esterilómetro</t>
  </si>
  <si>
    <t>Control químico clase i para esterilización. Control de exposición.</t>
  </si>
  <si>
    <t>Rollo de 19 mm x 50 mts</t>
  </si>
  <si>
    <t xml:space="preserve">Cuñas de madera colores </t>
  </si>
  <si>
    <t xml:space="preserve">Cuñas de madera para odontología. Varias referencias. (surtidas) </t>
  </si>
  <si>
    <t>Paquete x 100 und</t>
  </si>
  <si>
    <t>Fresa Pimpollo</t>
  </si>
  <si>
    <t>Fresa pimpollo de tungasteno. Talle largo. Forma de llama para pieza recta. Aro azul</t>
  </si>
  <si>
    <t xml:space="preserve">Lijas plásticas para pulir resina. </t>
  </si>
  <si>
    <t xml:space="preserve">Lijas plásticas doble punta activa para pulir resina. </t>
  </si>
  <si>
    <t xml:space="preserve">Caja x 100 </t>
  </si>
  <si>
    <t xml:space="preserve">Microaplicadores. </t>
  </si>
  <si>
    <t>aplicadores microbrush color azul</t>
  </si>
  <si>
    <t>Caja x 100 und</t>
  </si>
  <si>
    <t>Pernos en fibra de vidrio</t>
  </si>
  <si>
    <t>Perno en fibra de vidrio. Los Postes (o pernos) de Fibra de Vidrio son accesorios y complemento de gran utilidad para la restauración del diente al que previamente se ha hecho endodoncia .</t>
  </si>
  <si>
    <t>Estuche x 5 unid No-1</t>
  </si>
  <si>
    <t>Placa de acetato duro</t>
  </si>
  <si>
    <t xml:space="preserve">Placa de acetato transparente calibre 0.60  es ideal para férulas duras, férulas delgadas y retenedores de ortodoncia
el material se adhiere a los acrílicos para diversos aparatos dentales
el versátil material de la férula
no contiene látex, BPA, gluten ni monómero. </t>
  </si>
  <si>
    <t>Platina de fox</t>
  </si>
  <si>
    <t>Platina de fox metalica  utilizada para orientacion de rodetes. 
instrumento que se utiliza para orientar el plano protésico después de establecer las relaciones intermaxilares en pacientes desdentados.</t>
  </si>
  <si>
    <t>Recipiente para desechar cápsulas de amalgama</t>
  </si>
  <si>
    <t>Recipiente para desechar cápsulas de amalgama Tipo elemento devolutivo comodato capacidad 3 litros tamaño n.a. unidad de medida unidad caracteristica con tapa material plastico</t>
  </si>
  <si>
    <t>Unid</t>
  </si>
  <si>
    <t>Resina de fotocurado de nanopartícula de esmalte color A1</t>
  </si>
  <si>
    <t>Restaurador directo, creado para la odontología moderna, que satisface todas las necesidades, restauraciones con apariencia natural, alta dureza a la fractura. matriz udma con la más baja contracción a la polimerización radiopacidad, con relleno inorgánico de silice y partículas prepolimerizadas. Color: A1 Anterior</t>
  </si>
  <si>
    <t>Jeringa x 4 gr</t>
  </si>
  <si>
    <t>Resina de fotocurado de nanopartícula de esmalte color A2,A3</t>
  </si>
  <si>
    <t>Restaurador directo, creado para la odontología moderna, que satisface todas las necesidades, restauraciones con apariencia natural, alta dureza a la fractura. matriz udma con la más baja contracción a la polimerización radiopacidad, con relleno inorgánico de silice y partículas prepolimerizadas.
Color: A2, A3 Anterior</t>
  </si>
  <si>
    <t xml:space="preserve">Resina fluida. </t>
  </si>
  <si>
    <t>Resina  fluida de fotocurado color A3 jeringa por 2 gramos</t>
  </si>
  <si>
    <t>Jeringa x 2 gr</t>
  </si>
  <si>
    <t>Resina para dientes posteriores. Color A3.5</t>
  </si>
  <si>
    <t>Restaurador directo, creado para la odontología moderna, que satisface todas las necesidades, restauraciones con apariencia natural, alta dureza a la fractura. matriz udma con la más baja contracción a la polimerización radiopacidad, con relleno inorgánico de silice y partículas prepolimerizadas. 
color: A 3.5    jeringa por 4 gramos</t>
  </si>
  <si>
    <t>Resina para dientes posteriores. Color b2</t>
  </si>
  <si>
    <t xml:space="preserve">Restaurador directo, creado para la odontología moderna, que satisface todas las necesidades, restauraciones con apariencia natural, alta dureza a la fractura. matriz udma con la más baja contracción a la polimerización radiopacidad, con relleno inorgánico de silice y partículas prepolimerizadas. 
color: B2    jeringa por 4 gramos
</t>
  </si>
  <si>
    <t>Aceite para pieza de mano</t>
  </si>
  <si>
    <t>Aceite frasco lubricante en spray para piezas de mano de alta y baja velocidad, Aceite de baja viscosidad y elevado grado de pureza con aditivos que previene la oxidación y reduce la fricción de las partes móviles. Realiza efectivamente la lubricación y limpieza de los rodamientos en las piezas de mano neumáticas y contrangulos.</t>
  </si>
  <si>
    <t>Frasco x 500 ml</t>
  </si>
  <si>
    <t>Acrìlico autopolimerizante líquido</t>
  </si>
  <si>
    <t>Acrilico liquido monomero metilmetacrilato. monómero autopolimerizable (tipo II). metacrilato de metilo. etilenglicol dimetacrilato. iniciador químico (tipo amina).</t>
  </si>
  <si>
    <t xml:space="preserve">Acrìlico autopolimerizante polvo </t>
  </si>
  <si>
    <t>Acrílico Autopolimerizable Jaspeado es una resina acrílica (polímero) en diferentes tonos de color rosado, indicada para reparación y elaboración de bases de dentaduras totales y parciales, plato base o cubetas individuales. Color Rosado</t>
  </si>
  <si>
    <t>Frasco x 500 gr</t>
  </si>
  <si>
    <t>Acrilico polvo autopolimerizante transparente</t>
  </si>
  <si>
    <t>Acrílico Autopolimerizable es una resina acrílica (polímero) en diferentes tonos, indicada para reparación y elaboración de bases de dentaduras totales y parciales, plato base o cubetas individuales. color Transparente</t>
  </si>
  <si>
    <t>Agua oxigenada</t>
  </si>
  <si>
    <t xml:space="preserve">Agua oxigenada en frasco x 120ml  Ingrediente Activo: PERÓXIDO DE HIDRÓGENO AL 50% ; Reg: INVIMA </t>
  </si>
  <si>
    <t xml:space="preserve"> Frasco x 120 ml</t>
  </si>
  <si>
    <t>Alcohol Glicerinado al 70%</t>
  </si>
  <si>
    <t>Alcohol Glicerinado al 70% Frasco x 500 ml con dispensador</t>
  </si>
  <si>
    <t>Frasco x 500 ml con dispensador</t>
  </si>
  <si>
    <t xml:space="preserve">Alcohol industrial. </t>
  </si>
  <si>
    <t>Alcohol impotable de uso industrial Alcohol parea mechero.</t>
  </si>
  <si>
    <t>Galon x 3600 ml</t>
  </si>
  <si>
    <t>Algodón en rollos para odontología</t>
  </si>
  <si>
    <t xml:space="preserve">Algodón odontologico liso  Fácil manipulación sin desprendimiento de fibra durante su uso. </t>
  </si>
  <si>
    <t>Presentación paquete por 1000 Tacos</t>
  </si>
  <si>
    <t>Algodón torundas. Paquete</t>
  </si>
  <si>
    <t>Algodón trenzado  es un algodón de uso odontológico elaborado a partir de algodón Noils, en forma de rollitos muy absorbentes que no provoca reacciones alérgicas y por su suavidad no maltrata ni irrita los tejidos orales. Su función principal es retractar la mejilla, mientras absorbe la humedad localmente.</t>
  </si>
  <si>
    <t>Anestesia lidocaina 2% con epinefrina.</t>
  </si>
  <si>
    <t xml:space="preserve">Lidocaina 2% con Epinefrina 1:80000 </t>
  </si>
  <si>
    <t>Caja x 50 Cárpules Plásticos de 1.8 ml</t>
  </si>
  <si>
    <t>Anestesia lidocaína sin epinefrina. Caja x 50 carpules</t>
  </si>
  <si>
    <t xml:space="preserve">Lidocaina 2% sin Epinefrina </t>
  </si>
  <si>
    <t>Caja x 50 Cárpules Plásticos de 1.8 ml c/u</t>
  </si>
  <si>
    <t>Anestesia Articaina</t>
  </si>
  <si>
    <t>Artheek Articaína SP al 4% Epinefrina 1:100.000</t>
  </si>
  <si>
    <t>Caja x 50 Cárpules Vidrio de 1.8 ml c/u</t>
  </si>
  <si>
    <t>Anestesia tópica en spray</t>
  </si>
  <si>
    <t xml:space="preserve">Lidocaína base 0.10 g, saborizante, excipiente </t>
  </si>
  <si>
    <t>Frasco Atomizador x 80 ml</t>
  </si>
  <si>
    <t>42152502 </t>
  </si>
  <si>
    <t>Baberos desechable- paquete 12 unidades</t>
  </si>
  <si>
    <t>Babero para cirugia material desechable
Incluyen tira de amarrre en el cuello.
Fabricados en tela SMS quirúrgica.
Disponibles en tela estampada blanca y en una amplia gama de colores.
Repelentes a los fluidos.
Alta resistencia al rasgado.
Hipoalergénicos.
Bajo nivel de despeluzamiento.
Largo: 60 cm
Ancho: 40 cm</t>
  </si>
  <si>
    <t xml:space="preserve">Banda para portamatriz delgada. </t>
  </si>
  <si>
    <t>Banda para portamatriz angosta. Rollo x 3 metros.
bandas inoxidables, que se adaptan a la superficie del diente a restaurar reemplazando en el momento de la obturación la pared o paredes ausentes.
sus principales funciones son:
evitar que el material se rebase, facilitando el proceso de restauración
devolverle al diente la anatomía perdida, facilitando la reconstrucción de la relación de contacto y el contorno
lograr una textura aceptable en el área de contacto, la cual no puede ser tallada y bruñida
puede ser empleada para proteger el diente vecino en maniobras de preparación cavitarias compuestas o complejas
suficientemente alta</t>
  </si>
  <si>
    <t>Banda porta Matriz 0,05x5x3000mm Angosta</t>
  </si>
  <si>
    <t>Bata medica desechable de cierre posterior y manga larga. Paquete x 20 unidades</t>
  </si>
  <si>
    <t>Bata medica desechable, de tela quirurgica de cierre posterior y manga larga, con puño elàstico. Medida estandar.  Paquete x 20 unidades</t>
  </si>
  <si>
    <t>Paquete por 20 unidades</t>
  </si>
  <si>
    <t xml:space="preserve">Bolsa Gris Paquete x 100 unidades Para Uso: Salud </t>
  </si>
  <si>
    <t>Bolsas Tamaño 65 - 90 cm altura. Calibre 1,6 milésimas de pulgada</t>
  </si>
  <si>
    <t>65*90</t>
  </si>
  <si>
    <t xml:space="preserve">Bolsa Roja Paquete x 100 unidades Para Uso: Salud </t>
  </si>
  <si>
    <t>Bolsas Tamaño 90 - 115 cm altura. Calibre 1,6 milésimas de pulgada</t>
  </si>
  <si>
    <t>90*115</t>
  </si>
  <si>
    <t xml:space="preserve">Bolsa Verde Paquete x 100 unidades Para Uso: Salud </t>
  </si>
  <si>
    <t xml:space="preserve">Bolsas para esterilizar autosellables  Para Uso: Salud </t>
  </si>
  <si>
    <t>Bolsas mixtas papel grado médico. Tamaño 57 mm x 130 mm</t>
  </si>
  <si>
    <t>Caja x 200 und</t>
  </si>
  <si>
    <t>Bolsas mixtas papel grado médico. Tamaño 90 mm x 260 mm</t>
  </si>
  <si>
    <t xml:space="preserve">Bolsas para esterilizar autosellables Para Uso: Salud </t>
  </si>
  <si>
    <t>Bolsas mixtas papel grado médico. Tamaño 135 mm x 280 mm</t>
  </si>
  <si>
    <t xml:space="preserve">Cemento de cementacion temporal </t>
  </si>
  <si>
    <t xml:space="preserve">Cemento temporal libre de eugenol ofrece una fuerte adhesión al diente y a la vez permite su fácil remoción de la restauración provisional, para uso universal sin inhibir la polimerización de cementos de resina.
</t>
  </si>
  <si>
    <t xml:space="preserve">Kit 1 Pasta Base 30gr - 1 Catalizador 13gr </t>
  </si>
  <si>
    <t>Ionomero de vidrio de autocurado base intermedia</t>
  </si>
  <si>
    <t>Ionómero de vidrio tipo II sirve para rellenos de base, restauraciones y otras aplicaciones. Características -Efecto de fortalecimiento de la superficie</t>
  </si>
  <si>
    <t>"Kit Polvo 10gr, Liquido 7 gr.
Cuchara dosificadora"</t>
  </si>
  <si>
    <t>Ionomero de vidrio de fotocurado restaurador</t>
  </si>
  <si>
    <t xml:space="preserve">Ionómero de vidrio restaurativo reforzado con resina, que ha sido probado clínicamente. Le proporciona todas las ventajas de un ionómero de vidrio tradicional así como importantes avances, tales como el triple curado, terminado inmediato, excelente estética y una técnica simple, que le ahorrara tiempo. </t>
  </si>
  <si>
    <t>"Kit Polvo 5gr, Liquido 3 gr.
Cuchara dosificadora"</t>
  </si>
  <si>
    <t xml:space="preserve">Compuesto de modelar de baja fusion </t>
  </si>
  <si>
    <t>Godiva es un material termoplástico se presenta en barra para impresiones con bandas de cobre o formación de bordes periféricos de una impresión</t>
  </si>
  <si>
    <t>Caja x 15 und</t>
  </si>
  <si>
    <t>42281804 </t>
  </si>
  <si>
    <t>Control quimico para esterilizacion.clase 5</t>
  </si>
  <si>
    <t>Tiras Integradoras para procesos de esterilización para vapor.
■ Siguen la curva de muerte de los indicadores biológicos
■ Resultado Inmediato
■ Precisión de acuerdo con la norma ISO 11140 para indicadores tipo 5.
■ Valores establecidos mínimos (Sv): 121 ºC – 12 minutos / 134 ºC – 3.5 minutos</t>
  </si>
  <si>
    <t>Tiras de papel bilaminado de 60 x 25 mm con patrón de viraje en cada tira. Caja por 250 unidades</t>
  </si>
  <si>
    <t>Desinfectante amonio cuaternario de quinta generacion</t>
  </si>
  <si>
    <t>Amonio cuaternario de quinta generación, desinfectante de dispositivos médicos y de superficies.
baja toxicidad, bactericia, fungicida y virucida.</t>
  </si>
  <si>
    <t>Galon 4000 ml</t>
  </si>
  <si>
    <t>Desinfectante glutaraldehído al 2%</t>
  </si>
  <si>
    <t>desinfectante de alto nivel, ha sido formulado en solución acuosa; contiene 2% de glutaraldehído y un agente inhibidor de la corrosión. Perfecto para materiales que no se pueden esterilizar en autoclave. 5 acciones en 20 minutos, comprobadas científicamente. Tiene acciones bactericida, fungicida, virucida, tuberculicida y esporicida</t>
  </si>
  <si>
    <t>Galon 5 Lts</t>
  </si>
  <si>
    <t>Detergente enzimático líquido</t>
  </si>
  <si>
    <t>Detergente multienzimático y/o polienzimático concentrado líquido, indicado en el lavado por inmersión de instrumental y equipos termosensibles como el endoscopio.</t>
  </si>
  <si>
    <t>Galon x 3800 ml</t>
  </si>
  <si>
    <t>Eugenol.</t>
  </si>
  <si>
    <t>Líquido y analgésico tópico dental, usado para preparar cementos dentales como Eugenolato.</t>
  </si>
  <si>
    <t>Frasco x 15 ml</t>
  </si>
  <si>
    <t xml:space="preserve">Eyectores desechables </t>
  </si>
  <si>
    <t>Aspiradores de saliva desechables fabricados con material PVC atóxico con hilo metálico incorporado. Los eyectores son imprescindibles en la clínica, utilizados directamente en boca para mantener el medio libre de fluidos en las intervenciones.</t>
  </si>
  <si>
    <t xml:space="preserve"> Bolsa x 100 und</t>
  </si>
  <si>
    <t>Flúor en gel acidulado</t>
  </si>
  <si>
    <t>Fluor acidulado al 2% es un tratamiento tópico para profilaxis de la caries dental. Favorece los procesos de remineralización dental; se aplica sobre la corona de los dientes para penetrar y así producir mayor resistencia a la caries.</t>
  </si>
  <si>
    <t xml:space="preserve">Frasco x 240 ml </t>
  </si>
  <si>
    <t xml:space="preserve">Flúor en gel neutro </t>
  </si>
  <si>
    <t>Fluoruro neutro  Es un remineralizante y desensibilizante dental, de pH neutro, indicado en los procedimientos de blanqueamiento, tallado, cavidades profundas, post-ortodoncia y abrasión generalizada por cepillado.</t>
  </si>
  <si>
    <t>Frasco x 200 ml</t>
  </si>
  <si>
    <t>Gasa</t>
  </si>
  <si>
    <t>Esponja de gasa tejida sin algodón, especial para exodoncia y operatoria dental. 2cm x 2cm</t>
  </si>
  <si>
    <t>bolsa en papel grado médico x 200 unidades.</t>
  </si>
  <si>
    <t xml:space="preserve">Gasa Estéril Precortada para exodoncia paquete por 200 unidades </t>
  </si>
  <si>
    <t>Gasa de algodón estéril precortada 3 cm x 3 cm</t>
  </si>
  <si>
    <t>Caja por 200</t>
  </si>
  <si>
    <t> 42132203</t>
  </si>
  <si>
    <t xml:space="preserve">Guante de látex para examen. </t>
  </si>
  <si>
    <t xml:space="preserve">Guantes de látex son cómodos de usar, higiénicos y ofrecen un alto grado de flexibilidad y destreza en el uso. Asimismo, son una barrera de seguridad en relación con ciertos químicos, agentes cáusticos, detergentes o desechos biológicos. Son particularmente resistentes a ser pinchados o desgarrados en comparación con otros materiales como el vinilo. Color Azul y/o Blanco </t>
  </si>
  <si>
    <t xml:space="preserve">3. Salud Oral Regular (M:30; S:30; XS:150) 2. Enfermeria Regular </t>
  </si>
  <si>
    <t xml:space="preserve">Guantes industriales. </t>
  </si>
  <si>
    <t>Guantes industriales de caucho calibre 35 talla 8.5 a 9.0</t>
  </si>
  <si>
    <t>Paquete x1 par</t>
  </si>
  <si>
    <t>Guardian de seguridad para cortopunzantes.</t>
  </si>
  <si>
    <t>Recipiente plastico especialmente diseñados para la disposición final de objetos cortopunzantes como agujas (tanto roscadas como a presión), lancetas cuchillas, ampollas, entre otros. la tapa trasnparente permite ver el nivel de llenado del recipiente. capacidad de 1.3L Posee sobretapa con 2 cierres, el temporal para fin de la jornada y el irreversible para el transporte e incineración. Cumple con todas las normas de seguridad descritas en el MANUAL DE PROCEDIMIENTOS PARA LA GESTIÓN INTEGRAL DE RESIDUOS HOSPITALARIOS Y SIMILARES EN COLOMBIA. MPGIRH</t>
  </si>
  <si>
    <t>Frasco x 1.3 lt</t>
  </si>
  <si>
    <t xml:space="preserve">Hemostatico </t>
  </si>
  <si>
    <t xml:space="preserve">Astringente tópico – Cloruro de aluminio 25%. Es una solución para impregnar el hilo retractor cuando sea introducido en el surco gingival induciendo una vasoconstricción de los capilares de la encía, teniendo como consecuencia la separación de la misma. </t>
  </si>
  <si>
    <t>Frasco x 7 ml</t>
  </si>
  <si>
    <t>Hidróxido de calcio en polvo</t>
  </si>
  <si>
    <t>Hidróxido de Calcio en polvo, mezclado con alguna solución, como agua destilada, solución salina, anestésico dental (sin vasoconstrictor), paraclorofenol alcanforado o solución de ringer, puede ser utilizado en diversas situaciones clínicas.</t>
  </si>
  <si>
    <t>Frasco x 10 gr</t>
  </si>
  <si>
    <t>42151628 </t>
  </si>
  <si>
    <t xml:space="preserve">Losetas de vidrio para cemento x 10 mm. </t>
  </si>
  <si>
    <t>Loseta de vidrio para preparación de cementos dentales,  dimensiones: 8 x 15 x 0.09 cm</t>
  </si>
  <si>
    <t> 42281808</t>
  </si>
  <si>
    <t xml:space="preserve">Papel Craft grado medico </t>
  </si>
  <si>
    <t>Papel Kraft de 60 g, 18", tamaño: 45.5 cm x 230 m, peso: 6 kg.</t>
  </si>
  <si>
    <t>Rollo 230 m</t>
  </si>
  <si>
    <t>Papel de articular.</t>
  </si>
  <si>
    <t>Papel de articular 200 micras con coloración progresiva, caja de cartón con 300 hojas, color azul y rojo</t>
  </si>
  <si>
    <t>Caja x 300 hojas</t>
  </si>
  <si>
    <t>Pines para perno de acrilico</t>
  </si>
  <si>
    <t>Pines prefabricados de plástico calcinable para pernos, forma de aguja  en caja por 50 unidades</t>
  </si>
  <si>
    <t>Caja x 50 unidades</t>
  </si>
  <si>
    <t>Seda dental - unidad 400 metros</t>
  </si>
  <si>
    <t>Seda dental con cera  natural de abeja en rollo, filamento de nylon,  por 400 metros, dimensiones 12X6X11, peso 82 Gr.</t>
  </si>
  <si>
    <t>Rollo 400 m</t>
  </si>
  <si>
    <t>42152423 </t>
  </si>
  <si>
    <t xml:space="preserve">Sellante blanco de fotocurado - </t>
  </si>
  <si>
    <t>Sellante de fosas y fisuras blanco de fotocurado en kit de un frasco por 2 frascos 6 ml c/u  de sellante, 9 ml de liquido grabador, porta pinceles, 60 pinceles y un dispensador de mezcla</t>
  </si>
  <si>
    <t>Kit (2 frascos de sellente de 6ml + liquido grabador de 9 ml)</t>
  </si>
  <si>
    <t>Silicona por adición. Liviana</t>
  </si>
  <si>
    <t>Material de impresión dental a base de vinil polisiloxano de consistencia liviana, cartucho doble con base y catalizador de 50 ml c/u</t>
  </si>
  <si>
    <t>Cartucho base/catlizador de 50 ml c/u</t>
  </si>
  <si>
    <t>Sustancia reveladora de placa dental - frasco x 10 ml</t>
  </si>
  <si>
    <t>Eritrosina al 2.0%, presentación frasco de 10 ml, 
dimensiones
13X9X3 CM, peso 300 gramos</t>
  </si>
  <si>
    <t>Frasco x 10 ml</t>
  </si>
  <si>
    <t>Tapabocas desechables, con resorte para ajustar en la oreja. Caja x 50</t>
  </si>
  <si>
    <t>Tapabocas termosellado con 3 capas de tela Quirurjica no tejida y filtro Meltblown, 3 pliegues y elásticos confort para colgar en las orejas, caja x 50 unidades.</t>
  </si>
  <si>
    <t>Taza de caucho</t>
  </si>
  <si>
    <t>Taza flexible de caucho siliconada para realizar diferentes tipos de mezclas medida de 130 x 86 mm</t>
  </si>
  <si>
    <t> 42151806 </t>
  </si>
  <si>
    <t>Tiras (lijas) metálicas</t>
  </si>
  <si>
    <t xml:space="preserve">Tiras de lija metalicas por 4 milimetros paquete por 12 unidades </t>
  </si>
  <si>
    <t>Paquete x 12 unidades</t>
  </si>
  <si>
    <t xml:space="preserve">Tiras de Mylar. </t>
  </si>
  <si>
    <t>Cintas de Poliéster transparentes, con dimensiones: 4 x 3/8 x 0.002, utilizada como matriz en obturaciones de resinas y silicatos, caja x 50 unidades</t>
  </si>
  <si>
    <t> 42151912</t>
  </si>
  <si>
    <t>Xylodent</t>
  </si>
  <si>
    <t>Líquido con xylol traslucido, incoloro libre de partículas extrañas, indicado para disolver la gutapercha, envase vidrio ámbar de 15 mL.</t>
  </si>
  <si>
    <t>Frasco 15 ml</t>
  </si>
  <si>
    <t> 42152418 </t>
  </si>
  <si>
    <t xml:space="preserve">Yeso piedra tipo IV </t>
  </si>
  <si>
    <t xml:space="preserve">Sulfato de calcio, yeso extraduro para modelos tipo IV bolsa x 1 kg </t>
  </si>
  <si>
    <t>Bolsa 1 kg</t>
  </si>
  <si>
    <t>Modelos de laboratorio dentales</t>
  </si>
  <si>
    <t>Modelo pkt en yeso de trabajo y estudio, denticiòn permanente  y denticiòn temporal.</t>
  </si>
  <si>
    <t xml:space="preserve">Agujas cortas para anestesia. </t>
  </si>
  <si>
    <t>Agujas cortas para anestesia. Tipo carpul. 30G . cortas Calibre 30G x 21 mm de Longitud, agujas dentales inyectables estériles, fabricadas en polipropileno, acero inoxidable y silicona.</t>
  </si>
  <si>
    <t>Caja x 100</t>
  </si>
  <si>
    <t xml:space="preserve">Agujas largas para anestesia. </t>
  </si>
  <si>
    <t>Agujas largas para anestesia. Tipo carpul.  30 G , Calibre 27G x 30 mm de Longitud, agujas dentales inyectables estériles, fabricadas en polipropileno, acero inoxidable y silicona.</t>
  </si>
  <si>
    <t>Caja x 100 Und</t>
  </si>
  <si>
    <t>Fresa Zekria</t>
  </si>
  <si>
    <t>Fresa de alta velocidad para Turbina, de carburo de Tungsteno, con parte activa lateral formada por 6 láminas helicoidales), 28 mm</t>
  </si>
  <si>
    <t xml:space="preserve">Hilo de sutura. Seda 000 </t>
  </si>
  <si>
    <t>Hilo de sutura. Seda 000  multifilament sutura, trenzado.- rollo 5 mts, sutura natural trenzada no absorbible de origen natural</t>
  </si>
  <si>
    <t>Rollo 5 mts</t>
  </si>
  <si>
    <t>Seda para sutura</t>
  </si>
  <si>
    <t>Aguja + Sutura seda negra no-re absorbible para intervenciones quirúrgicas, de 3/8 circulo, tamaño 4-0, 2 metros</t>
  </si>
  <si>
    <t>Caja x 12 unidades</t>
  </si>
  <si>
    <t>Conos de gutapercha . Primera serie #15</t>
  </si>
  <si>
    <t>Los conos de gutapercha  primera serie  #15-40 son usados como material de obturación de los conductos radiculares, puntas codificadas por color, esterilizado por irradiación gamma. Peso 22 gr, longitud de cada cono 28 mm</t>
  </si>
  <si>
    <t>Caja x 120 puntas de Gutapercha.</t>
  </si>
  <si>
    <t xml:space="preserve">Conos de gutapercha estandarizados # 20. </t>
  </si>
  <si>
    <t>Los conos de gutapercha  primera serie  #20 son usados como material de obturación de los conductos radiculares, puntas codificadas por color, esterilizado por irradiación gamma. Peso 22 gr, longitud de cada cono 28 mm</t>
  </si>
  <si>
    <t>Caja x 120 puntas de Gutapercha</t>
  </si>
  <si>
    <t>Conos de gutapercha. Segunda serie #45-80</t>
  </si>
  <si>
    <t>Los conos de gutapercha  primera serie  #45-80 son usados como material de obturación de los conductos radiculares, puntas codificadas por color, esterilizado por irradiación gamma. Peso 22 gr, longitud de cada cono 28 mm</t>
  </si>
  <si>
    <t>Dique de goma caja</t>
  </si>
  <si>
    <t>Dique de goma para aislamiento de campo operatorio. látex de la mejor calidad, elongación hasta de 800% sin desgarre, 15x15 cm.</t>
  </si>
  <si>
    <t>Caja x 36 unidades</t>
  </si>
  <si>
    <t xml:space="preserve">E.d.t.a. al 10%. </t>
  </si>
  <si>
    <t>Acido etilendiamino tetraacético al 10%. Quelante para uso en endodoncia. Lubricante de conductos. jeringa / 3 mL</t>
  </si>
  <si>
    <t>Jeringa 3 ml</t>
  </si>
  <si>
    <t xml:space="preserve">E.d.t.a. irrigar conductos al 17%. </t>
  </si>
  <si>
    <t>Edta Disódico al 17%. es un gel quelante, lubricante, descalcificante de conductos. Frasco x 120 ml</t>
  </si>
  <si>
    <t>Frasco x 120 ml</t>
  </si>
  <si>
    <t xml:space="preserve">Espaciadores digitales. </t>
  </si>
  <si>
    <t xml:space="preserve">Se trata de un espaciador digital de punta plana con el que se obtiene un mejor control de las maniobras de condensación, en acero inoxidable,  de 21mm. </t>
  </si>
  <si>
    <t>Caja x 4 unidades</t>
  </si>
  <si>
    <t>Fresa endozekria</t>
  </si>
  <si>
    <t>Forma de tronco-cónica y extralarga, para la apertura de la cámara pulpar en endodoncia, fabricado en carburo de tungsteno y esta conformado por 6 láminas helicoidales que confluyen en una punta redondeada e inactiva, no cortante, de Ø 0,9mm. Longitud parte activa: 9mm. Longitud total disponible en dos modelos de: 21mm y 25mm.</t>
  </si>
  <si>
    <t>Fresa Gates</t>
  </si>
  <si>
    <t>Fresa de Gates  de acero inoxidable ndicada como auxiliar para la preparación biomecánica endodóntica en los tercios cervical y medio, Longitud de 15 -19mm. Surtidas (1 a 6)</t>
  </si>
  <si>
    <t>Caja x 6 unidades</t>
  </si>
  <si>
    <t>Fresa Peeso</t>
  </si>
  <si>
    <t>Fresas Peeso, ensanchadores, desobturación y preparación de los conductos, de acero inoxidable, disponible en 6 diametros, longitud de trabajo: 19mm</t>
  </si>
  <si>
    <t>Hilo retractor trenzado # 0</t>
  </si>
  <si>
    <t>Hilo retractor trenzado impregnado con Cloruro de Aluminio, diámetro: 1,14 mm, longitud: 300cm</t>
  </si>
  <si>
    <t>Frasco (rollo 300 cm)</t>
  </si>
  <si>
    <t>Hilo retractor trenzado # 1</t>
  </si>
  <si>
    <t>Hilo retractor trenzado impregnado con Cloruro de Aluminio, diámetro: 1,24 mm, longitud: 300cm</t>
  </si>
  <si>
    <t>Hilo retractor trenzado # 2</t>
  </si>
  <si>
    <t>Hilo retractor trenzado impregnado con Cloruro de Aluminio, diámetro: 1, 42 mm, longitud: 300cm</t>
  </si>
  <si>
    <t>Hipoclorito de sodio al 5,25%. Galón</t>
  </si>
  <si>
    <t>Desinfectante hipoclorito de sodio al 5,25%,  blanqueador puro, desinfectante.</t>
  </si>
  <si>
    <t>Galon 3.8 lt</t>
  </si>
  <si>
    <t xml:space="preserve">Limas para endodoncia  # 15. </t>
  </si>
  <si>
    <t>Limas para endodoncia de acero inoxidable  # 15 de vástago cuadrado, electropulido, longitud 25 mm 0 21 mm</t>
  </si>
  <si>
    <t>Caja x 6 unidades 25 mm o 21mm</t>
  </si>
  <si>
    <t xml:space="preserve">Limas para endodoncia  # 20. </t>
  </si>
  <si>
    <t>Limas para endodoncia de acero inoxidable  # 20 de vástago cuadrado, electropulido, longitud 25 mm 0 21 mm</t>
  </si>
  <si>
    <t xml:space="preserve">Limas para endodoncia  # 25. </t>
  </si>
  <si>
    <t>Limas para endodoncia de acero inoxidable  # 25 de vástago cuadrado, electropulido, longitud 25 mm 0 21 mm</t>
  </si>
  <si>
    <t xml:space="preserve">Limas para endodoncia preserie  08. </t>
  </si>
  <si>
    <t>Limas preserie #08, para endodoncia de vástago cuadrado, electropulido. Caja x 6 unidades. 25 mm</t>
  </si>
  <si>
    <t xml:space="preserve">Limas para endodoncia preserie 06. </t>
  </si>
  <si>
    <t xml:space="preserve">Limas preserie # 06 para endodoncia de vástago cuadrado, electropulido. </t>
  </si>
  <si>
    <t xml:space="preserve">Limas para endodoncia preserie 10. </t>
  </si>
  <si>
    <t>Limas preserie # 10.para endodoncia de vástago cuadrado, electropulido.</t>
  </si>
  <si>
    <t xml:space="preserve"> Caja x 6 unidades. 25 mm o 21mm</t>
  </si>
  <si>
    <t>Limas para endodoncia primera serie 15-40 .</t>
  </si>
  <si>
    <t>Limas para endodoncia primera serie # 15 - 40, de vástago cuadrado, electropulido.</t>
  </si>
  <si>
    <t>Limas para endodoncia segunda serie 45 - 80</t>
  </si>
  <si>
    <t>Limas segunda serie $ 45 - 80. para endodoncia de vástago cuadrado, electropulido. Caja x 6 unidades. 25 mm</t>
  </si>
  <si>
    <t xml:space="preserve">Limas para endodoncia. Protaper manual. </t>
  </si>
  <si>
    <t xml:space="preserve">Limas para endodoncia de vástago cuadrado, electropulido. </t>
  </si>
  <si>
    <t>Momificante pulpar</t>
  </si>
  <si>
    <t xml:space="preserve">Momificante pulpar </t>
  </si>
  <si>
    <t>. Frasco x 7 ml</t>
  </si>
  <si>
    <t xml:space="preserve">Topes para limas de endodoncia de colores. </t>
  </si>
  <si>
    <t>Topes de silicón para limas de endodoncia</t>
  </si>
  <si>
    <t xml:space="preserve"> Caja por 100 unidades </t>
  </si>
  <si>
    <t>Cepillo dental para adulto</t>
  </si>
  <si>
    <t>Cepillo dental. Cerdas de Nylon. Tamaño Adulto</t>
  </si>
  <si>
    <t xml:space="preserve">Caja x 1 unidad </t>
  </si>
  <si>
    <t>Precio unitario: 3000 
Impuesto. 19.0 % 
Total parcial: 15,000,000 
Total 17,850,000</t>
  </si>
  <si>
    <t>Cepillo dental para niño</t>
  </si>
  <si>
    <t>Cepillo dental. Cerdas de Nylon. Tamaño Niño</t>
  </si>
  <si>
    <t>Precio unitario: 2000 
Impuesto. 19.0 % 
Total parcial: 10,000,000 
Total 11,900,000</t>
  </si>
  <si>
    <t xml:space="preserve">Copas de caucho para profilaxis </t>
  </si>
  <si>
    <t xml:space="preserve">Copas de caucho para profilaxis. Vástago plástico para contraángulo. </t>
  </si>
  <si>
    <t>Caja x 144 unidades</t>
  </si>
  <si>
    <t xml:space="preserve">Pasta para profilaxis </t>
  </si>
  <si>
    <t>Pasta para profilaxis dental.</t>
  </si>
  <si>
    <t xml:space="preserve">Frasco x 50g </t>
  </si>
  <si>
    <r>
      <t>Precio unitario: 13000
Impuesto. 19.0 % 
Total parcial: 403,000
Total 479570,</t>
    </r>
    <r>
      <rPr>
        <sz val="10"/>
        <color rgb="FFFF0000"/>
        <rFont val="Arial"/>
        <family val="2"/>
      </rPr>
      <t xml:space="preserve"> FRASCO X 50G</t>
    </r>
  </si>
  <si>
    <t>Piedra de afilar</t>
  </si>
  <si>
    <t xml:space="preserve">Piedra de arkansas para afilar instrumental  90x25x10 mm. (aprox.). </t>
  </si>
  <si>
    <t>Líquido fijador de radiografías</t>
  </si>
  <si>
    <t>Líquido  fijador de radiografías para preparar.</t>
  </si>
  <si>
    <t xml:space="preserve">Galon de 1.5 litros </t>
  </si>
  <si>
    <t>Líquido revelador de radiografías</t>
  </si>
  <si>
    <t>Líquido  revelador de radiografías para preparar.</t>
  </si>
  <si>
    <t>Removedores de coronas o puentes</t>
  </si>
  <si>
    <t>Removedores de coronas o puentes Instrumental  de acero quirurgico baja puentes - abre coronas</t>
  </si>
  <si>
    <t>Tijeras dentales</t>
  </si>
  <si>
    <t xml:space="preserve">Tijeras en acero inoxidable adecuado para instrumentos,quirúrgicos  para cirugia, sutura, metal, y material  </t>
  </si>
  <si>
    <t>Espátulas dentales</t>
  </si>
  <si>
    <t xml:space="preserve">Espátula para cemento el ancho del extremo de trabajo es de 6mm con 28mm de longitud acero inoxidable quirúrgico  esterilizable, espatula alginatos plastica , espatula de lecrom en acero quirurgico </t>
  </si>
  <si>
    <t xml:space="preserve">Caja por 1 unidad </t>
  </si>
  <si>
    <t>Probadores de nervio o de vitalidad para uso odontológico</t>
  </si>
  <si>
    <t>Dispositivo para examinar la  pulpa dental, la corriente estimula el nervio intradental y logra medir las respuestas de los sujetos por lo que el nervio de pulpa en el diente sigue vivo.</t>
  </si>
  <si>
    <t xml:space="preserve">Caja x 1 unidad con dispositivo , cables , sin baterias </t>
  </si>
  <si>
    <t>Tubos o accesorios para uso odontológico</t>
  </si>
  <si>
    <t xml:space="preserve">Banda o cinta metalica de acero inoxidable,contorneada  fijada y  colocada al rededor de la superficie dental </t>
  </si>
  <si>
    <t xml:space="preserve">Caja x 80 unidades </t>
  </si>
  <si>
    <t>Sujetadores de fresas para uso odontológico</t>
  </si>
  <si>
    <t xml:space="preserve">Fresero de plástico para 18 fresas de turbina y 18 fresas de contraángulo, de plástico esterilizable, a excepción de la tapa que no es esterilizable en autoclave. La base resiste a los esterilizantes químicos.
</t>
  </si>
  <si>
    <t xml:space="preserve">Caja x1 unidad </t>
  </si>
  <si>
    <t>Cuchillos para uso odontológico</t>
  </si>
  <si>
    <t xml:space="preserve"> Cuchillo en acero inoxidable y mango de madera resistente Ideal para usar en elementos protésicos para, Pulir, Modelar y Recortar</t>
  </si>
  <si>
    <t>Sets o accesorios de anestesia para uso odontológico</t>
  </si>
  <si>
    <t>Jeringa Para Cárpul 1.8 ml con Aspiración acero inoxidable,  bio-compatible con tejidos biológicos, fluidos
corporales,es utilizada para colocar los carpules de anestésico y la aguja</t>
  </si>
  <si>
    <t>Caja x1 unidad</t>
  </si>
  <si>
    <t>Cepillos para paladares o prótesis dentales</t>
  </si>
  <si>
    <t>Dipositivo para cepillado de protesis dentales  con 2 cabezales  filamentos en ambos cabezales,mango ergonómico y con estrías antideslizamiento</t>
  </si>
  <si>
    <t>Enjuague bucal</t>
  </si>
  <si>
    <t xml:space="preserve">Enjuague con pirofosfato tetrasódico, para  evitar la formación de cálculo, fluoruro, el cual previene la caries dental no contiene alcohol
</t>
  </si>
  <si>
    <t>Envase plástico por 50mL, 200ml y 500ml</t>
  </si>
  <si>
    <t>Dentífrico</t>
  </si>
  <si>
    <t xml:space="preserve">Dentífrico Pasta de dientes con protección anticaries y  flúor.
</t>
  </si>
  <si>
    <t>Tubo colapsible x 75 gms, 90 gms</t>
  </si>
  <si>
    <t>Seda dental</t>
  </si>
  <si>
    <t xml:space="preserve">Hilo plano de Poliamida Nylon de alta resistencia y cera refinada. </t>
  </si>
  <si>
    <t xml:space="preserve">Envase plástico x400m </t>
  </si>
  <si>
    <t>Chupos o chupetes para bebé</t>
  </si>
  <si>
    <t xml:space="preserve">Chupetes en silicona,estimular la succion  y orificios para la ventilacion </t>
  </si>
  <si>
    <t xml:space="preserve">Caja x  1 unidad </t>
  </si>
  <si>
    <t>Kits dentales</t>
  </si>
  <si>
    <r>
      <t>kit contiene</t>
    </r>
    <r>
      <rPr>
        <sz val="10"/>
        <rFont val="Arial"/>
        <family val="2"/>
      </rPr>
      <t xml:space="preserve"> crema diente</t>
    </r>
    <r>
      <rPr>
        <sz val="10"/>
        <color theme="1"/>
        <rFont val="Arial"/>
        <family val="2"/>
      </rPr>
      <t xml:space="preserve">s, cepillo diente,seda dental, cepillo interdental , pastillas reveladoras </t>
    </r>
  </si>
  <si>
    <t xml:space="preserve">kit  basico con 5 dispositivos de higiene oral  </t>
  </si>
  <si>
    <t>Tabletas para limpiar dentaduras postizas</t>
  </si>
  <si>
    <t>Tabletas de Limpia profunda,retira  manchas resistentes y mantiene  la prótesis dental.
Mata el 99,9 % de las bacterias que causan mal olor</t>
  </si>
  <si>
    <t xml:space="preserve">Caja x 30 tabletas </t>
  </si>
  <si>
    <t>Pegante para dentaduras postizas</t>
  </si>
  <si>
    <t xml:space="preserve">Crema adhesiva para adherir las protesis dentales a la mucosa </t>
  </si>
  <si>
    <t>Tubo colapsible 40 grms.</t>
  </si>
  <si>
    <t>Desinfectante de manos</t>
  </si>
  <si>
    <t>Gel Antibacterial
Elimina el 99.9% de bacterias*. Con humectantes que cuidan la piel (* Salmonella Cholerius, Pseudomonas aeruginosa, Staphylococcus aureus, Eschericia coli, Candida albicans, Enterococcus faecalis, Proteus mirabilis, Acinetobacter baumannii, Klepsiella pneumoniae)</t>
  </si>
  <si>
    <t xml:space="preserve">Galon de 3.8 litros </t>
  </si>
  <si>
    <t>Jabón liquido Limpiador de manos</t>
  </si>
  <si>
    <t xml:space="preserve">Jabón liquido de gran desempeño con componentes que limpian y desinfecta. PH neutro, lava y limpia   </t>
  </si>
  <si>
    <t xml:space="preserve">Alcohol etílico al 70% </t>
  </si>
  <si>
    <r>
      <t>Generalidades</t>
    </r>
    <r>
      <rPr>
        <sz val="10"/>
        <color rgb="FF000000"/>
        <rFont val="Arial"/>
        <family val="2"/>
      </rPr>
      <t xml:space="preserve">: ALCOHOL AL 70%
</t>
    </r>
    <r>
      <rPr>
        <u/>
        <sz val="10"/>
        <color rgb="FF000000"/>
        <rFont val="Arial"/>
        <family val="2"/>
      </rPr>
      <t>Requisitos Generales</t>
    </r>
    <r>
      <rPr>
        <sz val="10"/>
        <color rgb="FF000000"/>
        <rFont val="Arial"/>
        <family val="2"/>
      </rPr>
      <t xml:space="preserve">: ETILICO y ANTISÉPTICO
</t>
    </r>
    <r>
      <rPr>
        <u/>
        <sz val="10"/>
        <color rgb="FF000000"/>
        <rFont val="Arial"/>
        <family val="2"/>
      </rPr>
      <t>Presentación</t>
    </r>
    <r>
      <rPr>
        <sz val="10"/>
        <color rgb="FF000000"/>
        <rFont val="Arial"/>
        <family val="2"/>
      </rPr>
      <t xml:space="preserve">: GALÓN POR LITRO
</t>
    </r>
    <r>
      <rPr>
        <u/>
        <sz val="10"/>
        <color rgb="FF000000"/>
        <rFont val="Arial"/>
        <family val="2"/>
      </rPr>
      <t>Garantías: NA</t>
    </r>
  </si>
  <si>
    <t>GALÓN</t>
  </si>
  <si>
    <t>Guantes de nitrilo</t>
  </si>
  <si>
    <t>Generalidades: El nitrilo es un material de alta resistencia que protege y brinda una gran seguridad frente a quemaduras, arañazos, objetos punzantes y químicos. Además, este tipo de guantes son compatibles con todo tipo de pieles y no llevan alérgenos, por lo que no producen irritación ni molestias.                                                                                           Requisitos Generales: Guantes desechables de Nitrilo
Fabricado con compuestos orgánicos
Libre de Látex y sin Polvo
Calibre 8 mils*
Material Orgánico Antialérgico
Ajuste ambidiestro flexible y resistente.                                                                                                                                                            Requisitos especificos:: El producto debe cumplir íntegramente la Norma Técnica Colombiana NTC  1689, establece los requisitos que deben cumplir los cosméticos capilares.  Toma de muestras y recepción del producto, ensayos, . Ademas de lo establecido en la resolucion 2827 del 2006 , 2117 del 2010 ,2263 del 2004 y ley 711 del 2001.          
Empaque y rotulado :Empacado en caja, sellada y protegida de humedad y agentes que deterioren la calidad del producto      Presentacion Caja por 100 unidades.Talla S,M y L.  Garantías: La fecha de vencimiento debe ser mínimo de un año contados a partir de la fehcha de entrega del producto</t>
  </si>
  <si>
    <t>Caja por 100 unidades.Talla S,M y L.</t>
  </si>
  <si>
    <t>3. Salud Oral (M:50; XS:50; S:2)</t>
  </si>
  <si>
    <t xml:space="preserve">PROYECCION ECONOMICA LOTE 8.  SALUD </t>
  </si>
  <si>
    <t>LOTE 1. LABORATORIO</t>
  </si>
  <si>
    <t>LOTE 2. LOGISTICA</t>
  </si>
  <si>
    <t>LOTE 3. ALOJAMIENTO Y LIMPIEZA</t>
  </si>
  <si>
    <t xml:space="preserve">LOTE 4. ARTESANIAS </t>
  </si>
  <si>
    <t>LOTE 5. ORGANIZACIÓN DE EVENTOS</t>
  </si>
  <si>
    <t>LOTE 6. COSMETOLOGIA</t>
  </si>
  <si>
    <t>LOTE 7. PAPELERIA</t>
  </si>
  <si>
    <t xml:space="preserve">LOTE 8. SALUD </t>
  </si>
  <si>
    <t>Valor</t>
  </si>
  <si>
    <t xml:space="preserve">Items </t>
  </si>
  <si>
    <t>Presupuesto Total</t>
  </si>
  <si>
    <t>COTIZACION 1 AVANTIKA</t>
  </si>
  <si>
    <t>OBSERVACIONES</t>
  </si>
  <si>
    <t>PROGRAMA DE FORMACION</t>
  </si>
  <si>
    <t>Material de Referencia Certificado para LECHE ENTERA LIQUIDA ó LECHE ENTERA EN POLVO en los parametros Proteína,Grasa,Acidez titulable</t>
  </si>
  <si>
    <t>mL</t>
  </si>
  <si>
    <t>De acuerdo a la norma ISO IEC 17025 en el numeral 6,4,1 El laboratorio debe tener acceso al equipamiento (incluidos pero sin limitarse a instrumentos de medición software patrones de medición materiales de referencia datos de referencia reactivos consumibles o aparatos auxiliares) que se requiere para el correcto desempeño de las actividades de laboratorio y que pueden influir en los resultados,
NOTA 1 Existen muchos nombres para designar los materiales de referencia y los materiales de referencia certificados incluyendo patrones de referencia patrones de calibración materiales de referencia patrón y materiales de control de calidad, La Norma ISO 17034 contiene información adicional sobre productores de materiales de referencia (PMR), Los PMR que cumplan los requisitos de la Norma ISO 17034 se consideran competentes, Los materiales de referencia de PMR que cumplan con los requisitos de la Norma ISO 17034 se proporcionan con una hoja de información o certificado de producto que especifica entre otras características la homogeneidad y la estabilidad para las propiedades especificadas y para los materiales de referencia certificados las propiedades especificadas con valores certificados su incertidumbre de medición y la trazabilidad metrológica asociadas,
NOTA 2 La Guía ISO 33 proporciona orientación para la selección y uso de los materiales de referencia, La Guía ISO 80 proporciona orientación para la preparación interna de los materiales de referencia utilizados para el control de la calidad,  por lo cual es necesario adquirir este reactivo estandar para la verificación y /o validaión de la matriz leche liquida ó leche en polvo</t>
  </si>
  <si>
    <t>Proyecto SENNOVA 920868</t>
  </si>
  <si>
    <t xml:space="preserve">Material de Referencia
Certificado para LECHE
ENTERA LIQUIDA ó
LECHE ENTERA EN
POLVO ó SUERO EN
POLVO en parametro
pH </t>
  </si>
  <si>
    <t>Material de Referencia
Certificado para LECHE
LIQUIDA ENTERA ó
LECHE ENTERA EN
POLVO en el parametro
Vitamina A</t>
  </si>
  <si>
    <t>g</t>
  </si>
  <si>
    <t>De acuerdo a la norma ISO IEC 17025 en el numeral 6,4,1 El
laboratorio debe tener acceso al equipamiento (incluidos pero sin
limitarse a instrumentos de medición software patrones de
medición materiales de referencia datos de referencia reactivos
consumibles o aparatos auxiliares) que se requiere para el correcto
desempeño de las actividades de laboratorio y que pueden influir
en los resultados,
NOTA 1 Existen muchos nombres para designar los materiales de
referencia y los materiales de referencia certificados incluyendo
patrones de referencia patrones de calibración materiales de
referencia patrón y materiales de control de calidad, La Norma ISO
17034 contiene información adicional sobre productores de
materiales de referencia (PMR), Los PMR que cumplan los
requisitos de la Norma ISO 17034 se consideran competentes, Los
materiales de referencia de PMR que cumplan con los requisitos de
la Norma ISO 17034 se proporcionan con una hoja de información
o certificado de producto que especifica entre otras características
la homogeneidad y la estabilidad para las propiedades
especificadas y para los materiales de referencia certificados las
propiedades especificadas con valores certificados su
incertidumbre de medición y la trazabilidad metrológica asociadas,
NOTA 2 La Guía ISO 33 proporciona orientación para la selección
y uso de los materiales de referencia, La Guía ISO 80 proporciona
orientación para la preparación interna de los materiales de
referencia utilizados para el control de la calidad, por lo cual es
necesario adquirir este reactivo estandar para la verificación y /o
validaión de la matriz leche liquida</t>
  </si>
  <si>
    <t>Frasco Mojonnier 21-23 mL</t>
  </si>
  <si>
    <t>Frasco Mojonnier 21-23 mL con tapon de caucho (tamaño5)</t>
  </si>
  <si>
    <t>El laboratorio de Alimentos Y Bebidas Del Centro De Comercio Y Servicios Regional Atlántico con el fin ampliar la oferta de servicios y seindo apoyo al CVA busca desarrollar la metodologia determinación de grasa en derivados lacteos (leche yogurt entre otros) AOAC 989,05 ya que el laboratorio cuenta con mucho de los reactivos solo se necesitan los frascos Mojonnier,</t>
  </si>
  <si>
    <t>Lámpara de cátodo hueco de elemento de sodio (Na)</t>
  </si>
  <si>
    <t>P,N 5610128800	
Lámpara de cátodo hueco de elemento único sin codificar de sodio (Na) para todos los instrumentos AAS con conector de base octal</t>
  </si>
  <si>
    <t>N,A</t>
  </si>
  <si>
    <t>El laboratorio de Alimentos Y Bebidas Del Centro De Valor Agregados Regional Atlántico cuenta con un Espectrofometro de absorción Atomica modelo 200 serie AA 240 FS AA; placa SENA: 930214920, El equipo se utiliza en el laboratorio para la Determinación de metales en alimentos esta lampara de Cátodo hueco del elemento Sodio (Na) nos permitira determinar este metal que es vigilacia y obligatorio por la nueva resolución de etiquetado nutriciona 810 de 2021 se hace necesario darle continuidad a este servicio, Metodo de referencia AOAC 999,11</t>
  </si>
  <si>
    <t>Solución estándar de zinc para AAS 1000 mg/L de Zn, x100mL  (Reactivo)</t>
  </si>
  <si>
    <t>Solución estándar de zinc para AA:                                               concentracion: 1000 mg/L de Zn,                                  Presentación: 100 mL                       fecha de vencimiento: no menor a 2 años</t>
  </si>
  <si>
    <t>El laboratorio de Alimentos Y Bebidas Del Centro De Valor Agregados Regional Atlántico cuenta con un Espectrofometro de absorción Atomica modelo 200 serie AA 240 FS AA; placa SENA: 930214920, El equipo se utiliza en el laboratorio para la Determinación de metales en alimentos esta reactivo estandar de  Zn  nos permitira evaluar el metal zinc que  es de vigilacia y obligatorio por la nueva resolución de etiquetado nutriciona 810 de 2021 se hace necesario darle continuidad a este servicio, Metodo de referencia AOAC 999,11</t>
  </si>
  <si>
    <t>Solución estándar de sodio para AAS 1000 mg/L de Na, x100mL  (Reactivo)</t>
  </si>
  <si>
    <t>Solución estándar de sodio para AA:                                                  concentracion: 1000 mg/L de Na,                                        Presentación: 100 mL                       fecha de vencimiento: no menor a 2 años</t>
  </si>
  <si>
    <t>El laboratorio de Alimentos Y Bebidas Del Centro De Valor Agregados Regional Atlántico cuenta con un Espectrofometro de absorción Atomica modelo 200 serie AA 240 FS AA; placa SENA: 930214920, El equipo se utiliza en el laboratorio para la Determinación de metales en alimentos esta reactivo estandar de  Na  nos permitira evaluar el metal sodio que  es de vigilacia y obligatorio por la nueva resolución de etiquetado nutriciona 810 de 2021 se hace necesario darle continuidad a este servicio, Metodo de referencia AOAC 966,16</t>
  </si>
  <si>
    <t>Solución estándar de calcio para AAS 1000 mg/L de Ca, x100mL (Reactivo)</t>
  </si>
  <si>
    <t>Solución estándar de calcio para AA:                                                concentracion: 1000 mg/L de Ca,                                                 Presentación: 100 mL                       fecha de vencimiento: no menor a 2 años</t>
  </si>
  <si>
    <t>El laboratorio de Alimentos Y Bebidas Del Centro De Valor Agregados Regional Atlántico cuenta con un Espectrofometro de absorción Atomica modelo 200 serie AA 240 FS AA; placa SENA: 930214920, El equipo se utiliza en el laboratorio para la Determinación de metales en alimentos esta reactivo estandar de  Ca  nos permitira evaluar el metal calcio que  es de vigilacia y obligatorio por la nueva resolución de etiquetado nutriciona 810 de 2021 se hace necesario darle continuidad a este servicio, Metodo de referencia AOAC 991,25</t>
  </si>
  <si>
    <t>Fenolftaleina indicador ACSReag, Ph Eur x 25gramos   (Reactivo)</t>
  </si>
  <si>
    <t>Fenolftaleina: indicador ACSReag, Ph Eur                                               concentracion: Grado analitico                                                 Presentación: 25 g                          fecha de vencimiento: no menor a 2 años</t>
  </si>
  <si>
    <t>El laboratorio de Alimentos Y Bebidas Del Centro De Comercio Y Servicios Regional Atlántico con el fin ampliar la oferta de servicios y seindo apoyo al CVA busca desarrollar la metodologia determinación de acidez proteina entre otros, Este reactivo es necesario para la determinación de alcalinidad, Este material es necesario para la determinación de acidez y proteina en alimentos</t>
  </si>
  <si>
    <t>Hidroxido de Amonio 30% G,A X2,5L  (Reactivo)</t>
  </si>
  <si>
    <t>Hidróxido amónico ACS concentración: 28-30 % Presentación: 2,5 L                              fecha de vencimiento: no menor a 2 años</t>
  </si>
  <si>
    <t>L</t>
  </si>
  <si>
    <t>El laboratorio de Alimentos Y Bebidas Del Centro De Comercio Y Servicios Regional Atlántico con el fin ampliar la oferta de servicios y seindo apoyo al CVA busca desarrollar la metodologia determinación de grasa en derivados lacteos (leche yogurt entre otros) AOAC 989,05 ya que el laboratorio cuenta con mucho de los reactivos solo se necesita hidroxido d eamonio,</t>
  </si>
  <si>
    <t>ACETONA grado HPLC X2,5 Litros (Reactivo)</t>
  </si>
  <si>
    <t>Acetona para cromatografía líquida LiChrosolv®, Fórmula química CH₃COCH₃ masa molar 5808 g/mol y número CAS 67-64-1,                            Presentación: 2,5 L                              fecha de vencimiento: no menor a 2 años</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</si>
  <si>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Acetona HPLC 95% para preparación de las soluciones y estandares de trabajo,</t>
  </si>
  <si>
    <t>PARTE CENTRAL SOXLETH 500 ML</t>
  </si>
  <si>
    <t>500 Ml Soxhlet Extractor Condensador Para Graham Laboratory x 2 unidades</t>
  </si>
  <si>
    <t>Condensador SOXHLET 1 ESMERILADO 45/40 300 mm</t>
  </si>
  <si>
    <t xml:space="preserve">Detergente pH neutro </t>
  </si>
  <si>
    <r>
      <t xml:space="preserve">Detergente pH neutro                </t>
    </r>
    <r>
      <rPr>
        <b/>
        <sz val="10"/>
        <color theme="1"/>
        <rFont val="Arial"/>
        <family val="2"/>
      </rPr>
      <t>concentracion</t>
    </r>
    <r>
      <rPr>
        <sz val="10"/>
        <color theme="1"/>
        <rFont val="Arial"/>
        <family val="2"/>
      </rPr>
      <t xml:space="preserve">: Generico                                                </t>
    </r>
    <r>
      <rPr>
        <b/>
        <sz val="10"/>
        <color theme="1"/>
        <rFont val="Arial"/>
        <family val="2"/>
      </rPr>
      <t>Presentación</t>
    </r>
    <r>
      <rPr>
        <sz val="10"/>
        <color theme="1"/>
        <rFont val="Arial"/>
        <family val="2"/>
      </rPr>
      <t xml:space="preserve">: 5 Litros                          </t>
    </r>
    <r>
      <rPr>
        <b/>
        <sz val="10"/>
        <color theme="1"/>
        <rFont val="Arial"/>
        <family val="2"/>
      </rPr>
      <t>fecha de vencimient</t>
    </r>
    <r>
      <rPr>
        <sz val="10"/>
        <color theme="1"/>
        <rFont val="Arial"/>
        <family val="2"/>
      </rPr>
      <t>o: no menor a 2 años</t>
    </r>
  </si>
  <si>
    <t>Este  reactivo es necesario adquirirlo para la preparación de soluciones de limpieza acuosas de materiales por inmersión y/o acción mecánica para la remoción completa de residuos contaminantes en materiales de laboratorio de vidrio cuarzo plásticos, Especialmente indicado para materiales sensibles a álcalis como aluminio zinc o aleaciones,</t>
  </si>
  <si>
    <t>Careta 3m Media Cara 6200+filtros 6003 V, Organic Y Gas Acid</t>
  </si>
  <si>
    <t>Tipo de máscara: Media cara en elastómero
Material: Elastómero
Materiales filtrados: Vapores orgánicos y Gases ácidos
Peso: 200 g
Filtros compatibles: serie 6000serie 2000serie 7000
Cantidad de filtros: 2
Incluye filtros: Sí</t>
  </si>
  <si>
    <t>El laboratorio de Alimentos Y Bebidas Del Centro De Comercio Y Servicios Regional Atlántico Cuenta con un equipo Cabina extractora pero se hace necesario el uso de CARETA (MASCAR DE GASES) este material es necesario para la seguridad del personal de laboratorio en las ejecuciones de analisis que requieres reactivos que generan vapores,</t>
  </si>
  <si>
    <t>filtros de mascaras, Cartuchos 6003 (vapores orgánicos y gases Ácidos) +
Pre-filtros 5N11 N95 (material particulado) +
Retenedores plásticos</t>
  </si>
  <si>
    <t>Materiales filtrados: Vapores orgánicosgases ácidosPartículas solidas,  3m 5n11 Pre-filtros + Cartuchos 6003 + Retendores,           Cartuchos 6003 (vapores orgánicos y gases Ácidos) +
Pre-filtros 5N11 N95 (material particulado) +
Retenedores plásticos</t>
  </si>
  <si>
    <t>El laboratorio de Alimentos Y Bebidas Del Centro De Comercio Y Servicios Regional Atlántico Cuenta con un equipo Cabina extractora pero se hace necesario el uso de cartuchos para MASCARA DE VAPORES 8ORGANICOS Y NO ORGANICOS)  este material es necesario para la seguridad del personal de laboratorio en las ejecuciones de analisis que requieres reactivos que generan vapores,</t>
  </si>
  <si>
    <t>Transferpipeta de 100-1000 uL</t>
  </si>
  <si>
    <t>Certificaciones/conformidad DIN EN 285
Esterilizables en autoclave Esterilizable en autoclave a 121 °C (2 bar)
Esterilidad No estéril
Temperatura de funcionamiento (métrico) De 15 a 40 °C
Longitud (métrico) 287 cm
Altura (métrico) 48 cm
Descripción
Transferpette™ S 100-1000 μl volumen ajustable D-1000 DE-M
Material Polipropileno
Volumen (métrico) De 100 a 1000μl
Anchura (métrico) 12 cm</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</si>
  <si>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material para preparación de las soluciones y estandares de trabajo,</t>
  </si>
  <si>
    <t>Transferpipeta de 10 – 100 uL</t>
  </si>
  <si>
    <t>Certificaciones/conformidad DIN EN 285
Esterilizables en autoclave
Esterilizable en autoclave a 121 °C (2 bar) Esterilidad: No estéril
Temperatura de funcionamiento (métrico) De 15 a 40 °C
Longitud (métrico) 287 cm
Altura (métrico) 48 cm
Descripción
Transferpette™ S 10-100 μl volumen ajustable D-100 DE-M
Material Polipropileno
Volumen (métrico) De 10 a 100 μl
Anchura (métrico) 12 cm</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</si>
  <si>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material para preparación de las soluciones y estandares de trabajo,</t>
  </si>
  <si>
    <t>ETANOL 95% GRADO HPLC X 4L (Reactivo)</t>
  </si>
  <si>
    <t>Etanol grado HPLC, concentración: 95 % Presentación: 4 L                            fecha de vencimiento: no menor a 2 años</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</si>
  <si>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Etanol 95% para preparación de las soluciones y estandares de trabajo,</t>
  </si>
  <si>
    <t>PIROGALOL (123-TRIHYDROXYBENZENE 98%) X 1L (Reactivo)</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</si>
  <si>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Pirogalo (123-trihidrixybenzebne) 98% para preparación de las soluciones y estandares de trabajo,</t>
  </si>
  <si>
    <t>HEXANO GRADO HPLC X 4L (Reactivo)</t>
  </si>
  <si>
    <t>Hexano grado HPLC, concentración: 95 % Presentación: 4 L                              fecha de vencimiento: no menor a 2 años</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</si>
  <si>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Hexano 95% para preparación de las soluciones y estandares de trabajo,</t>
  </si>
  <si>
    <t>ETER DIETILICO GRADO HPLC X 4L (Reactivo)</t>
  </si>
  <si>
    <t>Eter Dietilico grado HPLC, concentración: 99 %  Presentación: 4L                              fecha de vencimiento: no menor a 2 años</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</si>
  <si>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Eter dietilico 99% para preparación de las soluciones y estandares de trabajo,</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</si>
  <si>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Hexadecano 99% para preparación de las soluciones y estandares de trabajo,</t>
  </si>
  <si>
    <t>HEPTANO GRADO HPLC X 4L (Reactivo)</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</si>
  <si>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Heptano 99% para preparación de las soluciones y estandares de trabajo,</t>
  </si>
  <si>
    <t>ESTANDAR 13-CIS-RETINOL CAS 4759-48-2  (Reactivo)</t>
  </si>
  <si>
    <t>mg</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</si>
  <si>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ESTANDAR 13-CIS-RETINOL 98% para preparación de las soluciones y estandares de trabajo,</t>
  </si>
  <si>
    <t>ESTANDAR ALL-TRANS-RETINOL CAS 68-26-8 (Reactivo)</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</si>
  <si>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ESTANDAR ALL-TRANS-RETINOL 98% para preparación de las soluciones y estandares de trabajo,</t>
  </si>
  <si>
    <t>Cottonseed oil grado reactivo</t>
  </si>
  <si>
    <t>Aceite de semilla de algodón CAS 8001-29-4 Presentación: 500mL                 fecha de vencimiento: no menor a 2 años</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</si>
  <si>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COTTONSEED OIL  para preparación de las soluciones y estandares de trabajo,</t>
  </si>
  <si>
    <t>Isopropanol grado HPLC X 4L  (Reactivo)</t>
  </si>
  <si>
    <t>Isopropanol grado HPLC concentración: 99 % Presentación: 4 L                              fecha de vencimiento: no menor a 2 años</t>
  </si>
  <si>
    <t>El laboratorio de Alimentos Y Bebidas Del Centro De Comercio Y Servicios Regional Atlántico Cuenta con un equipo Cormatografo UHPLC Marca THERMO SCIENTIFIC, con el fin ampliar la oferta de servicios y siendo apoyo al CVA busca desarrollar la metodologia determinación de vitamina A en Leche liquida  con el metodo de referencia AOAC 992,04, Por lo cual necesita este reactivo ISOPROPANOL GRADO HPLC para preparación de las soluciones y estandares de trabajo,</t>
  </si>
  <si>
    <t>Embudo de vidrio</t>
  </si>
  <si>
    <t>Embudo de vastago corto 100mm</t>
  </si>
  <si>
    <t>NA</t>
  </si>
  <si>
    <t>El laboratorio de Alimentos Y Bebidas Del Centro De Comercio Y Servicios Regional Atlántico  con el fin ampliar la oferta de servicios y siendo apoyo al CVA busca desarrollar la metodologia determinación de acidez y pH en derivados lacteos, Este material es necesario para realizacion estos analisis en alimentos</t>
  </si>
  <si>
    <t>El laboratorio de Alimentos Y Bebidas Del Centro De Comercio Y Servicios Regional Atlántico Cuenta con un equipo Digestor de proteinas que esta compuesto por: Digestor Kendalf Destilador por arrastre de vapor y Scruber, El Scruber es el equipo que proteje de la emanación de gases contaminantes al ambiente captura el gas mediante un sistema en el que se contempla un líquido el cual ayuda a neutralizar el fluido gaseoso antes mencionado, Este material es necesario para realizacion de analisis de proteinas en alimentos</t>
  </si>
  <si>
    <t>Viales de rosca                  Tapa en polipropileno negro septa roja con teflon blanco</t>
  </si>
  <si>
    <t>Vidrio ámbar de 8 mm 2 mL            septa  para viales de vidrio 8mm 2 mL</t>
  </si>
  <si>
    <t xml:space="preserve"> paquetes *100 unidades</t>
  </si>
  <si>
    <t xml:space="preserve">El laboratorio de Alimentos Y Bebidas Del Centro De Comercio Y Servicios Regional Atlántico Cuenta con un equipo Cormatografo UHPLC Marca THERMO SCIENTIFIC, Consumible requerido para el cumplimiento de los requerimientos del analisis de vitamina A en alimentos ya que constamos con el equipo HPLC y la columna para su determinación, </t>
  </si>
  <si>
    <t>toallas Whypall</t>
  </si>
  <si>
    <t>Toallas multiusos desechables</t>
  </si>
  <si>
    <t>Rollos</t>
  </si>
  <si>
    <t xml:space="preserve">El laboratorio de Alimentos Y Bebidas Del Centro De Comercio Y Servicios Regional Atlántico tiene actividades que generan residuos y suciedad por tanto Es necesario adquirirlo para la limpieza en seco de los equipos y para el secado de los materiales de vidrio, </t>
  </si>
  <si>
    <t xml:space="preserve">Pimpinas </t>
  </si>
  <si>
    <t>Recipiente plastico con capacidad para 5 galones</t>
  </si>
  <si>
    <t xml:space="preserve">El laboratorio de Alimentos Y Bebidas Del Centro De Comercio Y Servicios Regional Atlántico tiene actividades que generan residuos quimicos peligrosos  liquido, este Consumible requerido para colectar residuos peligrosos tales como: acidos basicos organicos y aquellos generados por los equipos Cromatografo HPLC Y Espectrofotometro de absorción atomica en las instalaciones del laboratorio de alimentos y bebidas, </t>
  </si>
  <si>
    <t>DATALOGGER DE TEMPERATURA Y HUMEDAD CON PANTALLA LCD</t>
  </si>
  <si>
    <t>El Datalogger de temperatura y humedad está diseñado con un sensor de alta precisión para temperatura y humedad,
Este registrador de datos cuenta con características de alta precisión respuesta rápida y estabilidad, Es ampliamente utilizado para monitorear y recolectar datos de temperatura y humedad ambiental,</t>
  </si>
  <si>
    <t>El laboratorio de Alimentos Y Bebidas Del Centro De Valor Agregados Regional Atlántico cuenta con un Espectrofometro de absorción Atomica modelo 200 serie AA 240 FS AA; placa SENA: 930214920, El equipo se utiliza en el laboratorio para la Determinación de metales en alimentos este cable de comunicación nos permitirá operar el equipo y darle continuidad a este servicio, Metodo de referencia AOAC 999,11 - Metodo de referencia AOAC 966,16</t>
  </si>
  <si>
    <t xml:space="preserve">Consumibles de equipo de Absorción atómica Agilent tecnologies  </t>
  </si>
  <si>
    <t xml:space="preserve">Graphite electrodes for GTA 120 1 pair N° parte 6310003400 </t>
  </si>
  <si>
    <t>El laboratorio de Alimentos Y Bebidas Del Centro De Valor Agregados Regional Atlántico cuenta con un Espectrofometro de absorción Atomica modelo 200 serie AA 240 FS AA; placa SENA: 930214920, El equipo se utiliza en el laboratorio para la Determinación de metales en alimentos este consumible fue solicitado en la ultima intervención y es necesario para la operación correcta del mismo y darle continuidad a este servicio, Metodo de referencia AOAC 999,11 - Metodo de referencia AOAC 966,16</t>
  </si>
  <si>
    <t>Consumibles de equipo de Absorción atómica Agilent tecnologies</t>
  </si>
  <si>
    <t xml:space="preserve">Mark 7 spray chamber O-ring kit aqueous N° parte 9910093400 </t>
  </si>
  <si>
    <t>Tubos de 15mL de nalgene para centrifuga con tapa</t>
  </si>
  <si>
    <t>TUBOS NUNC PARA CENTRÍFUGA ESTÉRILES CÓNICOS MATERIAL POLIPROPILENO 15mL</t>
  </si>
  <si>
    <t>El laboratorio de Alimentos Y Bebidas Del Centro De Comercio Y Servicios Regional Atlántico  con el fin ampliar la oferta de servicios y siendo apoyo al CVA busca desarrollar la metodologia determinación de Vitamina A en leche liquida con el metodo de referencia AOAC 992,04, Este material es necesario para realizacion estos analisis en alimentos</t>
  </si>
  <si>
    <t>Sensor (termocupla) rigido de termometro digital que soporte 550°C</t>
  </si>
  <si>
    <t>Sensor de temperatura rigido tipo k que sea compatible para termometro digital Extech instruments tipo EA15 que tenga sonda de aproximadamente 300 mm de diametro, Puerto RS232</t>
  </si>
  <si>
    <t>El laboratorio de Alimentos Y Bebidas Del Centro De Comercio Y Servicios Regional Atlántico  con el fin ampliar la oferta de servicios y siendo apoyo al CVA busca desarrollar la metodologia determinación de cenizas en derivados lacteos, Este material es necesario para la verificación de las condiciones de temperatura del equipo Horno de Mufla y de esta forma asegurar la calidad de los resultados de los analisis en alimentos,</t>
  </si>
  <si>
    <t>Matraz volumetrico clase A Actinico 50mL</t>
  </si>
  <si>
    <t>Matraz aforado de bajo actínico de clase A con tapón cónico estándar de vidrio 50 mL</t>
  </si>
  <si>
    <t>Matraz volumetrico clase A Actinico 100mL</t>
  </si>
  <si>
    <t>Matraz aforado de bajo actínico de clase A con tapón cónico estándar de vidrio 100 mL</t>
  </si>
  <si>
    <t>ACETONITRILO GRADO HPLC Plus ≥99,9%   X 4L</t>
  </si>
  <si>
    <t>Acetonitrilo grado HPLC, concentración: 99 % Presentación: 4 L                              fecha de vencimiento: no menor a 2 años</t>
  </si>
  <si>
    <t>El laboratorio de Alimentos Y Bebidas Del Centro De Comercio Y Servicios Regional Atlántico Cuenta con un equipo Cormatografo UHPLC Marca THERMO SCIENTIFIC, con el fin de salvaguardar la integridad de la columna que es primordial en la limpieza y protección de las columnas se necesita este reactivo Acetonitrilo grado HPLC 99,9%  para preparación de las soluciones y Limpieza y protección d elas columnas,</t>
  </si>
  <si>
    <t>ESTANDAR DE CONDUCTIVIDAD 1413 µs/cm    x 1L</t>
  </si>
  <si>
    <t>Estandar de conductividad  1413 µs/cm x 1L ,  Trazable Con certificado de analisis acreditado como material de referencia ISO 17034,</t>
  </si>
  <si>
    <t>El laboratorio de Alimentos Y Bebidas Del Centro De Comercio Y Servicios Regional Atlántico Cuenta con un equipo Multiparamétrico para medir la conductividad del agua el laboratorio a traves de este equipo garantiza que el agua de trabajo TIPO I cumpla co las caracteristicas de conductividad, por ende se necesita el ESTANDAR DE CONDUCTIVIDAD 1413 µs/cm y  asi asegurar el equipo que nos arroja el resultado</t>
  </si>
  <si>
    <t>Pipeta Pasteur En Vidrio, RANGO DE VOLUMEN 250 mm, Pipeta Pasteur En Vidrio  230 mm Cja X 250</t>
  </si>
  <si>
    <t>pietas pasteur de Vidrio de soda, ISO 7712, Punta fina y estirada, Tubo de aspiración con estrechamiento para tapón de algodón</t>
  </si>
  <si>
    <t>El laboratorio de Alimentos Y Bebidas Del Centro De Comercio Y Servicios Regional Atlántico Cuenta con un equipo Cormatografo UHPLC Marca THERMO SCIENTIFIC, Este material es necesario para el aseguramiento de la metodologia Determinación de vitaminas en HPLC,</t>
  </si>
  <si>
    <t>COTIZACION 2 DEP S.A.S</t>
  </si>
  <si>
    <t>Lote 1. Laboratorio</t>
  </si>
  <si>
    <t>Indicadores y Reactivos</t>
  </si>
  <si>
    <t xml:space="preserve">Productos de papel para uso personal </t>
  </si>
  <si>
    <t xml:space="preserve">Herramientas de sujecion y fijación </t>
  </si>
  <si>
    <t>Lamparas y bombillas</t>
  </si>
  <si>
    <t>Equipo de lavado de laboratorio</t>
  </si>
  <si>
    <t>Instrumentos indicadores y de registro</t>
  </si>
  <si>
    <t>Tubos de ensayo</t>
  </si>
  <si>
    <t>Articulos de vidrio o plastico y suministros generales de laboratorio</t>
  </si>
  <si>
    <t xml:space="preserve">Vestuario para el personal sanitario y articulos relacionados </t>
  </si>
  <si>
    <t xml:space="preserve">Lote 2. Logistica </t>
  </si>
  <si>
    <t xml:space="preserve">Cajas, bolsas y sacos para empaquetado </t>
  </si>
  <si>
    <t xml:space="preserve">Dispositivos y sistemas de guia, posicionamiento y sujecion </t>
  </si>
  <si>
    <t>Embalajes y empaquetaduras</t>
  </si>
  <si>
    <t>Estibas</t>
  </si>
  <si>
    <t>Bolsas</t>
  </si>
  <si>
    <t>Lote 3. Alojamiento y Limpieza</t>
  </si>
  <si>
    <t>Ropa de cama</t>
  </si>
  <si>
    <t>Baño y cuerpo</t>
  </si>
  <si>
    <t xml:space="preserve">Baterías, pilas y accesorios </t>
  </si>
  <si>
    <t xml:space="preserve">Iluminación de interiores y artefactos </t>
  </si>
  <si>
    <t xml:space="preserve">Accesorios para vestir </t>
  </si>
  <si>
    <t xml:space="preserve">Lote 4. Artesanias </t>
  </si>
  <si>
    <t>Tejidos sinteticos</t>
  </si>
  <si>
    <t>Bisuteria</t>
  </si>
  <si>
    <t>Pinturas y tapa poros</t>
  </si>
  <si>
    <t>Hilos</t>
  </si>
  <si>
    <t xml:space="preserve">Tejidos o telas especiales </t>
  </si>
  <si>
    <t>Materiales de proyectos multicultural y accesorios</t>
  </si>
  <si>
    <t>Suministros de costura variados</t>
  </si>
  <si>
    <t>Lote 5. Organización de Eventos</t>
  </si>
  <si>
    <t>Mantelerias de cocina  y mesa y accesorios</t>
  </si>
  <si>
    <t xml:space="preserve">Platos, utensilios para servir y recipientes para almacenar </t>
  </si>
  <si>
    <t>Tazas para servicio de mesa</t>
  </si>
  <si>
    <t>Contenedores para liquidos</t>
  </si>
  <si>
    <t>Lote 6. Cosmetología</t>
  </si>
  <si>
    <t>Agentes dermatologicos</t>
  </si>
  <si>
    <t>Minerales</t>
  </si>
  <si>
    <t>Aceites</t>
  </si>
  <si>
    <t>Pintura del aula y de bellas artes, medios, aplicadores y accesorios</t>
  </si>
  <si>
    <t>Lote 7. Papeleria</t>
  </si>
  <si>
    <t>Papel de imprenta y papel de escribir</t>
  </si>
  <si>
    <t>Juegos</t>
  </si>
  <si>
    <t>Instrumentos de escritura</t>
  </si>
  <si>
    <t>Maquinaria y equipo de imprenta</t>
  </si>
  <si>
    <t>Fijadores varios</t>
  </si>
  <si>
    <t xml:space="preserve">Compuestos inorganicos </t>
  </si>
  <si>
    <t>Suministros de escritorio</t>
  </si>
  <si>
    <t>Carpteas de archivo, carpetas y separadores</t>
  </si>
  <si>
    <t>Lote 8. Salud</t>
  </si>
  <si>
    <t>12352100 </t>
  </si>
  <si>
    <t>Derivados orgánicos y compuestos sustituidos</t>
  </si>
  <si>
    <t>No- metales y gases elementos y puros</t>
  </si>
  <si>
    <t>Antisepticos</t>
  </si>
  <si>
    <t>42131600 </t>
  </si>
  <si>
    <t>Vestuario para el personal sanitario y artículos relacionados</t>
  </si>
  <si>
    <t>Fibras de plantas</t>
  </si>
  <si>
    <t>Agujas de inyeccion y aspiracion y accesorios</t>
  </si>
  <si>
    <t>42151500 </t>
  </si>
  <si>
    <t>Suministros y equipos de odontología cosmética</t>
  </si>
  <si>
    <t>CLASE</t>
  </si>
  <si>
    <t>CDP</t>
  </si>
  <si>
    <t>Caracteristicas del item:
pH Cantidad leche
liquida: 100 mL ó
cantidad leche en polvo:
80 g ó cantidad suero en
polvo:80 g
fecha de vencimiento: 1 a 3 meses</t>
  </si>
  <si>
    <t xml:space="preserve">Caracteristicas del item:
Proteina 3,0% a 4,0% ;
Grasa 2,8% a 5,0%
Cantidad leche entera
liquida: 200 mL ó
Cantidad leche entera en
polvo: 80 g
fecha de vencimiento: 1 a 3 meses </t>
  </si>
  <si>
    <t>cacteristicas del item:
Vitamina A
Cantidad leche entera
liquida: 50 mL ó
Cantidad leche entera en
polvo: 20 g
fecha de vencimiento: 1 a 3 meses</t>
  </si>
  <si>
    <t>El laboratorio de Alimentos Y Bebidas Del Centro De Comercio Y Servicios Regional Atlántico con el fin ampliar la oferta de servicios y seindo apoyo al CVA busca desarrollar la metodologia determinación de grasa en derivados lacteos (leche yogurt entre otros) AOAC 989,05 ya que el laboratorio cuenta con mucho de los reactivos solo se necesitan los Condensadores (esmerilado que permita acoplar el condensador a la flauta)</t>
  </si>
  <si>
    <t>Pirogalol ACS concentración: 98 % Presentación: 1 L                              fecha de vencimiento: no menor de 1 a 2 años</t>
  </si>
  <si>
    <t>HEXADECANO GRADO HPLC ó ACS  X 2L (Reactivo)</t>
  </si>
  <si>
    <t>Hexadecano grado HPLC concentración: 99 % Presentación: 2 L                              fecha de vencimiento: no menor de 1 a 2 años</t>
  </si>
  <si>
    <t>Heptano grado HPLC concentración: 99 % Presentación: 4 L                              fecha de vencimiento: no menor de 1 a 2 años</t>
  </si>
  <si>
    <r>
      <t xml:space="preserve">Estandar 13-Cis-Retinol </t>
    </r>
    <r>
      <rPr>
        <b/>
        <sz val="10"/>
        <color rgb="FF000000"/>
        <rFont val="Arial"/>
        <family val="2"/>
      </rPr>
      <t>concentración</t>
    </r>
    <r>
      <rPr>
        <sz val="10"/>
        <color rgb="FF000000"/>
        <rFont val="Arial"/>
        <family val="2"/>
      </rPr>
      <t xml:space="preserve">: 98% </t>
    </r>
    <r>
      <rPr>
        <b/>
        <sz val="10"/>
        <color rgb="FF000000"/>
        <rFont val="Arial"/>
        <family val="2"/>
      </rPr>
      <t>Presentación</t>
    </r>
    <r>
      <rPr>
        <sz val="10"/>
        <color rgb="FF000000"/>
        <rFont val="Arial"/>
        <family val="2"/>
      </rPr>
      <t xml:space="preserve">: 100mg                           </t>
    </r>
    <r>
      <rPr>
        <b/>
        <sz val="10"/>
        <color rgb="FF000000"/>
        <rFont val="Arial"/>
        <family val="2"/>
      </rPr>
      <t>fecha de vencimiento</t>
    </r>
    <r>
      <rPr>
        <sz val="10"/>
        <color rgb="FF000000"/>
        <rFont val="Arial"/>
        <family val="2"/>
      </rPr>
      <t>: se solicita con vida útil &gt; 12 y &lt; 24 meses.</t>
    </r>
  </si>
  <si>
    <t>Estandar All-Trans-Retinol CAS 68-26-8, oncentración: 98% Presentación: 100mg                              fecha de vencimiento: se solicita con vida útil &gt; 12 y &lt; 24 meses.</t>
  </si>
  <si>
    <t xml:space="preserve">Pinza Para Junta Esferica N° 35 de Acero INOX, 18/8 ó 35/25 </t>
  </si>
  <si>
    <t>Pinza Para Junta Esferica N° 18 de Acero INOX, 18/8 ó 18/9</t>
  </si>
  <si>
    <t>PROYECCION ECONOMICA LOTE 1. LABORATORIO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</si>
</sst>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44"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Arial"/>
      <family val="2"/>
    </font>
    <font>
      <b/>
      <sz val="10"/>
      <color theme="1"/>
      <name val="Arial"/>
      <family val="2"/>
    </font>
    <font>
      <b/>
      <sz val="10"/>
      <name val="Arial"/>
      <family val="2"/>
    </font>
    <font>
      <sz val="9"/>
      <name val="Arial"/>
      <family val="2"/>
    </font>
    <font>
      <sz val="10"/>
      <color theme="1"/>
      <name val="Arial"/>
      <family val="2"/>
    </font>
    <font>
      <sz val="9"/>
      <color theme="1"/>
      <name val="Arial"/>
      <family val="2"/>
    </font>
    <font>
      <b/>
      <sz val="9"/>
      <name val="Arial"/>
      <family val="2"/>
    </font>
    <font>
      <b/>
      <sz val="11"/>
      <color theme="1"/>
      <name val="Arial"/>
      <family val="2"/>
    </font>
    <font>
      <b/>
      <sz val="11"/>
      <name val="Arial"/>
      <family val="2"/>
    </font>
    <font>
      <sz val="10"/>
      <name val="Arial"/>
      <family val="2"/>
    </font>
    <font>
      <b/>
      <sz val="12"/>
      <name val="Arial"/>
      <family val="2"/>
    </font>
    <font>
      <b/>
      <sz val="14"/>
      <name val="Arial"/>
      <family val="2"/>
    </font>
    <font>
      <sz val="14"/>
      <color theme="1"/>
      <name val="Calibri"/>
      <family val="2"/>
      <scheme val="minor"/>
    </font>
    <font>
      <b/>
      <sz val="16"/>
      <name val="Arial"/>
      <family val="2"/>
    </font>
    <font>
      <b/>
      <sz val="18"/>
      <name val="Arial"/>
      <family val="2"/>
    </font>
    <font>
      <b/>
      <u/>
      <sz val="9"/>
      <color theme="1"/>
      <name val="Arial"/>
      <family val="2"/>
    </font>
    <font>
      <u/>
      <sz val="9"/>
      <color theme="1"/>
      <name val="Arial"/>
      <family val="2"/>
    </font>
    <font>
      <sz val="11"/>
      <color theme="1"/>
      <name val="Arial"/>
      <family val="2"/>
    </font>
    <font>
      <sz val="10"/>
      <color rgb="FF000000"/>
      <name val="Arial"/>
      <family val="2"/>
    </font>
    <font>
      <b/>
      <sz val="10"/>
      <color rgb="FF000000"/>
      <name val="Arial"/>
      <family val="2"/>
    </font>
    <font>
      <sz val="10"/>
      <color theme="1"/>
      <name val="Calibri"/>
      <family val="2"/>
      <scheme val="minor"/>
    </font>
    <font>
      <sz val="9"/>
      <color rgb="FF000000"/>
      <name val="Arial"/>
      <family val="2"/>
    </font>
    <font>
      <b/>
      <sz val="9"/>
      <color rgb="FF000000"/>
      <name val="Arial"/>
      <family val="2"/>
    </font>
    <font>
      <sz val="11"/>
      <color rgb="FF000000"/>
      <name val="Calibri"/>
      <family val="2"/>
      <charset val="1"/>
    </font>
    <font>
      <sz val="9"/>
      <color rgb="FFFF0000"/>
      <name val="Arial"/>
      <family val="2"/>
    </font>
    <font>
      <b/>
      <sz val="9"/>
      <color rgb="FF494949"/>
      <name val="Arial"/>
      <family val="2"/>
    </font>
    <font>
      <b/>
      <sz val="11"/>
      <color rgb="FF000000"/>
      <name val="Arial"/>
      <family val="2"/>
    </font>
    <font>
      <sz val="10"/>
      <name val="Arial"/>
      <family val="2"/>
      <charset val="1"/>
    </font>
    <font>
      <sz val="10"/>
      <color rgb="FF000000"/>
      <name val="Arial"/>
      <family val="2"/>
      <charset val="1"/>
    </font>
    <font>
      <sz val="11"/>
      <color rgb="FF000000"/>
      <name val="Arial"/>
      <family val="2"/>
    </font>
    <font>
      <b/>
      <sz val="10"/>
      <name val="Arial"/>
      <family val="2"/>
      <charset val="1"/>
    </font>
    <font>
      <u/>
      <sz val="10"/>
      <color rgb="FF000000"/>
      <name val="Arial"/>
      <family val="2"/>
      <charset val="1"/>
    </font>
    <font>
      <b/>
      <sz val="14"/>
      <color rgb="FF000000"/>
      <name val="Arial"/>
      <family val="2"/>
      <charset val="1"/>
    </font>
    <font>
      <b/>
      <sz val="14"/>
      <color rgb="FF000000"/>
      <name val="Arial"/>
      <family val="2"/>
    </font>
    <font>
      <b/>
      <sz val="11"/>
      <name val="Arial"/>
      <family val="2"/>
      <charset val="1"/>
    </font>
    <font>
      <sz val="10"/>
      <color rgb="FFFF0000"/>
      <name val="Arial"/>
      <family val="2"/>
    </font>
    <font>
      <sz val="10"/>
      <color rgb="FF202124"/>
      <name val="Arial"/>
      <family val="2"/>
    </font>
    <font>
      <u/>
      <sz val="10"/>
      <color rgb="FF000000"/>
      <name val="Arial"/>
      <family val="2"/>
    </font>
    <font>
      <b/>
      <sz val="20"/>
      <color theme="1"/>
      <name val="Arial"/>
      <family val="2"/>
    </font>
    <font>
      <b/>
      <sz val="12"/>
      <color theme="1"/>
      <name val="Arial"/>
      <family val="2"/>
    </font>
    <font>
      <sz val="8"/>
      <color theme="1"/>
      <name val="Arial"/>
      <family val="2"/>
    </font>
  </fonts>
  <fills count="27">
    <fill>
      <patternFill patternType="none"/>
    </fill>
    <fill>
      <patternFill patternType="gray125"/>
    </fill>
    <fill>
      <patternFill patternType="solid">
        <fgColor theme="9" tint="0.39997558519241921"/>
        <bgColor rgb="FF8EAADB"/>
      </patternFill>
    </fill>
    <fill>
      <patternFill patternType="solid">
        <fgColor theme="9" tint="0.39997558519241921"/>
        <bgColor indexed="64"/>
      </patternFill>
    </fill>
    <fill>
      <patternFill patternType="solid">
        <fgColor theme="5" tint="0.59999389629810485"/>
        <bgColor rgb="FF8EAADB"/>
      </patternFill>
    </fill>
    <fill>
      <patternFill patternType="solid">
        <fgColor theme="8" tint="0.39997558519241921"/>
        <bgColor rgb="FF8EAADB"/>
      </patternFill>
    </fill>
    <fill>
      <patternFill patternType="solid">
        <fgColor rgb="FFFFC000"/>
        <bgColor rgb="FF8EAADB"/>
      </patternFill>
    </fill>
    <fill>
      <patternFill patternType="solid">
        <fgColor theme="5"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7" tint="0.59999389629810485"/>
        <bgColor rgb="FF8EAADB"/>
      </patternFill>
    </fill>
    <fill>
      <patternFill patternType="solid">
        <fgColor theme="4" tint="0.79998168889431442"/>
        <bgColor rgb="FF8EAADB"/>
      </patternFill>
    </fill>
    <fill>
      <patternFill patternType="solid">
        <fgColor theme="9" tint="0.59999389629810485"/>
        <bgColor rgb="FF8EAADB"/>
      </patternFill>
    </fill>
    <fill>
      <patternFill patternType="solid">
        <fgColor theme="0"/>
        <bgColor theme="0"/>
      </patternFill>
    </fill>
    <fill>
      <patternFill patternType="solid">
        <fgColor theme="0"/>
        <bgColor rgb="FF8EAADB"/>
      </patternFill>
    </fill>
    <fill>
      <patternFill patternType="solid">
        <fgColor theme="4" tint="0.59999389629810485"/>
        <bgColor rgb="FF8EAADB"/>
      </patternFill>
    </fill>
    <fill>
      <patternFill patternType="solid">
        <fgColor theme="8" tint="0.39997558519241921"/>
        <bgColor indexed="64"/>
      </patternFill>
    </fill>
    <fill>
      <patternFill patternType="solid">
        <fgColor theme="0" tint="-0.249977111117893"/>
        <bgColor indexed="64"/>
      </patternFill>
    </fill>
    <fill>
      <patternFill patternType="solid">
        <fgColor rgb="FFA9D18E"/>
        <bgColor rgb="FF99CCFF"/>
      </patternFill>
    </fill>
    <fill>
      <patternFill patternType="solid">
        <fgColor theme="0"/>
        <bgColor rgb="FFFBE5D6"/>
      </patternFill>
    </fill>
    <fill>
      <patternFill patternType="solid">
        <fgColor theme="3" tint="0.59999389629810485"/>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rgb="FF000000"/>
      </patternFill>
    </fill>
    <fill>
      <patternFill patternType="solid">
        <fgColor theme="5" tint="0.79998168889431442"/>
        <bgColor rgb="FF8EAADB"/>
      </patternFill>
    </fill>
    <fill>
      <patternFill patternType="solid">
        <fgColor theme="3" tint="0.79998168889431442"/>
        <bgColor indexed="64"/>
      </patternFill>
    </fill>
  </fills>
  <borders count="5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auto="1"/>
      </right>
      <top/>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style="medium">
        <color indexed="64"/>
      </right>
      <top style="medium">
        <color indexed="64"/>
      </top>
      <bottom/>
      <diagonal/>
    </border>
    <border>
      <left style="thin">
        <color auto="1"/>
      </left>
      <right/>
      <top style="medium">
        <color indexed="64"/>
      </top>
      <bottom style="thin">
        <color auto="1"/>
      </bottom>
      <diagonal/>
    </border>
    <border>
      <left/>
      <right style="thin">
        <color auto="1"/>
      </right>
      <top/>
      <bottom style="thin">
        <color auto="1"/>
      </bottom>
      <diagonal/>
    </border>
    <border>
      <left/>
      <right/>
      <top/>
      <bottom style="thin">
        <color auto="1"/>
      </bottom>
      <diagonal/>
    </border>
    <border>
      <left/>
      <right/>
      <top style="thin">
        <color indexed="64"/>
      </top>
      <bottom style="medium">
        <color indexed="64"/>
      </bottom>
      <diagonal/>
    </border>
    <border>
      <left style="thin">
        <color rgb="FF000000"/>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10">
    <xf numFmtId="0" fontId="0"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26" fillId="0" borderId="0"/>
    <xf numFmtId="44" fontId="12" fillId="0" borderId="0" applyBorder="0" applyAlignment="0" applyProtection="0"/>
    <xf numFmtId="0" fontId="26" fillId="0" borderId="0"/>
    <xf numFmtId="44" fontId="26" fillId="0" borderId="0" applyFont="0" applyFill="0" applyBorder="0" applyAlignment="0" applyProtection="0"/>
    <xf numFmtId="0" fontId="30" fillId="0" borderId="0"/>
  </cellStyleXfs>
  <cellXfs count="440">
    <xf numFmtId="0" fontId="0" fillId="0" borderId="0" xfId="0"/>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6" fillId="0" borderId="5" xfId="0" applyFont="1" applyBorder="1" applyAlignment="1">
      <alignment horizontal="center" vertical="center" wrapText="1"/>
    </xf>
    <xf numFmtId="0" fontId="7" fillId="7" borderId="6" xfId="0" applyFont="1" applyFill="1" applyBorder="1" applyAlignment="1">
      <alignment horizontal="center" vertical="center" wrapText="1"/>
    </xf>
    <xf numFmtId="44" fontId="8" fillId="0" borderId="4" xfId="1" applyFont="1" applyFill="1" applyBorder="1" applyAlignment="1">
      <alignment vertical="center"/>
    </xf>
    <xf numFmtId="44" fontId="8" fillId="0" borderId="5" xfId="1" applyFont="1" applyFill="1" applyBorder="1" applyAlignment="1">
      <alignment vertical="center"/>
    </xf>
    <xf numFmtId="44" fontId="8" fillId="0" borderId="6" xfId="1" applyFont="1" applyFill="1" applyBorder="1" applyAlignment="1">
      <alignment vertical="center"/>
    </xf>
    <xf numFmtId="6" fontId="8" fillId="0" borderId="4" xfId="1" applyNumberFormat="1" applyFont="1" applyFill="1" applyBorder="1" applyAlignment="1">
      <alignment vertical="center"/>
    </xf>
    <xf numFmtId="44" fontId="8" fillId="0" borderId="7" xfId="0" applyNumberFormat="1" applyFont="1" applyBorder="1" applyAlignment="1">
      <alignment vertical="center"/>
    </xf>
    <xf numFmtId="0" fontId="6" fillId="8" borderId="5" xfId="0" applyFont="1" applyFill="1" applyBorder="1" applyAlignment="1">
      <alignment horizontal="center" vertical="center" wrapText="1"/>
    </xf>
    <xf numFmtId="0" fontId="7" fillId="9" borderId="6" xfId="0" applyFont="1" applyFill="1" applyBorder="1" applyAlignment="1">
      <alignment horizontal="center" vertical="center" wrapText="1"/>
    </xf>
    <xf numFmtId="44" fontId="8" fillId="8" borderId="4" xfId="1" applyFont="1" applyFill="1" applyBorder="1" applyAlignment="1">
      <alignment vertical="center"/>
    </xf>
    <xf numFmtId="44" fontId="8" fillId="8" borderId="5" xfId="1" applyFont="1" applyFill="1" applyBorder="1" applyAlignment="1">
      <alignment vertical="center"/>
    </xf>
    <xf numFmtId="44" fontId="8" fillId="8" borderId="6" xfId="1" applyFont="1" applyFill="1" applyBorder="1" applyAlignment="1">
      <alignment vertical="center"/>
    </xf>
    <xf numFmtId="6" fontId="8" fillId="8" borderId="4" xfId="1" applyNumberFormat="1" applyFont="1" applyFill="1" applyBorder="1" applyAlignment="1">
      <alignment vertical="center"/>
    </xf>
    <xf numFmtId="44" fontId="8" fillId="8" borderId="4" xfId="0" applyNumberFormat="1" applyFont="1" applyFill="1" applyBorder="1" applyAlignment="1">
      <alignment vertical="center"/>
    </xf>
    <xf numFmtId="0" fontId="6" fillId="8" borderId="9" xfId="0" applyFont="1" applyFill="1" applyBorder="1" applyAlignment="1">
      <alignment horizontal="center" vertical="center" wrapText="1"/>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5" xfId="0" applyFont="1" applyBorder="1" applyAlignment="1">
      <alignment horizontal="center" vertical="center"/>
    </xf>
    <xf numFmtId="0" fontId="6" fillId="8" borderId="5" xfId="2" applyFont="1" applyFill="1" applyBorder="1" applyAlignment="1">
      <alignment horizontal="center" vertical="center"/>
    </xf>
    <xf numFmtId="0" fontId="6" fillId="8" borderId="5" xfId="0" applyFont="1" applyFill="1" applyBorder="1" applyAlignment="1">
      <alignment horizontal="center" vertical="center"/>
    </xf>
    <xf numFmtId="0" fontId="6" fillId="8" borderId="9" xfId="0" applyFont="1" applyFill="1" applyBorder="1" applyAlignment="1">
      <alignment horizontal="center" vertical="center"/>
    </xf>
    <xf numFmtId="0" fontId="0" fillId="0" borderId="0" xfId="0" applyAlignment="1">
      <alignment wrapText="1"/>
    </xf>
    <xf numFmtId="0" fontId="7" fillId="9" borderId="11" xfId="0" applyFont="1" applyFill="1" applyBorder="1" applyAlignment="1">
      <alignment horizontal="center" vertical="center" wrapText="1"/>
    </xf>
    <xf numFmtId="44" fontId="8" fillId="8" borderId="8" xfId="1" applyFont="1" applyFill="1" applyBorder="1" applyAlignment="1">
      <alignment vertical="center"/>
    </xf>
    <xf numFmtId="44" fontId="8" fillId="8" borderId="9" xfId="1" applyFont="1" applyFill="1" applyBorder="1" applyAlignment="1">
      <alignment vertical="center"/>
    </xf>
    <xf numFmtId="44" fontId="8" fillId="8" borderId="11" xfId="1" applyFont="1" applyFill="1" applyBorder="1" applyAlignment="1">
      <alignment vertical="center"/>
    </xf>
    <xf numFmtId="6" fontId="8" fillId="8" borderId="8" xfId="1" applyNumberFormat="1" applyFont="1" applyFill="1" applyBorder="1" applyAlignment="1">
      <alignment vertical="center"/>
    </xf>
    <xf numFmtId="44" fontId="8" fillId="8" borderId="8" xfId="0" applyNumberFormat="1" applyFont="1" applyFill="1" applyBorder="1" applyAlignment="1">
      <alignment vertical="center"/>
    </xf>
    <xf numFmtId="44" fontId="0" fillId="0" borderId="0" xfId="0" applyNumberFormat="1"/>
    <xf numFmtId="0" fontId="3" fillId="11" borderId="1"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164" fontId="10" fillId="4" borderId="2" xfId="0" applyNumberFormat="1" applyFont="1" applyFill="1" applyBorder="1" applyAlignment="1">
      <alignment horizontal="center" vertical="center" wrapText="1"/>
    </xf>
    <xf numFmtId="164" fontId="10" fillId="4" borderId="3" xfId="0" applyNumberFormat="1" applyFont="1" applyFill="1" applyBorder="1" applyAlignment="1">
      <alignment horizontal="center" vertical="center" wrapText="1"/>
    </xf>
    <xf numFmtId="164" fontId="10" fillId="12" borderId="1" xfId="0" applyNumberFormat="1" applyFont="1" applyFill="1" applyBorder="1" applyAlignment="1">
      <alignment horizontal="center" vertical="center" wrapText="1"/>
    </xf>
    <xf numFmtId="164" fontId="10" fillId="12" borderId="2" xfId="0" applyNumberFormat="1" applyFont="1" applyFill="1" applyBorder="1" applyAlignment="1">
      <alignment horizontal="center" vertical="center" wrapText="1"/>
    </xf>
    <xf numFmtId="164" fontId="10" fillId="12" borderId="3" xfId="0" applyNumberFormat="1" applyFont="1" applyFill="1" applyBorder="1" applyAlignment="1">
      <alignment horizontal="center" vertical="center" wrapText="1"/>
    </xf>
    <xf numFmtId="164" fontId="4" fillId="6" borderId="18" xfId="1" applyNumberFormat="1" applyFont="1" applyFill="1" applyBorder="1" applyAlignment="1">
      <alignment horizontal="center" vertical="center" wrapText="1"/>
    </xf>
    <xf numFmtId="164" fontId="4" fillId="6" borderId="3" xfId="1" applyNumberFormat="1" applyFont="1" applyFill="1" applyBorder="1" applyAlignment="1">
      <alignment horizontal="center" vertical="center" wrapText="1"/>
    </xf>
    <xf numFmtId="0" fontId="12" fillId="8" borderId="20" xfId="0" applyFont="1" applyFill="1" applyBorder="1" applyAlignment="1">
      <alignment horizontal="center" vertical="center" wrapText="1"/>
    </xf>
    <xf numFmtId="0" fontId="7" fillId="8" borderId="20" xfId="0" applyFont="1" applyFill="1" applyBorder="1" applyAlignment="1">
      <alignment horizontal="left" vertical="center" wrapText="1"/>
    </xf>
    <xf numFmtId="0" fontId="7" fillId="8" borderId="20" xfId="0" applyFont="1" applyFill="1" applyBorder="1" applyAlignment="1">
      <alignment horizontal="center" vertical="center"/>
    </xf>
    <xf numFmtId="0" fontId="7" fillId="8" borderId="20" xfId="0" applyFont="1" applyFill="1" applyBorder="1" applyAlignment="1">
      <alignment vertical="center"/>
    </xf>
    <xf numFmtId="0" fontId="7" fillId="8" borderId="21" xfId="0" applyFont="1" applyFill="1" applyBorder="1" applyAlignment="1">
      <alignment horizontal="center" vertical="center" wrapText="1"/>
    </xf>
    <xf numFmtId="164" fontId="7" fillId="8" borderId="19" xfId="1" applyNumberFormat="1" applyFont="1" applyFill="1" applyBorder="1" applyAlignment="1">
      <alignment vertical="center"/>
    </xf>
    <xf numFmtId="164" fontId="7" fillId="8" borderId="20" xfId="1" applyNumberFormat="1" applyFont="1" applyFill="1" applyBorder="1" applyAlignment="1">
      <alignment vertical="center"/>
    </xf>
    <xf numFmtId="164" fontId="7" fillId="8" borderId="21" xfId="1" applyNumberFormat="1" applyFont="1" applyFill="1" applyBorder="1" applyAlignment="1">
      <alignment vertical="center"/>
    </xf>
    <xf numFmtId="164" fontId="7" fillId="8" borderId="19" xfId="3" applyNumberFormat="1" applyFont="1" applyFill="1" applyBorder="1" applyAlignment="1">
      <alignment vertical="center"/>
    </xf>
    <xf numFmtId="164" fontId="7" fillId="8" borderId="20" xfId="0" applyNumberFormat="1" applyFont="1" applyFill="1" applyBorder="1" applyAlignment="1">
      <alignment vertical="center"/>
    </xf>
    <xf numFmtId="164" fontId="7" fillId="8" borderId="22" xfId="1" applyNumberFormat="1" applyFont="1" applyFill="1" applyBorder="1" applyAlignment="1">
      <alignment vertical="center"/>
    </xf>
    <xf numFmtId="0" fontId="12" fillId="8" borderId="5" xfId="0" applyFont="1" applyFill="1" applyBorder="1" applyAlignment="1">
      <alignment horizontal="center" vertical="center" wrapText="1"/>
    </xf>
    <xf numFmtId="0" fontId="7" fillId="8" borderId="5" xfId="0" applyFont="1" applyFill="1" applyBorder="1" applyAlignment="1">
      <alignment horizontal="left" vertical="center" wrapText="1"/>
    </xf>
    <xf numFmtId="0" fontId="7" fillId="8" borderId="5" xfId="0" applyFont="1" applyFill="1" applyBorder="1" applyAlignment="1">
      <alignment horizontal="center" vertical="center"/>
    </xf>
    <xf numFmtId="0" fontId="7" fillId="8" borderId="5" xfId="0" applyFont="1" applyFill="1" applyBorder="1" applyAlignment="1">
      <alignment vertical="center"/>
    </xf>
    <xf numFmtId="0" fontId="7" fillId="8" borderId="6" xfId="0" applyFont="1" applyFill="1" applyBorder="1" applyAlignment="1">
      <alignment horizontal="center" vertical="center" wrapText="1"/>
    </xf>
    <xf numFmtId="164" fontId="7" fillId="8" borderId="4" xfId="1" applyNumberFormat="1" applyFont="1" applyFill="1" applyBorder="1" applyAlignment="1">
      <alignment vertical="center"/>
    </xf>
    <xf numFmtId="164" fontId="7" fillId="8" borderId="5" xfId="1" applyNumberFormat="1" applyFont="1" applyFill="1" applyBorder="1" applyAlignment="1">
      <alignment vertical="center"/>
    </xf>
    <xf numFmtId="164" fontId="7" fillId="8" borderId="6" xfId="1" applyNumberFormat="1" applyFont="1" applyFill="1" applyBorder="1" applyAlignment="1">
      <alignment vertical="center"/>
    </xf>
    <xf numFmtId="164" fontId="7" fillId="8" borderId="4" xfId="3" applyNumberFormat="1" applyFont="1" applyFill="1" applyBorder="1" applyAlignment="1">
      <alignment vertical="center"/>
    </xf>
    <xf numFmtId="164" fontId="7" fillId="8" borderId="5" xfId="0" applyNumberFormat="1" applyFont="1" applyFill="1" applyBorder="1" applyAlignment="1">
      <alignment vertical="center"/>
    </xf>
    <xf numFmtId="164" fontId="7" fillId="8" borderId="23" xfId="1" applyNumberFormat="1" applyFont="1" applyFill="1" applyBorder="1" applyAlignment="1">
      <alignment vertical="center"/>
    </xf>
    <xf numFmtId="0" fontId="12" fillId="8" borderId="5" xfId="0" applyFont="1" applyFill="1" applyBorder="1" applyAlignment="1">
      <alignment horizontal="left" vertical="center" wrapText="1"/>
    </xf>
    <xf numFmtId="0" fontId="12" fillId="8" borderId="5" xfId="0" applyFont="1" applyFill="1" applyBorder="1" applyAlignment="1">
      <alignment vertical="center"/>
    </xf>
    <xf numFmtId="164" fontId="12" fillId="8" borderId="4" xfId="1" applyNumberFormat="1" applyFont="1" applyFill="1" applyBorder="1" applyAlignment="1">
      <alignment vertical="center"/>
    </xf>
    <xf numFmtId="0" fontId="12" fillId="8" borderId="9" xfId="0" applyFont="1" applyFill="1" applyBorder="1" applyAlignment="1">
      <alignment horizontal="center" vertical="center" wrapText="1"/>
    </xf>
    <xf numFmtId="0" fontId="12" fillId="8" borderId="9" xfId="0" applyFont="1" applyFill="1" applyBorder="1" applyAlignment="1">
      <alignment horizontal="left" vertical="center" wrapText="1"/>
    </xf>
    <xf numFmtId="0" fontId="7" fillId="8" borderId="9" xfId="0" applyFont="1" applyFill="1" applyBorder="1" applyAlignment="1">
      <alignment vertical="center"/>
    </xf>
    <xf numFmtId="0" fontId="7" fillId="8" borderId="11" xfId="0" applyFont="1" applyFill="1" applyBorder="1" applyAlignment="1">
      <alignment horizontal="center" vertical="center" wrapText="1"/>
    </xf>
    <xf numFmtId="0" fontId="7" fillId="8" borderId="20" xfId="0" applyFont="1" applyFill="1" applyBorder="1" applyAlignment="1">
      <alignment horizontal="center" vertical="center" wrapText="1"/>
    </xf>
    <xf numFmtId="0" fontId="7" fillId="8" borderId="5" xfId="0" applyFont="1" applyFill="1" applyBorder="1" applyAlignment="1">
      <alignment horizontal="center" vertical="center" wrapText="1"/>
    </xf>
    <xf numFmtId="0" fontId="12" fillId="8" borderId="19" xfId="0" applyFont="1" applyFill="1" applyBorder="1" applyAlignment="1">
      <alignment horizontal="center" vertical="center"/>
    </xf>
    <xf numFmtId="0" fontId="12" fillId="8" borderId="20"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9" xfId="0" applyFont="1" applyFill="1" applyBorder="1" applyAlignment="1">
      <alignment horizontal="center" vertical="center"/>
    </xf>
    <xf numFmtId="164" fontId="0" fillId="0" borderId="0" xfId="0" applyNumberFormat="1"/>
    <xf numFmtId="0" fontId="15" fillId="0" borderId="0" xfId="0" applyFont="1"/>
    <xf numFmtId="164" fontId="10" fillId="11" borderId="1" xfId="0" applyNumberFormat="1" applyFont="1" applyFill="1" applyBorder="1" applyAlignment="1">
      <alignment horizontal="center" vertical="center" wrapText="1"/>
    </xf>
    <xf numFmtId="164" fontId="10" fillId="11" borderId="2" xfId="0" applyNumberFormat="1" applyFont="1" applyFill="1" applyBorder="1" applyAlignment="1">
      <alignment horizontal="center" vertical="center" wrapText="1"/>
    </xf>
    <xf numFmtId="164" fontId="10" fillId="11" borderId="3" xfId="0" applyNumberFormat="1"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4" fillId="2" borderId="27" xfId="0" applyFont="1" applyFill="1" applyBorder="1" applyAlignment="1">
      <alignment horizontal="center" vertical="center" wrapText="1"/>
    </xf>
    <xf numFmtId="164" fontId="10" fillId="12" borderId="1" xfId="1" applyNumberFormat="1" applyFont="1" applyFill="1" applyBorder="1" applyAlignment="1">
      <alignment horizontal="center" vertical="center" wrapText="1"/>
    </xf>
    <xf numFmtId="164" fontId="10" fillId="12" borderId="2" xfId="1" applyNumberFormat="1" applyFont="1" applyFill="1" applyBorder="1" applyAlignment="1">
      <alignment horizontal="center" vertical="center" wrapText="1"/>
    </xf>
    <xf numFmtId="164" fontId="10" fillId="12" borderId="3" xfId="1" applyNumberFormat="1" applyFont="1" applyFill="1" applyBorder="1" applyAlignment="1">
      <alignment horizontal="center" vertical="center" wrapText="1"/>
    </xf>
    <xf numFmtId="164" fontId="10" fillId="4" borderId="1" xfId="1" applyNumberFormat="1" applyFont="1" applyFill="1" applyBorder="1" applyAlignment="1">
      <alignment horizontal="center" vertical="center" wrapText="1"/>
    </xf>
    <xf numFmtId="164" fontId="10" fillId="4" borderId="2" xfId="1" applyNumberFormat="1" applyFont="1" applyFill="1" applyBorder="1" applyAlignment="1">
      <alignment horizontal="center" vertical="center" wrapText="1"/>
    </xf>
    <xf numFmtId="164" fontId="10" fillId="4" borderId="3" xfId="1" applyNumberFormat="1" applyFont="1" applyFill="1" applyBorder="1" applyAlignment="1">
      <alignment horizontal="center" vertical="center" wrapText="1"/>
    </xf>
    <xf numFmtId="164" fontId="10" fillId="13" borderId="1" xfId="1" applyNumberFormat="1" applyFont="1" applyFill="1" applyBorder="1" applyAlignment="1">
      <alignment horizontal="center" vertical="center" wrapText="1"/>
    </xf>
    <xf numFmtId="164" fontId="10" fillId="13" borderId="2" xfId="1" applyNumberFormat="1" applyFont="1" applyFill="1" applyBorder="1" applyAlignment="1">
      <alignment horizontal="center" vertical="center" wrapText="1"/>
    </xf>
    <xf numFmtId="164" fontId="10" fillId="13" borderId="3" xfId="1" applyNumberFormat="1" applyFont="1" applyFill="1" applyBorder="1" applyAlignment="1">
      <alignment horizontal="center" vertical="center" wrapText="1"/>
    </xf>
    <xf numFmtId="164" fontId="10" fillId="6" borderId="18" xfId="1" applyNumberFormat="1" applyFont="1" applyFill="1" applyBorder="1" applyAlignment="1">
      <alignment horizontal="center" vertical="center" wrapText="1"/>
    </xf>
    <xf numFmtId="164" fontId="10" fillId="6" borderId="3" xfId="1" applyNumberFormat="1" applyFont="1" applyFill="1" applyBorder="1" applyAlignment="1">
      <alignment horizontal="center" vertical="center" wrapText="1"/>
    </xf>
    <xf numFmtId="0" fontId="8" fillId="8" borderId="4" xfId="0" applyFont="1" applyFill="1" applyBorder="1" applyAlignment="1">
      <alignment horizontal="center" vertical="center"/>
    </xf>
    <xf numFmtId="0" fontId="8" fillId="8" borderId="20" xfId="0" applyFont="1" applyFill="1" applyBorder="1" applyAlignment="1">
      <alignment horizontal="center" vertical="center" wrapText="1"/>
    </xf>
    <xf numFmtId="0" fontId="8" fillId="14" borderId="20" xfId="0" applyFont="1" applyFill="1" applyBorder="1" applyAlignment="1">
      <alignment horizontal="left" vertical="top" wrapText="1"/>
    </xf>
    <xf numFmtId="0" fontId="7" fillId="14" borderId="20" xfId="0" applyFont="1" applyFill="1" applyBorder="1" applyAlignment="1">
      <alignment horizontal="center" vertical="center" wrapText="1"/>
    </xf>
    <xf numFmtId="164" fontId="20" fillId="8" borderId="19" xfId="1" applyNumberFormat="1" applyFont="1" applyFill="1" applyBorder="1" applyAlignment="1">
      <alignment horizontal="center" vertical="center" wrapText="1"/>
    </xf>
    <xf numFmtId="164" fontId="20" fillId="8" borderId="20" xfId="1" applyNumberFormat="1" applyFont="1" applyFill="1" applyBorder="1" applyAlignment="1">
      <alignment horizontal="center" vertical="center" wrapText="1"/>
    </xf>
    <xf numFmtId="164" fontId="20" fillId="8" borderId="21" xfId="1" applyNumberFormat="1" applyFont="1" applyFill="1" applyBorder="1" applyAlignment="1">
      <alignment horizontal="center" vertical="center" wrapText="1"/>
    </xf>
    <xf numFmtId="0" fontId="8" fillId="8" borderId="5" xfId="0" applyFont="1" applyFill="1" applyBorder="1" applyAlignment="1">
      <alignment horizontal="center" vertical="center" wrapText="1"/>
    </xf>
    <xf numFmtId="0" fontId="8" fillId="14" borderId="5" xfId="0" applyFont="1" applyFill="1" applyBorder="1" applyAlignment="1">
      <alignment horizontal="left" vertical="top" wrapText="1"/>
    </xf>
    <xf numFmtId="0" fontId="7" fillId="14" borderId="5" xfId="0" applyFont="1" applyFill="1" applyBorder="1" applyAlignment="1">
      <alignment horizontal="center" vertical="center" wrapText="1"/>
    </xf>
    <xf numFmtId="164" fontId="20" fillId="8" borderId="4" xfId="1" applyNumberFormat="1" applyFont="1" applyFill="1" applyBorder="1" applyAlignment="1">
      <alignment horizontal="center" vertical="center" wrapText="1"/>
    </xf>
    <xf numFmtId="164" fontId="20" fillId="8" borderId="5" xfId="1" applyNumberFormat="1" applyFont="1" applyFill="1" applyBorder="1" applyAlignment="1">
      <alignment horizontal="center" vertical="center" wrapText="1"/>
    </xf>
    <xf numFmtId="164" fontId="20" fillId="8" borderId="6" xfId="1" applyNumberFormat="1" applyFont="1" applyFill="1" applyBorder="1" applyAlignment="1">
      <alignment horizontal="center" vertical="center" wrapText="1"/>
    </xf>
    <xf numFmtId="0" fontId="8" fillId="8" borderId="5" xfId="0" applyFont="1" applyFill="1" applyBorder="1" applyAlignment="1">
      <alignment horizontal="left" vertical="center" wrapText="1"/>
    </xf>
    <xf numFmtId="0" fontId="21" fillId="8" borderId="5" xfId="0" applyFont="1" applyFill="1" applyBorder="1" applyAlignment="1">
      <alignment horizontal="center" vertical="center" wrapText="1"/>
    </xf>
    <xf numFmtId="0" fontId="21" fillId="8" borderId="5" xfId="0" applyFont="1" applyFill="1" applyBorder="1" applyAlignment="1">
      <alignment horizontal="left" vertical="center" wrapText="1"/>
    </xf>
    <xf numFmtId="0" fontId="8" fillId="8" borderId="8" xfId="0" applyFont="1" applyFill="1" applyBorder="1" applyAlignment="1">
      <alignment horizontal="center" vertical="center"/>
    </xf>
    <xf numFmtId="0" fontId="7" fillId="8" borderId="9" xfId="0" applyFont="1" applyFill="1" applyBorder="1" applyAlignment="1">
      <alignment horizontal="center" vertical="center"/>
    </xf>
    <xf numFmtId="0" fontId="21" fillId="8" borderId="9" xfId="0" applyFont="1" applyFill="1" applyBorder="1" applyAlignment="1">
      <alignment horizontal="center" vertical="center" wrapText="1"/>
    </xf>
    <xf numFmtId="0" fontId="21" fillId="8" borderId="9" xfId="0" applyFont="1" applyFill="1" applyBorder="1" applyAlignment="1">
      <alignment horizontal="left" vertical="center" wrapText="1"/>
    </xf>
    <xf numFmtId="0" fontId="21" fillId="8" borderId="5" xfId="0" applyFont="1" applyFill="1" applyBorder="1" applyAlignment="1">
      <alignment horizontal="center" vertical="center"/>
    </xf>
    <xf numFmtId="164" fontId="20" fillId="8" borderId="8" xfId="1" applyNumberFormat="1" applyFont="1" applyFill="1" applyBorder="1" applyAlignment="1">
      <alignment horizontal="center" vertical="center" wrapText="1"/>
    </xf>
    <xf numFmtId="164" fontId="20" fillId="8" borderId="9" xfId="1" applyNumberFormat="1" applyFont="1" applyFill="1" applyBorder="1" applyAlignment="1">
      <alignment horizontal="center" vertical="center" wrapText="1"/>
    </xf>
    <xf numFmtId="164" fontId="20" fillId="8" borderId="11" xfId="1"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4" fillId="11" borderId="2" xfId="0" applyFont="1" applyFill="1" applyBorder="1" applyAlignment="1">
      <alignment horizontal="center" vertical="center" wrapText="1"/>
    </xf>
    <xf numFmtId="0" fontId="4" fillId="11" borderId="3"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4" fillId="16" borderId="2" xfId="0" applyFont="1" applyFill="1" applyBorder="1" applyAlignment="1">
      <alignment horizontal="center" vertical="center" wrapText="1"/>
    </xf>
    <xf numFmtId="0" fontId="4" fillId="16" borderId="24"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4" fillId="6" borderId="1" xfId="0" applyFont="1" applyFill="1" applyBorder="1" applyAlignment="1">
      <alignment horizontal="center" vertical="center" wrapText="1"/>
    </xf>
    <xf numFmtId="44" fontId="4" fillId="6" borderId="3" xfId="4" applyFont="1" applyFill="1" applyBorder="1" applyAlignment="1">
      <alignment horizontal="center" vertical="center" wrapText="1"/>
    </xf>
    <xf numFmtId="0" fontId="7" fillId="8" borderId="28" xfId="0" applyFont="1" applyFill="1" applyBorder="1" applyAlignment="1">
      <alignment horizontal="center" vertical="center" wrapText="1"/>
    </xf>
    <xf numFmtId="0" fontId="7" fillId="8" borderId="29" xfId="0" applyFont="1" applyFill="1" applyBorder="1" applyAlignment="1">
      <alignment horizontal="center" vertical="center" wrapText="1"/>
    </xf>
    <xf numFmtId="0" fontId="21" fillId="8" borderId="29" xfId="0" applyFont="1" applyFill="1" applyBorder="1" applyAlignment="1">
      <alignment horizontal="center" vertical="center" wrapText="1"/>
    </xf>
    <xf numFmtId="0" fontId="21" fillId="8" borderId="29" xfId="0" applyFont="1" applyFill="1" applyBorder="1" applyAlignment="1">
      <alignment horizontal="left" vertical="center" wrapText="1"/>
    </xf>
    <xf numFmtId="0" fontId="7" fillId="8" borderId="29" xfId="0" applyFont="1" applyFill="1" applyBorder="1" applyAlignment="1">
      <alignment horizontal="center" vertical="center"/>
    </xf>
    <xf numFmtId="0" fontId="7" fillId="8" borderId="30" xfId="0" applyFont="1" applyFill="1" applyBorder="1" applyAlignment="1">
      <alignment horizontal="center" vertical="center" wrapText="1"/>
    </xf>
    <xf numFmtId="44" fontId="7" fillId="8" borderId="4" xfId="1" applyFont="1" applyFill="1" applyBorder="1" applyAlignment="1">
      <alignment horizontal="center" vertical="center" wrapText="1"/>
    </xf>
    <xf numFmtId="44" fontId="7" fillId="8" borderId="5" xfId="1" applyFont="1" applyFill="1" applyBorder="1" applyAlignment="1">
      <alignment horizontal="center" vertical="center" wrapText="1"/>
    </xf>
    <xf numFmtId="44" fontId="7" fillId="8" borderId="6" xfId="1" applyFont="1" applyFill="1" applyBorder="1" applyAlignment="1">
      <alignment horizontal="center" vertical="center" wrapText="1"/>
    </xf>
    <xf numFmtId="44" fontId="7" fillId="8" borderId="23" xfId="1" applyFont="1" applyFill="1" applyBorder="1" applyAlignment="1">
      <alignment horizontal="center" vertical="center" wrapText="1"/>
    </xf>
    <xf numFmtId="0" fontId="7" fillId="8" borderId="4" xfId="0" applyFont="1" applyFill="1" applyBorder="1" applyAlignment="1">
      <alignment horizontal="center" vertical="center" wrapText="1"/>
    </xf>
    <xf numFmtId="1" fontId="12" fillId="8" borderId="5" xfId="0" applyNumberFormat="1" applyFont="1" applyFill="1" applyBorder="1" applyAlignment="1">
      <alignment horizontal="center" vertical="center" wrapText="1"/>
    </xf>
    <xf numFmtId="44" fontId="7" fillId="8" borderId="19" xfId="1" applyFont="1" applyFill="1" applyBorder="1" applyAlignment="1">
      <alignment horizontal="center" vertical="center" wrapText="1"/>
    </xf>
    <xf numFmtId="44" fontId="7" fillId="8" borderId="20" xfId="1" applyFont="1" applyFill="1" applyBorder="1" applyAlignment="1">
      <alignment horizontal="center" vertical="center" wrapText="1"/>
    </xf>
    <xf numFmtId="44" fontId="7" fillId="8" borderId="21" xfId="1" applyFont="1" applyFill="1" applyBorder="1" applyAlignment="1">
      <alignment horizontal="center" vertical="center" wrapText="1"/>
    </xf>
    <xf numFmtId="44" fontId="23" fillId="8" borderId="19" xfId="1" applyFont="1" applyFill="1" applyBorder="1" applyAlignment="1">
      <alignment horizontal="center" vertical="center" wrapText="1"/>
    </xf>
    <xf numFmtId="44" fontId="7" fillId="8" borderId="22" xfId="1" applyFont="1" applyFill="1" applyBorder="1" applyAlignment="1">
      <alignment horizontal="center" vertical="center" wrapText="1"/>
    </xf>
    <xf numFmtId="44" fontId="23" fillId="8" borderId="4" xfId="1" applyFont="1" applyFill="1" applyBorder="1" applyAlignment="1">
      <alignment horizontal="center" vertical="center" wrapText="1"/>
    </xf>
    <xf numFmtId="0" fontId="24" fillId="8" borderId="5" xfId="0" applyFont="1" applyFill="1" applyBorder="1" applyAlignment="1">
      <alignment horizontal="left" vertical="top" wrapText="1"/>
    </xf>
    <xf numFmtId="0" fontId="7" fillId="8" borderId="9" xfId="0" applyFont="1" applyFill="1" applyBorder="1" applyAlignment="1">
      <alignment horizontal="center" vertical="center" wrapText="1"/>
    </xf>
    <xf numFmtId="44" fontId="7" fillId="8" borderId="8" xfId="1" applyFont="1" applyFill="1" applyBorder="1" applyAlignment="1">
      <alignment horizontal="center" vertical="center" wrapText="1"/>
    </xf>
    <xf numFmtId="44" fontId="7" fillId="8" borderId="9" xfId="1" applyFont="1" applyFill="1" applyBorder="1" applyAlignment="1">
      <alignment horizontal="center" vertical="center" wrapText="1"/>
    </xf>
    <xf numFmtId="44" fontId="7" fillId="8" borderId="11" xfId="1" applyFont="1" applyFill="1" applyBorder="1" applyAlignment="1">
      <alignment horizontal="center" vertical="center" wrapText="1"/>
    </xf>
    <xf numFmtId="44" fontId="23" fillId="8" borderId="8" xfId="1" applyFont="1" applyFill="1" applyBorder="1" applyAlignment="1">
      <alignment horizontal="center" vertical="center" wrapText="1"/>
    </xf>
    <xf numFmtId="44" fontId="7" fillId="8" borderId="31" xfId="1" applyFont="1" applyFill="1" applyBorder="1" applyAlignment="1">
      <alignment horizontal="center" vertical="center" wrapText="1"/>
    </xf>
    <xf numFmtId="0" fontId="9" fillId="19" borderId="32" xfId="5" applyFont="1" applyFill="1" applyBorder="1" applyAlignment="1">
      <alignment horizontal="center" vertical="center" wrapText="1"/>
    </xf>
    <xf numFmtId="0" fontId="9" fillId="19" borderId="33" xfId="5" applyFont="1" applyFill="1" applyBorder="1" applyAlignment="1">
      <alignment horizontal="center" vertical="center" wrapText="1"/>
    </xf>
    <xf numFmtId="0" fontId="9" fillId="19" borderId="34" xfId="5" applyFont="1" applyFill="1" applyBorder="1" applyAlignment="1">
      <alignment horizontal="center" vertical="center" wrapText="1"/>
    </xf>
    <xf numFmtId="164" fontId="3" fillId="7" borderId="35" xfId="6" applyNumberFormat="1" applyFont="1" applyFill="1" applyBorder="1" applyAlignment="1">
      <alignment horizontal="center" vertical="center" wrapText="1"/>
    </xf>
    <xf numFmtId="164" fontId="3" fillId="10" borderId="35" xfId="6" applyNumberFormat="1" applyFont="1" applyFill="1" applyBorder="1" applyAlignment="1">
      <alignment horizontal="center" vertical="center" wrapText="1"/>
    </xf>
    <xf numFmtId="164" fontId="3" fillId="10" borderId="12" xfId="6" applyNumberFormat="1" applyFont="1" applyFill="1" applyBorder="1" applyAlignment="1">
      <alignment horizontal="center" vertical="center" wrapText="1"/>
    </xf>
    <xf numFmtId="164" fontId="3" fillId="17" borderId="35" xfId="6" applyNumberFormat="1" applyFont="1" applyFill="1" applyBorder="1" applyAlignment="1">
      <alignment horizontal="center" vertical="center" wrapText="1"/>
    </xf>
    <xf numFmtId="164" fontId="3" fillId="18" borderId="35" xfId="6" applyNumberFormat="1" applyFont="1" applyFill="1" applyBorder="1" applyAlignment="1">
      <alignment horizontal="center" vertical="center" wrapText="1"/>
    </xf>
    <xf numFmtId="0" fontId="24" fillId="8" borderId="28" xfId="5" applyFont="1" applyFill="1" applyBorder="1" applyAlignment="1">
      <alignment horizontal="center" vertical="center" wrapText="1"/>
    </xf>
    <xf numFmtId="0" fontId="6" fillId="8" borderId="29" xfId="5" applyFont="1" applyFill="1" applyBorder="1" applyAlignment="1">
      <alignment horizontal="center" vertical="center" wrapText="1"/>
    </xf>
    <xf numFmtId="0" fontId="24" fillId="8" borderId="29" xfId="5" applyFont="1" applyFill="1" applyBorder="1" applyAlignment="1">
      <alignment vertical="top" wrapText="1"/>
    </xf>
    <xf numFmtId="0" fontId="24" fillId="8" borderId="29" xfId="5" applyFont="1" applyFill="1" applyBorder="1" applyAlignment="1">
      <alignment horizontal="center" vertical="center" wrapText="1"/>
    </xf>
    <xf numFmtId="0" fontId="24" fillId="8" borderId="36" xfId="5" applyFont="1" applyFill="1" applyBorder="1" applyAlignment="1">
      <alignment horizontal="center" vertical="center" wrapText="1"/>
    </xf>
    <xf numFmtId="164" fontId="8" fillId="8" borderId="28" xfId="6" applyNumberFormat="1" applyFont="1" applyFill="1" applyBorder="1" applyAlignment="1">
      <alignment vertical="center"/>
    </xf>
    <xf numFmtId="164" fontId="8" fillId="8" borderId="29" xfId="6" applyNumberFormat="1" applyFont="1" applyFill="1" applyBorder="1" applyAlignment="1">
      <alignment vertical="center"/>
    </xf>
    <xf numFmtId="164" fontId="8" fillId="8" borderId="36" xfId="6" applyNumberFormat="1" applyFont="1" applyFill="1" applyBorder="1" applyAlignment="1">
      <alignment vertical="center"/>
    </xf>
    <xf numFmtId="164" fontId="8" fillId="8" borderId="30" xfId="6" applyNumberFormat="1" applyFont="1" applyFill="1" applyBorder="1" applyAlignment="1">
      <alignment vertical="center"/>
    </xf>
    <xf numFmtId="0" fontId="24" fillId="8" borderId="4" xfId="5" applyFont="1" applyFill="1" applyBorder="1" applyAlignment="1">
      <alignment horizontal="center" vertical="center" wrapText="1"/>
    </xf>
    <xf numFmtId="0" fontId="6" fillId="8" borderId="5" xfId="5" applyFont="1" applyFill="1" applyBorder="1" applyAlignment="1">
      <alignment horizontal="center" vertical="center" wrapText="1"/>
    </xf>
    <xf numFmtId="0" fontId="24" fillId="8" borderId="5" xfId="5" applyFont="1" applyFill="1" applyBorder="1" applyAlignment="1">
      <alignment horizontal="center" vertical="center" wrapText="1"/>
    </xf>
    <xf numFmtId="0" fontId="24" fillId="8" borderId="5" xfId="5" applyFont="1" applyFill="1" applyBorder="1" applyAlignment="1">
      <alignment horizontal="left" vertical="center" wrapText="1"/>
    </xf>
    <xf numFmtId="0" fontId="24" fillId="8" borderId="6" xfId="5" applyFont="1" applyFill="1" applyBorder="1" applyAlignment="1">
      <alignment horizontal="center" vertical="center" wrapText="1"/>
    </xf>
    <xf numFmtId="164" fontId="8" fillId="8" borderId="19" xfId="6" applyNumberFormat="1" applyFont="1" applyFill="1" applyBorder="1" applyAlignment="1">
      <alignment vertical="center"/>
    </xf>
    <xf numFmtId="164" fontId="8" fillId="8" borderId="20" xfId="6" applyNumberFormat="1" applyFont="1" applyFill="1" applyBorder="1" applyAlignment="1">
      <alignment vertical="center"/>
    </xf>
    <xf numFmtId="164" fontId="8" fillId="8" borderId="21" xfId="6" applyNumberFormat="1" applyFont="1" applyFill="1" applyBorder="1" applyAlignment="1">
      <alignment vertical="center"/>
    </xf>
    <xf numFmtId="164" fontId="8" fillId="8" borderId="37" xfId="6" applyNumberFormat="1" applyFont="1" applyFill="1" applyBorder="1" applyAlignment="1">
      <alignment vertical="center"/>
    </xf>
    <xf numFmtId="164" fontId="8" fillId="8" borderId="4" xfId="6" applyNumberFormat="1" applyFont="1" applyFill="1" applyBorder="1" applyAlignment="1">
      <alignment vertical="center"/>
    </xf>
    <xf numFmtId="164" fontId="8" fillId="8" borderId="6" xfId="6" applyNumberFormat="1" applyFont="1" applyFill="1" applyBorder="1" applyAlignment="1">
      <alignment vertical="center"/>
    </xf>
    <xf numFmtId="164" fontId="8" fillId="8" borderId="5" xfId="6" applyNumberFormat="1" applyFont="1" applyFill="1" applyBorder="1" applyAlignment="1">
      <alignment vertical="center"/>
    </xf>
    <xf numFmtId="164" fontId="8" fillId="8" borderId="23" xfId="6" applyNumberFormat="1" applyFont="1" applyFill="1" applyBorder="1" applyAlignment="1">
      <alignment vertical="center"/>
    </xf>
    <xf numFmtId="0" fontId="28" fillId="8" borderId="5" xfId="5" applyFont="1" applyFill="1" applyBorder="1" applyAlignment="1">
      <alignment horizontal="center" vertical="center" wrapText="1"/>
    </xf>
    <xf numFmtId="0" fontId="24" fillId="8" borderId="23" xfId="5" applyFont="1" applyFill="1" applyBorder="1" applyAlignment="1">
      <alignment horizontal="center" vertical="center" wrapText="1"/>
    </xf>
    <xf numFmtId="0" fontId="24" fillId="20" borderId="5" xfId="5" applyFont="1" applyFill="1" applyBorder="1" applyAlignment="1">
      <alignment horizontal="center" vertical="center" wrapText="1"/>
    </xf>
    <xf numFmtId="0" fontId="24" fillId="20" borderId="9" xfId="5" applyFont="1" applyFill="1" applyBorder="1" applyAlignment="1">
      <alignment horizontal="center" vertical="center" wrapText="1"/>
    </xf>
    <xf numFmtId="0" fontId="24" fillId="8" borderId="9" xfId="5" applyFont="1" applyFill="1" applyBorder="1" applyAlignment="1">
      <alignment horizontal="center" vertical="center" wrapText="1"/>
    </xf>
    <xf numFmtId="0" fontId="24" fillId="8" borderId="31" xfId="5" applyFont="1" applyFill="1" applyBorder="1" applyAlignment="1">
      <alignment horizontal="center" vertical="center" wrapText="1"/>
    </xf>
    <xf numFmtId="164" fontId="8" fillId="8" borderId="8" xfId="6" applyNumberFormat="1" applyFont="1" applyFill="1" applyBorder="1" applyAlignment="1">
      <alignment vertical="center"/>
    </xf>
    <xf numFmtId="164" fontId="8" fillId="8" borderId="9" xfId="6" applyNumberFormat="1" applyFont="1" applyFill="1" applyBorder="1" applyAlignment="1">
      <alignment vertical="center"/>
    </xf>
    <xf numFmtId="164" fontId="8" fillId="8" borderId="31" xfId="6" applyNumberFormat="1" applyFont="1" applyFill="1" applyBorder="1" applyAlignment="1">
      <alignment vertical="center"/>
    </xf>
    <xf numFmtId="164" fontId="8" fillId="8" borderId="11" xfId="6" applyNumberFormat="1" applyFont="1" applyFill="1" applyBorder="1" applyAlignment="1">
      <alignment vertical="center"/>
    </xf>
    <xf numFmtId="0" fontId="29" fillId="21" borderId="5" xfId="7" applyFont="1" applyFill="1" applyBorder="1" applyAlignment="1">
      <alignment horizontal="center" vertical="center" wrapText="1"/>
    </xf>
    <xf numFmtId="0" fontId="29" fillId="7" borderId="5" xfId="7" applyFont="1" applyFill="1" applyBorder="1" applyAlignment="1">
      <alignment horizontal="center" vertical="center" wrapText="1"/>
    </xf>
    <xf numFmtId="0" fontId="29" fillId="10" borderId="5" xfId="7" applyFont="1" applyFill="1" applyBorder="1" applyAlignment="1">
      <alignment horizontal="center" vertical="center" wrapText="1"/>
    </xf>
    <xf numFmtId="164" fontId="29" fillId="10" borderId="23" xfId="8" applyNumberFormat="1" applyFont="1" applyFill="1" applyBorder="1" applyAlignment="1">
      <alignment horizontal="center" vertical="center" wrapText="1"/>
    </xf>
    <xf numFmtId="164" fontId="29" fillId="18" borderId="5" xfId="8" applyNumberFormat="1" applyFont="1" applyFill="1" applyBorder="1" applyAlignment="1">
      <alignment horizontal="center" vertical="center" wrapText="1"/>
    </xf>
    <xf numFmtId="1" fontId="30" fillId="8" borderId="5" xfId="7" applyNumberFormat="1" applyFont="1" applyFill="1" applyBorder="1" applyAlignment="1">
      <alignment horizontal="center" vertical="center" wrapText="1"/>
    </xf>
    <xf numFmtId="0" fontId="31" fillId="8" borderId="20" xfId="7" applyFont="1" applyFill="1" applyBorder="1" applyAlignment="1">
      <alignment horizontal="center" vertical="center" wrapText="1"/>
    </xf>
    <xf numFmtId="0" fontId="31" fillId="8" borderId="20" xfId="7" applyFont="1" applyFill="1" applyBorder="1" applyAlignment="1">
      <alignment horizontal="left" vertical="center" wrapText="1"/>
    </xf>
    <xf numFmtId="0" fontId="31" fillId="8" borderId="20" xfId="7" applyFont="1" applyFill="1" applyBorder="1" applyAlignment="1">
      <alignment horizontal="center" vertical="center"/>
    </xf>
    <xf numFmtId="0" fontId="21" fillId="8" borderId="5" xfId="7" applyFont="1" applyFill="1" applyBorder="1" applyAlignment="1">
      <alignment horizontal="center" vertical="center" wrapText="1"/>
    </xf>
    <xf numFmtId="164" fontId="32" fillId="8" borderId="5" xfId="8" applyNumberFormat="1" applyFont="1" applyFill="1" applyBorder="1" applyAlignment="1">
      <alignment horizontal="center" vertical="center" wrapText="1"/>
    </xf>
    <xf numFmtId="164" fontId="32" fillId="8" borderId="23" xfId="8" applyNumberFormat="1" applyFont="1" applyFill="1" applyBorder="1" applyAlignment="1">
      <alignment horizontal="center" vertical="center" wrapText="1"/>
    </xf>
    <xf numFmtId="0" fontId="30" fillId="8" borderId="5" xfId="9" applyFill="1" applyBorder="1" applyAlignment="1">
      <alignment horizontal="center" vertical="center" wrapText="1"/>
    </xf>
    <xf numFmtId="0" fontId="31" fillId="8" borderId="5" xfId="7" applyFont="1" applyFill="1" applyBorder="1" applyAlignment="1">
      <alignment horizontal="left" vertical="center" wrapText="1"/>
    </xf>
    <xf numFmtId="0" fontId="31" fillId="8" borderId="5" xfId="7" applyFont="1" applyFill="1" applyBorder="1" applyAlignment="1">
      <alignment horizontal="center" vertical="center"/>
    </xf>
    <xf numFmtId="0" fontId="21" fillId="8" borderId="5" xfId="7" applyFont="1" applyFill="1" applyBorder="1" applyAlignment="1">
      <alignment horizontal="center" vertical="center"/>
    </xf>
    <xf numFmtId="0" fontId="30" fillId="8" borderId="5" xfId="9" applyFill="1" applyBorder="1" applyAlignment="1">
      <alignment horizontal="center" vertical="center"/>
    </xf>
    <xf numFmtId="0" fontId="30" fillId="8" borderId="5" xfId="7" applyFont="1" applyFill="1" applyBorder="1" applyAlignment="1">
      <alignment horizontal="center" vertical="center" wrapText="1"/>
    </xf>
    <xf numFmtId="0" fontId="30" fillId="8" borderId="5" xfId="7" applyFont="1" applyFill="1" applyBorder="1" applyAlignment="1">
      <alignment horizontal="left" vertical="center" wrapText="1"/>
    </xf>
    <xf numFmtId="0" fontId="30" fillId="8" borderId="5" xfId="7" applyFont="1" applyFill="1" applyBorder="1" applyAlignment="1">
      <alignment horizontal="center" vertical="center"/>
    </xf>
    <xf numFmtId="0" fontId="31" fillId="8" borderId="5" xfId="7" applyFont="1" applyFill="1" applyBorder="1" applyAlignment="1">
      <alignment horizontal="center" vertical="center" wrapText="1"/>
    </xf>
    <xf numFmtId="0" fontId="7" fillId="8" borderId="5" xfId="7" applyFont="1" applyFill="1" applyBorder="1" applyAlignment="1">
      <alignment horizontal="center" vertical="center" wrapText="1"/>
    </xf>
    <xf numFmtId="0" fontId="31" fillId="8" borderId="23" xfId="7" applyFont="1" applyFill="1" applyBorder="1" applyAlignment="1">
      <alignment horizontal="center" vertical="center" wrapText="1"/>
    </xf>
    <xf numFmtId="49" fontId="30" fillId="8" borderId="5" xfId="7" applyNumberFormat="1" applyFont="1" applyFill="1" applyBorder="1" applyAlignment="1">
      <alignment horizontal="left" vertical="center" wrapText="1"/>
    </xf>
    <xf numFmtId="0" fontId="12" fillId="8" borderId="5" xfId="7" applyFont="1" applyFill="1" applyBorder="1" applyAlignment="1">
      <alignment horizontal="center" vertical="center"/>
    </xf>
    <xf numFmtId="49" fontId="30" fillId="8" borderId="5" xfId="7" applyNumberFormat="1" applyFont="1" applyFill="1" applyBorder="1" applyAlignment="1">
      <alignment horizontal="center" vertical="center" wrapText="1"/>
    </xf>
    <xf numFmtId="0" fontId="37" fillId="19" borderId="5" xfId="7"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40" xfId="0" applyFont="1" applyFill="1" applyBorder="1" applyAlignment="1">
      <alignment horizontal="center" vertical="center" wrapText="1"/>
    </xf>
    <xf numFmtId="164" fontId="4" fillId="23" borderId="18" xfId="1" applyNumberFormat="1" applyFont="1" applyFill="1" applyBorder="1" applyAlignment="1">
      <alignment horizontal="center" vertical="center" wrapText="1"/>
    </xf>
    <xf numFmtId="164" fontId="4" fillId="23" borderId="2" xfId="1" applyNumberFormat="1" applyFont="1" applyFill="1" applyBorder="1" applyAlignment="1">
      <alignment horizontal="center" vertical="center" wrapText="1"/>
    </xf>
    <xf numFmtId="164" fontId="4" fillId="23" borderId="24" xfId="1" applyNumberFormat="1" applyFont="1" applyFill="1" applyBorder="1" applyAlignment="1">
      <alignment horizontal="center" vertical="center" wrapText="1"/>
    </xf>
    <xf numFmtId="164" fontId="4" fillId="17" borderId="1" xfId="1" applyNumberFormat="1" applyFont="1" applyFill="1" applyBorder="1" applyAlignment="1">
      <alignment horizontal="center" vertical="center" wrapText="1"/>
    </xf>
    <xf numFmtId="164" fontId="4" fillId="17" borderId="2" xfId="1" applyNumberFormat="1" applyFont="1" applyFill="1" applyBorder="1" applyAlignment="1">
      <alignment horizontal="center" vertical="center" wrapText="1"/>
    </xf>
    <xf numFmtId="164" fontId="4" fillId="17" borderId="3" xfId="1" applyNumberFormat="1" applyFont="1" applyFill="1" applyBorder="1" applyAlignment="1">
      <alignment horizontal="center" vertical="center" wrapText="1"/>
    </xf>
    <xf numFmtId="164" fontId="4" fillId="3" borderId="18" xfId="1" applyNumberFormat="1" applyFont="1" applyFill="1" applyBorder="1" applyAlignment="1">
      <alignment horizontal="center" vertical="center" wrapText="1"/>
    </xf>
    <xf numFmtId="164" fontId="4" fillId="3" borderId="2" xfId="1" applyNumberFormat="1" applyFont="1" applyFill="1" applyBorder="1" applyAlignment="1">
      <alignment horizontal="center" vertical="center" wrapText="1"/>
    </xf>
    <xf numFmtId="164" fontId="4" fillId="3" borderId="24" xfId="1" applyNumberFormat="1" applyFont="1" applyFill="1" applyBorder="1" applyAlignment="1">
      <alignment horizontal="center" vertical="center" wrapText="1"/>
    </xf>
    <xf numFmtId="164" fontId="4" fillId="22" borderId="41" xfId="1" applyNumberFormat="1" applyFont="1" applyFill="1" applyBorder="1" applyAlignment="1">
      <alignment horizontal="center" vertical="center" wrapText="1"/>
    </xf>
    <xf numFmtId="1" fontId="12" fillId="8" borderId="19" xfId="2" applyNumberFormat="1" applyFont="1" applyFill="1" applyBorder="1" applyAlignment="1">
      <alignment horizontal="center" vertical="center" wrapText="1"/>
    </xf>
    <xf numFmtId="0" fontId="12" fillId="8" borderId="20" xfId="2" applyFont="1" applyFill="1" applyBorder="1" applyAlignment="1">
      <alignment horizontal="center" vertical="center" wrapText="1"/>
    </xf>
    <xf numFmtId="0" fontId="7" fillId="8" borderId="22" xfId="0" applyFont="1" applyFill="1" applyBorder="1" applyAlignment="1">
      <alignment horizontal="center" vertical="center" wrapText="1"/>
    </xf>
    <xf numFmtId="164" fontId="7" fillId="8" borderId="37" xfId="1" applyNumberFormat="1" applyFont="1" applyFill="1" applyBorder="1" applyAlignment="1">
      <alignment vertical="center"/>
    </xf>
    <xf numFmtId="1" fontId="12" fillId="8" borderId="4" xfId="2" applyNumberFormat="1" applyFont="1" applyFill="1" applyBorder="1" applyAlignment="1">
      <alignment horizontal="center" vertical="center" wrapText="1"/>
    </xf>
    <xf numFmtId="0" fontId="12" fillId="8" borderId="5" xfId="2" applyFont="1" applyFill="1" applyBorder="1" applyAlignment="1">
      <alignment horizontal="center" vertical="center" wrapText="1"/>
    </xf>
    <xf numFmtId="0" fontId="12" fillId="8" borderId="23" xfId="0" applyFont="1" applyFill="1" applyBorder="1" applyAlignment="1">
      <alignment horizontal="center" vertical="center" wrapText="1"/>
    </xf>
    <xf numFmtId="164" fontId="7" fillId="8" borderId="7" xfId="1" applyNumberFormat="1" applyFont="1" applyFill="1" applyBorder="1" applyAlignment="1">
      <alignment vertical="center"/>
    </xf>
    <xf numFmtId="0" fontId="7" fillId="8" borderId="23" xfId="0" applyFont="1" applyFill="1" applyBorder="1" applyAlignment="1">
      <alignment horizontal="center" vertical="center" wrapText="1"/>
    </xf>
    <xf numFmtId="0" fontId="12" fillId="8" borderId="5" xfId="2" applyFont="1" applyFill="1" applyBorder="1" applyAlignment="1">
      <alignment horizontal="left" vertical="center" wrapText="1"/>
    </xf>
    <xf numFmtId="0" fontId="12" fillId="8" borderId="23" xfId="2" applyFont="1" applyFill="1" applyBorder="1" applyAlignment="1">
      <alignment horizontal="center" vertical="center" wrapText="1"/>
    </xf>
    <xf numFmtId="0" fontId="7" fillId="8" borderId="42" xfId="0" applyFont="1" applyFill="1" applyBorder="1" applyAlignment="1">
      <alignment horizontal="center" vertical="center"/>
    </xf>
    <xf numFmtId="0" fontId="39" fillId="8" borderId="0" xfId="0" applyFont="1" applyFill="1" applyAlignment="1">
      <alignment horizontal="left" vertical="center" wrapText="1"/>
    </xf>
    <xf numFmtId="49" fontId="7" fillId="8" borderId="5" xfId="0" applyNumberFormat="1" applyFont="1" applyFill="1" applyBorder="1" applyAlignment="1">
      <alignment horizontal="left" vertical="center" wrapText="1"/>
    </xf>
    <xf numFmtId="49" fontId="7" fillId="8" borderId="5" xfId="0" applyNumberFormat="1" applyFont="1" applyFill="1" applyBorder="1" applyAlignment="1">
      <alignment horizontal="center" vertical="center" wrapText="1"/>
    </xf>
    <xf numFmtId="0" fontId="7" fillId="8" borderId="42" xfId="0" applyFont="1" applyFill="1" applyBorder="1" applyAlignment="1">
      <alignment horizontal="center" vertical="center" wrapText="1"/>
    </xf>
    <xf numFmtId="0" fontId="12" fillId="8" borderId="42" xfId="0" applyFont="1" applyFill="1" applyBorder="1" applyAlignment="1">
      <alignment horizontal="center" vertical="center" wrapText="1"/>
    </xf>
    <xf numFmtId="0" fontId="40" fillId="8" borderId="5" xfId="0" applyFont="1" applyFill="1" applyBorder="1" applyAlignment="1">
      <alignment horizontal="left" vertical="top" wrapText="1"/>
    </xf>
    <xf numFmtId="49" fontId="12" fillId="8" borderId="9" xfId="0" applyNumberFormat="1" applyFont="1" applyFill="1" applyBorder="1" applyAlignment="1">
      <alignment horizontal="left" vertical="center" wrapText="1"/>
    </xf>
    <xf numFmtId="164" fontId="7" fillId="8" borderId="44" xfId="1" applyNumberFormat="1" applyFont="1" applyFill="1" applyBorder="1" applyAlignment="1">
      <alignment vertical="center"/>
    </xf>
    <xf numFmtId="164" fontId="7" fillId="8" borderId="9" xfId="1" applyNumberFormat="1" applyFont="1" applyFill="1" applyBorder="1" applyAlignment="1">
      <alignment vertical="center"/>
    </xf>
    <xf numFmtId="164" fontId="7" fillId="8" borderId="31" xfId="1" applyNumberFormat="1" applyFont="1" applyFill="1" applyBorder="1" applyAlignment="1">
      <alignment vertical="center"/>
    </xf>
    <xf numFmtId="164" fontId="7" fillId="8" borderId="8" xfId="1" applyNumberFormat="1" applyFont="1" applyFill="1" applyBorder="1" applyAlignment="1">
      <alignment vertical="center"/>
    </xf>
    <xf numFmtId="164" fontId="7" fillId="8" borderId="11" xfId="1" applyNumberFormat="1" applyFont="1" applyFill="1" applyBorder="1" applyAlignment="1">
      <alignment vertical="center"/>
    </xf>
    <xf numFmtId="44" fontId="0" fillId="0" borderId="0" xfId="1" applyFont="1"/>
    <xf numFmtId="0" fontId="0" fillId="0" borderId="5" xfId="0" applyBorder="1"/>
    <xf numFmtId="44" fontId="2" fillId="0" borderId="5" xfId="1" applyFont="1" applyBorder="1"/>
    <xf numFmtId="0" fontId="2" fillId="0" borderId="5" xfId="0" applyFont="1" applyBorder="1"/>
    <xf numFmtId="44" fontId="0" fillId="0" borderId="5" xfId="1" applyFont="1" applyBorder="1"/>
    <xf numFmtId="1" fontId="0" fillId="0" borderId="5" xfId="0" applyNumberFormat="1" applyBorder="1"/>
    <xf numFmtId="0" fontId="42" fillId="2" borderId="5" xfId="0" applyFont="1" applyFill="1" applyBorder="1" applyAlignment="1">
      <alignment horizontal="center" vertical="center" wrapText="1"/>
    </xf>
    <xf numFmtId="0" fontId="13" fillId="3" borderId="5" xfId="0" applyFont="1" applyFill="1" applyBorder="1" applyAlignment="1">
      <alignment horizontal="center" vertical="center" wrapText="1"/>
    </xf>
    <xf numFmtId="44" fontId="42" fillId="16" borderId="5" xfId="1"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12" fillId="8" borderId="23" xfId="2" applyFont="1" applyFill="1" applyBorder="1" applyAlignment="1">
      <alignment horizontal="center" vertical="center"/>
    </xf>
    <xf numFmtId="0" fontId="7" fillId="8" borderId="7" xfId="0" applyFont="1" applyFill="1" applyBorder="1" applyAlignment="1">
      <alignment horizontal="center" vertical="center"/>
    </xf>
    <xf numFmtId="0" fontId="43" fillId="8" borderId="5" xfId="0" applyFont="1" applyFill="1" applyBorder="1" applyAlignment="1">
      <alignment horizontal="left" vertical="center" wrapText="1"/>
    </xf>
    <xf numFmtId="44" fontId="7" fillId="8" borderId="5" xfId="1" applyFont="1" applyFill="1" applyBorder="1" applyAlignment="1">
      <alignment horizontal="center" vertical="center"/>
    </xf>
    <xf numFmtId="9" fontId="7" fillId="8" borderId="5" xfId="1" applyNumberFormat="1" applyFont="1" applyFill="1" applyBorder="1" applyAlignment="1">
      <alignment horizontal="center" vertical="center"/>
    </xf>
    <xf numFmtId="44" fontId="7" fillId="8" borderId="5" xfId="0" applyNumberFormat="1" applyFont="1" applyFill="1" applyBorder="1" applyAlignment="1">
      <alignment vertical="center"/>
    </xf>
    <xf numFmtId="44" fontId="7" fillId="8" borderId="5" xfId="1" applyFont="1" applyFill="1" applyBorder="1" applyAlignment="1">
      <alignment vertical="center"/>
    </xf>
    <xf numFmtId="0" fontId="12" fillId="8" borderId="22" xfId="2" applyFont="1" applyFill="1" applyBorder="1" applyAlignment="1">
      <alignment horizontal="center" vertical="center"/>
    </xf>
    <xf numFmtId="0" fontId="7" fillId="8" borderId="46" xfId="0" applyFont="1" applyFill="1" applyBorder="1" applyAlignment="1">
      <alignment horizontal="center" vertical="center" wrapText="1"/>
    </xf>
    <xf numFmtId="0" fontId="7" fillId="8" borderId="47" xfId="0" applyFont="1" applyFill="1" applyBorder="1" applyAlignment="1">
      <alignment horizontal="center" vertical="center" wrapText="1"/>
    </xf>
    <xf numFmtId="0" fontId="12" fillId="24" borderId="23" xfId="0" applyFont="1" applyFill="1" applyBorder="1" applyAlignment="1">
      <alignment horizontal="center" vertical="center"/>
    </xf>
    <xf numFmtId="0" fontId="21" fillId="24" borderId="23" xfId="0" applyFont="1" applyFill="1" applyBorder="1" applyAlignment="1">
      <alignment horizontal="center" vertical="center" wrapText="1"/>
    </xf>
    <xf numFmtId="0" fontId="21" fillId="24" borderId="47" xfId="0" applyFont="1" applyFill="1" applyBorder="1" applyAlignment="1">
      <alignment horizontal="center" vertical="center" wrapText="1"/>
    </xf>
    <xf numFmtId="0" fontId="21" fillId="24" borderId="5" xfId="0" applyFont="1" applyFill="1" applyBorder="1" applyAlignment="1">
      <alignment horizontal="center" vertical="center" wrapText="1"/>
    </xf>
    <xf numFmtId="0" fontId="21" fillId="24" borderId="7" xfId="0" applyFont="1" applyFill="1" applyBorder="1" applyAlignment="1">
      <alignment horizontal="center" vertical="center"/>
    </xf>
    <xf numFmtId="0" fontId="21" fillId="24" borderId="5" xfId="0" applyFont="1" applyFill="1" applyBorder="1" applyAlignment="1">
      <alignment horizontal="center" vertical="center"/>
    </xf>
    <xf numFmtId="0" fontId="21" fillId="24" borderId="5" xfId="0" applyFont="1" applyFill="1" applyBorder="1" applyAlignment="1">
      <alignment horizontal="left" vertical="center" wrapText="1"/>
    </xf>
    <xf numFmtId="0" fontId="21" fillId="8" borderId="47" xfId="0" applyFont="1" applyFill="1" applyBorder="1" applyAlignment="1">
      <alignment horizontal="center" vertical="center" wrapText="1"/>
    </xf>
    <xf numFmtId="0" fontId="21" fillId="8" borderId="7" xfId="0" applyFont="1" applyFill="1" applyBorder="1" applyAlignment="1">
      <alignment horizontal="center" vertical="center"/>
    </xf>
    <xf numFmtId="0" fontId="12" fillId="8" borderId="5" xfId="2" applyFont="1" applyFill="1" applyBorder="1" applyAlignment="1">
      <alignment horizontal="center" vertical="center"/>
    </xf>
    <xf numFmtId="0" fontId="7" fillId="8" borderId="48" xfId="0" applyFont="1" applyFill="1" applyBorder="1" applyAlignment="1">
      <alignment horizontal="center" vertical="center" wrapText="1"/>
    </xf>
    <xf numFmtId="0" fontId="21" fillId="8" borderId="50" xfId="0" applyFont="1" applyFill="1" applyBorder="1" applyAlignment="1">
      <alignment horizontal="center" vertical="center" wrapText="1"/>
    </xf>
    <xf numFmtId="0" fontId="7" fillId="8" borderId="43" xfId="0" applyFont="1" applyFill="1" applyBorder="1" applyAlignment="1">
      <alignment horizontal="center" vertical="center"/>
    </xf>
    <xf numFmtId="0" fontId="7" fillId="8" borderId="10" xfId="0" applyFont="1" applyFill="1" applyBorder="1" applyAlignment="1">
      <alignment horizontal="center" vertical="center"/>
    </xf>
    <xf numFmtId="0" fontId="7" fillId="8" borderId="10" xfId="0" applyFont="1" applyFill="1" applyBorder="1" applyAlignment="1">
      <alignment horizontal="left" vertical="center" wrapText="1"/>
    </xf>
    <xf numFmtId="0" fontId="7" fillId="8" borderId="51" xfId="0" applyFont="1" applyFill="1" applyBorder="1" applyAlignment="1">
      <alignment horizontal="center" vertical="center"/>
    </xf>
    <xf numFmtId="0" fontId="7" fillId="8" borderId="52" xfId="0" applyFont="1" applyFill="1" applyBorder="1" applyAlignment="1">
      <alignment horizontal="center" vertical="center"/>
    </xf>
    <xf numFmtId="0" fontId="21" fillId="8" borderId="53" xfId="0" applyFont="1" applyFill="1" applyBorder="1" applyAlignment="1">
      <alignment horizontal="left" vertical="center" wrapText="1"/>
    </xf>
    <xf numFmtId="0" fontId="7" fillId="8" borderId="54" xfId="0" applyFont="1" applyFill="1" applyBorder="1" applyAlignment="1">
      <alignment horizontal="center" vertical="center"/>
    </xf>
    <xf numFmtId="0" fontId="7" fillId="8" borderId="55" xfId="0" applyFont="1" applyFill="1" applyBorder="1" applyAlignment="1">
      <alignment horizontal="center" vertical="center"/>
    </xf>
    <xf numFmtId="0" fontId="7" fillId="8" borderId="56" xfId="0" applyFont="1" applyFill="1" applyBorder="1" applyAlignment="1">
      <alignment horizontal="center" vertical="center"/>
    </xf>
    <xf numFmtId="0" fontId="7" fillId="8" borderId="56" xfId="0" applyFont="1" applyFill="1" applyBorder="1" applyAlignment="1">
      <alignment horizontal="left" vertical="center" wrapText="1"/>
    </xf>
    <xf numFmtId="0" fontId="7" fillId="8" borderId="42" xfId="0" applyFont="1" applyFill="1" applyBorder="1" applyAlignment="1">
      <alignment horizontal="left" vertical="center" wrapText="1"/>
    </xf>
    <xf numFmtId="0" fontId="12" fillId="8" borderId="54" xfId="2" applyFont="1" applyFill="1" applyBorder="1" applyAlignment="1">
      <alignment horizontal="center" vertical="center" wrapText="1"/>
    </xf>
    <xf numFmtId="0" fontId="12" fillId="8" borderId="42" xfId="2" applyFont="1" applyFill="1" applyBorder="1" applyAlignment="1">
      <alignment vertical="center" wrapText="1"/>
    </xf>
    <xf numFmtId="0" fontId="12" fillId="8" borderId="51" xfId="2" applyFont="1" applyFill="1" applyBorder="1" applyAlignment="1">
      <alignment horizontal="center" vertical="center"/>
    </xf>
    <xf numFmtId="0" fontId="12" fillId="8" borderId="53" xfId="2" applyFont="1" applyFill="1" applyBorder="1" applyAlignment="1">
      <alignment horizontal="center" vertical="center"/>
    </xf>
    <xf numFmtId="0" fontId="12" fillId="8" borderId="49" xfId="2" applyFont="1" applyFill="1" applyBorder="1" applyAlignment="1">
      <alignment horizontal="center" vertical="center"/>
    </xf>
    <xf numFmtId="0" fontId="12" fillId="8" borderId="42" xfId="2" applyFont="1" applyFill="1" applyBorder="1" applyAlignment="1">
      <alignment horizontal="center" vertical="center"/>
    </xf>
    <xf numFmtId="0" fontId="12" fillId="8" borderId="54" xfId="2" applyFont="1" applyFill="1" applyBorder="1" applyAlignment="1">
      <alignment vertical="center" wrapText="1"/>
    </xf>
    <xf numFmtId="0" fontId="21" fillId="8" borderId="49" xfId="0" applyFont="1" applyFill="1" applyBorder="1" applyAlignment="1">
      <alignment horizontal="center" vertical="center"/>
    </xf>
    <xf numFmtId="0" fontId="7" fillId="8" borderId="53" xfId="0" applyFont="1" applyFill="1" applyBorder="1" applyAlignment="1">
      <alignment horizontal="center" vertical="center"/>
    </xf>
    <xf numFmtId="0" fontId="20" fillId="8" borderId="5" xfId="0" applyFont="1" applyFill="1" applyBorder="1" applyAlignment="1">
      <alignment horizontal="center" vertical="center"/>
    </xf>
    <xf numFmtId="0" fontId="42" fillId="25" borderId="5" xfId="0" applyFont="1" applyFill="1" applyBorder="1" applyAlignment="1">
      <alignment horizontal="center" vertical="center" wrapText="1"/>
    </xf>
    <xf numFmtId="0" fontId="0" fillId="0" borderId="5" xfId="0" applyBorder="1" applyAlignment="1">
      <alignment horizontal="right"/>
    </xf>
    <xf numFmtId="44" fontId="2" fillId="0" borderId="5" xfId="1" applyFont="1" applyBorder="1" applyAlignment="1">
      <alignment horizontal="center"/>
    </xf>
    <xf numFmtId="0" fontId="2" fillId="0" borderId="5" xfId="0" applyFont="1" applyBorder="1" applyAlignment="1">
      <alignment horizontal="center"/>
    </xf>
    <xf numFmtId="0" fontId="0" fillId="0" borderId="7" xfId="0" applyBorder="1"/>
    <xf numFmtId="0" fontId="21" fillId="8" borderId="49" xfId="0" applyFont="1" applyFill="1" applyBorder="1" applyAlignment="1">
      <alignment horizontal="center" vertical="center" wrapText="1"/>
    </xf>
    <xf numFmtId="0" fontId="41" fillId="0" borderId="23" xfId="0" applyFont="1" applyBorder="1" applyAlignment="1">
      <alignment horizontal="center" vertical="center"/>
    </xf>
    <xf numFmtId="0" fontId="41" fillId="0" borderId="45" xfId="0" applyFont="1" applyBorder="1" applyAlignment="1">
      <alignment horizontal="center" vertical="center"/>
    </xf>
    <xf numFmtId="0" fontId="41" fillId="0" borderId="7" xfId="0" applyFont="1" applyBorder="1" applyAlignment="1">
      <alignment horizontal="center" vertical="center"/>
    </xf>
    <xf numFmtId="0" fontId="42" fillId="25" borderId="23" xfId="0" applyFont="1" applyFill="1" applyBorder="1" applyAlignment="1">
      <alignment horizontal="center" vertical="center" wrapText="1"/>
    </xf>
    <xf numFmtId="0" fontId="42" fillId="25" borderId="45" xfId="0" applyFont="1" applyFill="1" applyBorder="1" applyAlignment="1">
      <alignment horizontal="center" vertical="center" wrapText="1"/>
    </xf>
    <xf numFmtId="0" fontId="42" fillId="25" borderId="7" xfId="0" applyFont="1" applyFill="1" applyBorder="1" applyAlignment="1">
      <alignment horizontal="center" vertical="center" wrapText="1"/>
    </xf>
    <xf numFmtId="44" fontId="42" fillId="16" borderId="23" xfId="1" applyFont="1" applyFill="1" applyBorder="1" applyAlignment="1">
      <alignment horizontal="center" vertical="center" wrapText="1"/>
    </xf>
    <xf numFmtId="44" fontId="42" fillId="16" borderId="45" xfId="1" applyFont="1" applyFill="1" applyBorder="1" applyAlignment="1">
      <alignment horizontal="center" vertical="center" wrapText="1"/>
    </xf>
    <xf numFmtId="44" fontId="42" fillId="16" borderId="7" xfId="1" applyFont="1" applyFill="1" applyBorder="1" applyAlignment="1">
      <alignment horizontal="center" vertical="center" wrapText="1"/>
    </xf>
    <xf numFmtId="0" fontId="4" fillId="6" borderId="23"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15" borderId="15" xfId="0" applyFont="1" applyFill="1" applyBorder="1" applyAlignment="1">
      <alignment horizontal="center" vertical="center" wrapText="1"/>
    </xf>
    <xf numFmtId="0" fontId="4" fillId="15" borderId="16" xfId="0" applyFont="1" applyFill="1" applyBorder="1" applyAlignment="1">
      <alignment horizontal="center" vertical="center" wrapText="1"/>
    </xf>
    <xf numFmtId="0" fontId="4" fillId="15" borderId="17" xfId="0" applyFont="1" applyFill="1" applyBorder="1" applyAlignment="1">
      <alignment horizontal="center" vertical="center" wrapText="1"/>
    </xf>
    <xf numFmtId="0" fontId="9" fillId="10" borderId="12" xfId="0" applyFont="1" applyFill="1" applyBorder="1" applyAlignment="1">
      <alignment horizontal="center" vertical="center"/>
    </xf>
    <xf numFmtId="0" fontId="9" fillId="10" borderId="13" xfId="0" applyFont="1" applyFill="1" applyBorder="1" applyAlignment="1">
      <alignment horizontal="center" vertical="center"/>
    </xf>
    <xf numFmtId="0" fontId="9" fillId="10" borderId="14" xfId="0" applyFont="1" applyFill="1" applyBorder="1" applyAlignment="1">
      <alignment horizontal="center" vertical="center"/>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6" borderId="18" xfId="0" applyFont="1" applyFill="1" applyBorder="1" applyAlignment="1">
      <alignment horizontal="center" vertical="center" wrapText="1"/>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17" fillId="0" borderId="14" xfId="0" applyFont="1" applyBorder="1" applyAlignment="1">
      <alignment horizontal="center" vertical="center"/>
    </xf>
    <xf numFmtId="164" fontId="14" fillId="10" borderId="12" xfId="0" applyNumberFormat="1" applyFont="1" applyFill="1" applyBorder="1" applyAlignment="1">
      <alignment horizontal="center" vertical="center"/>
    </xf>
    <xf numFmtId="164" fontId="14" fillId="10" borderId="13" xfId="0" applyNumberFormat="1" applyFont="1" applyFill="1" applyBorder="1" applyAlignment="1">
      <alignment horizontal="center" vertical="center"/>
    </xf>
    <xf numFmtId="164" fontId="14" fillId="10" borderId="14" xfId="0" applyNumberFormat="1" applyFont="1" applyFill="1" applyBorder="1" applyAlignment="1">
      <alignment horizontal="center" vertical="center"/>
    </xf>
    <xf numFmtId="164" fontId="10" fillId="4" borderId="15" xfId="0" applyNumberFormat="1" applyFont="1" applyFill="1" applyBorder="1" applyAlignment="1">
      <alignment horizontal="center" vertical="center" wrapText="1"/>
    </xf>
    <xf numFmtId="164" fontId="10" fillId="4" borderId="16" xfId="0" applyNumberFormat="1" applyFont="1" applyFill="1" applyBorder="1" applyAlignment="1">
      <alignment horizontal="center" vertical="center" wrapText="1"/>
    </xf>
    <xf numFmtId="164" fontId="10" fillId="4" borderId="17" xfId="0" applyNumberFormat="1" applyFont="1" applyFill="1" applyBorder="1" applyAlignment="1">
      <alignment horizontal="center" vertical="center" wrapText="1"/>
    </xf>
    <xf numFmtId="164" fontId="10" fillId="12" borderId="15" xfId="0" applyNumberFormat="1" applyFont="1" applyFill="1" applyBorder="1" applyAlignment="1">
      <alignment horizontal="center" vertical="center" wrapText="1"/>
    </xf>
    <xf numFmtId="164" fontId="10" fillId="12" borderId="16" xfId="0" applyNumberFormat="1" applyFont="1" applyFill="1" applyBorder="1" applyAlignment="1">
      <alignment horizontal="center" vertical="center" wrapText="1"/>
    </xf>
    <xf numFmtId="164" fontId="10" fillId="12" borderId="18" xfId="0" applyNumberFormat="1" applyFont="1" applyFill="1" applyBorder="1" applyAlignment="1">
      <alignment horizontal="center" vertical="center" wrapText="1"/>
    </xf>
    <xf numFmtId="164" fontId="4" fillId="6" borderId="24" xfId="1" applyNumberFormat="1" applyFont="1" applyFill="1" applyBorder="1" applyAlignment="1">
      <alignment horizontal="center" vertical="center" wrapText="1"/>
    </xf>
    <xf numFmtId="164" fontId="4" fillId="6" borderId="18" xfId="1" applyNumberFormat="1" applyFont="1" applyFill="1" applyBorder="1" applyAlignment="1">
      <alignment horizontal="center" vertical="center" wrapText="1"/>
    </xf>
    <xf numFmtId="0" fontId="16" fillId="0" borderId="15" xfId="0" applyFont="1" applyBorder="1" applyAlignment="1">
      <alignment horizontal="center" vertical="center"/>
    </xf>
    <xf numFmtId="0" fontId="16" fillId="0" borderId="16" xfId="0" applyFont="1" applyBorder="1" applyAlignment="1">
      <alignment horizontal="center" vertical="center"/>
    </xf>
    <xf numFmtId="0" fontId="16" fillId="0" borderId="17" xfId="0" applyFont="1" applyBorder="1" applyAlignment="1">
      <alignment horizontal="center" vertical="center"/>
    </xf>
    <xf numFmtId="164" fontId="10" fillId="12" borderId="15" xfId="1" applyNumberFormat="1" applyFont="1" applyFill="1" applyBorder="1" applyAlignment="1">
      <alignment horizontal="center" vertical="center" wrapText="1"/>
    </xf>
    <xf numFmtId="164" fontId="10" fillId="12" borderId="16" xfId="1" applyNumberFormat="1" applyFont="1" applyFill="1" applyBorder="1" applyAlignment="1">
      <alignment horizontal="center" vertical="center" wrapText="1"/>
    </xf>
    <xf numFmtId="164" fontId="10" fillId="12" borderId="17" xfId="1" applyNumberFormat="1" applyFont="1" applyFill="1" applyBorder="1" applyAlignment="1">
      <alignment horizontal="center" vertical="center" wrapText="1"/>
    </xf>
    <xf numFmtId="164" fontId="10" fillId="4" borderId="15" xfId="1" applyNumberFormat="1" applyFont="1" applyFill="1" applyBorder="1" applyAlignment="1">
      <alignment horizontal="center" vertical="center" wrapText="1"/>
    </xf>
    <xf numFmtId="164" fontId="10" fillId="4" borderId="16" xfId="1" applyNumberFormat="1" applyFont="1" applyFill="1" applyBorder="1" applyAlignment="1">
      <alignment horizontal="center" vertical="center" wrapText="1"/>
    </xf>
    <xf numFmtId="164" fontId="10" fillId="4" borderId="17" xfId="1" applyNumberFormat="1" applyFont="1" applyFill="1" applyBorder="1" applyAlignment="1">
      <alignment horizontal="center" vertical="center" wrapText="1"/>
    </xf>
    <xf numFmtId="164" fontId="10" fillId="13" borderId="15" xfId="1" applyNumberFormat="1" applyFont="1" applyFill="1" applyBorder="1" applyAlignment="1">
      <alignment horizontal="center" vertical="center" wrapText="1"/>
    </xf>
    <xf numFmtId="164" fontId="10" fillId="13" borderId="16" xfId="1" applyNumberFormat="1" applyFont="1" applyFill="1" applyBorder="1" applyAlignment="1">
      <alignment horizontal="center" vertical="center" wrapText="1"/>
    </xf>
    <xf numFmtId="164" fontId="10" fillId="13" borderId="17" xfId="1" applyNumberFormat="1" applyFont="1" applyFill="1" applyBorder="1" applyAlignment="1">
      <alignment horizontal="center" vertical="center" wrapText="1"/>
    </xf>
    <xf numFmtId="164" fontId="10" fillId="6" borderId="15" xfId="1" applyNumberFormat="1" applyFont="1" applyFill="1" applyBorder="1" applyAlignment="1">
      <alignment horizontal="center" vertical="center" wrapText="1"/>
    </xf>
    <xf numFmtId="164" fontId="10" fillId="6" borderId="18" xfId="1" applyNumberFormat="1" applyFont="1" applyFill="1" applyBorder="1" applyAlignment="1">
      <alignment horizontal="center" vertical="center" wrapText="1"/>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4" fillId="11" borderId="15" xfId="0" applyFont="1" applyFill="1" applyBorder="1" applyAlignment="1">
      <alignment horizontal="center" vertical="center" wrapText="1"/>
    </xf>
    <xf numFmtId="0" fontId="4" fillId="11" borderId="16" xfId="0" applyFont="1" applyFill="1" applyBorder="1" applyAlignment="1">
      <alignment horizontal="center" vertical="center" wrapText="1"/>
    </xf>
    <xf numFmtId="0" fontId="4" fillId="11" borderId="17" xfId="0" applyFont="1" applyFill="1" applyBorder="1" applyAlignment="1">
      <alignment horizontal="center" vertical="center" wrapText="1"/>
    </xf>
    <xf numFmtId="0" fontId="4" fillId="16" borderId="15" xfId="0" applyFont="1" applyFill="1" applyBorder="1" applyAlignment="1">
      <alignment horizontal="center" vertical="center" wrapText="1"/>
    </xf>
    <xf numFmtId="0" fontId="4" fillId="16" borderId="16" xfId="0" applyFont="1" applyFill="1" applyBorder="1" applyAlignment="1">
      <alignment horizontal="center" vertical="center" wrapText="1"/>
    </xf>
    <xf numFmtId="0" fontId="4" fillId="16" borderId="17"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6" borderId="15" xfId="0" applyFont="1" applyFill="1" applyBorder="1" applyAlignment="1">
      <alignment horizontal="center" vertical="center" wrapText="1"/>
    </xf>
    <xf numFmtId="0" fontId="4" fillId="6" borderId="18" xfId="0" applyFont="1" applyFill="1" applyBorder="1" applyAlignment="1">
      <alignment horizontal="center" vertical="center" wrapText="1"/>
    </xf>
    <xf numFmtId="0" fontId="14" fillId="8" borderId="1" xfId="5" applyFont="1" applyFill="1" applyBorder="1" applyAlignment="1">
      <alignment horizontal="center" vertical="center"/>
    </xf>
    <xf numFmtId="0" fontId="14" fillId="8" borderId="2" xfId="5" applyFont="1" applyFill="1" applyBorder="1" applyAlignment="1">
      <alignment horizontal="center" vertical="center"/>
    </xf>
    <xf numFmtId="0" fontId="14" fillId="8" borderId="3" xfId="5" applyFont="1" applyFill="1" applyBorder="1" applyAlignment="1">
      <alignment horizontal="center" vertical="center"/>
    </xf>
    <xf numFmtId="164" fontId="3" fillId="7" borderId="1" xfId="6" applyNumberFormat="1" applyFont="1" applyFill="1" applyBorder="1" applyAlignment="1">
      <alignment horizontal="center" vertical="center" wrapText="1"/>
    </xf>
    <xf numFmtId="164" fontId="3" fillId="7" borderId="18" xfId="6" applyNumberFormat="1" applyFont="1" applyFill="1" applyBorder="1" applyAlignment="1">
      <alignment horizontal="center" vertical="center" wrapText="1"/>
    </xf>
    <xf numFmtId="164" fontId="3" fillId="7" borderId="3" xfId="6" applyNumberFormat="1" applyFont="1" applyFill="1" applyBorder="1" applyAlignment="1">
      <alignment horizontal="center" vertical="center" wrapText="1"/>
    </xf>
    <xf numFmtId="164" fontId="3" fillId="10" borderId="1" xfId="6" applyNumberFormat="1" applyFont="1" applyFill="1" applyBorder="1" applyAlignment="1">
      <alignment horizontal="center" vertical="center" wrapText="1"/>
    </xf>
    <xf numFmtId="164" fontId="3" fillId="10" borderId="2" xfId="6" applyNumberFormat="1" applyFont="1" applyFill="1" applyBorder="1" applyAlignment="1">
      <alignment horizontal="center" vertical="center" wrapText="1"/>
    </xf>
    <xf numFmtId="164" fontId="3" fillId="10" borderId="24" xfId="6" applyNumberFormat="1" applyFont="1" applyFill="1" applyBorder="1" applyAlignment="1">
      <alignment horizontal="center" vertical="center" wrapText="1"/>
    </xf>
    <xf numFmtId="164" fontId="3" fillId="17" borderId="1" xfId="6" applyNumberFormat="1" applyFont="1" applyFill="1" applyBorder="1" applyAlignment="1">
      <alignment horizontal="center" vertical="center" wrapText="1"/>
    </xf>
    <xf numFmtId="164" fontId="3" fillId="17" borderId="24" xfId="6" applyNumberFormat="1" applyFont="1" applyFill="1" applyBorder="1" applyAlignment="1">
      <alignment horizontal="center" vertical="center" wrapText="1"/>
    </xf>
    <xf numFmtId="164" fontId="3" fillId="17" borderId="3" xfId="6" applyNumberFormat="1" applyFont="1" applyFill="1" applyBorder="1" applyAlignment="1">
      <alignment horizontal="center" vertical="center" wrapText="1"/>
    </xf>
    <xf numFmtId="164" fontId="3" fillId="18" borderId="15" xfId="6" applyNumberFormat="1" applyFont="1" applyFill="1" applyBorder="1" applyAlignment="1">
      <alignment horizontal="center" vertical="center" wrapText="1"/>
    </xf>
    <xf numFmtId="164" fontId="3" fillId="18" borderId="17" xfId="6" applyNumberFormat="1" applyFont="1" applyFill="1" applyBorder="1" applyAlignment="1">
      <alignment horizontal="center" vertical="center" wrapText="1"/>
    </xf>
    <xf numFmtId="0" fontId="35" fillId="8" borderId="5" xfId="7" applyFont="1" applyFill="1" applyBorder="1" applyAlignment="1">
      <alignment horizontal="center" vertical="center" wrapText="1"/>
    </xf>
    <xf numFmtId="0" fontId="36" fillId="21" borderId="22" xfId="7" applyFont="1" applyFill="1" applyBorder="1" applyAlignment="1">
      <alignment horizontal="center" vertical="center" wrapText="1"/>
    </xf>
    <xf numFmtId="0" fontId="36" fillId="21" borderId="38" xfId="7" applyFont="1" applyFill="1" applyBorder="1" applyAlignment="1">
      <alignment horizontal="center" vertical="center" wrapText="1"/>
    </xf>
    <xf numFmtId="0" fontId="36" fillId="21" borderId="37" xfId="7" applyFont="1" applyFill="1" applyBorder="1" applyAlignment="1">
      <alignment horizontal="center" vertical="center" wrapText="1"/>
    </xf>
    <xf numFmtId="0" fontId="36" fillId="7" borderId="22" xfId="7" applyFont="1" applyFill="1" applyBorder="1" applyAlignment="1">
      <alignment horizontal="center" vertical="center" wrapText="1"/>
    </xf>
    <xf numFmtId="0" fontId="36" fillId="7" borderId="38" xfId="7" applyFont="1" applyFill="1" applyBorder="1" applyAlignment="1">
      <alignment horizontal="center" vertical="center" wrapText="1"/>
    </xf>
    <xf numFmtId="0" fontId="36" fillId="7" borderId="37" xfId="7" applyFont="1" applyFill="1" applyBorder="1" applyAlignment="1">
      <alignment horizontal="center" vertical="center" wrapText="1"/>
    </xf>
    <xf numFmtId="0" fontId="36" fillId="10" borderId="22" xfId="7" applyFont="1" applyFill="1" applyBorder="1" applyAlignment="1">
      <alignment horizontal="center" vertical="center" wrapText="1"/>
    </xf>
    <xf numFmtId="0" fontId="36" fillId="10" borderId="38" xfId="7" applyFont="1" applyFill="1" applyBorder="1" applyAlignment="1">
      <alignment horizontal="center" vertical="center" wrapText="1"/>
    </xf>
    <xf numFmtId="164" fontId="36" fillId="18" borderId="5" xfId="8" applyNumberFormat="1" applyFont="1" applyFill="1" applyBorder="1" applyAlignment="1">
      <alignment horizontal="center" vertical="center" wrapText="1"/>
    </xf>
    <xf numFmtId="0" fontId="5" fillId="8" borderId="1" xfId="0" applyFont="1" applyFill="1" applyBorder="1" applyAlignment="1">
      <alignment horizontal="center" vertical="center"/>
    </xf>
    <xf numFmtId="0" fontId="5" fillId="8" borderId="2" xfId="0" applyFont="1" applyFill="1" applyBorder="1" applyAlignment="1">
      <alignment horizontal="center" vertical="center"/>
    </xf>
    <xf numFmtId="0" fontId="5" fillId="8" borderId="3" xfId="0" applyFont="1" applyFill="1" applyBorder="1" applyAlignment="1">
      <alignment horizontal="center" vertical="center"/>
    </xf>
    <xf numFmtId="164" fontId="4" fillId="23" borderId="15" xfId="1" applyNumberFormat="1" applyFont="1" applyFill="1" applyBorder="1" applyAlignment="1">
      <alignment horizontal="center" vertical="center" wrapText="1"/>
    </xf>
    <xf numFmtId="164" fontId="4" fillId="23" borderId="16" xfId="1" applyNumberFormat="1" applyFont="1" applyFill="1" applyBorder="1" applyAlignment="1">
      <alignment horizontal="center" vertical="center" wrapText="1"/>
    </xf>
    <xf numFmtId="164" fontId="4" fillId="23" borderId="17" xfId="1" applyNumberFormat="1" applyFont="1" applyFill="1" applyBorder="1" applyAlignment="1">
      <alignment horizontal="center" vertical="center" wrapText="1"/>
    </xf>
    <xf numFmtId="164" fontId="4" fillId="17" borderId="15" xfId="1" applyNumberFormat="1" applyFont="1" applyFill="1" applyBorder="1" applyAlignment="1">
      <alignment horizontal="center" vertical="center" wrapText="1"/>
    </xf>
    <xf numFmtId="164" fontId="4" fillId="17" borderId="16" xfId="1" applyNumberFormat="1" applyFont="1" applyFill="1" applyBorder="1" applyAlignment="1">
      <alignment horizontal="center" vertical="center" wrapText="1"/>
    </xf>
    <xf numFmtId="164" fontId="4" fillId="17" borderId="17" xfId="1" applyNumberFormat="1" applyFont="1" applyFill="1" applyBorder="1" applyAlignment="1">
      <alignment horizontal="center" vertical="center" wrapText="1"/>
    </xf>
    <xf numFmtId="164" fontId="4" fillId="3" borderId="39" xfId="1" applyNumberFormat="1" applyFont="1" applyFill="1" applyBorder="1" applyAlignment="1">
      <alignment horizontal="center" vertical="center" wrapText="1"/>
    </xf>
    <xf numFmtId="164" fontId="4" fillId="22" borderId="15" xfId="1" applyNumberFormat="1" applyFont="1" applyFill="1" applyBorder="1" applyAlignment="1">
      <alignment horizontal="center" vertical="center" wrapText="1"/>
    </xf>
    <xf numFmtId="164" fontId="4" fillId="22" borderId="17" xfId="1" applyNumberFormat="1" applyFont="1" applyFill="1" applyBorder="1" applyAlignment="1">
      <alignment horizontal="center" vertical="center" wrapText="1"/>
    </xf>
    <xf numFmtId="0" fontId="2" fillId="26" borderId="5" xfId="0" applyFont="1" applyFill="1" applyBorder="1" applyAlignment="1">
      <alignment horizontal="center"/>
    </xf>
  </cellXfs>
  <cellStyles count="10">
    <cellStyle name="Moneda" xfId="1" builtinId="4"/>
    <cellStyle name="Moneda 2" xfId="3" xr:uid="{34EC2EA4-C9EF-4D4B-B2BC-149B46A424F3}"/>
    <cellStyle name="Moneda 3" xfId="6" xr:uid="{22B4BFBE-C78D-471A-B593-A8D79264B1A7}"/>
    <cellStyle name="Moneda 4" xfId="4" xr:uid="{C72FC2FB-5436-438E-BC9F-90569ABFB7AD}"/>
    <cellStyle name="Moneda 5" xfId="8" xr:uid="{5486340B-04D9-468C-8CF6-CBC41B63185B}"/>
    <cellStyle name="Normal" xfId="0" builtinId="0"/>
    <cellStyle name="Normal 2" xfId="2" xr:uid="{9BA371BA-ADBD-4E15-B6F3-5BD4D3AF6627}"/>
    <cellStyle name="Normal 2 2" xfId="7" xr:uid="{2831B8EB-048F-4A6A-BBE4-21B5E5C028D2}"/>
    <cellStyle name="Normal 3" xfId="5" xr:uid="{F5D6ADEC-387C-4BCE-B764-AE17B66071E4}"/>
    <cellStyle name="Normal 6" xfId="9" xr:uid="{F2438BD3-6395-47FA-8790-85A8C010F8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jpe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s>
</file>

<file path=xl/drawings/_rels/drawing2.xml.rels><?xml version="1.0" encoding="UTF-8" standalone="yes"?>
<Relationships xmlns="http://schemas.openxmlformats.org/package/2006/relationships"><Relationship Id="rId8" Type="http://schemas.openxmlformats.org/officeDocument/2006/relationships/image" Target="../media/image35.png"/><Relationship Id="rId3" Type="http://schemas.openxmlformats.org/officeDocument/2006/relationships/image" Target="../media/image30.png"/><Relationship Id="rId7" Type="http://schemas.openxmlformats.org/officeDocument/2006/relationships/image" Target="../media/image34.png"/><Relationship Id="rId12" Type="http://schemas.openxmlformats.org/officeDocument/2006/relationships/image" Target="../media/image39.png"/><Relationship Id="rId2" Type="http://schemas.openxmlformats.org/officeDocument/2006/relationships/image" Target="../media/image29.jpeg"/><Relationship Id="rId1" Type="http://schemas.openxmlformats.org/officeDocument/2006/relationships/image" Target="../media/image28.png"/><Relationship Id="rId6" Type="http://schemas.openxmlformats.org/officeDocument/2006/relationships/image" Target="../media/image33.png"/><Relationship Id="rId11" Type="http://schemas.openxmlformats.org/officeDocument/2006/relationships/image" Target="../media/image38.png"/><Relationship Id="rId5" Type="http://schemas.openxmlformats.org/officeDocument/2006/relationships/image" Target="../media/image32.png"/><Relationship Id="rId10" Type="http://schemas.openxmlformats.org/officeDocument/2006/relationships/image" Target="../media/image37.png"/><Relationship Id="rId4" Type="http://schemas.openxmlformats.org/officeDocument/2006/relationships/image" Target="../media/image31.png"/><Relationship Id="rId9" Type="http://schemas.openxmlformats.org/officeDocument/2006/relationships/image" Target="../media/image36.png"/></Relationships>
</file>

<file path=xl/drawings/_rels/drawing3.xml.rels><?xml version="1.0" encoding="UTF-8" standalone="yes"?>
<Relationships xmlns="http://schemas.openxmlformats.org/package/2006/relationships"><Relationship Id="rId8" Type="http://schemas.openxmlformats.org/officeDocument/2006/relationships/image" Target="../media/image47.jpeg"/><Relationship Id="rId13" Type="http://schemas.openxmlformats.org/officeDocument/2006/relationships/image" Target="../media/image52.png"/><Relationship Id="rId18" Type="http://schemas.openxmlformats.org/officeDocument/2006/relationships/image" Target="../media/image57.jpeg"/><Relationship Id="rId26" Type="http://schemas.openxmlformats.org/officeDocument/2006/relationships/image" Target="../media/image65.jpeg"/><Relationship Id="rId3" Type="http://schemas.openxmlformats.org/officeDocument/2006/relationships/image" Target="../media/image42.jpeg"/><Relationship Id="rId21" Type="http://schemas.openxmlformats.org/officeDocument/2006/relationships/image" Target="../media/image60.png"/><Relationship Id="rId7" Type="http://schemas.openxmlformats.org/officeDocument/2006/relationships/image" Target="../media/image46.jpeg"/><Relationship Id="rId12" Type="http://schemas.openxmlformats.org/officeDocument/2006/relationships/image" Target="../media/image51.jpeg"/><Relationship Id="rId17" Type="http://schemas.openxmlformats.org/officeDocument/2006/relationships/image" Target="../media/image56.jpeg"/><Relationship Id="rId25" Type="http://schemas.openxmlformats.org/officeDocument/2006/relationships/image" Target="../media/image64.jpeg"/><Relationship Id="rId2" Type="http://schemas.openxmlformats.org/officeDocument/2006/relationships/image" Target="../media/image41.jpeg"/><Relationship Id="rId16" Type="http://schemas.openxmlformats.org/officeDocument/2006/relationships/image" Target="../media/image55.png"/><Relationship Id="rId20" Type="http://schemas.openxmlformats.org/officeDocument/2006/relationships/image" Target="../media/image59.jpeg"/><Relationship Id="rId1" Type="http://schemas.openxmlformats.org/officeDocument/2006/relationships/image" Target="../media/image40.jpeg"/><Relationship Id="rId6" Type="http://schemas.openxmlformats.org/officeDocument/2006/relationships/image" Target="../media/image45.jpeg"/><Relationship Id="rId11" Type="http://schemas.openxmlformats.org/officeDocument/2006/relationships/image" Target="../media/image50.png"/><Relationship Id="rId24" Type="http://schemas.openxmlformats.org/officeDocument/2006/relationships/image" Target="../media/image63.png"/><Relationship Id="rId5" Type="http://schemas.openxmlformats.org/officeDocument/2006/relationships/image" Target="../media/image44.jpeg"/><Relationship Id="rId15" Type="http://schemas.openxmlformats.org/officeDocument/2006/relationships/image" Target="../media/image54.jpeg"/><Relationship Id="rId23" Type="http://schemas.openxmlformats.org/officeDocument/2006/relationships/image" Target="../media/image62.png"/><Relationship Id="rId28" Type="http://schemas.openxmlformats.org/officeDocument/2006/relationships/image" Target="../media/image67.jpeg"/><Relationship Id="rId10" Type="http://schemas.openxmlformats.org/officeDocument/2006/relationships/image" Target="../media/image49.jpeg"/><Relationship Id="rId19" Type="http://schemas.openxmlformats.org/officeDocument/2006/relationships/image" Target="../media/image58.jpeg"/><Relationship Id="rId4" Type="http://schemas.openxmlformats.org/officeDocument/2006/relationships/image" Target="../media/image43.jpeg"/><Relationship Id="rId9" Type="http://schemas.openxmlformats.org/officeDocument/2006/relationships/image" Target="../media/image48.jpeg"/><Relationship Id="rId14" Type="http://schemas.openxmlformats.org/officeDocument/2006/relationships/image" Target="../media/image53.jpeg"/><Relationship Id="rId22" Type="http://schemas.openxmlformats.org/officeDocument/2006/relationships/image" Target="../media/image61.jpeg"/><Relationship Id="rId27" Type="http://schemas.openxmlformats.org/officeDocument/2006/relationships/image" Target="../media/image66.jpeg"/></Relationships>
</file>

<file path=xl/drawings/_rels/drawing4.xml.rels><?xml version="1.0" encoding="UTF-8" standalone="yes"?>
<Relationships xmlns="http://schemas.openxmlformats.org/package/2006/relationships"><Relationship Id="rId8" Type="http://schemas.openxmlformats.org/officeDocument/2006/relationships/image" Target="../media/image75.png"/><Relationship Id="rId13" Type="http://schemas.openxmlformats.org/officeDocument/2006/relationships/image" Target="../media/image80.png"/><Relationship Id="rId18" Type="http://schemas.openxmlformats.org/officeDocument/2006/relationships/image" Target="../media/image85.png"/><Relationship Id="rId3" Type="http://schemas.openxmlformats.org/officeDocument/2006/relationships/image" Target="../media/image70.jpeg"/><Relationship Id="rId21" Type="http://schemas.openxmlformats.org/officeDocument/2006/relationships/image" Target="../media/image88.png"/><Relationship Id="rId7" Type="http://schemas.openxmlformats.org/officeDocument/2006/relationships/image" Target="../media/image74.png"/><Relationship Id="rId12" Type="http://schemas.openxmlformats.org/officeDocument/2006/relationships/image" Target="../media/image79.jpeg"/><Relationship Id="rId17" Type="http://schemas.openxmlformats.org/officeDocument/2006/relationships/image" Target="../media/image84.jpeg"/><Relationship Id="rId2" Type="http://schemas.openxmlformats.org/officeDocument/2006/relationships/image" Target="../media/image69.png"/><Relationship Id="rId16" Type="http://schemas.openxmlformats.org/officeDocument/2006/relationships/image" Target="../media/image83.jpeg"/><Relationship Id="rId20" Type="http://schemas.openxmlformats.org/officeDocument/2006/relationships/image" Target="../media/image87.jpeg"/><Relationship Id="rId1" Type="http://schemas.openxmlformats.org/officeDocument/2006/relationships/image" Target="../media/image68.png"/><Relationship Id="rId6" Type="http://schemas.openxmlformats.org/officeDocument/2006/relationships/image" Target="../media/image73.png"/><Relationship Id="rId11" Type="http://schemas.openxmlformats.org/officeDocument/2006/relationships/image" Target="../media/image78.jpeg"/><Relationship Id="rId5" Type="http://schemas.openxmlformats.org/officeDocument/2006/relationships/image" Target="../media/image72.jpeg"/><Relationship Id="rId15" Type="http://schemas.openxmlformats.org/officeDocument/2006/relationships/image" Target="../media/image82.jpeg"/><Relationship Id="rId23" Type="http://schemas.openxmlformats.org/officeDocument/2006/relationships/image" Target="../media/image90.jpeg"/><Relationship Id="rId10" Type="http://schemas.openxmlformats.org/officeDocument/2006/relationships/image" Target="../media/image77.png"/><Relationship Id="rId19" Type="http://schemas.openxmlformats.org/officeDocument/2006/relationships/image" Target="../media/image86.jpeg"/><Relationship Id="rId4" Type="http://schemas.openxmlformats.org/officeDocument/2006/relationships/image" Target="../media/image71.png"/><Relationship Id="rId9" Type="http://schemas.openxmlformats.org/officeDocument/2006/relationships/image" Target="../media/image76.png"/><Relationship Id="rId14" Type="http://schemas.openxmlformats.org/officeDocument/2006/relationships/image" Target="../media/image81.png"/><Relationship Id="rId22" Type="http://schemas.openxmlformats.org/officeDocument/2006/relationships/image" Target="../media/image89.png"/></Relationships>
</file>

<file path=xl/drawings/_rels/drawing5.xml.rels><?xml version="1.0" encoding="UTF-8" standalone="yes"?>
<Relationships xmlns="http://schemas.openxmlformats.org/package/2006/relationships"><Relationship Id="rId13" Type="http://schemas.openxmlformats.org/officeDocument/2006/relationships/image" Target="../media/image103.jpg"/><Relationship Id="rId18" Type="http://schemas.openxmlformats.org/officeDocument/2006/relationships/image" Target="../media/image108.jpg"/><Relationship Id="rId26" Type="http://schemas.openxmlformats.org/officeDocument/2006/relationships/image" Target="../media/image116.jpg"/><Relationship Id="rId39" Type="http://schemas.openxmlformats.org/officeDocument/2006/relationships/image" Target="../media/image129.png"/><Relationship Id="rId21" Type="http://schemas.openxmlformats.org/officeDocument/2006/relationships/image" Target="../media/image111.jpg"/><Relationship Id="rId34" Type="http://schemas.openxmlformats.org/officeDocument/2006/relationships/image" Target="../media/image124.jpg"/><Relationship Id="rId7" Type="http://schemas.openxmlformats.org/officeDocument/2006/relationships/image" Target="../media/image97.jpeg"/><Relationship Id="rId12" Type="http://schemas.openxmlformats.org/officeDocument/2006/relationships/image" Target="../media/image102.jpg"/><Relationship Id="rId17" Type="http://schemas.openxmlformats.org/officeDocument/2006/relationships/image" Target="../media/image107.jpg"/><Relationship Id="rId25" Type="http://schemas.openxmlformats.org/officeDocument/2006/relationships/image" Target="../media/image115.jpg"/><Relationship Id="rId33" Type="http://schemas.openxmlformats.org/officeDocument/2006/relationships/image" Target="../media/image123.jpg"/><Relationship Id="rId38" Type="http://schemas.openxmlformats.org/officeDocument/2006/relationships/image" Target="../media/image128.jpg"/><Relationship Id="rId2" Type="http://schemas.openxmlformats.org/officeDocument/2006/relationships/image" Target="../media/image92.jpg"/><Relationship Id="rId16" Type="http://schemas.openxmlformats.org/officeDocument/2006/relationships/image" Target="../media/image106.jpg"/><Relationship Id="rId20" Type="http://schemas.openxmlformats.org/officeDocument/2006/relationships/image" Target="../media/image110.jpg"/><Relationship Id="rId29" Type="http://schemas.openxmlformats.org/officeDocument/2006/relationships/image" Target="../media/image119.jpg"/><Relationship Id="rId1" Type="http://schemas.openxmlformats.org/officeDocument/2006/relationships/image" Target="../media/image91.jpg"/><Relationship Id="rId6" Type="http://schemas.openxmlformats.org/officeDocument/2006/relationships/image" Target="../media/image96.jpg"/><Relationship Id="rId11" Type="http://schemas.openxmlformats.org/officeDocument/2006/relationships/image" Target="../media/image101.jpg"/><Relationship Id="rId24" Type="http://schemas.openxmlformats.org/officeDocument/2006/relationships/image" Target="../media/image114.jpg"/><Relationship Id="rId32" Type="http://schemas.openxmlformats.org/officeDocument/2006/relationships/image" Target="../media/image122.jpg"/><Relationship Id="rId37" Type="http://schemas.openxmlformats.org/officeDocument/2006/relationships/image" Target="../media/image127.jpg"/><Relationship Id="rId40" Type="http://schemas.openxmlformats.org/officeDocument/2006/relationships/image" Target="../media/image130.png"/><Relationship Id="rId5" Type="http://schemas.openxmlformats.org/officeDocument/2006/relationships/image" Target="../media/image95.jpg"/><Relationship Id="rId15" Type="http://schemas.openxmlformats.org/officeDocument/2006/relationships/image" Target="../media/image105.jpg"/><Relationship Id="rId23" Type="http://schemas.openxmlformats.org/officeDocument/2006/relationships/image" Target="../media/image113.jpg"/><Relationship Id="rId28" Type="http://schemas.openxmlformats.org/officeDocument/2006/relationships/image" Target="../media/image118.jpg"/><Relationship Id="rId36" Type="http://schemas.openxmlformats.org/officeDocument/2006/relationships/image" Target="../media/image126.jpg"/><Relationship Id="rId10" Type="http://schemas.openxmlformats.org/officeDocument/2006/relationships/image" Target="../media/image100.jpg"/><Relationship Id="rId19" Type="http://schemas.openxmlformats.org/officeDocument/2006/relationships/image" Target="../media/image109.jpg"/><Relationship Id="rId31" Type="http://schemas.openxmlformats.org/officeDocument/2006/relationships/image" Target="../media/image121.jpg"/><Relationship Id="rId4" Type="http://schemas.openxmlformats.org/officeDocument/2006/relationships/image" Target="../media/image94.jpg"/><Relationship Id="rId9" Type="http://schemas.openxmlformats.org/officeDocument/2006/relationships/image" Target="../media/image99.jpg"/><Relationship Id="rId14" Type="http://schemas.openxmlformats.org/officeDocument/2006/relationships/image" Target="../media/image104.jpg"/><Relationship Id="rId22" Type="http://schemas.openxmlformats.org/officeDocument/2006/relationships/image" Target="../media/image112.jpg"/><Relationship Id="rId27" Type="http://schemas.openxmlformats.org/officeDocument/2006/relationships/image" Target="../media/image117.jpg"/><Relationship Id="rId30" Type="http://schemas.openxmlformats.org/officeDocument/2006/relationships/image" Target="../media/image120.jpg"/><Relationship Id="rId35" Type="http://schemas.openxmlformats.org/officeDocument/2006/relationships/image" Target="../media/image125.jpg"/><Relationship Id="rId8" Type="http://schemas.openxmlformats.org/officeDocument/2006/relationships/image" Target="../media/image98.jpg"/><Relationship Id="rId3" Type="http://schemas.openxmlformats.org/officeDocument/2006/relationships/image" Target="../media/image93.jpg"/></Relationships>
</file>

<file path=xl/drawings/drawing1.xml><?xml version="1.0" encoding="utf-8"?>
<xdr:wsDr xmlns:xdr="http://schemas.openxmlformats.org/drawingml/2006/spreadsheetDrawing" xmlns:a="http://schemas.openxmlformats.org/drawingml/2006/main">
  <xdr:oneCellAnchor>
    <xdr:from>
      <xdr:col>4</xdr:col>
      <xdr:colOff>272143</xdr:colOff>
      <xdr:row>2</xdr:row>
      <xdr:rowOff>748393</xdr:rowOff>
    </xdr:from>
    <xdr:ext cx="1105767" cy="1042941"/>
    <xdr:pic>
      <xdr:nvPicPr>
        <xdr:cNvPr id="86" name="Imagen 85" descr="Qué son los materiales de referencia? – Servicio de Acreditación Ecuatoriano">
          <a:extLst>
            <a:ext uri="{FF2B5EF4-FFF2-40B4-BE49-F238E27FC236}">
              <a16:creationId xmlns:a16="http://schemas.microsoft.com/office/drawing/2014/main" id="{96C60001-77E0-4AEC-B13C-6E0B747D78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03964" y="1891393"/>
          <a:ext cx="1105767" cy="104294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258536</xdr:colOff>
      <xdr:row>3</xdr:row>
      <xdr:rowOff>843643</xdr:rowOff>
    </xdr:from>
    <xdr:ext cx="1105767" cy="1042941"/>
    <xdr:pic>
      <xdr:nvPicPr>
        <xdr:cNvPr id="87" name="Imagen 86" descr="Qué son los materiales de referencia? – Servicio de Acreditación Ecuatoriano">
          <a:extLst>
            <a:ext uri="{FF2B5EF4-FFF2-40B4-BE49-F238E27FC236}">
              <a16:creationId xmlns:a16="http://schemas.microsoft.com/office/drawing/2014/main" id="{D614ADFE-B294-4C3E-B238-1C1B16F2B2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90357" y="5987143"/>
          <a:ext cx="1105767" cy="104294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312965</xdr:colOff>
      <xdr:row>4</xdr:row>
      <xdr:rowOff>1006928</xdr:rowOff>
    </xdr:from>
    <xdr:ext cx="1105767" cy="1042941"/>
    <xdr:pic>
      <xdr:nvPicPr>
        <xdr:cNvPr id="88" name="Imagen 87" descr="Qué son los materiales de referencia? – Servicio de Acreditación Ecuatoriano">
          <a:extLst>
            <a:ext uri="{FF2B5EF4-FFF2-40B4-BE49-F238E27FC236}">
              <a16:creationId xmlns:a16="http://schemas.microsoft.com/office/drawing/2014/main" id="{205CEF3C-0F43-4900-B978-3D433C84C7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44786" y="10150928"/>
          <a:ext cx="1105767" cy="104294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707572</xdr:colOff>
      <xdr:row>5</xdr:row>
      <xdr:rowOff>122464</xdr:rowOff>
    </xdr:from>
    <xdr:to>
      <xdr:col>4</xdr:col>
      <xdr:colOff>1183822</xdr:colOff>
      <xdr:row>5</xdr:row>
      <xdr:rowOff>1143000</xdr:rowOff>
    </xdr:to>
    <xdr:pic>
      <xdr:nvPicPr>
        <xdr:cNvPr id="89" name="Imagen 88">
          <a:extLst>
            <a:ext uri="{FF2B5EF4-FFF2-40B4-BE49-F238E27FC236}">
              <a16:creationId xmlns:a16="http://schemas.microsoft.com/office/drawing/2014/main" id="{214DB83C-37FC-451E-A6FC-5DA112A6AA85}"/>
            </a:ext>
            <a:ext uri="{147F2762-F138-4A5C-976F-8EAC2B608ADB}">
              <a16:predDERef xmlns:a16="http://schemas.microsoft.com/office/drawing/2014/main" pred="{07794A28-B525-42B8-BA4D-5F89055751E5}"/>
            </a:ext>
          </a:extLst>
        </xdr:cNvPr>
        <xdr:cNvPicPr>
          <a:picLocks noChangeAspect="1"/>
        </xdr:cNvPicPr>
      </xdr:nvPicPr>
      <xdr:blipFill>
        <a:blip xmlns:r="http://schemas.openxmlformats.org/officeDocument/2006/relationships" r:embed="rId2"/>
        <a:stretch>
          <a:fillRect/>
        </a:stretch>
      </xdr:blipFill>
      <xdr:spPr>
        <a:xfrm>
          <a:off x="4939393" y="13552714"/>
          <a:ext cx="476250" cy="1020536"/>
        </a:xfrm>
        <a:prstGeom prst="rect">
          <a:avLst/>
        </a:prstGeom>
      </xdr:spPr>
    </xdr:pic>
    <xdr:clientData/>
  </xdr:twoCellAnchor>
  <xdr:twoCellAnchor editAs="oneCell">
    <xdr:from>
      <xdr:col>4</xdr:col>
      <xdr:colOff>408215</xdr:colOff>
      <xdr:row>6</xdr:row>
      <xdr:rowOff>503465</xdr:rowOff>
    </xdr:from>
    <xdr:to>
      <xdr:col>4</xdr:col>
      <xdr:colOff>1496787</xdr:colOff>
      <xdr:row>6</xdr:row>
      <xdr:rowOff>1660071</xdr:rowOff>
    </xdr:to>
    <xdr:pic>
      <xdr:nvPicPr>
        <xdr:cNvPr id="90" name="Imagen 89">
          <a:extLst>
            <a:ext uri="{FF2B5EF4-FFF2-40B4-BE49-F238E27FC236}">
              <a16:creationId xmlns:a16="http://schemas.microsoft.com/office/drawing/2014/main" id="{5A8DD037-4028-4B76-8195-B445F7C26749}"/>
            </a:ext>
            <a:ext uri="{147F2762-F138-4A5C-976F-8EAC2B608ADB}">
              <a16:predDERef xmlns:a16="http://schemas.microsoft.com/office/drawing/2014/main" pred="{B482E896-9F69-4150-B625-87DC2E68CF58}"/>
            </a:ext>
          </a:extLst>
        </xdr:cNvPr>
        <xdr:cNvPicPr>
          <a:picLocks noChangeAspect="1"/>
        </xdr:cNvPicPr>
      </xdr:nvPicPr>
      <xdr:blipFill rotWithShape="1">
        <a:blip xmlns:r="http://schemas.openxmlformats.org/officeDocument/2006/relationships" r:embed="rId3"/>
        <a:srcRect l="64324" t="25052" r="13163" b="35692"/>
        <a:stretch/>
      </xdr:blipFill>
      <xdr:spPr>
        <a:xfrm>
          <a:off x="4640036" y="15226394"/>
          <a:ext cx="1088572" cy="1156606"/>
        </a:xfrm>
        <a:prstGeom prst="rect">
          <a:avLst/>
        </a:prstGeom>
      </xdr:spPr>
    </xdr:pic>
    <xdr:clientData/>
  </xdr:twoCellAnchor>
  <xdr:twoCellAnchor editAs="oneCell">
    <xdr:from>
      <xdr:col>4</xdr:col>
      <xdr:colOff>736147</xdr:colOff>
      <xdr:row>7</xdr:row>
      <xdr:rowOff>572861</xdr:rowOff>
    </xdr:from>
    <xdr:to>
      <xdr:col>4</xdr:col>
      <xdr:colOff>1202871</xdr:colOff>
      <xdr:row>7</xdr:row>
      <xdr:rowOff>1308203</xdr:rowOff>
    </xdr:to>
    <xdr:pic>
      <xdr:nvPicPr>
        <xdr:cNvPr id="91" name="Imagen 90">
          <a:extLst>
            <a:ext uri="{FF2B5EF4-FFF2-40B4-BE49-F238E27FC236}">
              <a16:creationId xmlns:a16="http://schemas.microsoft.com/office/drawing/2014/main" id="{AE3C8697-F363-46E5-9749-E68A06873D42}"/>
            </a:ext>
          </a:extLst>
        </xdr:cNvPr>
        <xdr:cNvPicPr>
          <a:picLocks noChangeAspect="1"/>
        </xdr:cNvPicPr>
      </xdr:nvPicPr>
      <xdr:blipFill rotWithShape="1">
        <a:blip xmlns:r="http://schemas.openxmlformats.org/officeDocument/2006/relationships" r:embed="rId4"/>
        <a:srcRect l="67748" t="26516" r="11913" b="17107"/>
        <a:stretch/>
      </xdr:blipFill>
      <xdr:spPr>
        <a:xfrm>
          <a:off x="4967968" y="17078325"/>
          <a:ext cx="466724" cy="735342"/>
        </a:xfrm>
        <a:prstGeom prst="rect">
          <a:avLst/>
        </a:prstGeom>
      </xdr:spPr>
    </xdr:pic>
    <xdr:clientData/>
  </xdr:twoCellAnchor>
  <xdr:twoCellAnchor editAs="oneCell">
    <xdr:from>
      <xdr:col>4</xdr:col>
      <xdr:colOff>381000</xdr:colOff>
      <xdr:row>10</xdr:row>
      <xdr:rowOff>299357</xdr:rowOff>
    </xdr:from>
    <xdr:to>
      <xdr:col>4</xdr:col>
      <xdr:colOff>1150622</xdr:colOff>
      <xdr:row>10</xdr:row>
      <xdr:rowOff>1047748</xdr:rowOff>
    </xdr:to>
    <xdr:pic>
      <xdr:nvPicPr>
        <xdr:cNvPr id="2" name="Imagen 1">
          <a:extLst>
            <a:ext uri="{FF2B5EF4-FFF2-40B4-BE49-F238E27FC236}">
              <a16:creationId xmlns:a16="http://schemas.microsoft.com/office/drawing/2014/main" id="{BE8DE6B4-21B1-4E3F-AC90-257DF45551E6}"/>
            </a:ext>
          </a:extLst>
        </xdr:cNvPr>
        <xdr:cNvPicPr>
          <a:picLocks noChangeAspect="1"/>
        </xdr:cNvPicPr>
      </xdr:nvPicPr>
      <xdr:blipFill rotWithShape="1">
        <a:blip xmlns:r="http://schemas.openxmlformats.org/officeDocument/2006/relationships" r:embed="rId5"/>
        <a:srcRect l="60769" t="22697" r="8899" b="24841"/>
        <a:stretch/>
      </xdr:blipFill>
      <xdr:spPr>
        <a:xfrm>
          <a:off x="4612821" y="22152428"/>
          <a:ext cx="769622" cy="748391"/>
        </a:xfrm>
        <a:prstGeom prst="rect">
          <a:avLst/>
        </a:prstGeom>
      </xdr:spPr>
    </xdr:pic>
    <xdr:clientData/>
  </xdr:twoCellAnchor>
  <xdr:twoCellAnchor editAs="oneCell">
    <xdr:from>
      <xdr:col>4</xdr:col>
      <xdr:colOff>517071</xdr:colOff>
      <xdr:row>11</xdr:row>
      <xdr:rowOff>163285</xdr:rowOff>
    </xdr:from>
    <xdr:to>
      <xdr:col>4</xdr:col>
      <xdr:colOff>1202871</xdr:colOff>
      <xdr:row>11</xdr:row>
      <xdr:rowOff>1078863</xdr:rowOff>
    </xdr:to>
    <xdr:pic>
      <xdr:nvPicPr>
        <xdr:cNvPr id="3" name="Imagen 2">
          <a:extLst>
            <a:ext uri="{FF2B5EF4-FFF2-40B4-BE49-F238E27FC236}">
              <a16:creationId xmlns:a16="http://schemas.microsoft.com/office/drawing/2014/main" id="{9AAC2635-54FB-49C7-B058-49D47FBE050C}"/>
            </a:ext>
            <a:ext uri="{147F2762-F138-4A5C-976F-8EAC2B608ADB}">
              <a16:predDERef xmlns:a16="http://schemas.microsoft.com/office/drawing/2014/main" pred="{4F723BFB-EB7D-4D15-A0B1-4D3579385CA7}"/>
            </a:ext>
          </a:extLst>
        </xdr:cNvPr>
        <xdr:cNvPicPr>
          <a:picLocks noChangeAspect="1"/>
        </xdr:cNvPicPr>
      </xdr:nvPicPr>
      <xdr:blipFill>
        <a:blip xmlns:r="http://schemas.openxmlformats.org/officeDocument/2006/relationships" r:embed="rId6"/>
        <a:stretch>
          <a:fillRect/>
        </a:stretch>
      </xdr:blipFill>
      <xdr:spPr>
        <a:xfrm>
          <a:off x="4748892" y="23309035"/>
          <a:ext cx="685800" cy="915578"/>
        </a:xfrm>
        <a:prstGeom prst="rect">
          <a:avLst/>
        </a:prstGeom>
      </xdr:spPr>
    </xdr:pic>
    <xdr:clientData/>
  </xdr:twoCellAnchor>
  <xdr:twoCellAnchor editAs="oneCell">
    <xdr:from>
      <xdr:col>4</xdr:col>
      <xdr:colOff>625928</xdr:colOff>
      <xdr:row>12</xdr:row>
      <xdr:rowOff>258535</xdr:rowOff>
    </xdr:from>
    <xdr:to>
      <xdr:col>4</xdr:col>
      <xdr:colOff>1311728</xdr:colOff>
      <xdr:row>12</xdr:row>
      <xdr:rowOff>1174113</xdr:rowOff>
    </xdr:to>
    <xdr:pic>
      <xdr:nvPicPr>
        <xdr:cNvPr id="4" name="Imagen 3">
          <a:extLst>
            <a:ext uri="{FF2B5EF4-FFF2-40B4-BE49-F238E27FC236}">
              <a16:creationId xmlns:a16="http://schemas.microsoft.com/office/drawing/2014/main" id="{6FC16E63-F335-4F98-8A68-03F4B761DAEC}"/>
            </a:ext>
            <a:ext uri="{147F2762-F138-4A5C-976F-8EAC2B608ADB}">
              <a16:predDERef xmlns:a16="http://schemas.microsoft.com/office/drawing/2014/main" pred="{4F723BFB-EB7D-4D15-A0B1-4D3579385CA7}"/>
            </a:ext>
          </a:extLst>
        </xdr:cNvPr>
        <xdr:cNvPicPr>
          <a:picLocks noChangeAspect="1"/>
        </xdr:cNvPicPr>
      </xdr:nvPicPr>
      <xdr:blipFill>
        <a:blip xmlns:r="http://schemas.openxmlformats.org/officeDocument/2006/relationships" r:embed="rId6"/>
        <a:stretch>
          <a:fillRect/>
        </a:stretch>
      </xdr:blipFill>
      <xdr:spPr>
        <a:xfrm>
          <a:off x="4857749" y="24533678"/>
          <a:ext cx="685800" cy="915578"/>
        </a:xfrm>
        <a:prstGeom prst="rect">
          <a:avLst/>
        </a:prstGeom>
      </xdr:spPr>
    </xdr:pic>
    <xdr:clientData/>
  </xdr:twoCellAnchor>
  <xdr:twoCellAnchor editAs="oneCell">
    <xdr:from>
      <xdr:col>4</xdr:col>
      <xdr:colOff>653143</xdr:colOff>
      <xdr:row>13</xdr:row>
      <xdr:rowOff>136072</xdr:rowOff>
    </xdr:from>
    <xdr:to>
      <xdr:col>4</xdr:col>
      <xdr:colOff>1205593</xdr:colOff>
      <xdr:row>13</xdr:row>
      <xdr:rowOff>869497</xdr:rowOff>
    </xdr:to>
    <xdr:pic>
      <xdr:nvPicPr>
        <xdr:cNvPr id="5" name="Imagen 4">
          <a:extLst>
            <a:ext uri="{FF2B5EF4-FFF2-40B4-BE49-F238E27FC236}">
              <a16:creationId xmlns:a16="http://schemas.microsoft.com/office/drawing/2014/main" id="{01581043-3B76-4656-8998-76A89DFD38AB}"/>
            </a:ext>
            <a:ext uri="{147F2762-F138-4A5C-976F-8EAC2B608ADB}">
              <a16:predDERef xmlns:a16="http://schemas.microsoft.com/office/drawing/2014/main" pred="{44A771E8-0C17-4C50-9538-5A7869292341}"/>
            </a:ext>
          </a:extLst>
        </xdr:cNvPr>
        <xdr:cNvPicPr>
          <a:picLocks noChangeAspect="1"/>
        </xdr:cNvPicPr>
      </xdr:nvPicPr>
      <xdr:blipFill rotWithShape="1">
        <a:blip xmlns:r="http://schemas.openxmlformats.org/officeDocument/2006/relationships" r:embed="rId7"/>
        <a:srcRect r="51403"/>
        <a:stretch/>
      </xdr:blipFill>
      <xdr:spPr>
        <a:xfrm>
          <a:off x="4884964" y="25867179"/>
          <a:ext cx="552450" cy="733425"/>
        </a:xfrm>
        <a:prstGeom prst="rect">
          <a:avLst/>
        </a:prstGeom>
      </xdr:spPr>
    </xdr:pic>
    <xdr:clientData/>
  </xdr:twoCellAnchor>
  <xdr:twoCellAnchor editAs="oneCell">
    <xdr:from>
      <xdr:col>4</xdr:col>
      <xdr:colOff>449036</xdr:colOff>
      <xdr:row>14</xdr:row>
      <xdr:rowOff>176893</xdr:rowOff>
    </xdr:from>
    <xdr:to>
      <xdr:col>4</xdr:col>
      <xdr:colOff>1115786</xdr:colOff>
      <xdr:row>14</xdr:row>
      <xdr:rowOff>919843</xdr:rowOff>
    </xdr:to>
    <xdr:pic>
      <xdr:nvPicPr>
        <xdr:cNvPr id="6" name="Imagen 5">
          <a:extLst>
            <a:ext uri="{FF2B5EF4-FFF2-40B4-BE49-F238E27FC236}">
              <a16:creationId xmlns:a16="http://schemas.microsoft.com/office/drawing/2014/main" id="{0758C18F-CD72-4796-B2CB-50934D88FA8A}"/>
            </a:ext>
            <a:ext uri="{147F2762-F138-4A5C-976F-8EAC2B608ADB}">
              <a16:predDERef xmlns:a16="http://schemas.microsoft.com/office/drawing/2014/main" pred="{9C4447A2-0B18-4B3C-8562-00E708A474BD}"/>
            </a:ext>
          </a:extLst>
        </xdr:cNvPr>
        <xdr:cNvPicPr>
          <a:picLocks noChangeAspect="1"/>
        </xdr:cNvPicPr>
      </xdr:nvPicPr>
      <xdr:blipFill rotWithShape="1">
        <a:blip xmlns:r="http://schemas.openxmlformats.org/officeDocument/2006/relationships" r:embed="rId7"/>
        <a:srcRect l="40233"/>
        <a:stretch/>
      </xdr:blipFill>
      <xdr:spPr>
        <a:xfrm>
          <a:off x="4680857" y="27037393"/>
          <a:ext cx="666750" cy="742950"/>
        </a:xfrm>
        <a:prstGeom prst="rect">
          <a:avLst/>
        </a:prstGeom>
      </xdr:spPr>
    </xdr:pic>
    <xdr:clientData/>
  </xdr:twoCellAnchor>
  <xdr:twoCellAnchor editAs="oneCell">
    <xdr:from>
      <xdr:col>4</xdr:col>
      <xdr:colOff>340178</xdr:colOff>
      <xdr:row>15</xdr:row>
      <xdr:rowOff>204107</xdr:rowOff>
    </xdr:from>
    <xdr:to>
      <xdr:col>4</xdr:col>
      <xdr:colOff>1235528</xdr:colOff>
      <xdr:row>15</xdr:row>
      <xdr:rowOff>899432</xdr:rowOff>
    </xdr:to>
    <xdr:pic>
      <xdr:nvPicPr>
        <xdr:cNvPr id="7" name="Imagen 6">
          <a:extLst>
            <a:ext uri="{FF2B5EF4-FFF2-40B4-BE49-F238E27FC236}">
              <a16:creationId xmlns:a16="http://schemas.microsoft.com/office/drawing/2014/main" id="{1640AE79-B583-41A9-BAB0-CF5D1C88F1A9}"/>
            </a:ext>
            <a:ext uri="{147F2762-F138-4A5C-976F-8EAC2B608ADB}">
              <a16:predDERef xmlns:a16="http://schemas.microsoft.com/office/drawing/2014/main" pred="{B52E23FD-161B-407D-9354-E53C0812ACB0}"/>
            </a:ext>
          </a:extLst>
        </xdr:cNvPr>
        <xdr:cNvPicPr>
          <a:picLocks noChangeAspect="1"/>
        </xdr:cNvPicPr>
      </xdr:nvPicPr>
      <xdr:blipFill rotWithShape="1">
        <a:blip xmlns:r="http://schemas.openxmlformats.org/officeDocument/2006/relationships" r:embed="rId8"/>
        <a:srcRect t="26801" b="25733"/>
        <a:stretch/>
      </xdr:blipFill>
      <xdr:spPr>
        <a:xfrm>
          <a:off x="4571999" y="28194000"/>
          <a:ext cx="895350" cy="695325"/>
        </a:xfrm>
        <a:prstGeom prst="rect">
          <a:avLst/>
        </a:prstGeom>
      </xdr:spPr>
    </xdr:pic>
    <xdr:clientData/>
  </xdr:twoCellAnchor>
  <xdr:twoCellAnchor editAs="oneCell">
    <xdr:from>
      <xdr:col>4</xdr:col>
      <xdr:colOff>326571</xdr:colOff>
      <xdr:row>16</xdr:row>
      <xdr:rowOff>421822</xdr:rowOff>
    </xdr:from>
    <xdr:to>
      <xdr:col>4</xdr:col>
      <xdr:colOff>1460046</xdr:colOff>
      <xdr:row>16</xdr:row>
      <xdr:rowOff>1260022</xdr:rowOff>
    </xdr:to>
    <xdr:pic>
      <xdr:nvPicPr>
        <xdr:cNvPr id="8" name="Imagen 7">
          <a:extLst>
            <a:ext uri="{FF2B5EF4-FFF2-40B4-BE49-F238E27FC236}">
              <a16:creationId xmlns:a16="http://schemas.microsoft.com/office/drawing/2014/main" id="{A76F4924-D55C-4B54-9214-CA57759416F7}"/>
            </a:ext>
            <a:ext uri="{147F2762-F138-4A5C-976F-8EAC2B608ADB}">
              <a16:predDERef xmlns:a16="http://schemas.microsoft.com/office/drawing/2014/main" pred="{7CCB90F9-C026-48F1-AEE2-E9F0E5627068}"/>
            </a:ext>
          </a:extLst>
        </xdr:cNvPr>
        <xdr:cNvPicPr>
          <a:picLocks noChangeAspect="1"/>
        </xdr:cNvPicPr>
      </xdr:nvPicPr>
      <xdr:blipFill rotWithShape="1">
        <a:blip xmlns:r="http://schemas.openxmlformats.org/officeDocument/2006/relationships" r:embed="rId9"/>
        <a:srcRect l="15046" t="28606" r="40725" b="12989"/>
        <a:stretch/>
      </xdr:blipFill>
      <xdr:spPr>
        <a:xfrm>
          <a:off x="4558392" y="29541108"/>
          <a:ext cx="1133475" cy="838200"/>
        </a:xfrm>
        <a:prstGeom prst="rect">
          <a:avLst/>
        </a:prstGeom>
      </xdr:spPr>
    </xdr:pic>
    <xdr:clientData/>
  </xdr:twoCellAnchor>
  <xdr:twoCellAnchor editAs="oneCell">
    <xdr:from>
      <xdr:col>4</xdr:col>
      <xdr:colOff>176893</xdr:colOff>
      <xdr:row>17</xdr:row>
      <xdr:rowOff>721179</xdr:rowOff>
    </xdr:from>
    <xdr:to>
      <xdr:col>4</xdr:col>
      <xdr:colOff>1504041</xdr:colOff>
      <xdr:row>17</xdr:row>
      <xdr:rowOff>1768927</xdr:rowOff>
    </xdr:to>
    <xdr:pic>
      <xdr:nvPicPr>
        <xdr:cNvPr id="9" name="Imagen 8">
          <a:extLst>
            <a:ext uri="{FF2B5EF4-FFF2-40B4-BE49-F238E27FC236}">
              <a16:creationId xmlns:a16="http://schemas.microsoft.com/office/drawing/2014/main" id="{A832146D-9D14-4923-B197-A26AACAE6371}"/>
            </a:ext>
          </a:extLst>
        </xdr:cNvPr>
        <xdr:cNvPicPr>
          <a:picLocks noChangeAspect="1"/>
        </xdr:cNvPicPr>
      </xdr:nvPicPr>
      <xdr:blipFill rotWithShape="1">
        <a:blip xmlns:r="http://schemas.openxmlformats.org/officeDocument/2006/relationships" r:embed="rId10"/>
        <a:srcRect l="15986" t="32214" r="44991" b="12989"/>
        <a:stretch/>
      </xdr:blipFill>
      <xdr:spPr>
        <a:xfrm>
          <a:off x="4408714" y="31623000"/>
          <a:ext cx="1327148" cy="1047748"/>
        </a:xfrm>
        <a:prstGeom prst="rect">
          <a:avLst/>
        </a:prstGeom>
      </xdr:spPr>
    </xdr:pic>
    <xdr:clientData/>
  </xdr:twoCellAnchor>
  <xdr:twoCellAnchor editAs="oneCell">
    <xdr:from>
      <xdr:col>4</xdr:col>
      <xdr:colOff>272143</xdr:colOff>
      <xdr:row>18</xdr:row>
      <xdr:rowOff>530679</xdr:rowOff>
    </xdr:from>
    <xdr:to>
      <xdr:col>4</xdr:col>
      <xdr:colOff>1351643</xdr:colOff>
      <xdr:row>18</xdr:row>
      <xdr:rowOff>2494654</xdr:rowOff>
    </xdr:to>
    <xdr:pic>
      <xdr:nvPicPr>
        <xdr:cNvPr id="10" name="Imagen 9" descr="Interfaz de usuario gráfica, Texto, Aplicación, Word&#10;&#10;Descripción generada automáticamente">
          <a:extLst>
            <a:ext uri="{FF2B5EF4-FFF2-40B4-BE49-F238E27FC236}">
              <a16:creationId xmlns:a16="http://schemas.microsoft.com/office/drawing/2014/main" id="{F3D3856A-906C-4898-BB52-DFF141B06DE9}"/>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37616" t="10039" r="37081" b="8074"/>
        <a:stretch/>
      </xdr:blipFill>
      <xdr:spPr bwMode="auto">
        <a:xfrm>
          <a:off x="4503964" y="33378322"/>
          <a:ext cx="1079500" cy="19639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163286</xdr:colOff>
      <xdr:row>19</xdr:row>
      <xdr:rowOff>1020536</xdr:rowOff>
    </xdr:from>
    <xdr:to>
      <xdr:col>4</xdr:col>
      <xdr:colOff>1382486</xdr:colOff>
      <xdr:row>19</xdr:row>
      <xdr:rowOff>2449286</xdr:rowOff>
    </xdr:to>
    <xdr:pic>
      <xdr:nvPicPr>
        <xdr:cNvPr id="11" name="Imagen 10">
          <a:extLst>
            <a:ext uri="{FF2B5EF4-FFF2-40B4-BE49-F238E27FC236}">
              <a16:creationId xmlns:a16="http://schemas.microsoft.com/office/drawing/2014/main" id="{23EDC53C-9FEB-46A4-AF5F-A76013102FF7}"/>
            </a:ext>
            <a:ext uri="{147F2762-F138-4A5C-976F-8EAC2B608ADB}">
              <a16:predDERef xmlns:a16="http://schemas.microsoft.com/office/drawing/2014/main" pred="{84A20412-2514-4587-A779-2E3E6C1EB60C}"/>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28928" t="12863" r="32443" b="9956"/>
        <a:stretch/>
      </xdr:blipFill>
      <xdr:spPr bwMode="auto">
        <a:xfrm>
          <a:off x="4395107" y="36943393"/>
          <a:ext cx="1219200" cy="14287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707571</xdr:colOff>
      <xdr:row>20</xdr:row>
      <xdr:rowOff>326571</xdr:rowOff>
    </xdr:from>
    <xdr:to>
      <xdr:col>4</xdr:col>
      <xdr:colOff>1393371</xdr:colOff>
      <xdr:row>20</xdr:row>
      <xdr:rowOff>1069521</xdr:rowOff>
    </xdr:to>
    <xdr:pic>
      <xdr:nvPicPr>
        <xdr:cNvPr id="12" name="Imagen 11">
          <a:extLst>
            <a:ext uri="{FF2B5EF4-FFF2-40B4-BE49-F238E27FC236}">
              <a16:creationId xmlns:a16="http://schemas.microsoft.com/office/drawing/2014/main" id="{2D59739B-C0BC-4429-8B03-8333419F28EB}"/>
            </a:ext>
          </a:extLst>
        </xdr:cNvPr>
        <xdr:cNvPicPr>
          <a:picLocks noChangeAspect="1"/>
        </xdr:cNvPicPr>
      </xdr:nvPicPr>
      <xdr:blipFill>
        <a:blip xmlns:r="http://schemas.openxmlformats.org/officeDocument/2006/relationships" r:embed="rId6"/>
        <a:stretch>
          <a:fillRect/>
        </a:stretch>
      </xdr:blipFill>
      <xdr:spPr>
        <a:xfrm>
          <a:off x="4939392" y="39487928"/>
          <a:ext cx="685800" cy="742950"/>
        </a:xfrm>
        <a:prstGeom prst="rect">
          <a:avLst/>
        </a:prstGeom>
      </xdr:spPr>
    </xdr:pic>
    <xdr:clientData/>
  </xdr:twoCellAnchor>
  <xdr:twoCellAnchor editAs="oneCell">
    <xdr:from>
      <xdr:col>4</xdr:col>
      <xdr:colOff>517071</xdr:colOff>
      <xdr:row>21</xdr:row>
      <xdr:rowOff>353786</xdr:rowOff>
    </xdr:from>
    <xdr:to>
      <xdr:col>4</xdr:col>
      <xdr:colOff>1202871</xdr:colOff>
      <xdr:row>21</xdr:row>
      <xdr:rowOff>1058636</xdr:rowOff>
    </xdr:to>
    <xdr:pic>
      <xdr:nvPicPr>
        <xdr:cNvPr id="13" name="Imagen 12">
          <a:extLst>
            <a:ext uri="{FF2B5EF4-FFF2-40B4-BE49-F238E27FC236}">
              <a16:creationId xmlns:a16="http://schemas.microsoft.com/office/drawing/2014/main" id="{5BC4CFD6-978E-4086-9539-5B55B5C8F8B2}"/>
            </a:ext>
          </a:extLst>
        </xdr:cNvPr>
        <xdr:cNvPicPr>
          <a:picLocks noChangeAspect="1"/>
        </xdr:cNvPicPr>
      </xdr:nvPicPr>
      <xdr:blipFill>
        <a:blip xmlns:r="http://schemas.openxmlformats.org/officeDocument/2006/relationships" r:embed="rId6"/>
        <a:stretch>
          <a:fillRect/>
        </a:stretch>
      </xdr:blipFill>
      <xdr:spPr>
        <a:xfrm>
          <a:off x="4748892" y="40971107"/>
          <a:ext cx="685800" cy="704850"/>
        </a:xfrm>
        <a:prstGeom prst="rect">
          <a:avLst/>
        </a:prstGeom>
      </xdr:spPr>
    </xdr:pic>
    <xdr:clientData/>
  </xdr:twoCellAnchor>
  <xdr:twoCellAnchor editAs="oneCell">
    <xdr:from>
      <xdr:col>4</xdr:col>
      <xdr:colOff>544286</xdr:colOff>
      <xdr:row>22</xdr:row>
      <xdr:rowOff>231322</xdr:rowOff>
    </xdr:from>
    <xdr:to>
      <xdr:col>4</xdr:col>
      <xdr:colOff>1230086</xdr:colOff>
      <xdr:row>22</xdr:row>
      <xdr:rowOff>964747</xdr:rowOff>
    </xdr:to>
    <xdr:pic>
      <xdr:nvPicPr>
        <xdr:cNvPr id="14" name="Imagen 13">
          <a:extLst>
            <a:ext uri="{FF2B5EF4-FFF2-40B4-BE49-F238E27FC236}">
              <a16:creationId xmlns:a16="http://schemas.microsoft.com/office/drawing/2014/main" id="{5A6FA7AE-E70F-4B05-B0FB-5924AE2A501F}"/>
            </a:ext>
          </a:extLst>
        </xdr:cNvPr>
        <xdr:cNvPicPr>
          <a:picLocks noChangeAspect="1"/>
        </xdr:cNvPicPr>
      </xdr:nvPicPr>
      <xdr:blipFill>
        <a:blip xmlns:r="http://schemas.openxmlformats.org/officeDocument/2006/relationships" r:embed="rId6"/>
        <a:stretch>
          <a:fillRect/>
        </a:stretch>
      </xdr:blipFill>
      <xdr:spPr>
        <a:xfrm>
          <a:off x="4776107" y="42467893"/>
          <a:ext cx="685800" cy="733425"/>
        </a:xfrm>
        <a:prstGeom prst="rect">
          <a:avLst/>
        </a:prstGeom>
      </xdr:spPr>
    </xdr:pic>
    <xdr:clientData/>
  </xdr:twoCellAnchor>
  <xdr:twoCellAnchor editAs="oneCell">
    <xdr:from>
      <xdr:col>4</xdr:col>
      <xdr:colOff>503464</xdr:colOff>
      <xdr:row>23</xdr:row>
      <xdr:rowOff>312964</xdr:rowOff>
    </xdr:from>
    <xdr:to>
      <xdr:col>4</xdr:col>
      <xdr:colOff>1189264</xdr:colOff>
      <xdr:row>23</xdr:row>
      <xdr:rowOff>989239</xdr:rowOff>
    </xdr:to>
    <xdr:pic>
      <xdr:nvPicPr>
        <xdr:cNvPr id="15" name="Imagen 14">
          <a:extLst>
            <a:ext uri="{FF2B5EF4-FFF2-40B4-BE49-F238E27FC236}">
              <a16:creationId xmlns:a16="http://schemas.microsoft.com/office/drawing/2014/main" id="{8978E19D-5A51-4F00-8CBC-AA3D8BF0A9EC}"/>
            </a:ext>
          </a:extLst>
        </xdr:cNvPr>
        <xdr:cNvPicPr>
          <a:picLocks noChangeAspect="1"/>
        </xdr:cNvPicPr>
      </xdr:nvPicPr>
      <xdr:blipFill>
        <a:blip xmlns:r="http://schemas.openxmlformats.org/officeDocument/2006/relationships" r:embed="rId6"/>
        <a:stretch>
          <a:fillRect/>
        </a:stretch>
      </xdr:blipFill>
      <xdr:spPr>
        <a:xfrm>
          <a:off x="4735285" y="44005500"/>
          <a:ext cx="685800" cy="676275"/>
        </a:xfrm>
        <a:prstGeom prst="rect">
          <a:avLst/>
        </a:prstGeom>
      </xdr:spPr>
    </xdr:pic>
    <xdr:clientData/>
  </xdr:twoCellAnchor>
  <xdr:twoCellAnchor editAs="oneCell">
    <xdr:from>
      <xdr:col>4</xdr:col>
      <xdr:colOff>666750</xdr:colOff>
      <xdr:row>24</xdr:row>
      <xdr:rowOff>367393</xdr:rowOff>
    </xdr:from>
    <xdr:to>
      <xdr:col>4</xdr:col>
      <xdr:colOff>1352550</xdr:colOff>
      <xdr:row>24</xdr:row>
      <xdr:rowOff>986518</xdr:rowOff>
    </xdr:to>
    <xdr:pic>
      <xdr:nvPicPr>
        <xdr:cNvPr id="16" name="Imagen 15">
          <a:extLst>
            <a:ext uri="{FF2B5EF4-FFF2-40B4-BE49-F238E27FC236}">
              <a16:creationId xmlns:a16="http://schemas.microsoft.com/office/drawing/2014/main" id="{8DF7D67B-21A1-4A4A-9F47-DC2A408E8E5D}"/>
            </a:ext>
          </a:extLst>
        </xdr:cNvPr>
        <xdr:cNvPicPr>
          <a:picLocks noChangeAspect="1"/>
        </xdr:cNvPicPr>
      </xdr:nvPicPr>
      <xdr:blipFill>
        <a:blip xmlns:r="http://schemas.openxmlformats.org/officeDocument/2006/relationships" r:embed="rId6"/>
        <a:stretch>
          <a:fillRect/>
        </a:stretch>
      </xdr:blipFill>
      <xdr:spPr>
        <a:xfrm>
          <a:off x="4898571" y="45515893"/>
          <a:ext cx="685800" cy="619125"/>
        </a:xfrm>
        <a:prstGeom prst="rect">
          <a:avLst/>
        </a:prstGeom>
      </xdr:spPr>
    </xdr:pic>
    <xdr:clientData/>
  </xdr:twoCellAnchor>
  <xdr:twoCellAnchor editAs="oneCell">
    <xdr:from>
      <xdr:col>4</xdr:col>
      <xdr:colOff>476250</xdr:colOff>
      <xdr:row>25</xdr:row>
      <xdr:rowOff>231322</xdr:rowOff>
    </xdr:from>
    <xdr:to>
      <xdr:col>4</xdr:col>
      <xdr:colOff>1162050</xdr:colOff>
      <xdr:row>25</xdr:row>
      <xdr:rowOff>907597</xdr:rowOff>
    </xdr:to>
    <xdr:pic>
      <xdr:nvPicPr>
        <xdr:cNvPr id="17" name="Imagen 16">
          <a:extLst>
            <a:ext uri="{FF2B5EF4-FFF2-40B4-BE49-F238E27FC236}">
              <a16:creationId xmlns:a16="http://schemas.microsoft.com/office/drawing/2014/main" id="{70865698-A5A0-49AB-92C2-5CFA958C0D8C}"/>
            </a:ext>
          </a:extLst>
        </xdr:cNvPr>
        <xdr:cNvPicPr>
          <a:picLocks noChangeAspect="1"/>
        </xdr:cNvPicPr>
      </xdr:nvPicPr>
      <xdr:blipFill>
        <a:blip xmlns:r="http://schemas.openxmlformats.org/officeDocument/2006/relationships" r:embed="rId6"/>
        <a:stretch>
          <a:fillRect/>
        </a:stretch>
      </xdr:blipFill>
      <xdr:spPr>
        <a:xfrm>
          <a:off x="4708071" y="46835786"/>
          <a:ext cx="685800" cy="676275"/>
        </a:xfrm>
        <a:prstGeom prst="rect">
          <a:avLst/>
        </a:prstGeom>
      </xdr:spPr>
    </xdr:pic>
    <xdr:clientData/>
  </xdr:twoCellAnchor>
  <xdr:twoCellAnchor editAs="oneCell">
    <xdr:from>
      <xdr:col>4</xdr:col>
      <xdr:colOff>530679</xdr:colOff>
      <xdr:row>26</xdr:row>
      <xdr:rowOff>449036</xdr:rowOff>
    </xdr:from>
    <xdr:to>
      <xdr:col>4</xdr:col>
      <xdr:colOff>1105859</xdr:colOff>
      <xdr:row>26</xdr:row>
      <xdr:rowOff>1115787</xdr:rowOff>
    </xdr:to>
    <xdr:pic>
      <xdr:nvPicPr>
        <xdr:cNvPr id="18" name="Imagen 17">
          <a:extLst>
            <a:ext uri="{FF2B5EF4-FFF2-40B4-BE49-F238E27FC236}">
              <a16:creationId xmlns:a16="http://schemas.microsoft.com/office/drawing/2014/main" id="{E9137F77-32DD-44BE-B3E4-5243035AB1F5}"/>
            </a:ext>
          </a:extLst>
        </xdr:cNvPr>
        <xdr:cNvPicPr>
          <a:picLocks noChangeAspect="1"/>
        </xdr:cNvPicPr>
      </xdr:nvPicPr>
      <xdr:blipFill rotWithShape="1">
        <a:blip xmlns:r="http://schemas.openxmlformats.org/officeDocument/2006/relationships" r:embed="rId13"/>
        <a:srcRect l="40164" t="23255" r="38813" b="33399"/>
        <a:stretch/>
      </xdr:blipFill>
      <xdr:spPr>
        <a:xfrm>
          <a:off x="4762500" y="48509465"/>
          <a:ext cx="575180" cy="666751"/>
        </a:xfrm>
        <a:prstGeom prst="rect">
          <a:avLst/>
        </a:prstGeom>
      </xdr:spPr>
    </xdr:pic>
    <xdr:clientData/>
  </xdr:twoCellAnchor>
  <xdr:twoCellAnchor editAs="oneCell">
    <xdr:from>
      <xdr:col>4</xdr:col>
      <xdr:colOff>530678</xdr:colOff>
      <xdr:row>27</xdr:row>
      <xdr:rowOff>625929</xdr:rowOff>
    </xdr:from>
    <xdr:to>
      <xdr:col>4</xdr:col>
      <xdr:colOff>1155094</xdr:colOff>
      <xdr:row>27</xdr:row>
      <xdr:rowOff>1264030</xdr:rowOff>
    </xdr:to>
    <xdr:pic>
      <xdr:nvPicPr>
        <xdr:cNvPr id="19" name="Imagen 18">
          <a:extLst>
            <a:ext uri="{FF2B5EF4-FFF2-40B4-BE49-F238E27FC236}">
              <a16:creationId xmlns:a16="http://schemas.microsoft.com/office/drawing/2014/main" id="{E9033A41-D07D-41FE-BAB4-3F1ED50FFDAB}"/>
            </a:ext>
            <a:ext uri="{147F2762-F138-4A5C-976F-8EAC2B608ADB}">
              <a16:predDERef xmlns:a16="http://schemas.microsoft.com/office/drawing/2014/main" pred="{4F065556-95DD-41EF-AB94-6B837E8DE96F}"/>
            </a:ext>
          </a:extLst>
        </xdr:cNvPr>
        <xdr:cNvPicPr>
          <a:picLocks noChangeAspect="1"/>
        </xdr:cNvPicPr>
      </xdr:nvPicPr>
      <xdr:blipFill rotWithShape="1">
        <a:blip xmlns:r="http://schemas.openxmlformats.org/officeDocument/2006/relationships" r:embed="rId13"/>
        <a:srcRect l="40164" t="23255" r="38813" b="33399"/>
        <a:stretch/>
      </xdr:blipFill>
      <xdr:spPr>
        <a:xfrm>
          <a:off x="4762499" y="50305608"/>
          <a:ext cx="624416" cy="638101"/>
        </a:xfrm>
        <a:prstGeom prst="rect">
          <a:avLst/>
        </a:prstGeom>
      </xdr:spPr>
    </xdr:pic>
    <xdr:clientData/>
  </xdr:twoCellAnchor>
  <xdr:twoCellAnchor editAs="oneCell">
    <xdr:from>
      <xdr:col>4</xdr:col>
      <xdr:colOff>421822</xdr:colOff>
      <xdr:row>28</xdr:row>
      <xdr:rowOff>244929</xdr:rowOff>
    </xdr:from>
    <xdr:to>
      <xdr:col>4</xdr:col>
      <xdr:colOff>1136197</xdr:colOff>
      <xdr:row>28</xdr:row>
      <xdr:rowOff>1083129</xdr:rowOff>
    </xdr:to>
    <xdr:pic>
      <xdr:nvPicPr>
        <xdr:cNvPr id="20" name="Imagen 19">
          <a:extLst>
            <a:ext uri="{FF2B5EF4-FFF2-40B4-BE49-F238E27FC236}">
              <a16:creationId xmlns:a16="http://schemas.microsoft.com/office/drawing/2014/main" id="{D7B9F690-2AB7-4F42-86C9-C0049A1B5967}"/>
            </a:ext>
            <a:ext uri="{147F2762-F138-4A5C-976F-8EAC2B608ADB}">
              <a16:predDERef xmlns:a16="http://schemas.microsoft.com/office/drawing/2014/main" pred="{8A0D8C51-7B01-4368-948F-B302A41B1AE0}"/>
            </a:ext>
          </a:extLst>
        </xdr:cNvPr>
        <xdr:cNvPicPr>
          <a:picLocks noChangeAspect="1"/>
        </xdr:cNvPicPr>
      </xdr:nvPicPr>
      <xdr:blipFill>
        <a:blip xmlns:r="http://schemas.openxmlformats.org/officeDocument/2006/relationships" r:embed="rId14"/>
        <a:stretch>
          <a:fillRect/>
        </a:stretch>
      </xdr:blipFill>
      <xdr:spPr>
        <a:xfrm>
          <a:off x="4653643" y="51543858"/>
          <a:ext cx="714375" cy="838200"/>
        </a:xfrm>
        <a:prstGeom prst="rect">
          <a:avLst/>
        </a:prstGeom>
      </xdr:spPr>
    </xdr:pic>
    <xdr:clientData/>
  </xdr:twoCellAnchor>
  <xdr:twoCellAnchor editAs="oneCell">
    <xdr:from>
      <xdr:col>4</xdr:col>
      <xdr:colOff>530678</xdr:colOff>
      <xdr:row>29</xdr:row>
      <xdr:rowOff>272142</xdr:rowOff>
    </xdr:from>
    <xdr:to>
      <xdr:col>4</xdr:col>
      <xdr:colOff>1216478</xdr:colOff>
      <xdr:row>29</xdr:row>
      <xdr:rowOff>1187720</xdr:rowOff>
    </xdr:to>
    <xdr:pic>
      <xdr:nvPicPr>
        <xdr:cNvPr id="21" name="Imagen 34">
          <a:extLst>
            <a:ext uri="{FF2B5EF4-FFF2-40B4-BE49-F238E27FC236}">
              <a16:creationId xmlns:a16="http://schemas.microsoft.com/office/drawing/2014/main" id="{0B1E6C6C-61F8-4849-B0E4-037DB39A8054}"/>
            </a:ext>
            <a:ext uri="{147F2762-F138-4A5C-976F-8EAC2B608ADB}">
              <a16:predDERef xmlns:a16="http://schemas.microsoft.com/office/drawing/2014/main" pred="{7D210A61-867D-D864-921F-0A6614CA5B41}"/>
            </a:ext>
          </a:extLst>
        </xdr:cNvPr>
        <xdr:cNvPicPr>
          <a:picLocks noChangeAspect="1"/>
        </xdr:cNvPicPr>
      </xdr:nvPicPr>
      <xdr:blipFill>
        <a:blip xmlns:r="http://schemas.openxmlformats.org/officeDocument/2006/relationships" r:embed="rId6"/>
        <a:stretch>
          <a:fillRect/>
        </a:stretch>
      </xdr:blipFill>
      <xdr:spPr>
        <a:xfrm>
          <a:off x="4762499" y="53027035"/>
          <a:ext cx="685800" cy="915578"/>
        </a:xfrm>
        <a:prstGeom prst="rect">
          <a:avLst/>
        </a:prstGeom>
      </xdr:spPr>
    </xdr:pic>
    <xdr:clientData/>
  </xdr:twoCellAnchor>
  <xdr:twoCellAnchor editAs="oneCell">
    <xdr:from>
      <xdr:col>4</xdr:col>
      <xdr:colOff>476250</xdr:colOff>
      <xdr:row>30</xdr:row>
      <xdr:rowOff>190500</xdr:rowOff>
    </xdr:from>
    <xdr:to>
      <xdr:col>4</xdr:col>
      <xdr:colOff>1228725</xdr:colOff>
      <xdr:row>30</xdr:row>
      <xdr:rowOff>790574</xdr:rowOff>
    </xdr:to>
    <xdr:pic>
      <xdr:nvPicPr>
        <xdr:cNvPr id="22" name="Imagen 21" descr="EMBUDO ANALÍTICO DE VIDRIO PARA POLVO VASTAGO ANCHO Y CORTO GLASSCO |  Norquimicos Ltda | Equipos para Laboratorio">
          <a:extLst>
            <a:ext uri="{FF2B5EF4-FFF2-40B4-BE49-F238E27FC236}">
              <a16:creationId xmlns:a16="http://schemas.microsoft.com/office/drawing/2014/main" id="{9472ABE0-BA3C-4118-B631-F16A3F053C40}"/>
            </a:ext>
            <a:ext uri="{147F2762-F138-4A5C-976F-8EAC2B608ADB}">
              <a16:predDERef xmlns:a16="http://schemas.microsoft.com/office/drawing/2014/main" pred="{28F440A0-169D-4458-B10B-BC08C674DFAC}"/>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708071" y="54564643"/>
          <a:ext cx="752475" cy="6000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149679</xdr:colOff>
      <xdr:row>31</xdr:row>
      <xdr:rowOff>517072</xdr:rowOff>
    </xdr:from>
    <xdr:to>
      <xdr:col>4</xdr:col>
      <xdr:colOff>1496747</xdr:colOff>
      <xdr:row>31</xdr:row>
      <xdr:rowOff>1236739</xdr:rowOff>
    </xdr:to>
    <xdr:pic>
      <xdr:nvPicPr>
        <xdr:cNvPr id="23" name="Imagen 22">
          <a:extLst>
            <a:ext uri="{FF2B5EF4-FFF2-40B4-BE49-F238E27FC236}">
              <a16:creationId xmlns:a16="http://schemas.microsoft.com/office/drawing/2014/main" id="{DE76C3D1-E483-4751-82AE-ACD15BF409D8}"/>
            </a:ext>
          </a:extLst>
        </xdr:cNvPr>
        <xdr:cNvPicPr>
          <a:picLocks noChangeAspect="1"/>
        </xdr:cNvPicPr>
      </xdr:nvPicPr>
      <xdr:blipFill rotWithShape="1">
        <a:blip xmlns:r="http://schemas.openxmlformats.org/officeDocument/2006/relationships" r:embed="rId16"/>
        <a:srcRect l="19829" t="43439" r="44335" b="22508"/>
        <a:stretch/>
      </xdr:blipFill>
      <xdr:spPr>
        <a:xfrm>
          <a:off x="4381500" y="55857322"/>
          <a:ext cx="1347068" cy="719667"/>
        </a:xfrm>
        <a:prstGeom prst="rect">
          <a:avLst/>
        </a:prstGeom>
      </xdr:spPr>
    </xdr:pic>
    <xdr:clientData/>
  </xdr:twoCellAnchor>
  <xdr:twoCellAnchor editAs="oneCell">
    <xdr:from>
      <xdr:col>4</xdr:col>
      <xdr:colOff>108858</xdr:colOff>
      <xdr:row>32</xdr:row>
      <xdr:rowOff>353785</xdr:rowOff>
    </xdr:from>
    <xdr:to>
      <xdr:col>4</xdr:col>
      <xdr:colOff>1455926</xdr:colOff>
      <xdr:row>32</xdr:row>
      <xdr:rowOff>1073452</xdr:rowOff>
    </xdr:to>
    <xdr:pic>
      <xdr:nvPicPr>
        <xdr:cNvPr id="24" name="Imagen 23">
          <a:extLst>
            <a:ext uri="{FF2B5EF4-FFF2-40B4-BE49-F238E27FC236}">
              <a16:creationId xmlns:a16="http://schemas.microsoft.com/office/drawing/2014/main" id="{7271FC7D-C5A8-45F0-82D7-1865E400D6EA}"/>
            </a:ext>
          </a:extLst>
        </xdr:cNvPr>
        <xdr:cNvPicPr>
          <a:picLocks noChangeAspect="1"/>
        </xdr:cNvPicPr>
      </xdr:nvPicPr>
      <xdr:blipFill rotWithShape="1">
        <a:blip xmlns:r="http://schemas.openxmlformats.org/officeDocument/2006/relationships" r:embed="rId16"/>
        <a:srcRect l="19829" t="43439" r="44335" b="22508"/>
        <a:stretch/>
      </xdr:blipFill>
      <xdr:spPr>
        <a:xfrm>
          <a:off x="4340679" y="57476571"/>
          <a:ext cx="1347068" cy="719667"/>
        </a:xfrm>
        <a:prstGeom prst="rect">
          <a:avLst/>
        </a:prstGeom>
      </xdr:spPr>
    </xdr:pic>
    <xdr:clientData/>
  </xdr:twoCellAnchor>
  <xdr:twoCellAnchor editAs="oneCell">
    <xdr:from>
      <xdr:col>4</xdr:col>
      <xdr:colOff>408214</xdr:colOff>
      <xdr:row>33</xdr:row>
      <xdr:rowOff>340178</xdr:rowOff>
    </xdr:from>
    <xdr:to>
      <xdr:col>4</xdr:col>
      <xdr:colOff>846364</xdr:colOff>
      <xdr:row>33</xdr:row>
      <xdr:rowOff>930728</xdr:rowOff>
    </xdr:to>
    <xdr:pic>
      <xdr:nvPicPr>
        <xdr:cNvPr id="25" name="Imagen 24" descr="Thermo Scientific&amp;trade;&amp;nbsp;Viales de rosca de vidrio ámbar de 8 mm 2 ml; acabado de 8 mm; ámbar Thermo Scientific&amp;trade;&amp;nbsp;Viales de rosca de vidrio ámbar de 8 mm">
          <a:extLst>
            <a:ext uri="{FF2B5EF4-FFF2-40B4-BE49-F238E27FC236}">
              <a16:creationId xmlns:a16="http://schemas.microsoft.com/office/drawing/2014/main" id="{24577F29-4528-4105-876A-EF8FC16FFCB5}"/>
            </a:ext>
            <a:ext uri="{147F2762-F138-4A5C-976F-8EAC2B608ADB}">
              <a16:predDERef xmlns:a16="http://schemas.microsoft.com/office/drawing/2014/main" pred="{FA1E1559-631D-42EA-B484-382B59DD4202}"/>
            </a:ext>
          </a:extLst>
        </xdr:cNvPr>
        <xdr:cNvPicPr>
          <a:picLocks noChangeAspect="1" noChangeArrowheads="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l="26100" t="17742" r="26305" b="13852"/>
        <a:stretch/>
      </xdr:blipFill>
      <xdr:spPr bwMode="auto">
        <a:xfrm>
          <a:off x="4640035" y="59245499"/>
          <a:ext cx="438150"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312965</xdr:colOff>
      <xdr:row>34</xdr:row>
      <xdr:rowOff>122464</xdr:rowOff>
    </xdr:from>
    <xdr:to>
      <xdr:col>4</xdr:col>
      <xdr:colOff>1217840</xdr:colOff>
      <xdr:row>34</xdr:row>
      <xdr:rowOff>751114</xdr:rowOff>
    </xdr:to>
    <xdr:pic>
      <xdr:nvPicPr>
        <xdr:cNvPr id="26" name="Imagen 25">
          <a:extLst>
            <a:ext uri="{FF2B5EF4-FFF2-40B4-BE49-F238E27FC236}">
              <a16:creationId xmlns:a16="http://schemas.microsoft.com/office/drawing/2014/main" id="{770FBC03-0352-428B-846C-3A4564A0C3D6}"/>
            </a:ext>
            <a:ext uri="{147F2762-F138-4A5C-976F-8EAC2B608ADB}">
              <a16:predDERef xmlns:a16="http://schemas.microsoft.com/office/drawing/2014/main" pred="{31BDEDDB-42EE-FF5F-1727-97CDE2A797C4}"/>
            </a:ext>
          </a:extLst>
        </xdr:cNvPr>
        <xdr:cNvPicPr>
          <a:picLocks noChangeAspect="1"/>
        </xdr:cNvPicPr>
      </xdr:nvPicPr>
      <xdr:blipFill>
        <a:blip xmlns:r="http://schemas.openxmlformats.org/officeDocument/2006/relationships" r:embed="rId18"/>
        <a:stretch>
          <a:fillRect/>
        </a:stretch>
      </xdr:blipFill>
      <xdr:spPr>
        <a:xfrm>
          <a:off x="4544786" y="60157178"/>
          <a:ext cx="904875" cy="628650"/>
        </a:xfrm>
        <a:prstGeom prst="rect">
          <a:avLst/>
        </a:prstGeom>
      </xdr:spPr>
    </xdr:pic>
    <xdr:clientData/>
  </xdr:twoCellAnchor>
  <xdr:oneCellAnchor>
    <xdr:from>
      <xdr:col>4</xdr:col>
      <xdr:colOff>394607</xdr:colOff>
      <xdr:row>35</xdr:row>
      <xdr:rowOff>312965</xdr:rowOff>
    </xdr:from>
    <xdr:ext cx="765354" cy="790575"/>
    <xdr:pic>
      <xdr:nvPicPr>
        <xdr:cNvPr id="27" name="Imagen 26" descr="Pimpina 50 litros - IMSAGUAS LTDA">
          <a:extLst>
            <a:ext uri="{FF2B5EF4-FFF2-40B4-BE49-F238E27FC236}">
              <a16:creationId xmlns:a16="http://schemas.microsoft.com/office/drawing/2014/main" id="{7E935DBB-40A1-42F7-9FA0-563EA39E790A}"/>
            </a:ext>
            <a:ext uri="{147F2762-F138-4A5C-976F-8EAC2B608ADB}">
              <a16:predDERef xmlns:a16="http://schemas.microsoft.com/office/drawing/2014/main" pred="{CCFCDAF7-0752-4002-943B-94A722166786}"/>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4626428" y="61164108"/>
          <a:ext cx="765354" cy="7905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258536</xdr:colOff>
      <xdr:row>36</xdr:row>
      <xdr:rowOff>435429</xdr:rowOff>
    </xdr:from>
    <xdr:ext cx="1066800" cy="1019175"/>
    <xdr:pic>
      <xdr:nvPicPr>
        <xdr:cNvPr id="28" name="Imagen 27">
          <a:extLst>
            <a:ext uri="{FF2B5EF4-FFF2-40B4-BE49-F238E27FC236}">
              <a16:creationId xmlns:a16="http://schemas.microsoft.com/office/drawing/2014/main" id="{B8DDAAC1-92C0-443A-8D78-D2300146A8D0}"/>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a:ext>
          </a:extLst>
        </a:blip>
        <a:stretch>
          <a:fillRect/>
        </a:stretch>
      </xdr:blipFill>
      <xdr:spPr bwMode="auto">
        <a:xfrm>
          <a:off x="4490357" y="62742536"/>
          <a:ext cx="1066800" cy="1019175"/>
        </a:xfrm>
        <a:prstGeom prst="rect">
          <a:avLst/>
        </a:prstGeom>
        <a:noFill/>
        <a:ln>
          <a:noFill/>
        </a:ln>
      </xdr:spPr>
    </xdr:pic>
    <xdr:clientData/>
  </xdr:oneCellAnchor>
  <xdr:twoCellAnchor editAs="oneCell">
    <xdr:from>
      <xdr:col>4</xdr:col>
      <xdr:colOff>299357</xdr:colOff>
      <xdr:row>37</xdr:row>
      <xdr:rowOff>421822</xdr:rowOff>
    </xdr:from>
    <xdr:to>
      <xdr:col>4</xdr:col>
      <xdr:colOff>1242332</xdr:colOff>
      <xdr:row>37</xdr:row>
      <xdr:rowOff>1193347</xdr:rowOff>
    </xdr:to>
    <xdr:pic>
      <xdr:nvPicPr>
        <xdr:cNvPr id="29" name="Imagen 28">
          <a:extLst>
            <a:ext uri="{FF2B5EF4-FFF2-40B4-BE49-F238E27FC236}">
              <a16:creationId xmlns:a16="http://schemas.microsoft.com/office/drawing/2014/main" id="{DC7E340B-9305-468B-9DB4-D89EEB8080DB}"/>
            </a:ext>
            <a:ext uri="{147F2762-F138-4A5C-976F-8EAC2B608ADB}">
              <a16:predDERef xmlns:a16="http://schemas.microsoft.com/office/drawing/2014/main" pred="{DE14536F-59B6-96C1-0E52-BB953286D18D}"/>
            </a:ext>
          </a:extLst>
        </xdr:cNvPr>
        <xdr:cNvPicPr>
          <a:picLocks noChangeAspect="1"/>
        </xdr:cNvPicPr>
      </xdr:nvPicPr>
      <xdr:blipFill>
        <a:blip xmlns:r="http://schemas.openxmlformats.org/officeDocument/2006/relationships" r:embed="rId21"/>
        <a:stretch>
          <a:fillRect/>
        </a:stretch>
      </xdr:blipFill>
      <xdr:spPr>
        <a:xfrm>
          <a:off x="4531178" y="65314286"/>
          <a:ext cx="942975" cy="771525"/>
        </a:xfrm>
        <a:prstGeom prst="rect">
          <a:avLst/>
        </a:prstGeom>
      </xdr:spPr>
    </xdr:pic>
    <xdr:clientData/>
  </xdr:twoCellAnchor>
  <xdr:twoCellAnchor editAs="oneCell">
    <xdr:from>
      <xdr:col>4</xdr:col>
      <xdr:colOff>340178</xdr:colOff>
      <xdr:row>39</xdr:row>
      <xdr:rowOff>244928</xdr:rowOff>
    </xdr:from>
    <xdr:to>
      <xdr:col>4</xdr:col>
      <xdr:colOff>1035503</xdr:colOff>
      <xdr:row>39</xdr:row>
      <xdr:rowOff>968828</xdr:rowOff>
    </xdr:to>
    <xdr:pic>
      <xdr:nvPicPr>
        <xdr:cNvPr id="30" name="Imagen 29">
          <a:extLst>
            <a:ext uri="{FF2B5EF4-FFF2-40B4-BE49-F238E27FC236}">
              <a16:creationId xmlns:a16="http://schemas.microsoft.com/office/drawing/2014/main" id="{E809ABD8-A74C-48A5-9E39-FF4986B1A7A4}"/>
            </a:ext>
            <a:ext uri="{147F2762-F138-4A5C-976F-8EAC2B608ADB}">
              <a16:predDERef xmlns:a16="http://schemas.microsoft.com/office/drawing/2014/main" pred="{5785FDDD-CC20-45E7-BBFB-E3CBD6718C8E}"/>
            </a:ext>
          </a:extLst>
        </xdr:cNvPr>
        <xdr:cNvPicPr>
          <a:picLocks noChangeAspect="1"/>
        </xdr:cNvPicPr>
      </xdr:nvPicPr>
      <xdr:blipFill>
        <a:blip xmlns:r="http://schemas.openxmlformats.org/officeDocument/2006/relationships" r:embed="rId22"/>
        <a:stretch>
          <a:fillRect/>
        </a:stretch>
      </xdr:blipFill>
      <xdr:spPr>
        <a:xfrm>
          <a:off x="4571999" y="68375892"/>
          <a:ext cx="695325" cy="723900"/>
        </a:xfrm>
        <a:prstGeom prst="rect">
          <a:avLst/>
        </a:prstGeom>
      </xdr:spPr>
    </xdr:pic>
    <xdr:clientData/>
  </xdr:twoCellAnchor>
  <xdr:twoCellAnchor editAs="oneCell">
    <xdr:from>
      <xdr:col>4</xdr:col>
      <xdr:colOff>326572</xdr:colOff>
      <xdr:row>40</xdr:row>
      <xdr:rowOff>217714</xdr:rowOff>
    </xdr:from>
    <xdr:to>
      <xdr:col>4</xdr:col>
      <xdr:colOff>1040947</xdr:colOff>
      <xdr:row>40</xdr:row>
      <xdr:rowOff>1274989</xdr:rowOff>
    </xdr:to>
    <xdr:pic>
      <xdr:nvPicPr>
        <xdr:cNvPr id="31" name="Imagen 30">
          <a:extLst>
            <a:ext uri="{FF2B5EF4-FFF2-40B4-BE49-F238E27FC236}">
              <a16:creationId xmlns:a16="http://schemas.microsoft.com/office/drawing/2014/main" id="{3F9D80DC-F20E-464F-B7CA-74AF3D78C34D}"/>
            </a:ext>
            <a:ext uri="{147F2762-F138-4A5C-976F-8EAC2B608ADB}">
              <a16:predDERef xmlns:a16="http://schemas.microsoft.com/office/drawing/2014/main" pred="{F8781303-4461-97DE-3FCE-992E6CBDADC1}"/>
            </a:ext>
          </a:extLst>
        </xdr:cNvPr>
        <xdr:cNvPicPr>
          <a:picLocks noChangeAspect="1"/>
        </xdr:cNvPicPr>
      </xdr:nvPicPr>
      <xdr:blipFill>
        <a:blip xmlns:r="http://schemas.openxmlformats.org/officeDocument/2006/relationships" r:embed="rId23"/>
        <a:stretch>
          <a:fillRect/>
        </a:stretch>
      </xdr:blipFill>
      <xdr:spPr>
        <a:xfrm>
          <a:off x="4558393" y="69478071"/>
          <a:ext cx="714375" cy="1057275"/>
        </a:xfrm>
        <a:prstGeom prst="rect">
          <a:avLst/>
        </a:prstGeom>
      </xdr:spPr>
    </xdr:pic>
    <xdr:clientData/>
  </xdr:twoCellAnchor>
  <xdr:twoCellAnchor editAs="oneCell">
    <xdr:from>
      <xdr:col>4</xdr:col>
      <xdr:colOff>449036</xdr:colOff>
      <xdr:row>41</xdr:row>
      <xdr:rowOff>217715</xdr:rowOff>
    </xdr:from>
    <xdr:to>
      <xdr:col>4</xdr:col>
      <xdr:colOff>1068161</xdr:colOff>
      <xdr:row>41</xdr:row>
      <xdr:rowOff>808265</xdr:rowOff>
    </xdr:to>
    <xdr:pic>
      <xdr:nvPicPr>
        <xdr:cNvPr id="32" name="Imagen 31">
          <a:extLst>
            <a:ext uri="{FF2B5EF4-FFF2-40B4-BE49-F238E27FC236}">
              <a16:creationId xmlns:a16="http://schemas.microsoft.com/office/drawing/2014/main" id="{568C246A-7244-4037-B556-5901C92047D2}"/>
            </a:ext>
            <a:ext uri="{147F2762-F138-4A5C-976F-8EAC2B608ADB}">
              <a16:predDERef xmlns:a16="http://schemas.microsoft.com/office/drawing/2014/main" pred="{567B9733-B120-3EFF-AF30-5B8D4D3B0167}"/>
            </a:ext>
          </a:extLst>
        </xdr:cNvPr>
        <xdr:cNvPicPr>
          <a:picLocks noChangeAspect="1"/>
        </xdr:cNvPicPr>
      </xdr:nvPicPr>
      <xdr:blipFill>
        <a:blip xmlns:r="http://schemas.openxmlformats.org/officeDocument/2006/relationships" r:embed="rId24"/>
        <a:stretch>
          <a:fillRect/>
        </a:stretch>
      </xdr:blipFill>
      <xdr:spPr>
        <a:xfrm>
          <a:off x="4680857" y="70934036"/>
          <a:ext cx="619125" cy="590550"/>
        </a:xfrm>
        <a:prstGeom prst="rect">
          <a:avLst/>
        </a:prstGeom>
      </xdr:spPr>
    </xdr:pic>
    <xdr:clientData/>
  </xdr:twoCellAnchor>
  <xdr:twoCellAnchor editAs="oneCell">
    <xdr:from>
      <xdr:col>4</xdr:col>
      <xdr:colOff>489857</xdr:colOff>
      <xdr:row>42</xdr:row>
      <xdr:rowOff>176893</xdr:rowOff>
    </xdr:from>
    <xdr:to>
      <xdr:col>4</xdr:col>
      <xdr:colOff>1204232</xdr:colOff>
      <xdr:row>42</xdr:row>
      <xdr:rowOff>948418</xdr:rowOff>
    </xdr:to>
    <xdr:pic>
      <xdr:nvPicPr>
        <xdr:cNvPr id="33" name="Imagen 32">
          <a:extLst>
            <a:ext uri="{FF2B5EF4-FFF2-40B4-BE49-F238E27FC236}">
              <a16:creationId xmlns:a16="http://schemas.microsoft.com/office/drawing/2014/main" id="{3134CA88-40C7-4E74-BFAA-B0417CDA2A23}"/>
            </a:ext>
            <a:ext uri="{147F2762-F138-4A5C-976F-8EAC2B608ADB}">
              <a16:predDERef xmlns:a16="http://schemas.microsoft.com/office/drawing/2014/main" pred="{766ACD1F-3FEC-F23A-D910-5F2BC2637571}"/>
            </a:ext>
          </a:extLst>
        </xdr:cNvPr>
        <xdr:cNvPicPr>
          <a:picLocks noChangeAspect="1"/>
        </xdr:cNvPicPr>
      </xdr:nvPicPr>
      <xdr:blipFill>
        <a:blip xmlns:r="http://schemas.openxmlformats.org/officeDocument/2006/relationships" r:embed="rId24"/>
        <a:stretch>
          <a:fillRect/>
        </a:stretch>
      </xdr:blipFill>
      <xdr:spPr>
        <a:xfrm>
          <a:off x="4721678" y="72022607"/>
          <a:ext cx="714375" cy="771525"/>
        </a:xfrm>
        <a:prstGeom prst="rect">
          <a:avLst/>
        </a:prstGeom>
      </xdr:spPr>
    </xdr:pic>
    <xdr:clientData/>
  </xdr:twoCellAnchor>
  <xdr:twoCellAnchor editAs="oneCell">
    <xdr:from>
      <xdr:col>4</xdr:col>
      <xdr:colOff>408214</xdr:colOff>
      <xdr:row>43</xdr:row>
      <xdr:rowOff>340178</xdr:rowOff>
    </xdr:from>
    <xdr:to>
      <xdr:col>4</xdr:col>
      <xdr:colOff>1225149</xdr:colOff>
      <xdr:row>43</xdr:row>
      <xdr:rowOff>1318078</xdr:rowOff>
    </xdr:to>
    <xdr:pic>
      <xdr:nvPicPr>
        <xdr:cNvPr id="34" name="Imagen 33">
          <a:extLst>
            <a:ext uri="{FF2B5EF4-FFF2-40B4-BE49-F238E27FC236}">
              <a16:creationId xmlns:a16="http://schemas.microsoft.com/office/drawing/2014/main" id="{0F4A4DE4-29CF-4843-A743-1F7C4CD54731}"/>
            </a:ext>
          </a:extLst>
        </xdr:cNvPr>
        <xdr:cNvPicPr>
          <a:picLocks noChangeAspect="1"/>
        </xdr:cNvPicPr>
      </xdr:nvPicPr>
      <xdr:blipFill>
        <a:blip xmlns:r="http://schemas.openxmlformats.org/officeDocument/2006/relationships" r:embed="rId25"/>
        <a:stretch>
          <a:fillRect/>
        </a:stretch>
      </xdr:blipFill>
      <xdr:spPr>
        <a:xfrm>
          <a:off x="4640035" y="73315285"/>
          <a:ext cx="816935" cy="977900"/>
        </a:xfrm>
        <a:prstGeom prst="rect">
          <a:avLst/>
        </a:prstGeom>
      </xdr:spPr>
    </xdr:pic>
    <xdr:clientData/>
  </xdr:twoCellAnchor>
  <xdr:twoCellAnchor editAs="oneCell">
    <xdr:from>
      <xdr:col>4</xdr:col>
      <xdr:colOff>204108</xdr:colOff>
      <xdr:row>44</xdr:row>
      <xdr:rowOff>231322</xdr:rowOff>
    </xdr:from>
    <xdr:to>
      <xdr:col>4</xdr:col>
      <xdr:colOff>1209524</xdr:colOff>
      <xdr:row>44</xdr:row>
      <xdr:rowOff>1136197</xdr:rowOff>
    </xdr:to>
    <xdr:pic>
      <xdr:nvPicPr>
        <xdr:cNvPr id="35" name="Imagen 34">
          <a:extLst>
            <a:ext uri="{FF2B5EF4-FFF2-40B4-BE49-F238E27FC236}">
              <a16:creationId xmlns:a16="http://schemas.microsoft.com/office/drawing/2014/main" id="{4A533165-3D5B-4B60-89DB-2D04721E1ACC}"/>
            </a:ext>
          </a:extLst>
        </xdr:cNvPr>
        <xdr:cNvPicPr>
          <a:picLocks noChangeAspect="1"/>
        </xdr:cNvPicPr>
      </xdr:nvPicPr>
      <xdr:blipFill>
        <a:blip xmlns:r="http://schemas.openxmlformats.org/officeDocument/2006/relationships" r:embed="rId26"/>
        <a:stretch>
          <a:fillRect/>
        </a:stretch>
      </xdr:blipFill>
      <xdr:spPr>
        <a:xfrm>
          <a:off x="4435929" y="74662393"/>
          <a:ext cx="1005416" cy="904875"/>
        </a:xfrm>
        <a:prstGeom prst="rect">
          <a:avLst/>
        </a:prstGeom>
      </xdr:spPr>
    </xdr:pic>
    <xdr:clientData/>
  </xdr:twoCellAnchor>
  <xdr:twoCellAnchor editAs="oneCell">
    <xdr:from>
      <xdr:col>4</xdr:col>
      <xdr:colOff>383389</xdr:colOff>
      <xdr:row>45</xdr:row>
      <xdr:rowOff>122462</xdr:rowOff>
    </xdr:from>
    <xdr:to>
      <xdr:col>4</xdr:col>
      <xdr:colOff>968468</xdr:colOff>
      <xdr:row>45</xdr:row>
      <xdr:rowOff>1021441</xdr:rowOff>
    </xdr:to>
    <xdr:pic>
      <xdr:nvPicPr>
        <xdr:cNvPr id="36" name="Imagen 35">
          <a:extLst>
            <a:ext uri="{FF2B5EF4-FFF2-40B4-BE49-F238E27FC236}">
              <a16:creationId xmlns:a16="http://schemas.microsoft.com/office/drawing/2014/main" id="{36E693DC-4512-430A-99EF-24B49245A1E8}"/>
            </a:ext>
          </a:extLst>
        </xdr:cNvPr>
        <xdr:cNvPicPr>
          <a:picLocks noChangeAspect="1"/>
        </xdr:cNvPicPr>
      </xdr:nvPicPr>
      <xdr:blipFill>
        <a:blip xmlns:r="http://schemas.openxmlformats.org/officeDocument/2006/relationships" r:embed="rId27"/>
        <a:stretch>
          <a:fillRect/>
        </a:stretch>
      </xdr:blipFill>
      <xdr:spPr>
        <a:xfrm>
          <a:off x="4615210" y="75846212"/>
          <a:ext cx="585079" cy="8989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203200</xdr:colOff>
      <xdr:row>8</xdr:row>
      <xdr:rowOff>365124</xdr:rowOff>
    </xdr:from>
    <xdr:to>
      <xdr:col>7</xdr:col>
      <xdr:colOff>1412875</xdr:colOff>
      <xdr:row>8</xdr:row>
      <xdr:rowOff>2047875</xdr:rowOff>
    </xdr:to>
    <xdr:pic>
      <xdr:nvPicPr>
        <xdr:cNvPr id="14" name="Imagen 13">
          <a:extLst>
            <a:ext uri="{FF2B5EF4-FFF2-40B4-BE49-F238E27FC236}">
              <a16:creationId xmlns:a16="http://schemas.microsoft.com/office/drawing/2014/main" id="{CD511F9B-BFD8-438F-A34A-922BCFE294EC}"/>
            </a:ext>
            <a:ext uri="{147F2762-F138-4A5C-976F-8EAC2B608ADB}">
              <a16:predDERef xmlns:a16="http://schemas.microsoft.com/office/drawing/2014/main" pred="{298F419B-5E06-28B0-CAC9-2AEB2EA8F073}"/>
            </a:ext>
          </a:extLst>
        </xdr:cNvPr>
        <xdr:cNvPicPr>
          <a:picLocks noChangeAspect="1"/>
        </xdr:cNvPicPr>
      </xdr:nvPicPr>
      <xdr:blipFill>
        <a:blip xmlns:r="http://schemas.openxmlformats.org/officeDocument/2006/relationships" r:embed="rId1"/>
        <a:stretch>
          <a:fillRect/>
        </a:stretch>
      </xdr:blipFill>
      <xdr:spPr>
        <a:xfrm>
          <a:off x="6870700" y="15001874"/>
          <a:ext cx="1209675" cy="1682751"/>
        </a:xfrm>
        <a:prstGeom prst="rect">
          <a:avLst/>
        </a:prstGeom>
      </xdr:spPr>
    </xdr:pic>
    <xdr:clientData/>
  </xdr:twoCellAnchor>
  <xdr:twoCellAnchor editAs="oneCell">
    <xdr:from>
      <xdr:col>7</xdr:col>
      <xdr:colOff>228600</xdr:colOff>
      <xdr:row>7</xdr:row>
      <xdr:rowOff>222251</xdr:rowOff>
    </xdr:from>
    <xdr:to>
      <xdr:col>7</xdr:col>
      <xdr:colOff>1412875</xdr:colOff>
      <xdr:row>7</xdr:row>
      <xdr:rowOff>1206501</xdr:rowOff>
    </xdr:to>
    <xdr:pic>
      <xdr:nvPicPr>
        <xdr:cNvPr id="15" name="Imagen 14">
          <a:extLst>
            <a:ext uri="{FF2B5EF4-FFF2-40B4-BE49-F238E27FC236}">
              <a16:creationId xmlns:a16="http://schemas.microsoft.com/office/drawing/2014/main" id="{DBDFACA6-8330-4919-8C73-6450762DE87B}"/>
            </a:ext>
            <a:ext uri="{147F2762-F138-4A5C-976F-8EAC2B608ADB}">
              <a16:predDERef xmlns:a16="http://schemas.microsoft.com/office/drawing/2014/main" pred="{424A24BA-ED40-40EB-820C-181F44498B96}"/>
            </a:ext>
          </a:extLst>
        </xdr:cNvPr>
        <xdr:cNvPicPr>
          <a:picLocks noChangeAspect="1"/>
        </xdr:cNvPicPr>
      </xdr:nvPicPr>
      <xdr:blipFill>
        <a:blip xmlns:r="http://schemas.openxmlformats.org/officeDocument/2006/relationships" r:embed="rId2"/>
        <a:stretch>
          <a:fillRect/>
        </a:stretch>
      </xdr:blipFill>
      <xdr:spPr>
        <a:xfrm>
          <a:off x="6896100" y="13477876"/>
          <a:ext cx="1184275" cy="984250"/>
        </a:xfrm>
        <a:prstGeom prst="rect">
          <a:avLst/>
        </a:prstGeom>
      </xdr:spPr>
    </xdr:pic>
    <xdr:clientData/>
  </xdr:twoCellAnchor>
  <xdr:twoCellAnchor editAs="oneCell">
    <xdr:from>
      <xdr:col>7</xdr:col>
      <xdr:colOff>98424</xdr:colOff>
      <xdr:row>4</xdr:row>
      <xdr:rowOff>47624</xdr:rowOff>
    </xdr:from>
    <xdr:to>
      <xdr:col>7</xdr:col>
      <xdr:colOff>1478445</xdr:colOff>
      <xdr:row>4</xdr:row>
      <xdr:rowOff>2238375</xdr:rowOff>
    </xdr:to>
    <xdr:pic>
      <xdr:nvPicPr>
        <xdr:cNvPr id="16" name="Imagen 15">
          <a:extLst>
            <a:ext uri="{FF2B5EF4-FFF2-40B4-BE49-F238E27FC236}">
              <a16:creationId xmlns:a16="http://schemas.microsoft.com/office/drawing/2014/main" id="{DDAC009B-CC1A-417B-882E-D4FA6880B833}"/>
            </a:ext>
            <a:ext uri="{147F2762-F138-4A5C-976F-8EAC2B608ADB}">
              <a16:predDERef xmlns:a16="http://schemas.microsoft.com/office/drawing/2014/main" pred="{12BB5D8F-E298-0950-5F3E-E920665482A5}"/>
            </a:ext>
          </a:extLst>
        </xdr:cNvPr>
        <xdr:cNvPicPr>
          <a:picLocks noChangeAspect="1"/>
        </xdr:cNvPicPr>
      </xdr:nvPicPr>
      <xdr:blipFill>
        <a:blip xmlns:r="http://schemas.openxmlformats.org/officeDocument/2006/relationships" r:embed="rId3"/>
        <a:stretch>
          <a:fillRect/>
        </a:stretch>
      </xdr:blipFill>
      <xdr:spPr>
        <a:xfrm>
          <a:off x="6765924" y="6349999"/>
          <a:ext cx="1380021" cy="2190751"/>
        </a:xfrm>
        <a:prstGeom prst="rect">
          <a:avLst/>
        </a:prstGeom>
      </xdr:spPr>
    </xdr:pic>
    <xdr:clientData/>
  </xdr:twoCellAnchor>
  <xdr:twoCellAnchor editAs="oneCell">
    <xdr:from>
      <xdr:col>7</xdr:col>
      <xdr:colOff>323850</xdr:colOff>
      <xdr:row>5</xdr:row>
      <xdr:rowOff>396876</xdr:rowOff>
    </xdr:from>
    <xdr:to>
      <xdr:col>7</xdr:col>
      <xdr:colOff>1428750</xdr:colOff>
      <xdr:row>5</xdr:row>
      <xdr:rowOff>2063483</xdr:rowOff>
    </xdr:to>
    <xdr:pic>
      <xdr:nvPicPr>
        <xdr:cNvPr id="17" name="Imagen 16">
          <a:extLst>
            <a:ext uri="{FF2B5EF4-FFF2-40B4-BE49-F238E27FC236}">
              <a16:creationId xmlns:a16="http://schemas.microsoft.com/office/drawing/2014/main" id="{490C16A4-9A7D-473B-8C4F-9D492499695E}"/>
            </a:ext>
            <a:ext uri="{147F2762-F138-4A5C-976F-8EAC2B608ADB}">
              <a16:predDERef xmlns:a16="http://schemas.microsoft.com/office/drawing/2014/main" pred="{6F7244A7-20B9-A3D6-DE7C-AE4DC4B5F222}"/>
            </a:ext>
          </a:extLst>
        </xdr:cNvPr>
        <xdr:cNvPicPr>
          <a:picLocks noChangeAspect="1"/>
        </xdr:cNvPicPr>
      </xdr:nvPicPr>
      <xdr:blipFill>
        <a:blip xmlns:r="http://schemas.openxmlformats.org/officeDocument/2006/relationships" r:embed="rId4"/>
        <a:stretch>
          <a:fillRect/>
        </a:stretch>
      </xdr:blipFill>
      <xdr:spPr>
        <a:xfrm>
          <a:off x="6991350" y="9286876"/>
          <a:ext cx="1104900" cy="1666607"/>
        </a:xfrm>
        <a:prstGeom prst="rect">
          <a:avLst/>
        </a:prstGeom>
      </xdr:spPr>
    </xdr:pic>
    <xdr:clientData/>
  </xdr:twoCellAnchor>
  <xdr:twoCellAnchor editAs="oneCell">
    <xdr:from>
      <xdr:col>7</xdr:col>
      <xdr:colOff>244476</xdr:colOff>
      <xdr:row>6</xdr:row>
      <xdr:rowOff>192970</xdr:rowOff>
    </xdr:from>
    <xdr:to>
      <xdr:col>7</xdr:col>
      <xdr:colOff>1317625</xdr:colOff>
      <xdr:row>6</xdr:row>
      <xdr:rowOff>1412875</xdr:rowOff>
    </xdr:to>
    <xdr:pic>
      <xdr:nvPicPr>
        <xdr:cNvPr id="18" name="Imagen 17">
          <a:extLst>
            <a:ext uri="{FF2B5EF4-FFF2-40B4-BE49-F238E27FC236}">
              <a16:creationId xmlns:a16="http://schemas.microsoft.com/office/drawing/2014/main" id="{62097F38-EDF5-43C4-9BD9-20FDFCB628B1}"/>
            </a:ext>
            <a:ext uri="{147F2762-F138-4A5C-976F-8EAC2B608ADB}">
              <a16:predDERef xmlns:a16="http://schemas.microsoft.com/office/drawing/2014/main" pred="{84648A03-4F6D-41EB-8D01-EB6396A40E99}"/>
            </a:ext>
          </a:extLst>
        </xdr:cNvPr>
        <xdr:cNvPicPr>
          <a:picLocks noChangeAspect="1"/>
        </xdr:cNvPicPr>
      </xdr:nvPicPr>
      <xdr:blipFill>
        <a:blip xmlns:r="http://schemas.openxmlformats.org/officeDocument/2006/relationships" r:embed="rId5"/>
        <a:stretch>
          <a:fillRect/>
        </a:stretch>
      </xdr:blipFill>
      <xdr:spPr>
        <a:xfrm>
          <a:off x="6911976" y="11829345"/>
          <a:ext cx="1073149" cy="1219905"/>
        </a:xfrm>
        <a:prstGeom prst="rect">
          <a:avLst/>
        </a:prstGeom>
      </xdr:spPr>
    </xdr:pic>
    <xdr:clientData/>
  </xdr:twoCellAnchor>
  <xdr:twoCellAnchor editAs="oneCell">
    <xdr:from>
      <xdr:col>7</xdr:col>
      <xdr:colOff>155575</xdr:colOff>
      <xdr:row>9</xdr:row>
      <xdr:rowOff>63500</xdr:rowOff>
    </xdr:from>
    <xdr:to>
      <xdr:col>7</xdr:col>
      <xdr:colOff>1333500</xdr:colOff>
      <xdr:row>9</xdr:row>
      <xdr:rowOff>1206217</xdr:rowOff>
    </xdr:to>
    <xdr:pic>
      <xdr:nvPicPr>
        <xdr:cNvPr id="19" name="Imagen 18">
          <a:extLst>
            <a:ext uri="{FF2B5EF4-FFF2-40B4-BE49-F238E27FC236}">
              <a16:creationId xmlns:a16="http://schemas.microsoft.com/office/drawing/2014/main" id="{7DE9535A-4362-4797-BDAE-F4FDC84F58D8}"/>
            </a:ext>
            <a:ext uri="{147F2762-F138-4A5C-976F-8EAC2B608ADB}">
              <a16:predDERef xmlns:a16="http://schemas.microsoft.com/office/drawing/2014/main" pred="{7E69D77A-5292-0DA3-960C-BD7FD1353495}"/>
            </a:ext>
          </a:extLst>
        </xdr:cNvPr>
        <xdr:cNvPicPr>
          <a:picLocks noChangeAspect="1"/>
        </xdr:cNvPicPr>
      </xdr:nvPicPr>
      <xdr:blipFill rotWithShape="1">
        <a:blip xmlns:r="http://schemas.openxmlformats.org/officeDocument/2006/relationships" r:embed="rId6"/>
        <a:srcRect r="32818" b="31818"/>
        <a:stretch/>
      </xdr:blipFill>
      <xdr:spPr>
        <a:xfrm>
          <a:off x="6823075" y="17287875"/>
          <a:ext cx="1177925" cy="1142717"/>
        </a:xfrm>
        <a:prstGeom prst="rect">
          <a:avLst/>
        </a:prstGeom>
      </xdr:spPr>
    </xdr:pic>
    <xdr:clientData/>
  </xdr:twoCellAnchor>
  <xdr:twoCellAnchor editAs="oneCell">
    <xdr:from>
      <xdr:col>7</xdr:col>
      <xdr:colOff>200717</xdr:colOff>
      <xdr:row>2</xdr:row>
      <xdr:rowOff>825500</xdr:rowOff>
    </xdr:from>
    <xdr:to>
      <xdr:col>7</xdr:col>
      <xdr:colOff>1397000</xdr:colOff>
      <xdr:row>2</xdr:row>
      <xdr:rowOff>2444170</xdr:rowOff>
    </xdr:to>
    <xdr:pic>
      <xdr:nvPicPr>
        <xdr:cNvPr id="20" name="Imagen 19">
          <a:extLst>
            <a:ext uri="{FF2B5EF4-FFF2-40B4-BE49-F238E27FC236}">
              <a16:creationId xmlns:a16="http://schemas.microsoft.com/office/drawing/2014/main" id="{D1DC4E65-69EC-458B-B41F-6EC72C5E6FDA}"/>
            </a:ext>
            <a:ext uri="{147F2762-F138-4A5C-976F-8EAC2B608ADB}">
              <a16:predDERef xmlns:a16="http://schemas.microsoft.com/office/drawing/2014/main" pred="{39215DA7-35AF-AB05-5D43-B54E15C7FBBA}"/>
            </a:ext>
          </a:extLst>
        </xdr:cNvPr>
        <xdr:cNvPicPr>
          <a:picLocks noChangeAspect="1"/>
        </xdr:cNvPicPr>
      </xdr:nvPicPr>
      <xdr:blipFill>
        <a:blip xmlns:r="http://schemas.openxmlformats.org/officeDocument/2006/relationships" r:embed="rId7"/>
        <a:stretch>
          <a:fillRect/>
        </a:stretch>
      </xdr:blipFill>
      <xdr:spPr>
        <a:xfrm>
          <a:off x="6868217" y="2000250"/>
          <a:ext cx="1196283" cy="1618670"/>
        </a:xfrm>
        <a:prstGeom prst="rect">
          <a:avLst/>
        </a:prstGeom>
      </xdr:spPr>
    </xdr:pic>
    <xdr:clientData/>
  </xdr:twoCellAnchor>
  <xdr:twoCellAnchor editAs="oneCell">
    <xdr:from>
      <xdr:col>7</xdr:col>
      <xdr:colOff>60325</xdr:colOff>
      <xdr:row>13</xdr:row>
      <xdr:rowOff>222250</xdr:rowOff>
    </xdr:from>
    <xdr:to>
      <xdr:col>7</xdr:col>
      <xdr:colOff>1483384</xdr:colOff>
      <xdr:row>13</xdr:row>
      <xdr:rowOff>1000125</xdr:rowOff>
    </xdr:to>
    <xdr:pic>
      <xdr:nvPicPr>
        <xdr:cNvPr id="21" name="Imagen 20">
          <a:extLst>
            <a:ext uri="{FF2B5EF4-FFF2-40B4-BE49-F238E27FC236}">
              <a16:creationId xmlns:a16="http://schemas.microsoft.com/office/drawing/2014/main" id="{7E504381-DD15-4AD3-BDE8-B73E1CFDB19E}"/>
            </a:ext>
            <a:ext uri="{147F2762-F138-4A5C-976F-8EAC2B608ADB}">
              <a16:predDERef xmlns:a16="http://schemas.microsoft.com/office/drawing/2014/main" pred="{79D6A5AC-0317-F9B0-D079-F8C057AFEC46}"/>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727825" y="22002750"/>
          <a:ext cx="1423059" cy="777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133351</xdr:colOff>
      <xdr:row>10</xdr:row>
      <xdr:rowOff>111125</xdr:rowOff>
    </xdr:from>
    <xdr:to>
      <xdr:col>7</xdr:col>
      <xdr:colOff>1428751</xdr:colOff>
      <xdr:row>10</xdr:row>
      <xdr:rowOff>850024</xdr:rowOff>
    </xdr:to>
    <xdr:pic>
      <xdr:nvPicPr>
        <xdr:cNvPr id="22" name="Imagen 21">
          <a:extLst>
            <a:ext uri="{FF2B5EF4-FFF2-40B4-BE49-F238E27FC236}">
              <a16:creationId xmlns:a16="http://schemas.microsoft.com/office/drawing/2014/main" id="{69FB408A-3F66-4275-ABAC-F8526E7D42A7}"/>
            </a:ext>
            <a:ext uri="{147F2762-F138-4A5C-976F-8EAC2B608ADB}">
              <a16:predDERef xmlns:a16="http://schemas.microsoft.com/office/drawing/2014/main" pred="{AFC1110C-63DD-F2D6-8C9C-01E7D7CE92B8}"/>
            </a:ext>
          </a:extLst>
        </xdr:cNvPr>
        <xdr:cNvPicPr>
          <a:picLocks noChangeAspect="1"/>
        </xdr:cNvPicPr>
      </xdr:nvPicPr>
      <xdr:blipFill>
        <a:blip xmlns:r="http://schemas.openxmlformats.org/officeDocument/2006/relationships" r:embed="rId9"/>
        <a:stretch>
          <a:fillRect/>
        </a:stretch>
      </xdr:blipFill>
      <xdr:spPr>
        <a:xfrm>
          <a:off x="6800851" y="18637250"/>
          <a:ext cx="1295400" cy="738899"/>
        </a:xfrm>
        <a:prstGeom prst="rect">
          <a:avLst/>
        </a:prstGeom>
      </xdr:spPr>
    </xdr:pic>
    <xdr:clientData/>
  </xdr:twoCellAnchor>
  <xdr:twoCellAnchor editAs="oneCell">
    <xdr:from>
      <xdr:col>7</xdr:col>
      <xdr:colOff>120649</xdr:colOff>
      <xdr:row>11</xdr:row>
      <xdr:rowOff>158750</xdr:rowOff>
    </xdr:from>
    <xdr:to>
      <xdr:col>7</xdr:col>
      <xdr:colOff>1508124</xdr:colOff>
      <xdr:row>11</xdr:row>
      <xdr:rowOff>1090636</xdr:rowOff>
    </xdr:to>
    <xdr:pic>
      <xdr:nvPicPr>
        <xdr:cNvPr id="23" name="Imagen 22">
          <a:extLst>
            <a:ext uri="{FF2B5EF4-FFF2-40B4-BE49-F238E27FC236}">
              <a16:creationId xmlns:a16="http://schemas.microsoft.com/office/drawing/2014/main" id="{6CF389BE-B3A3-4E82-BF78-8FC44E5F69DD}"/>
            </a:ext>
            <a:ext uri="{147F2762-F138-4A5C-976F-8EAC2B608ADB}">
              <a16:predDERef xmlns:a16="http://schemas.microsoft.com/office/drawing/2014/main" pred="{6F644650-FEB6-958D-F1FB-B0473EC9C384}"/>
            </a:ext>
          </a:extLst>
        </xdr:cNvPr>
        <xdr:cNvPicPr>
          <a:picLocks noChangeAspect="1"/>
        </xdr:cNvPicPr>
      </xdr:nvPicPr>
      <xdr:blipFill rotWithShape="1">
        <a:blip xmlns:r="http://schemas.openxmlformats.org/officeDocument/2006/relationships" r:embed="rId10"/>
        <a:srcRect r="21177"/>
        <a:stretch/>
      </xdr:blipFill>
      <xdr:spPr>
        <a:xfrm>
          <a:off x="6788149" y="19653250"/>
          <a:ext cx="1387475" cy="931886"/>
        </a:xfrm>
        <a:prstGeom prst="rect">
          <a:avLst/>
        </a:prstGeom>
      </xdr:spPr>
    </xdr:pic>
    <xdr:clientData/>
  </xdr:twoCellAnchor>
  <xdr:twoCellAnchor editAs="oneCell">
    <xdr:from>
      <xdr:col>7</xdr:col>
      <xdr:colOff>171450</xdr:colOff>
      <xdr:row>12</xdr:row>
      <xdr:rowOff>111125</xdr:rowOff>
    </xdr:from>
    <xdr:to>
      <xdr:col>7</xdr:col>
      <xdr:colOff>1468761</xdr:colOff>
      <xdr:row>12</xdr:row>
      <xdr:rowOff>889000</xdr:rowOff>
    </xdr:to>
    <xdr:pic>
      <xdr:nvPicPr>
        <xdr:cNvPr id="24" name="Imagen 23">
          <a:extLst>
            <a:ext uri="{FF2B5EF4-FFF2-40B4-BE49-F238E27FC236}">
              <a16:creationId xmlns:a16="http://schemas.microsoft.com/office/drawing/2014/main" id="{BA28617E-823D-4243-9142-CC5DB4EE2653}"/>
            </a:ext>
            <a:ext uri="{147F2762-F138-4A5C-976F-8EAC2B608ADB}">
              <a16:predDERef xmlns:a16="http://schemas.microsoft.com/office/drawing/2014/main" pred="{3A79F57A-B973-A9BF-B35D-6231CD2906A0}"/>
            </a:ext>
          </a:extLst>
        </xdr:cNvPr>
        <xdr:cNvPicPr>
          <a:picLocks noChangeAspect="1"/>
        </xdr:cNvPicPr>
      </xdr:nvPicPr>
      <xdr:blipFill>
        <a:blip xmlns:r="http://schemas.openxmlformats.org/officeDocument/2006/relationships" r:embed="rId11"/>
        <a:stretch>
          <a:fillRect/>
        </a:stretch>
      </xdr:blipFill>
      <xdr:spPr>
        <a:xfrm>
          <a:off x="6838950" y="20764500"/>
          <a:ext cx="1297311" cy="777875"/>
        </a:xfrm>
        <a:prstGeom prst="rect">
          <a:avLst/>
        </a:prstGeom>
      </xdr:spPr>
    </xdr:pic>
    <xdr:clientData/>
  </xdr:twoCellAnchor>
  <xdr:twoCellAnchor editAs="oneCell">
    <xdr:from>
      <xdr:col>7</xdr:col>
      <xdr:colOff>317502</xdr:colOff>
      <xdr:row>3</xdr:row>
      <xdr:rowOff>238125</xdr:rowOff>
    </xdr:from>
    <xdr:to>
      <xdr:col>7</xdr:col>
      <xdr:colOff>1349376</xdr:colOff>
      <xdr:row>3</xdr:row>
      <xdr:rowOff>1576206</xdr:rowOff>
    </xdr:to>
    <xdr:pic>
      <xdr:nvPicPr>
        <xdr:cNvPr id="25" name="Imagen 24">
          <a:extLst>
            <a:ext uri="{FF2B5EF4-FFF2-40B4-BE49-F238E27FC236}">
              <a16:creationId xmlns:a16="http://schemas.microsoft.com/office/drawing/2014/main" id="{DF6CD7BD-2B41-4015-BE72-B66B6F6CE58B}"/>
            </a:ext>
            <a:ext uri="{147F2762-F138-4A5C-976F-8EAC2B608ADB}">
              <a16:predDERef xmlns:a16="http://schemas.microsoft.com/office/drawing/2014/main" pred="{05D47027-D24F-475E-8B81-46D863FA8057}"/>
            </a:ext>
          </a:extLst>
        </xdr:cNvPr>
        <xdr:cNvPicPr>
          <a:picLocks noChangeAspect="1"/>
        </xdr:cNvPicPr>
      </xdr:nvPicPr>
      <xdr:blipFill>
        <a:blip xmlns:r="http://schemas.openxmlformats.org/officeDocument/2006/relationships" r:embed="rId12"/>
        <a:stretch>
          <a:fillRect/>
        </a:stretch>
      </xdr:blipFill>
      <xdr:spPr>
        <a:xfrm>
          <a:off x="6985002" y="4651375"/>
          <a:ext cx="1031874" cy="13380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281328</xdr:colOff>
      <xdr:row>4</xdr:row>
      <xdr:rowOff>266700</xdr:rowOff>
    </xdr:from>
    <xdr:to>
      <xdr:col>6</xdr:col>
      <xdr:colOff>1174298</xdr:colOff>
      <xdr:row>4</xdr:row>
      <xdr:rowOff>1068947</xdr:rowOff>
    </xdr:to>
    <xdr:pic>
      <xdr:nvPicPr>
        <xdr:cNvPr id="2" name="Imagen 1">
          <a:extLst>
            <a:ext uri="{FF2B5EF4-FFF2-40B4-BE49-F238E27FC236}">
              <a16:creationId xmlns:a16="http://schemas.microsoft.com/office/drawing/2014/main" id="{319E0174-6A83-4370-B8CC-FCD7CC7C023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9101" b="13484"/>
        <a:stretch/>
      </xdr:blipFill>
      <xdr:spPr>
        <a:xfrm>
          <a:off x="6077971" y="2471057"/>
          <a:ext cx="892970" cy="802247"/>
        </a:xfrm>
        <a:prstGeom prst="rect">
          <a:avLst/>
        </a:prstGeom>
      </xdr:spPr>
    </xdr:pic>
    <xdr:clientData/>
  </xdr:twoCellAnchor>
  <xdr:twoCellAnchor editAs="oneCell">
    <xdr:from>
      <xdr:col>6</xdr:col>
      <xdr:colOff>123825</xdr:colOff>
      <xdr:row>5</xdr:row>
      <xdr:rowOff>228599</xdr:rowOff>
    </xdr:from>
    <xdr:to>
      <xdr:col>6</xdr:col>
      <xdr:colOff>1219201</xdr:colOff>
      <xdr:row>5</xdr:row>
      <xdr:rowOff>1306286</xdr:rowOff>
    </xdr:to>
    <xdr:pic>
      <xdr:nvPicPr>
        <xdr:cNvPr id="3" name="Imagen 2">
          <a:extLst>
            <a:ext uri="{FF2B5EF4-FFF2-40B4-BE49-F238E27FC236}">
              <a16:creationId xmlns:a16="http://schemas.microsoft.com/office/drawing/2014/main" id="{B8A5AAF5-BEC5-4805-B631-F77DF602A35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9101" b="13484"/>
        <a:stretch/>
      </xdr:blipFill>
      <xdr:spPr>
        <a:xfrm>
          <a:off x="5219700" y="5124449"/>
          <a:ext cx="1095376" cy="1066801"/>
        </a:xfrm>
        <a:prstGeom prst="rect">
          <a:avLst/>
        </a:prstGeom>
      </xdr:spPr>
    </xdr:pic>
    <xdr:clientData/>
  </xdr:twoCellAnchor>
  <xdr:twoCellAnchor editAs="oneCell">
    <xdr:from>
      <xdr:col>6</xdr:col>
      <xdr:colOff>411954</xdr:colOff>
      <xdr:row>6</xdr:row>
      <xdr:rowOff>152401</xdr:rowOff>
    </xdr:from>
    <xdr:to>
      <xdr:col>6</xdr:col>
      <xdr:colOff>1277051</xdr:colOff>
      <xdr:row>6</xdr:row>
      <xdr:rowOff>1279073</xdr:rowOff>
    </xdr:to>
    <xdr:pic>
      <xdr:nvPicPr>
        <xdr:cNvPr id="4" name="Imagen 3">
          <a:extLst>
            <a:ext uri="{FF2B5EF4-FFF2-40B4-BE49-F238E27FC236}">
              <a16:creationId xmlns:a16="http://schemas.microsoft.com/office/drawing/2014/main" id="{E8C213C5-8398-4462-865B-34C98A3517A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08597" y="4942115"/>
          <a:ext cx="865097" cy="1126672"/>
        </a:xfrm>
        <a:prstGeom prst="rect">
          <a:avLst/>
        </a:prstGeom>
      </xdr:spPr>
    </xdr:pic>
    <xdr:clientData/>
  </xdr:twoCellAnchor>
  <xdr:twoCellAnchor editAs="oneCell">
    <xdr:from>
      <xdr:col>6</xdr:col>
      <xdr:colOff>432707</xdr:colOff>
      <xdr:row>8</xdr:row>
      <xdr:rowOff>235400</xdr:rowOff>
    </xdr:from>
    <xdr:to>
      <xdr:col>6</xdr:col>
      <xdr:colOff>1279071</xdr:colOff>
      <xdr:row>8</xdr:row>
      <xdr:rowOff>1173423</xdr:rowOff>
    </xdr:to>
    <xdr:pic>
      <xdr:nvPicPr>
        <xdr:cNvPr id="5" name="Imagen 4">
          <a:extLst>
            <a:ext uri="{FF2B5EF4-FFF2-40B4-BE49-F238E27FC236}">
              <a16:creationId xmlns:a16="http://schemas.microsoft.com/office/drawing/2014/main" id="{A8287EF1-4447-401E-8D8D-ECD837C1680A}"/>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8421" b="6315"/>
        <a:stretch/>
      </xdr:blipFill>
      <xdr:spPr>
        <a:xfrm flipV="1">
          <a:off x="6229350" y="7896221"/>
          <a:ext cx="846364" cy="938023"/>
        </a:xfrm>
        <a:prstGeom prst="rect">
          <a:avLst/>
        </a:prstGeom>
      </xdr:spPr>
    </xdr:pic>
    <xdr:clientData/>
  </xdr:twoCellAnchor>
  <xdr:twoCellAnchor editAs="oneCell">
    <xdr:from>
      <xdr:col>6</xdr:col>
      <xdr:colOff>161924</xdr:colOff>
      <xdr:row>9</xdr:row>
      <xdr:rowOff>166837</xdr:rowOff>
    </xdr:from>
    <xdr:to>
      <xdr:col>6</xdr:col>
      <xdr:colOff>1278731</xdr:colOff>
      <xdr:row>9</xdr:row>
      <xdr:rowOff>1183480</xdr:rowOff>
    </xdr:to>
    <xdr:pic>
      <xdr:nvPicPr>
        <xdr:cNvPr id="6" name="Imagen 5">
          <a:extLst>
            <a:ext uri="{FF2B5EF4-FFF2-40B4-BE49-F238E27FC236}">
              <a16:creationId xmlns:a16="http://schemas.microsoft.com/office/drawing/2014/main" id="{D403A822-ADFA-4751-8996-2E7DDA52D1A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23909" b="6448"/>
        <a:stretch/>
      </xdr:blipFill>
      <xdr:spPr>
        <a:xfrm>
          <a:off x="5257799" y="11701612"/>
          <a:ext cx="1116807" cy="1007118"/>
        </a:xfrm>
        <a:prstGeom prst="rect">
          <a:avLst/>
        </a:prstGeom>
      </xdr:spPr>
    </xdr:pic>
    <xdr:clientData/>
  </xdr:twoCellAnchor>
  <xdr:twoCellAnchor editAs="oneCell">
    <xdr:from>
      <xdr:col>6</xdr:col>
      <xdr:colOff>207169</xdr:colOff>
      <xdr:row>10</xdr:row>
      <xdr:rowOff>76201</xdr:rowOff>
    </xdr:from>
    <xdr:to>
      <xdr:col>6</xdr:col>
      <xdr:colOff>1238250</xdr:colOff>
      <xdr:row>10</xdr:row>
      <xdr:rowOff>993321</xdr:rowOff>
    </xdr:to>
    <xdr:pic>
      <xdr:nvPicPr>
        <xdr:cNvPr id="7" name="Imagen 6">
          <a:extLst>
            <a:ext uri="{FF2B5EF4-FFF2-40B4-BE49-F238E27FC236}">
              <a16:creationId xmlns:a16="http://schemas.microsoft.com/office/drawing/2014/main" id="{7CD8B2F9-6306-4156-82B9-4C37BC7364AF}"/>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235" t="13304" r="1235" b="19153"/>
        <a:stretch/>
      </xdr:blipFill>
      <xdr:spPr>
        <a:xfrm>
          <a:off x="6003812" y="10254344"/>
          <a:ext cx="1031081" cy="917120"/>
        </a:xfrm>
        <a:prstGeom prst="rect">
          <a:avLst/>
        </a:prstGeom>
      </xdr:spPr>
    </xdr:pic>
    <xdr:clientData/>
  </xdr:twoCellAnchor>
  <xdr:twoCellAnchor editAs="oneCell">
    <xdr:from>
      <xdr:col>6</xdr:col>
      <xdr:colOff>73817</xdr:colOff>
      <xdr:row>11</xdr:row>
      <xdr:rowOff>209551</xdr:rowOff>
    </xdr:from>
    <xdr:to>
      <xdr:col>6</xdr:col>
      <xdr:colOff>1288256</xdr:colOff>
      <xdr:row>11</xdr:row>
      <xdr:rowOff>1360715</xdr:rowOff>
    </xdr:to>
    <xdr:pic>
      <xdr:nvPicPr>
        <xdr:cNvPr id="8" name="Imagen 7">
          <a:extLst>
            <a:ext uri="{FF2B5EF4-FFF2-40B4-BE49-F238E27FC236}">
              <a16:creationId xmlns:a16="http://schemas.microsoft.com/office/drawing/2014/main" id="{B3BBEED8-EE51-4073-AD19-CE69B02FD10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870460" y="11517087"/>
          <a:ext cx="1214439" cy="1151164"/>
        </a:xfrm>
        <a:prstGeom prst="rect">
          <a:avLst/>
        </a:prstGeom>
      </xdr:spPr>
    </xdr:pic>
    <xdr:clientData/>
  </xdr:twoCellAnchor>
  <xdr:twoCellAnchor editAs="oneCell">
    <xdr:from>
      <xdr:col>6</xdr:col>
      <xdr:colOff>1273968</xdr:colOff>
      <xdr:row>12</xdr:row>
      <xdr:rowOff>1123950</xdr:rowOff>
    </xdr:from>
    <xdr:to>
      <xdr:col>6</xdr:col>
      <xdr:colOff>1829403</xdr:colOff>
      <xdr:row>12</xdr:row>
      <xdr:rowOff>2209800</xdr:rowOff>
    </xdr:to>
    <xdr:pic>
      <xdr:nvPicPr>
        <xdr:cNvPr id="9" name="Imagen 8">
          <a:extLst>
            <a:ext uri="{FF2B5EF4-FFF2-40B4-BE49-F238E27FC236}">
              <a16:creationId xmlns:a16="http://schemas.microsoft.com/office/drawing/2014/main" id="{16486239-B83C-478A-99CD-D3064E488827}"/>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4615" b="12188"/>
        <a:stretch/>
      </xdr:blipFill>
      <xdr:spPr>
        <a:xfrm>
          <a:off x="6369843" y="17354550"/>
          <a:ext cx="555435" cy="1085850"/>
        </a:xfrm>
        <a:prstGeom prst="rect">
          <a:avLst/>
        </a:prstGeom>
      </xdr:spPr>
    </xdr:pic>
    <xdr:clientData/>
  </xdr:twoCellAnchor>
  <xdr:twoCellAnchor editAs="oneCell">
    <xdr:from>
      <xdr:col>6</xdr:col>
      <xdr:colOff>38100</xdr:colOff>
      <xdr:row>12</xdr:row>
      <xdr:rowOff>1095375</xdr:rowOff>
    </xdr:from>
    <xdr:to>
      <xdr:col>6</xdr:col>
      <xdr:colOff>676275</xdr:colOff>
      <xdr:row>12</xdr:row>
      <xdr:rowOff>2219325</xdr:rowOff>
    </xdr:to>
    <xdr:pic>
      <xdr:nvPicPr>
        <xdr:cNvPr id="10" name="Imagen 9">
          <a:extLst>
            <a:ext uri="{FF2B5EF4-FFF2-40B4-BE49-F238E27FC236}">
              <a16:creationId xmlns:a16="http://schemas.microsoft.com/office/drawing/2014/main" id="{8612F336-B0FF-4A01-B58E-CB5AAC3AF5EA}"/>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t="7561" b="13988"/>
        <a:stretch/>
      </xdr:blipFill>
      <xdr:spPr>
        <a:xfrm>
          <a:off x="5133975" y="17325975"/>
          <a:ext cx="638175" cy="1123950"/>
        </a:xfrm>
        <a:prstGeom prst="rect">
          <a:avLst/>
        </a:prstGeom>
      </xdr:spPr>
    </xdr:pic>
    <xdr:clientData/>
  </xdr:twoCellAnchor>
  <xdr:twoCellAnchor editAs="oneCell">
    <xdr:from>
      <xdr:col>6</xdr:col>
      <xdr:colOff>707231</xdr:colOff>
      <xdr:row>12</xdr:row>
      <xdr:rowOff>1114425</xdr:rowOff>
    </xdr:from>
    <xdr:to>
      <xdr:col>6</xdr:col>
      <xdr:colOff>1228725</xdr:colOff>
      <xdr:row>12</xdr:row>
      <xdr:rowOff>2209800</xdr:rowOff>
    </xdr:to>
    <xdr:pic>
      <xdr:nvPicPr>
        <xdr:cNvPr id="11" name="Imagen 10">
          <a:extLst>
            <a:ext uri="{FF2B5EF4-FFF2-40B4-BE49-F238E27FC236}">
              <a16:creationId xmlns:a16="http://schemas.microsoft.com/office/drawing/2014/main" id="{E1D0CE75-E980-49B2-A4FB-BADA814B59B2}"/>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803106" y="17345025"/>
          <a:ext cx="521494" cy="1095375"/>
        </a:xfrm>
        <a:prstGeom prst="rect">
          <a:avLst/>
        </a:prstGeom>
      </xdr:spPr>
    </xdr:pic>
    <xdr:clientData/>
  </xdr:twoCellAnchor>
  <xdr:twoCellAnchor editAs="oneCell">
    <xdr:from>
      <xdr:col>6</xdr:col>
      <xdr:colOff>762000</xdr:colOff>
      <xdr:row>14</xdr:row>
      <xdr:rowOff>119800</xdr:rowOff>
    </xdr:from>
    <xdr:to>
      <xdr:col>6</xdr:col>
      <xdr:colOff>1343025</xdr:colOff>
      <xdr:row>14</xdr:row>
      <xdr:rowOff>1219463</xdr:rowOff>
    </xdr:to>
    <xdr:pic>
      <xdr:nvPicPr>
        <xdr:cNvPr id="12" name="Imagen 11">
          <a:extLst>
            <a:ext uri="{FF2B5EF4-FFF2-40B4-BE49-F238E27FC236}">
              <a16:creationId xmlns:a16="http://schemas.microsoft.com/office/drawing/2014/main" id="{632F7618-80CA-4DEC-9441-C87107017A96}"/>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9564" t="16493" r="23923" b="30339"/>
        <a:stretch/>
      </xdr:blipFill>
      <xdr:spPr>
        <a:xfrm>
          <a:off x="5857875" y="19750825"/>
          <a:ext cx="581025" cy="1090138"/>
        </a:xfrm>
        <a:prstGeom prst="rect">
          <a:avLst/>
        </a:prstGeom>
      </xdr:spPr>
    </xdr:pic>
    <xdr:clientData/>
  </xdr:twoCellAnchor>
  <xdr:twoCellAnchor editAs="oneCell">
    <xdr:from>
      <xdr:col>6</xdr:col>
      <xdr:colOff>722390</xdr:colOff>
      <xdr:row>15</xdr:row>
      <xdr:rowOff>76200</xdr:rowOff>
    </xdr:from>
    <xdr:to>
      <xdr:col>6</xdr:col>
      <xdr:colOff>1285873</xdr:colOff>
      <xdr:row>15</xdr:row>
      <xdr:rowOff>1023255</xdr:rowOff>
    </xdr:to>
    <xdr:pic>
      <xdr:nvPicPr>
        <xdr:cNvPr id="13" name="Imagen 12">
          <a:extLst>
            <a:ext uri="{FF2B5EF4-FFF2-40B4-BE49-F238E27FC236}">
              <a16:creationId xmlns:a16="http://schemas.microsoft.com/office/drawing/2014/main" id="{5502A047-ED6D-4477-B5DF-0BCDA5C55712}"/>
            </a:ext>
          </a:extLst>
        </xdr:cNvPr>
        <xdr:cNvPicPr>
          <a:picLocks noChangeAspect="1"/>
        </xdr:cNvPicPr>
      </xdr:nvPicPr>
      <xdr:blipFill rotWithShape="1">
        <a:blip xmlns:r="http://schemas.openxmlformats.org/officeDocument/2006/relationships" r:embed="rId11"/>
        <a:srcRect b="5707"/>
        <a:stretch/>
      </xdr:blipFill>
      <xdr:spPr>
        <a:xfrm>
          <a:off x="5818265" y="21164550"/>
          <a:ext cx="563483" cy="942973"/>
        </a:xfrm>
        <a:prstGeom prst="rect">
          <a:avLst/>
        </a:prstGeom>
      </xdr:spPr>
    </xdr:pic>
    <xdr:clientData/>
  </xdr:twoCellAnchor>
  <xdr:twoCellAnchor editAs="oneCell">
    <xdr:from>
      <xdr:col>6</xdr:col>
      <xdr:colOff>400055</xdr:colOff>
      <xdr:row>16</xdr:row>
      <xdr:rowOff>457199</xdr:rowOff>
    </xdr:from>
    <xdr:to>
      <xdr:col>6</xdr:col>
      <xdr:colOff>1771654</xdr:colOff>
      <xdr:row>16</xdr:row>
      <xdr:rowOff>1192663</xdr:rowOff>
    </xdr:to>
    <xdr:pic>
      <xdr:nvPicPr>
        <xdr:cNvPr id="14" name="Imagen 13">
          <a:extLst>
            <a:ext uri="{FF2B5EF4-FFF2-40B4-BE49-F238E27FC236}">
              <a16:creationId xmlns:a16="http://schemas.microsoft.com/office/drawing/2014/main" id="{6E7C0C74-1801-4209-B0D0-36ACF3036BF3}"/>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22416" t="6075" r="31155" b="4051"/>
        <a:stretch/>
      </xdr:blipFill>
      <xdr:spPr>
        <a:xfrm rot="16200000">
          <a:off x="5817399" y="22357555"/>
          <a:ext cx="728661" cy="1371599"/>
        </a:xfrm>
        <a:prstGeom prst="rect">
          <a:avLst/>
        </a:prstGeom>
      </xdr:spPr>
    </xdr:pic>
    <xdr:clientData/>
  </xdr:twoCellAnchor>
  <xdr:twoCellAnchor editAs="oneCell">
    <xdr:from>
      <xdr:col>6</xdr:col>
      <xdr:colOff>390147</xdr:colOff>
      <xdr:row>17</xdr:row>
      <xdr:rowOff>457200</xdr:rowOff>
    </xdr:from>
    <xdr:to>
      <xdr:col>6</xdr:col>
      <xdr:colOff>1638304</xdr:colOff>
      <xdr:row>17</xdr:row>
      <xdr:rowOff>1213062</xdr:rowOff>
    </xdr:to>
    <xdr:pic>
      <xdr:nvPicPr>
        <xdr:cNvPr id="15" name="Imagen 14">
          <a:extLst>
            <a:ext uri="{FF2B5EF4-FFF2-40B4-BE49-F238E27FC236}">
              <a16:creationId xmlns:a16="http://schemas.microsoft.com/office/drawing/2014/main" id="{2D4849FC-00FE-47F2-89A9-CB73FDF5CD0D}"/>
            </a:ext>
          </a:extLst>
        </xdr:cNvPr>
        <xdr:cNvPicPr>
          <a:picLocks noChangeAspect="1"/>
        </xdr:cNvPicPr>
      </xdr:nvPicPr>
      <xdr:blipFill rotWithShape="1">
        <a:blip xmlns:r="http://schemas.openxmlformats.org/officeDocument/2006/relationships" r:embed="rId13"/>
        <a:srcRect l="23255" r="29006"/>
        <a:stretch/>
      </xdr:blipFill>
      <xdr:spPr>
        <a:xfrm rot="16200000">
          <a:off x="5735572" y="24210650"/>
          <a:ext cx="749058" cy="1248157"/>
        </a:xfrm>
        <a:prstGeom prst="rect">
          <a:avLst/>
        </a:prstGeom>
      </xdr:spPr>
    </xdr:pic>
    <xdr:clientData/>
  </xdr:twoCellAnchor>
  <xdr:twoCellAnchor editAs="oneCell">
    <xdr:from>
      <xdr:col>6</xdr:col>
      <xdr:colOff>390531</xdr:colOff>
      <xdr:row>18</xdr:row>
      <xdr:rowOff>352424</xdr:rowOff>
    </xdr:from>
    <xdr:to>
      <xdr:col>6</xdr:col>
      <xdr:colOff>1772898</xdr:colOff>
      <xdr:row>18</xdr:row>
      <xdr:rowOff>1359353</xdr:rowOff>
    </xdr:to>
    <xdr:pic>
      <xdr:nvPicPr>
        <xdr:cNvPr id="16" name="Imagen 15">
          <a:extLst>
            <a:ext uri="{FF2B5EF4-FFF2-40B4-BE49-F238E27FC236}">
              <a16:creationId xmlns:a16="http://schemas.microsoft.com/office/drawing/2014/main" id="{297A80DB-706B-4ACE-A9E9-0FC69E826992}"/>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25111" t="8054" r="27431" b="12329"/>
        <a:stretch/>
      </xdr:blipFill>
      <xdr:spPr>
        <a:xfrm rot="16200000">
          <a:off x="5677527" y="25945478"/>
          <a:ext cx="1000125" cy="1382367"/>
        </a:xfrm>
        <a:prstGeom prst="rect">
          <a:avLst/>
        </a:prstGeom>
      </xdr:spPr>
    </xdr:pic>
    <xdr:clientData/>
  </xdr:twoCellAnchor>
  <xdr:twoCellAnchor editAs="oneCell">
    <xdr:from>
      <xdr:col>6</xdr:col>
      <xdr:colOff>82635</xdr:colOff>
      <xdr:row>19</xdr:row>
      <xdr:rowOff>476250</xdr:rowOff>
    </xdr:from>
    <xdr:to>
      <xdr:col>6</xdr:col>
      <xdr:colOff>1800225</xdr:colOff>
      <xdr:row>19</xdr:row>
      <xdr:rowOff>1207160</xdr:rowOff>
    </xdr:to>
    <xdr:pic>
      <xdr:nvPicPr>
        <xdr:cNvPr id="17" name="Imagen 16">
          <a:extLst>
            <a:ext uri="{FF2B5EF4-FFF2-40B4-BE49-F238E27FC236}">
              <a16:creationId xmlns:a16="http://schemas.microsoft.com/office/drawing/2014/main" id="{10A47C5E-E4F3-4200-922C-5B9EA9AAA8F5}"/>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t="30521" b="27447"/>
        <a:stretch/>
      </xdr:blipFill>
      <xdr:spPr>
        <a:xfrm>
          <a:off x="5178510" y="28041600"/>
          <a:ext cx="1717590" cy="724107"/>
        </a:xfrm>
        <a:prstGeom prst="rect">
          <a:avLst/>
        </a:prstGeom>
      </xdr:spPr>
    </xdr:pic>
    <xdr:clientData/>
  </xdr:twoCellAnchor>
  <xdr:twoCellAnchor editAs="oneCell">
    <xdr:from>
      <xdr:col>6</xdr:col>
      <xdr:colOff>153431</xdr:colOff>
      <xdr:row>20</xdr:row>
      <xdr:rowOff>228599</xdr:rowOff>
    </xdr:from>
    <xdr:to>
      <xdr:col>6</xdr:col>
      <xdr:colOff>1762129</xdr:colOff>
      <xdr:row>20</xdr:row>
      <xdr:rowOff>666071</xdr:rowOff>
    </xdr:to>
    <xdr:pic>
      <xdr:nvPicPr>
        <xdr:cNvPr id="18" name="Imagen 17">
          <a:extLst>
            <a:ext uri="{FF2B5EF4-FFF2-40B4-BE49-F238E27FC236}">
              <a16:creationId xmlns:a16="http://schemas.microsoft.com/office/drawing/2014/main" id="{71849BCE-76D3-4B6C-86C5-429F70B9692F}"/>
            </a:ext>
          </a:extLst>
        </xdr:cNvPr>
        <xdr:cNvPicPr>
          <a:picLocks noChangeAspect="1"/>
        </xdr:cNvPicPr>
      </xdr:nvPicPr>
      <xdr:blipFill rotWithShape="1">
        <a:blip xmlns:r="http://schemas.openxmlformats.org/officeDocument/2006/relationships" r:embed="rId16"/>
        <a:srcRect l="20450" r="34324"/>
        <a:stretch/>
      </xdr:blipFill>
      <xdr:spPr>
        <a:xfrm rot="16200000">
          <a:off x="5836960" y="28825545"/>
          <a:ext cx="433390" cy="1608698"/>
        </a:xfrm>
        <a:prstGeom prst="rect">
          <a:avLst/>
        </a:prstGeom>
      </xdr:spPr>
    </xdr:pic>
    <xdr:clientData/>
  </xdr:twoCellAnchor>
  <xdr:twoCellAnchor editAs="oneCell">
    <xdr:from>
      <xdr:col>6</xdr:col>
      <xdr:colOff>126185</xdr:colOff>
      <xdr:row>21</xdr:row>
      <xdr:rowOff>390524</xdr:rowOff>
    </xdr:from>
    <xdr:to>
      <xdr:col>6</xdr:col>
      <xdr:colOff>1846074</xdr:colOff>
      <xdr:row>21</xdr:row>
      <xdr:rowOff>959304</xdr:rowOff>
    </xdr:to>
    <xdr:pic>
      <xdr:nvPicPr>
        <xdr:cNvPr id="19" name="Imagen 18">
          <a:extLst>
            <a:ext uri="{FF2B5EF4-FFF2-40B4-BE49-F238E27FC236}">
              <a16:creationId xmlns:a16="http://schemas.microsoft.com/office/drawing/2014/main" id="{BE307D43-034B-42A3-A2FD-79699C129BED}"/>
            </a:ext>
          </a:extLst>
        </xdr:cNvPr>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l="27536" t="10012" r="45665" b="9894"/>
        <a:stretch/>
      </xdr:blipFill>
      <xdr:spPr>
        <a:xfrm rot="16200000">
          <a:off x="5801017" y="29967717"/>
          <a:ext cx="561976" cy="1719889"/>
        </a:xfrm>
        <a:prstGeom prst="rect">
          <a:avLst/>
        </a:prstGeom>
      </xdr:spPr>
    </xdr:pic>
    <xdr:clientData/>
  </xdr:twoCellAnchor>
  <xdr:twoCellAnchor editAs="oneCell">
    <xdr:from>
      <xdr:col>6</xdr:col>
      <xdr:colOff>242886</xdr:colOff>
      <xdr:row>22</xdr:row>
      <xdr:rowOff>57150</xdr:rowOff>
    </xdr:from>
    <xdr:to>
      <xdr:col>6</xdr:col>
      <xdr:colOff>1743075</xdr:colOff>
      <xdr:row>22</xdr:row>
      <xdr:rowOff>909487</xdr:rowOff>
    </xdr:to>
    <xdr:pic>
      <xdr:nvPicPr>
        <xdr:cNvPr id="20" name="Imagen 19">
          <a:extLst>
            <a:ext uri="{FF2B5EF4-FFF2-40B4-BE49-F238E27FC236}">
              <a16:creationId xmlns:a16="http://schemas.microsoft.com/office/drawing/2014/main" id="{288DDDEE-C8D7-4F2D-9855-3DB03640404F}"/>
            </a:ext>
          </a:extLst>
        </xdr:cNvPr>
        <xdr:cNvPicPr>
          <a:picLocks noChangeAspect="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t="34667" b="14222"/>
        <a:stretch/>
      </xdr:blipFill>
      <xdr:spPr>
        <a:xfrm>
          <a:off x="5338761" y="31832550"/>
          <a:ext cx="1500189" cy="848255"/>
        </a:xfrm>
        <a:prstGeom prst="rect">
          <a:avLst/>
        </a:prstGeom>
      </xdr:spPr>
    </xdr:pic>
    <xdr:clientData/>
  </xdr:twoCellAnchor>
  <xdr:twoCellAnchor editAs="oneCell">
    <xdr:from>
      <xdr:col>6</xdr:col>
      <xdr:colOff>281390</xdr:colOff>
      <xdr:row>23</xdr:row>
      <xdr:rowOff>58073</xdr:rowOff>
    </xdr:from>
    <xdr:to>
      <xdr:col>6</xdr:col>
      <xdr:colOff>1752601</xdr:colOff>
      <xdr:row>23</xdr:row>
      <xdr:rowOff>739437</xdr:rowOff>
    </xdr:to>
    <xdr:pic>
      <xdr:nvPicPr>
        <xdr:cNvPr id="21" name="Imagen 20">
          <a:extLst>
            <a:ext uri="{FF2B5EF4-FFF2-40B4-BE49-F238E27FC236}">
              <a16:creationId xmlns:a16="http://schemas.microsoft.com/office/drawing/2014/main" id="{4ECC2063-38A0-4A80-A3BB-DD1F877F8132}"/>
            </a:ext>
          </a:extLst>
        </xdr:cNvPr>
        <xdr:cNvPicPr>
          <a:picLocks noChangeAspect="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l="23354" r="27779"/>
        <a:stretch/>
      </xdr:blipFill>
      <xdr:spPr>
        <a:xfrm rot="16200000">
          <a:off x="5774230" y="32569983"/>
          <a:ext cx="677282" cy="1471211"/>
        </a:xfrm>
        <a:prstGeom prst="rect">
          <a:avLst/>
        </a:prstGeom>
      </xdr:spPr>
    </xdr:pic>
    <xdr:clientData/>
  </xdr:twoCellAnchor>
  <xdr:twoCellAnchor editAs="oneCell">
    <xdr:from>
      <xdr:col>6</xdr:col>
      <xdr:colOff>80961</xdr:colOff>
      <xdr:row>24</xdr:row>
      <xdr:rowOff>485775</xdr:rowOff>
    </xdr:from>
    <xdr:to>
      <xdr:col>6</xdr:col>
      <xdr:colOff>1838325</xdr:colOff>
      <xdr:row>24</xdr:row>
      <xdr:rowOff>1021274</xdr:rowOff>
    </xdr:to>
    <xdr:pic>
      <xdr:nvPicPr>
        <xdr:cNvPr id="22" name="Imagen 21">
          <a:extLst>
            <a:ext uri="{FF2B5EF4-FFF2-40B4-BE49-F238E27FC236}">
              <a16:creationId xmlns:a16="http://schemas.microsoft.com/office/drawing/2014/main" id="{091CD9FA-14A1-475C-8628-474DF75CB2E6}"/>
            </a:ext>
          </a:extLst>
        </xdr:cNvPr>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651" t="32039" r="651" b="28035"/>
        <a:stretch/>
      </xdr:blipFill>
      <xdr:spPr>
        <a:xfrm>
          <a:off x="5176836" y="34204275"/>
          <a:ext cx="1757364" cy="530056"/>
        </a:xfrm>
        <a:prstGeom prst="rect">
          <a:avLst/>
        </a:prstGeom>
      </xdr:spPr>
    </xdr:pic>
    <xdr:clientData/>
  </xdr:twoCellAnchor>
  <xdr:twoCellAnchor editAs="oneCell">
    <xdr:from>
      <xdr:col>6</xdr:col>
      <xdr:colOff>531019</xdr:colOff>
      <xdr:row>25</xdr:row>
      <xdr:rowOff>76200</xdr:rowOff>
    </xdr:from>
    <xdr:to>
      <xdr:col>6</xdr:col>
      <xdr:colOff>1428750</xdr:colOff>
      <xdr:row>25</xdr:row>
      <xdr:rowOff>962151</xdr:rowOff>
    </xdr:to>
    <xdr:pic>
      <xdr:nvPicPr>
        <xdr:cNvPr id="23" name="Imagen 22">
          <a:extLst>
            <a:ext uri="{FF2B5EF4-FFF2-40B4-BE49-F238E27FC236}">
              <a16:creationId xmlns:a16="http://schemas.microsoft.com/office/drawing/2014/main" id="{83029338-3A6C-4A26-8470-1D755902A4A4}"/>
            </a:ext>
          </a:extLst>
        </xdr:cNvPr>
        <xdr:cNvPicPr>
          <a:picLocks noChangeAspect="1"/>
        </xdr:cNvPicPr>
      </xdr:nvPicPr>
      <xdr:blipFill>
        <a:blip xmlns:r="http://schemas.openxmlformats.org/officeDocument/2006/relationships" r:embed="rId21"/>
        <a:stretch>
          <a:fillRect/>
        </a:stretch>
      </xdr:blipFill>
      <xdr:spPr>
        <a:xfrm>
          <a:off x="5626894" y="35252025"/>
          <a:ext cx="897731" cy="885951"/>
        </a:xfrm>
        <a:prstGeom prst="rect">
          <a:avLst/>
        </a:prstGeom>
      </xdr:spPr>
    </xdr:pic>
    <xdr:clientData/>
  </xdr:twoCellAnchor>
  <xdr:twoCellAnchor editAs="oneCell">
    <xdr:from>
      <xdr:col>6</xdr:col>
      <xdr:colOff>497001</xdr:colOff>
      <xdr:row>26</xdr:row>
      <xdr:rowOff>228600</xdr:rowOff>
    </xdr:from>
    <xdr:to>
      <xdr:col>6</xdr:col>
      <xdr:colOff>1348941</xdr:colOff>
      <xdr:row>26</xdr:row>
      <xdr:rowOff>957943</xdr:rowOff>
    </xdr:to>
    <xdr:pic>
      <xdr:nvPicPr>
        <xdr:cNvPr id="24" name="Imagen 23">
          <a:extLst>
            <a:ext uri="{FF2B5EF4-FFF2-40B4-BE49-F238E27FC236}">
              <a16:creationId xmlns:a16="http://schemas.microsoft.com/office/drawing/2014/main" id="{72991FCD-A5F3-4B09-9D7D-C9134ADB17BF}"/>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17779" t="7112" r="11697" b="19402"/>
        <a:stretch/>
      </xdr:blipFill>
      <xdr:spPr>
        <a:xfrm>
          <a:off x="6293644" y="30300386"/>
          <a:ext cx="851940" cy="729343"/>
        </a:xfrm>
        <a:prstGeom prst="rect">
          <a:avLst/>
        </a:prstGeom>
      </xdr:spPr>
    </xdr:pic>
    <xdr:clientData/>
  </xdr:twoCellAnchor>
  <xdr:twoCellAnchor editAs="oneCell">
    <xdr:from>
      <xdr:col>6</xdr:col>
      <xdr:colOff>342900</xdr:colOff>
      <xdr:row>27</xdr:row>
      <xdr:rowOff>85725</xdr:rowOff>
    </xdr:from>
    <xdr:to>
      <xdr:col>6</xdr:col>
      <xdr:colOff>1590675</xdr:colOff>
      <xdr:row>27</xdr:row>
      <xdr:rowOff>824593</xdr:rowOff>
    </xdr:to>
    <xdr:pic>
      <xdr:nvPicPr>
        <xdr:cNvPr id="25" name="Imagen 24">
          <a:extLst>
            <a:ext uri="{FF2B5EF4-FFF2-40B4-BE49-F238E27FC236}">
              <a16:creationId xmlns:a16="http://schemas.microsoft.com/office/drawing/2014/main" id="{3B76557D-72E5-4BBF-99B1-F0DC10229D45}"/>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t="14335" r="26396" b="13991"/>
        <a:stretch/>
      </xdr:blipFill>
      <xdr:spPr>
        <a:xfrm>
          <a:off x="5438775" y="37080825"/>
          <a:ext cx="1247775" cy="733425"/>
        </a:xfrm>
        <a:prstGeom prst="rect">
          <a:avLst/>
        </a:prstGeom>
      </xdr:spPr>
    </xdr:pic>
    <xdr:clientData/>
  </xdr:twoCellAnchor>
  <xdr:twoCellAnchor editAs="oneCell">
    <xdr:from>
      <xdr:col>6</xdr:col>
      <xdr:colOff>467065</xdr:colOff>
      <xdr:row>28</xdr:row>
      <xdr:rowOff>176893</xdr:rowOff>
    </xdr:from>
    <xdr:to>
      <xdr:col>6</xdr:col>
      <xdr:colOff>1579156</xdr:colOff>
      <xdr:row>28</xdr:row>
      <xdr:rowOff>1115786</xdr:rowOff>
    </xdr:to>
    <xdr:pic>
      <xdr:nvPicPr>
        <xdr:cNvPr id="26" name="Imagen 25">
          <a:extLst>
            <a:ext uri="{FF2B5EF4-FFF2-40B4-BE49-F238E27FC236}">
              <a16:creationId xmlns:a16="http://schemas.microsoft.com/office/drawing/2014/main" id="{07CC0D51-1860-4007-B808-E16BF04F2AB0}"/>
            </a:ext>
          </a:extLst>
        </xdr:cNvPr>
        <xdr:cNvPicPr>
          <a:picLocks noChangeAspect="1"/>
        </xdr:cNvPicPr>
      </xdr:nvPicPr>
      <xdr:blipFill rotWithShape="1">
        <a:blip xmlns:r="http://schemas.openxmlformats.org/officeDocument/2006/relationships" r:embed="rId24"/>
        <a:srcRect l="3227" t="17855" r="8171" b="15055"/>
        <a:stretch/>
      </xdr:blipFill>
      <xdr:spPr>
        <a:xfrm>
          <a:off x="6263708" y="32221714"/>
          <a:ext cx="1112091" cy="938893"/>
        </a:xfrm>
        <a:prstGeom prst="rect">
          <a:avLst/>
        </a:prstGeom>
      </xdr:spPr>
    </xdr:pic>
    <xdr:clientData/>
  </xdr:twoCellAnchor>
  <xdr:twoCellAnchor editAs="oneCell">
    <xdr:from>
      <xdr:col>6</xdr:col>
      <xdr:colOff>323851</xdr:colOff>
      <xdr:row>7</xdr:row>
      <xdr:rowOff>152399</xdr:rowOff>
    </xdr:from>
    <xdr:to>
      <xdr:col>6</xdr:col>
      <xdr:colOff>1181101</xdr:colOff>
      <xdr:row>7</xdr:row>
      <xdr:rowOff>1292679</xdr:rowOff>
    </xdr:to>
    <xdr:pic>
      <xdr:nvPicPr>
        <xdr:cNvPr id="27" name="Imagen 26">
          <a:extLst>
            <a:ext uri="{FF2B5EF4-FFF2-40B4-BE49-F238E27FC236}">
              <a16:creationId xmlns:a16="http://schemas.microsoft.com/office/drawing/2014/main" id="{9875D4CC-5A4E-4908-AD0C-DC4CCE08380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20494" y="6343649"/>
          <a:ext cx="857250" cy="1140280"/>
        </a:xfrm>
        <a:prstGeom prst="rect">
          <a:avLst/>
        </a:prstGeom>
      </xdr:spPr>
    </xdr:pic>
    <xdr:clientData/>
  </xdr:twoCellAnchor>
  <xdr:twoCellAnchor editAs="oneCell">
    <xdr:from>
      <xdr:col>6</xdr:col>
      <xdr:colOff>1285876</xdr:colOff>
      <xdr:row>12</xdr:row>
      <xdr:rowOff>28575</xdr:rowOff>
    </xdr:from>
    <xdr:to>
      <xdr:col>6</xdr:col>
      <xdr:colOff>1857376</xdr:colOff>
      <xdr:row>12</xdr:row>
      <xdr:rowOff>1066800</xdr:rowOff>
    </xdr:to>
    <xdr:pic>
      <xdr:nvPicPr>
        <xdr:cNvPr id="28" name="Imagen 27">
          <a:extLst>
            <a:ext uri="{FF2B5EF4-FFF2-40B4-BE49-F238E27FC236}">
              <a16:creationId xmlns:a16="http://schemas.microsoft.com/office/drawing/2014/main" id="{95ECC515-0A0B-4794-8F08-3A254D7BE4BB}"/>
            </a:ext>
          </a:extLst>
        </xdr:cNvPr>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t="14615" b="12188"/>
        <a:stretch/>
      </xdr:blipFill>
      <xdr:spPr>
        <a:xfrm>
          <a:off x="6381751" y="16259175"/>
          <a:ext cx="571500" cy="1038225"/>
        </a:xfrm>
        <a:prstGeom prst="rect">
          <a:avLst/>
        </a:prstGeom>
      </xdr:spPr>
    </xdr:pic>
    <xdr:clientData/>
  </xdr:twoCellAnchor>
  <xdr:twoCellAnchor editAs="oneCell">
    <xdr:from>
      <xdr:col>6</xdr:col>
      <xdr:colOff>76201</xdr:colOff>
      <xdr:row>12</xdr:row>
      <xdr:rowOff>66675</xdr:rowOff>
    </xdr:from>
    <xdr:to>
      <xdr:col>6</xdr:col>
      <xdr:colOff>666751</xdr:colOff>
      <xdr:row>12</xdr:row>
      <xdr:rowOff>1047750</xdr:rowOff>
    </xdr:to>
    <xdr:pic>
      <xdr:nvPicPr>
        <xdr:cNvPr id="29" name="Imagen 28">
          <a:extLst>
            <a:ext uri="{FF2B5EF4-FFF2-40B4-BE49-F238E27FC236}">
              <a16:creationId xmlns:a16="http://schemas.microsoft.com/office/drawing/2014/main" id="{7160C593-54B6-45CD-A3DC-2ACA54D55332}"/>
            </a:ext>
          </a:extLst>
        </xdr:cNvPr>
        <xdr:cNvPicPr>
          <a:picLocks noChangeAspect="1"/>
        </xdr:cNvPicPr>
      </xdr:nvPicPr>
      <xdr:blipFill rotWithShape="1">
        <a:blip xmlns:r="http://schemas.openxmlformats.org/officeDocument/2006/relationships" r:embed="rId26" cstate="print">
          <a:extLst>
            <a:ext uri="{28A0092B-C50C-407E-A947-70E740481C1C}">
              <a14:useLocalDpi xmlns:a14="http://schemas.microsoft.com/office/drawing/2010/main" val="0"/>
            </a:ext>
          </a:extLst>
        </a:blip>
        <a:srcRect t="7561" b="13988"/>
        <a:stretch/>
      </xdr:blipFill>
      <xdr:spPr>
        <a:xfrm>
          <a:off x="5172076" y="16297275"/>
          <a:ext cx="590550" cy="981075"/>
        </a:xfrm>
        <a:prstGeom prst="rect">
          <a:avLst/>
        </a:prstGeom>
      </xdr:spPr>
    </xdr:pic>
    <xdr:clientData/>
  </xdr:twoCellAnchor>
  <xdr:twoCellAnchor editAs="oneCell">
    <xdr:from>
      <xdr:col>6</xdr:col>
      <xdr:colOff>697705</xdr:colOff>
      <xdr:row>12</xdr:row>
      <xdr:rowOff>47624</xdr:rowOff>
    </xdr:from>
    <xdr:to>
      <xdr:col>6</xdr:col>
      <xdr:colOff>1238250</xdr:colOff>
      <xdr:row>12</xdr:row>
      <xdr:rowOff>1066797</xdr:rowOff>
    </xdr:to>
    <xdr:pic>
      <xdr:nvPicPr>
        <xdr:cNvPr id="30" name="Imagen 29">
          <a:extLst>
            <a:ext uri="{FF2B5EF4-FFF2-40B4-BE49-F238E27FC236}">
              <a16:creationId xmlns:a16="http://schemas.microsoft.com/office/drawing/2014/main" id="{38E21824-3C1B-4274-B33B-305D62A1515D}"/>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5793580" y="16278224"/>
          <a:ext cx="540545" cy="1019173"/>
        </a:xfrm>
        <a:prstGeom prst="rect">
          <a:avLst/>
        </a:prstGeom>
      </xdr:spPr>
    </xdr:pic>
    <xdr:clientData/>
  </xdr:twoCellAnchor>
  <xdr:twoCellAnchor editAs="oneCell">
    <xdr:from>
      <xdr:col>6</xdr:col>
      <xdr:colOff>685801</xdr:colOff>
      <xdr:row>13</xdr:row>
      <xdr:rowOff>57150</xdr:rowOff>
    </xdr:from>
    <xdr:to>
      <xdr:col>6</xdr:col>
      <xdr:colOff>1276350</xdr:colOff>
      <xdr:row>13</xdr:row>
      <xdr:rowOff>1080407</xdr:rowOff>
    </xdr:to>
    <xdr:pic>
      <xdr:nvPicPr>
        <xdr:cNvPr id="31" name="Imagen 30">
          <a:extLst>
            <a:ext uri="{FF2B5EF4-FFF2-40B4-BE49-F238E27FC236}">
              <a16:creationId xmlns:a16="http://schemas.microsoft.com/office/drawing/2014/main" id="{B5DF945A-D9C3-435B-9FF2-7EB1DF72E108}"/>
            </a:ext>
          </a:extLst>
        </xdr:cNvPr>
        <xdr:cNvPicPr>
          <a:picLocks noChangeAspect="1"/>
        </xdr:cNvPicPr>
      </xdr:nvPicPr>
      <xdr:blipFill rotWithShape="1">
        <a:blip xmlns:r="http://schemas.openxmlformats.org/officeDocument/2006/relationships" r:embed="rId28" cstate="print">
          <a:extLst>
            <a:ext uri="{28A0092B-C50C-407E-A947-70E740481C1C}">
              <a14:useLocalDpi xmlns:a14="http://schemas.microsoft.com/office/drawing/2010/main" val="0"/>
            </a:ext>
          </a:extLst>
        </a:blip>
        <a:srcRect t="10094" b="22836"/>
        <a:stretch/>
      </xdr:blipFill>
      <xdr:spPr>
        <a:xfrm>
          <a:off x="5781676" y="18554700"/>
          <a:ext cx="590549" cy="10191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340179</xdr:colOff>
      <xdr:row>2</xdr:row>
      <xdr:rowOff>585107</xdr:rowOff>
    </xdr:from>
    <xdr:to>
      <xdr:col>6</xdr:col>
      <xdr:colOff>2471019</xdr:colOff>
      <xdr:row>2</xdr:row>
      <xdr:rowOff>2820707</xdr:rowOff>
    </xdr:to>
    <xdr:pic>
      <xdr:nvPicPr>
        <xdr:cNvPr id="58" name="Imagen 133">
          <a:extLst>
            <a:ext uri="{FF2B5EF4-FFF2-40B4-BE49-F238E27FC236}">
              <a16:creationId xmlns:a16="http://schemas.microsoft.com/office/drawing/2014/main" id="{4EF6F0A6-CA32-4B3B-99AA-2D3FEAEE024D}"/>
            </a:ext>
          </a:extLst>
        </xdr:cNvPr>
        <xdr:cNvPicPr/>
      </xdr:nvPicPr>
      <xdr:blipFill>
        <a:blip xmlns:r="http://schemas.openxmlformats.org/officeDocument/2006/relationships" r:embed="rId1"/>
        <a:stretch/>
      </xdr:blipFill>
      <xdr:spPr>
        <a:xfrm>
          <a:off x="8001000" y="1251857"/>
          <a:ext cx="2130840" cy="2235600"/>
        </a:xfrm>
        <a:prstGeom prst="rect">
          <a:avLst/>
        </a:prstGeom>
        <a:ln w="0">
          <a:noFill/>
        </a:ln>
      </xdr:spPr>
    </xdr:pic>
    <xdr:clientData/>
  </xdr:twoCellAnchor>
  <xdr:twoCellAnchor editAs="oneCell">
    <xdr:from>
      <xdr:col>6</xdr:col>
      <xdr:colOff>585107</xdr:colOff>
      <xdr:row>3</xdr:row>
      <xdr:rowOff>421822</xdr:rowOff>
    </xdr:from>
    <xdr:to>
      <xdr:col>6</xdr:col>
      <xdr:colOff>2013587</xdr:colOff>
      <xdr:row>3</xdr:row>
      <xdr:rowOff>1981342</xdr:rowOff>
    </xdr:to>
    <xdr:pic>
      <xdr:nvPicPr>
        <xdr:cNvPr id="59" name="Imagen 134">
          <a:extLst>
            <a:ext uri="{FF2B5EF4-FFF2-40B4-BE49-F238E27FC236}">
              <a16:creationId xmlns:a16="http://schemas.microsoft.com/office/drawing/2014/main" id="{704A7B49-C8C7-4230-801B-DECB71D96269}"/>
            </a:ext>
          </a:extLst>
        </xdr:cNvPr>
        <xdr:cNvPicPr/>
      </xdr:nvPicPr>
      <xdr:blipFill>
        <a:blip xmlns:r="http://schemas.openxmlformats.org/officeDocument/2006/relationships" r:embed="rId2"/>
        <a:stretch/>
      </xdr:blipFill>
      <xdr:spPr>
        <a:xfrm>
          <a:off x="8245928" y="4871358"/>
          <a:ext cx="1428480" cy="1559520"/>
        </a:xfrm>
        <a:prstGeom prst="rect">
          <a:avLst/>
        </a:prstGeom>
        <a:ln w="0">
          <a:noFill/>
        </a:ln>
      </xdr:spPr>
    </xdr:pic>
    <xdr:clientData/>
  </xdr:twoCellAnchor>
  <xdr:twoCellAnchor editAs="oneCell">
    <xdr:from>
      <xdr:col>6</xdr:col>
      <xdr:colOff>642930</xdr:colOff>
      <xdr:row>3</xdr:row>
      <xdr:rowOff>2575114</xdr:rowOff>
    </xdr:from>
    <xdr:to>
      <xdr:col>6</xdr:col>
      <xdr:colOff>2271210</xdr:colOff>
      <xdr:row>3</xdr:row>
      <xdr:rowOff>4200673</xdr:rowOff>
    </xdr:to>
    <xdr:pic>
      <xdr:nvPicPr>
        <xdr:cNvPr id="60" name="Imagen 135">
          <a:extLst>
            <a:ext uri="{FF2B5EF4-FFF2-40B4-BE49-F238E27FC236}">
              <a16:creationId xmlns:a16="http://schemas.microsoft.com/office/drawing/2014/main" id="{5BE57FB1-0219-4F2D-AF9F-A6436C8B8E1E}"/>
            </a:ext>
          </a:extLst>
        </xdr:cNvPr>
        <xdr:cNvPicPr/>
      </xdr:nvPicPr>
      <xdr:blipFill>
        <a:blip xmlns:r="http://schemas.openxmlformats.org/officeDocument/2006/relationships" r:embed="rId3"/>
        <a:stretch/>
      </xdr:blipFill>
      <xdr:spPr>
        <a:xfrm>
          <a:off x="8303751" y="7024650"/>
          <a:ext cx="1628280" cy="1625559"/>
        </a:xfrm>
        <a:prstGeom prst="rect">
          <a:avLst/>
        </a:prstGeom>
        <a:ln w="0">
          <a:noFill/>
        </a:ln>
      </xdr:spPr>
    </xdr:pic>
    <xdr:clientData/>
  </xdr:twoCellAnchor>
  <xdr:twoCellAnchor editAs="oneCell">
    <xdr:from>
      <xdr:col>6</xdr:col>
      <xdr:colOff>666750</xdr:colOff>
      <xdr:row>4</xdr:row>
      <xdr:rowOff>544286</xdr:rowOff>
    </xdr:from>
    <xdr:to>
      <xdr:col>6</xdr:col>
      <xdr:colOff>1713990</xdr:colOff>
      <xdr:row>4</xdr:row>
      <xdr:rowOff>2621486</xdr:rowOff>
    </xdr:to>
    <xdr:pic>
      <xdr:nvPicPr>
        <xdr:cNvPr id="61" name="Imagen 136">
          <a:extLst>
            <a:ext uri="{FF2B5EF4-FFF2-40B4-BE49-F238E27FC236}">
              <a16:creationId xmlns:a16="http://schemas.microsoft.com/office/drawing/2014/main" id="{0D8FEEFA-5E87-4EBD-9D39-D25AE5C2C07F}"/>
            </a:ext>
          </a:extLst>
        </xdr:cNvPr>
        <xdr:cNvPicPr/>
      </xdr:nvPicPr>
      <xdr:blipFill>
        <a:blip xmlns:r="http://schemas.openxmlformats.org/officeDocument/2006/relationships" r:embed="rId4"/>
        <a:stretch/>
      </xdr:blipFill>
      <xdr:spPr>
        <a:xfrm>
          <a:off x="8327571" y="10069286"/>
          <a:ext cx="1047240" cy="2077200"/>
        </a:xfrm>
        <a:prstGeom prst="rect">
          <a:avLst/>
        </a:prstGeom>
        <a:ln w="0">
          <a:noFill/>
        </a:ln>
      </xdr:spPr>
    </xdr:pic>
    <xdr:clientData/>
  </xdr:twoCellAnchor>
  <xdr:twoCellAnchor editAs="oneCell">
    <xdr:from>
      <xdr:col>6</xdr:col>
      <xdr:colOff>231321</xdr:colOff>
      <xdr:row>5</xdr:row>
      <xdr:rowOff>870855</xdr:rowOff>
    </xdr:from>
    <xdr:to>
      <xdr:col>6</xdr:col>
      <xdr:colOff>2462472</xdr:colOff>
      <xdr:row>5</xdr:row>
      <xdr:rowOff>2297840</xdr:rowOff>
    </xdr:to>
    <xdr:pic>
      <xdr:nvPicPr>
        <xdr:cNvPr id="62" name="Imagen 137">
          <a:extLst>
            <a:ext uri="{FF2B5EF4-FFF2-40B4-BE49-F238E27FC236}">
              <a16:creationId xmlns:a16="http://schemas.microsoft.com/office/drawing/2014/main" id="{871AAFF7-E522-4754-8F2F-84E7FB5AD4F2}"/>
            </a:ext>
          </a:extLst>
        </xdr:cNvPr>
        <xdr:cNvPicPr/>
      </xdr:nvPicPr>
      <xdr:blipFill>
        <a:blip xmlns:r="http://schemas.openxmlformats.org/officeDocument/2006/relationships" r:embed="rId5"/>
        <a:stretch/>
      </xdr:blipFill>
      <xdr:spPr>
        <a:xfrm>
          <a:off x="7892142" y="14178641"/>
          <a:ext cx="2231151" cy="1426985"/>
        </a:xfrm>
        <a:prstGeom prst="rect">
          <a:avLst/>
        </a:prstGeom>
        <a:ln w="0">
          <a:noFill/>
        </a:ln>
      </xdr:spPr>
    </xdr:pic>
    <xdr:clientData/>
  </xdr:twoCellAnchor>
  <xdr:twoCellAnchor editAs="oneCell">
    <xdr:from>
      <xdr:col>6</xdr:col>
      <xdr:colOff>326722</xdr:colOff>
      <xdr:row>6</xdr:row>
      <xdr:rowOff>2118990</xdr:rowOff>
    </xdr:from>
    <xdr:to>
      <xdr:col>6</xdr:col>
      <xdr:colOff>2350282</xdr:colOff>
      <xdr:row>6</xdr:row>
      <xdr:rowOff>4416510</xdr:rowOff>
    </xdr:to>
    <xdr:pic>
      <xdr:nvPicPr>
        <xdr:cNvPr id="63" name="Imagen 138">
          <a:extLst>
            <a:ext uri="{FF2B5EF4-FFF2-40B4-BE49-F238E27FC236}">
              <a16:creationId xmlns:a16="http://schemas.microsoft.com/office/drawing/2014/main" id="{D19AA00A-B5FA-4E01-BB36-9D3FE217D11F}"/>
            </a:ext>
          </a:extLst>
        </xdr:cNvPr>
        <xdr:cNvPicPr/>
      </xdr:nvPicPr>
      <xdr:blipFill>
        <a:blip xmlns:r="http://schemas.openxmlformats.org/officeDocument/2006/relationships" r:embed="rId6"/>
        <a:stretch/>
      </xdr:blipFill>
      <xdr:spPr>
        <a:xfrm>
          <a:off x="7987543" y="19263990"/>
          <a:ext cx="2023560" cy="2297520"/>
        </a:xfrm>
        <a:prstGeom prst="rect">
          <a:avLst/>
        </a:prstGeom>
        <a:ln w="0">
          <a:noFill/>
        </a:ln>
      </xdr:spPr>
    </xdr:pic>
    <xdr:clientData/>
  </xdr:twoCellAnchor>
  <xdr:twoCellAnchor editAs="oneCell">
    <xdr:from>
      <xdr:col>6</xdr:col>
      <xdr:colOff>421822</xdr:colOff>
      <xdr:row>6</xdr:row>
      <xdr:rowOff>95249</xdr:rowOff>
    </xdr:from>
    <xdr:to>
      <xdr:col>6</xdr:col>
      <xdr:colOff>2469502</xdr:colOff>
      <xdr:row>6</xdr:row>
      <xdr:rowOff>1961849</xdr:rowOff>
    </xdr:to>
    <xdr:pic>
      <xdr:nvPicPr>
        <xdr:cNvPr id="64" name="Imagen 139">
          <a:extLst>
            <a:ext uri="{FF2B5EF4-FFF2-40B4-BE49-F238E27FC236}">
              <a16:creationId xmlns:a16="http://schemas.microsoft.com/office/drawing/2014/main" id="{388E8C3D-2CF7-44B0-9A73-4195E0CEB1FC}"/>
            </a:ext>
          </a:extLst>
        </xdr:cNvPr>
        <xdr:cNvPicPr/>
      </xdr:nvPicPr>
      <xdr:blipFill>
        <a:blip xmlns:r="http://schemas.openxmlformats.org/officeDocument/2006/relationships" r:embed="rId7"/>
        <a:stretch/>
      </xdr:blipFill>
      <xdr:spPr>
        <a:xfrm>
          <a:off x="8082643" y="17240249"/>
          <a:ext cx="2047680" cy="1866600"/>
        </a:xfrm>
        <a:prstGeom prst="rect">
          <a:avLst/>
        </a:prstGeom>
        <a:ln w="0">
          <a:noFill/>
        </a:ln>
      </xdr:spPr>
    </xdr:pic>
    <xdr:clientData/>
  </xdr:twoCellAnchor>
  <xdr:twoCellAnchor editAs="oneCell">
    <xdr:from>
      <xdr:col>6</xdr:col>
      <xdr:colOff>244929</xdr:colOff>
      <xdr:row>7</xdr:row>
      <xdr:rowOff>966107</xdr:rowOff>
    </xdr:from>
    <xdr:to>
      <xdr:col>6</xdr:col>
      <xdr:colOff>2173449</xdr:colOff>
      <xdr:row>7</xdr:row>
      <xdr:rowOff>3251747</xdr:rowOff>
    </xdr:to>
    <xdr:pic>
      <xdr:nvPicPr>
        <xdr:cNvPr id="65" name="Imagen 140">
          <a:extLst>
            <a:ext uri="{FF2B5EF4-FFF2-40B4-BE49-F238E27FC236}">
              <a16:creationId xmlns:a16="http://schemas.microsoft.com/office/drawing/2014/main" id="{5430315F-2540-4206-B1F7-5B5618AD1150}"/>
            </a:ext>
          </a:extLst>
        </xdr:cNvPr>
        <xdr:cNvPicPr/>
      </xdr:nvPicPr>
      <xdr:blipFill>
        <a:blip xmlns:r="http://schemas.openxmlformats.org/officeDocument/2006/relationships" r:embed="rId8"/>
        <a:stretch/>
      </xdr:blipFill>
      <xdr:spPr>
        <a:xfrm>
          <a:off x="7905750" y="22819178"/>
          <a:ext cx="1928520" cy="2285640"/>
        </a:xfrm>
        <a:prstGeom prst="rect">
          <a:avLst/>
        </a:prstGeom>
        <a:ln w="0">
          <a:noFill/>
        </a:ln>
      </xdr:spPr>
    </xdr:pic>
    <xdr:clientData/>
  </xdr:twoCellAnchor>
  <xdr:twoCellAnchor editAs="oneCell">
    <xdr:from>
      <xdr:col>6</xdr:col>
      <xdr:colOff>408215</xdr:colOff>
      <xdr:row>8</xdr:row>
      <xdr:rowOff>1347107</xdr:rowOff>
    </xdr:from>
    <xdr:to>
      <xdr:col>6</xdr:col>
      <xdr:colOff>2181935</xdr:colOff>
      <xdr:row>8</xdr:row>
      <xdr:rowOff>3561467</xdr:rowOff>
    </xdr:to>
    <xdr:pic>
      <xdr:nvPicPr>
        <xdr:cNvPr id="66" name="Imagen 141">
          <a:extLst>
            <a:ext uri="{FF2B5EF4-FFF2-40B4-BE49-F238E27FC236}">
              <a16:creationId xmlns:a16="http://schemas.microsoft.com/office/drawing/2014/main" id="{8CF6843C-D226-488F-9199-4F040D873DEF}"/>
            </a:ext>
          </a:extLst>
        </xdr:cNvPr>
        <xdr:cNvPicPr/>
      </xdr:nvPicPr>
      <xdr:blipFill>
        <a:blip xmlns:r="http://schemas.openxmlformats.org/officeDocument/2006/relationships" r:embed="rId9"/>
        <a:stretch/>
      </xdr:blipFill>
      <xdr:spPr>
        <a:xfrm>
          <a:off x="8069036" y="27023786"/>
          <a:ext cx="1773720" cy="2214360"/>
        </a:xfrm>
        <a:prstGeom prst="rect">
          <a:avLst/>
        </a:prstGeom>
        <a:ln w="0">
          <a:noFill/>
        </a:ln>
      </xdr:spPr>
    </xdr:pic>
    <xdr:clientData/>
  </xdr:twoCellAnchor>
  <xdr:twoCellAnchor editAs="oneCell">
    <xdr:from>
      <xdr:col>6</xdr:col>
      <xdr:colOff>394607</xdr:colOff>
      <xdr:row>9</xdr:row>
      <xdr:rowOff>612321</xdr:rowOff>
    </xdr:from>
    <xdr:to>
      <xdr:col>6</xdr:col>
      <xdr:colOff>2442287</xdr:colOff>
      <xdr:row>9</xdr:row>
      <xdr:rowOff>2981481</xdr:rowOff>
    </xdr:to>
    <xdr:pic>
      <xdr:nvPicPr>
        <xdr:cNvPr id="67" name="Imagen 144">
          <a:extLst>
            <a:ext uri="{FF2B5EF4-FFF2-40B4-BE49-F238E27FC236}">
              <a16:creationId xmlns:a16="http://schemas.microsoft.com/office/drawing/2014/main" id="{C65A58C7-589A-4022-9FD6-FC6B6CD237CE}"/>
            </a:ext>
          </a:extLst>
        </xdr:cNvPr>
        <xdr:cNvPicPr/>
      </xdr:nvPicPr>
      <xdr:blipFill>
        <a:blip xmlns:r="http://schemas.openxmlformats.org/officeDocument/2006/relationships" r:embed="rId10"/>
        <a:stretch/>
      </xdr:blipFill>
      <xdr:spPr>
        <a:xfrm>
          <a:off x="8055428" y="30561642"/>
          <a:ext cx="2047680" cy="2369160"/>
        </a:xfrm>
        <a:prstGeom prst="rect">
          <a:avLst/>
        </a:prstGeom>
        <a:ln w="0">
          <a:noFill/>
        </a:ln>
      </xdr:spPr>
    </xdr:pic>
    <xdr:clientData/>
  </xdr:twoCellAnchor>
  <xdr:twoCellAnchor editAs="oneCell">
    <xdr:from>
      <xdr:col>6</xdr:col>
      <xdr:colOff>421822</xdr:colOff>
      <xdr:row>10</xdr:row>
      <xdr:rowOff>762000</xdr:rowOff>
    </xdr:from>
    <xdr:to>
      <xdr:col>6</xdr:col>
      <xdr:colOff>2312902</xdr:colOff>
      <xdr:row>10</xdr:row>
      <xdr:rowOff>2354280</xdr:rowOff>
    </xdr:to>
    <xdr:pic>
      <xdr:nvPicPr>
        <xdr:cNvPr id="68" name="Imagen 145">
          <a:extLst>
            <a:ext uri="{FF2B5EF4-FFF2-40B4-BE49-F238E27FC236}">
              <a16:creationId xmlns:a16="http://schemas.microsoft.com/office/drawing/2014/main" id="{DE0815CE-2743-4C84-BE48-EEA795947FDB}"/>
            </a:ext>
          </a:extLst>
        </xdr:cNvPr>
        <xdr:cNvPicPr/>
      </xdr:nvPicPr>
      <xdr:blipFill>
        <a:blip xmlns:r="http://schemas.openxmlformats.org/officeDocument/2006/relationships" r:embed="rId11"/>
        <a:stretch/>
      </xdr:blipFill>
      <xdr:spPr>
        <a:xfrm>
          <a:off x="8082643" y="34371643"/>
          <a:ext cx="1891080" cy="1592280"/>
        </a:xfrm>
        <a:prstGeom prst="rect">
          <a:avLst/>
        </a:prstGeom>
        <a:ln w="0">
          <a:noFill/>
        </a:ln>
      </xdr:spPr>
    </xdr:pic>
    <xdr:clientData/>
  </xdr:twoCellAnchor>
  <xdr:twoCellAnchor editAs="oneCell">
    <xdr:from>
      <xdr:col>6</xdr:col>
      <xdr:colOff>945622</xdr:colOff>
      <xdr:row>10</xdr:row>
      <xdr:rowOff>2726520</xdr:rowOff>
    </xdr:from>
    <xdr:to>
      <xdr:col>6</xdr:col>
      <xdr:colOff>2059822</xdr:colOff>
      <xdr:row>10</xdr:row>
      <xdr:rowOff>3840720</xdr:rowOff>
    </xdr:to>
    <xdr:pic>
      <xdr:nvPicPr>
        <xdr:cNvPr id="69" name="Imagen 146">
          <a:extLst>
            <a:ext uri="{FF2B5EF4-FFF2-40B4-BE49-F238E27FC236}">
              <a16:creationId xmlns:a16="http://schemas.microsoft.com/office/drawing/2014/main" id="{D5FA6BBD-7863-4B07-B753-7291226FE588}"/>
            </a:ext>
          </a:extLst>
        </xdr:cNvPr>
        <xdr:cNvPicPr/>
      </xdr:nvPicPr>
      <xdr:blipFill>
        <a:blip xmlns:r="http://schemas.openxmlformats.org/officeDocument/2006/relationships" r:embed="rId12"/>
        <a:stretch/>
      </xdr:blipFill>
      <xdr:spPr>
        <a:xfrm>
          <a:off x="8606443" y="36336163"/>
          <a:ext cx="1114200" cy="1114200"/>
        </a:xfrm>
        <a:prstGeom prst="rect">
          <a:avLst/>
        </a:prstGeom>
        <a:ln w="0">
          <a:noFill/>
        </a:ln>
      </xdr:spPr>
    </xdr:pic>
    <xdr:clientData/>
  </xdr:twoCellAnchor>
  <xdr:oneCellAnchor>
    <xdr:from>
      <xdr:col>6</xdr:col>
      <xdr:colOff>176893</xdr:colOff>
      <xdr:row>11</xdr:row>
      <xdr:rowOff>1510393</xdr:rowOff>
    </xdr:from>
    <xdr:ext cx="2315520" cy="1782720"/>
    <xdr:pic>
      <xdr:nvPicPr>
        <xdr:cNvPr id="70" name="Imagen 147">
          <a:extLst>
            <a:ext uri="{FF2B5EF4-FFF2-40B4-BE49-F238E27FC236}">
              <a16:creationId xmlns:a16="http://schemas.microsoft.com/office/drawing/2014/main" id="{77443CA6-0DA6-4D67-A064-1C6E57E00293}"/>
            </a:ext>
          </a:extLst>
        </xdr:cNvPr>
        <xdr:cNvPicPr/>
      </xdr:nvPicPr>
      <xdr:blipFill>
        <a:blip xmlns:r="http://schemas.openxmlformats.org/officeDocument/2006/relationships" r:embed="rId13"/>
        <a:stretch/>
      </xdr:blipFill>
      <xdr:spPr>
        <a:xfrm>
          <a:off x="7837714" y="39841714"/>
          <a:ext cx="2315520" cy="1782720"/>
        </a:xfrm>
        <a:prstGeom prst="rect">
          <a:avLst/>
        </a:prstGeom>
        <a:ln w="0">
          <a:noFill/>
        </a:ln>
      </xdr:spPr>
    </xdr:pic>
    <xdr:clientData/>
  </xdr:oneCellAnchor>
  <xdr:twoCellAnchor editAs="oneCell">
    <xdr:from>
      <xdr:col>6</xdr:col>
      <xdr:colOff>421821</xdr:colOff>
      <xdr:row>12</xdr:row>
      <xdr:rowOff>925286</xdr:rowOff>
    </xdr:from>
    <xdr:to>
      <xdr:col>6</xdr:col>
      <xdr:colOff>2469501</xdr:colOff>
      <xdr:row>12</xdr:row>
      <xdr:rowOff>3008606</xdr:rowOff>
    </xdr:to>
    <xdr:pic>
      <xdr:nvPicPr>
        <xdr:cNvPr id="71" name="Imagen 152">
          <a:extLst>
            <a:ext uri="{FF2B5EF4-FFF2-40B4-BE49-F238E27FC236}">
              <a16:creationId xmlns:a16="http://schemas.microsoft.com/office/drawing/2014/main" id="{B63776E6-DCAF-4833-A4B1-660EE39E8E5C}"/>
            </a:ext>
          </a:extLst>
        </xdr:cNvPr>
        <xdr:cNvPicPr/>
      </xdr:nvPicPr>
      <xdr:blipFill>
        <a:blip xmlns:r="http://schemas.openxmlformats.org/officeDocument/2006/relationships" r:embed="rId14"/>
        <a:stretch/>
      </xdr:blipFill>
      <xdr:spPr>
        <a:xfrm>
          <a:off x="8082642" y="43828607"/>
          <a:ext cx="2047680" cy="2083320"/>
        </a:xfrm>
        <a:prstGeom prst="rect">
          <a:avLst/>
        </a:prstGeom>
        <a:ln w="0">
          <a:noFill/>
        </a:ln>
      </xdr:spPr>
    </xdr:pic>
    <xdr:clientData/>
  </xdr:twoCellAnchor>
  <xdr:twoCellAnchor editAs="oneCell">
    <xdr:from>
      <xdr:col>6</xdr:col>
      <xdr:colOff>272143</xdr:colOff>
      <xdr:row>13</xdr:row>
      <xdr:rowOff>1034143</xdr:rowOff>
    </xdr:from>
    <xdr:to>
      <xdr:col>6</xdr:col>
      <xdr:colOff>2381251</xdr:colOff>
      <xdr:row>13</xdr:row>
      <xdr:rowOff>2664943</xdr:rowOff>
    </xdr:to>
    <xdr:pic>
      <xdr:nvPicPr>
        <xdr:cNvPr id="72" name="Imagen 151">
          <a:extLst>
            <a:ext uri="{FF2B5EF4-FFF2-40B4-BE49-F238E27FC236}">
              <a16:creationId xmlns:a16="http://schemas.microsoft.com/office/drawing/2014/main" id="{8D474200-60E9-4024-8BF6-0857E8067C04}"/>
            </a:ext>
          </a:extLst>
        </xdr:cNvPr>
        <xdr:cNvPicPr/>
      </xdr:nvPicPr>
      <xdr:blipFill>
        <a:blip xmlns:r="http://schemas.openxmlformats.org/officeDocument/2006/relationships" r:embed="rId15"/>
        <a:stretch/>
      </xdr:blipFill>
      <xdr:spPr>
        <a:xfrm>
          <a:off x="7932964" y="47597786"/>
          <a:ext cx="2109108" cy="1630800"/>
        </a:xfrm>
        <a:prstGeom prst="rect">
          <a:avLst/>
        </a:prstGeom>
        <a:ln w="0">
          <a:noFill/>
        </a:ln>
      </xdr:spPr>
    </xdr:pic>
    <xdr:clientData/>
  </xdr:twoCellAnchor>
  <xdr:twoCellAnchor editAs="oneCell">
    <xdr:from>
      <xdr:col>6</xdr:col>
      <xdr:colOff>272142</xdr:colOff>
      <xdr:row>14</xdr:row>
      <xdr:rowOff>721178</xdr:rowOff>
    </xdr:from>
    <xdr:to>
      <xdr:col>6</xdr:col>
      <xdr:colOff>2358027</xdr:colOff>
      <xdr:row>14</xdr:row>
      <xdr:rowOff>2685593</xdr:rowOff>
    </xdr:to>
    <xdr:pic>
      <xdr:nvPicPr>
        <xdr:cNvPr id="73" name="Imagen 154">
          <a:extLst>
            <a:ext uri="{FF2B5EF4-FFF2-40B4-BE49-F238E27FC236}">
              <a16:creationId xmlns:a16="http://schemas.microsoft.com/office/drawing/2014/main" id="{0EEEB610-61BC-4D99-9FBD-81F0B4DEC96D}"/>
            </a:ext>
          </a:extLst>
        </xdr:cNvPr>
        <xdr:cNvPicPr/>
      </xdr:nvPicPr>
      <xdr:blipFill>
        <a:blip xmlns:r="http://schemas.openxmlformats.org/officeDocument/2006/relationships" r:embed="rId16"/>
        <a:stretch/>
      </xdr:blipFill>
      <xdr:spPr>
        <a:xfrm>
          <a:off x="7932963" y="50795464"/>
          <a:ext cx="2085885" cy="1964415"/>
        </a:xfrm>
        <a:prstGeom prst="rect">
          <a:avLst/>
        </a:prstGeom>
        <a:ln w="0">
          <a:noFill/>
        </a:ln>
      </xdr:spPr>
    </xdr:pic>
    <xdr:clientData/>
  </xdr:twoCellAnchor>
  <xdr:twoCellAnchor editAs="oneCell">
    <xdr:from>
      <xdr:col>6</xdr:col>
      <xdr:colOff>408214</xdr:colOff>
      <xdr:row>15</xdr:row>
      <xdr:rowOff>435429</xdr:rowOff>
    </xdr:from>
    <xdr:to>
      <xdr:col>6</xdr:col>
      <xdr:colOff>2046214</xdr:colOff>
      <xdr:row>15</xdr:row>
      <xdr:rowOff>2073429</xdr:rowOff>
    </xdr:to>
    <xdr:pic>
      <xdr:nvPicPr>
        <xdr:cNvPr id="74" name="Imagen 155">
          <a:extLst>
            <a:ext uri="{FF2B5EF4-FFF2-40B4-BE49-F238E27FC236}">
              <a16:creationId xmlns:a16="http://schemas.microsoft.com/office/drawing/2014/main" id="{12067833-6E2C-4225-B6CA-4509FD6094AE}"/>
            </a:ext>
          </a:extLst>
        </xdr:cNvPr>
        <xdr:cNvPicPr/>
      </xdr:nvPicPr>
      <xdr:blipFill>
        <a:blip xmlns:r="http://schemas.openxmlformats.org/officeDocument/2006/relationships" r:embed="rId17"/>
        <a:stretch/>
      </xdr:blipFill>
      <xdr:spPr>
        <a:xfrm>
          <a:off x="8069035" y="54319715"/>
          <a:ext cx="1638000" cy="1638000"/>
        </a:xfrm>
        <a:prstGeom prst="rect">
          <a:avLst/>
        </a:prstGeom>
        <a:ln w="0">
          <a:noFill/>
        </a:ln>
      </xdr:spPr>
    </xdr:pic>
    <xdr:clientData/>
  </xdr:twoCellAnchor>
  <xdr:twoCellAnchor editAs="oneCell">
    <xdr:from>
      <xdr:col>6</xdr:col>
      <xdr:colOff>588651</xdr:colOff>
      <xdr:row>15</xdr:row>
      <xdr:rowOff>2068527</xdr:rowOff>
    </xdr:from>
    <xdr:to>
      <xdr:col>6</xdr:col>
      <xdr:colOff>1783131</xdr:colOff>
      <xdr:row>15</xdr:row>
      <xdr:rowOff>3855488</xdr:rowOff>
    </xdr:to>
    <xdr:pic>
      <xdr:nvPicPr>
        <xdr:cNvPr id="75" name="Imagen 156">
          <a:extLst>
            <a:ext uri="{FF2B5EF4-FFF2-40B4-BE49-F238E27FC236}">
              <a16:creationId xmlns:a16="http://schemas.microsoft.com/office/drawing/2014/main" id="{A6D1FC52-CA0C-4CF9-BA54-23C2BB21DA2F}"/>
            </a:ext>
          </a:extLst>
        </xdr:cNvPr>
        <xdr:cNvPicPr/>
      </xdr:nvPicPr>
      <xdr:blipFill>
        <a:blip xmlns:r="http://schemas.openxmlformats.org/officeDocument/2006/relationships" r:embed="rId18"/>
        <a:stretch/>
      </xdr:blipFill>
      <xdr:spPr>
        <a:xfrm>
          <a:off x="8249472" y="55952813"/>
          <a:ext cx="1194480" cy="1786961"/>
        </a:xfrm>
        <a:prstGeom prst="rect">
          <a:avLst/>
        </a:prstGeom>
        <a:ln w="0">
          <a:noFill/>
        </a:ln>
      </xdr:spPr>
    </xdr:pic>
    <xdr:clientData/>
  </xdr:twoCellAnchor>
  <xdr:twoCellAnchor editAs="oneCell">
    <xdr:from>
      <xdr:col>6</xdr:col>
      <xdr:colOff>517072</xdr:colOff>
      <xdr:row>16</xdr:row>
      <xdr:rowOff>802821</xdr:rowOff>
    </xdr:from>
    <xdr:to>
      <xdr:col>6</xdr:col>
      <xdr:colOff>2393032</xdr:colOff>
      <xdr:row>16</xdr:row>
      <xdr:rowOff>3147861</xdr:rowOff>
    </xdr:to>
    <xdr:pic>
      <xdr:nvPicPr>
        <xdr:cNvPr id="76" name="Imagen 165">
          <a:extLst>
            <a:ext uri="{FF2B5EF4-FFF2-40B4-BE49-F238E27FC236}">
              <a16:creationId xmlns:a16="http://schemas.microsoft.com/office/drawing/2014/main" id="{29A50809-B8DE-434E-AEE4-7F25B732905A}"/>
            </a:ext>
          </a:extLst>
        </xdr:cNvPr>
        <xdr:cNvPicPr/>
      </xdr:nvPicPr>
      <xdr:blipFill>
        <a:blip xmlns:r="http://schemas.openxmlformats.org/officeDocument/2006/relationships" r:embed="rId19"/>
        <a:stretch/>
      </xdr:blipFill>
      <xdr:spPr>
        <a:xfrm>
          <a:off x="8177893" y="59109428"/>
          <a:ext cx="1875960" cy="2345040"/>
        </a:xfrm>
        <a:prstGeom prst="rect">
          <a:avLst/>
        </a:prstGeom>
        <a:ln w="0">
          <a:noFill/>
        </a:ln>
      </xdr:spPr>
    </xdr:pic>
    <xdr:clientData/>
  </xdr:twoCellAnchor>
  <xdr:twoCellAnchor editAs="oneCell">
    <xdr:from>
      <xdr:col>6</xdr:col>
      <xdr:colOff>163286</xdr:colOff>
      <xdr:row>18</xdr:row>
      <xdr:rowOff>489857</xdr:rowOff>
    </xdr:from>
    <xdr:to>
      <xdr:col>6</xdr:col>
      <xdr:colOff>2340429</xdr:colOff>
      <xdr:row>18</xdr:row>
      <xdr:rowOff>2617183</xdr:rowOff>
    </xdr:to>
    <xdr:pic>
      <xdr:nvPicPr>
        <xdr:cNvPr id="77" name="Imagen 172">
          <a:extLst>
            <a:ext uri="{FF2B5EF4-FFF2-40B4-BE49-F238E27FC236}">
              <a16:creationId xmlns:a16="http://schemas.microsoft.com/office/drawing/2014/main" id="{9C423192-26DF-45EC-B355-13CC5D3AAE0C}"/>
            </a:ext>
          </a:extLst>
        </xdr:cNvPr>
        <xdr:cNvPicPr/>
      </xdr:nvPicPr>
      <xdr:blipFill>
        <a:blip xmlns:r="http://schemas.openxmlformats.org/officeDocument/2006/relationships" r:embed="rId20"/>
        <a:stretch/>
      </xdr:blipFill>
      <xdr:spPr>
        <a:xfrm>
          <a:off x="7824107" y="65654464"/>
          <a:ext cx="2177143" cy="2127326"/>
        </a:xfrm>
        <a:prstGeom prst="rect">
          <a:avLst/>
        </a:prstGeom>
        <a:ln w="0">
          <a:noFill/>
        </a:ln>
      </xdr:spPr>
    </xdr:pic>
    <xdr:clientData/>
  </xdr:twoCellAnchor>
  <xdr:twoCellAnchor editAs="oneCell">
    <xdr:from>
      <xdr:col>6</xdr:col>
      <xdr:colOff>503464</xdr:colOff>
      <xdr:row>17</xdr:row>
      <xdr:rowOff>449035</xdr:rowOff>
    </xdr:from>
    <xdr:to>
      <xdr:col>6</xdr:col>
      <xdr:colOff>2205544</xdr:colOff>
      <xdr:row>17</xdr:row>
      <xdr:rowOff>2556115</xdr:rowOff>
    </xdr:to>
    <xdr:pic>
      <xdr:nvPicPr>
        <xdr:cNvPr id="78" name="Imagen 175">
          <a:extLst>
            <a:ext uri="{FF2B5EF4-FFF2-40B4-BE49-F238E27FC236}">
              <a16:creationId xmlns:a16="http://schemas.microsoft.com/office/drawing/2014/main" id="{C6D20981-62D5-4706-AA04-BFDAD288354F}"/>
            </a:ext>
          </a:extLst>
        </xdr:cNvPr>
        <xdr:cNvPicPr/>
      </xdr:nvPicPr>
      <xdr:blipFill>
        <a:blip xmlns:r="http://schemas.openxmlformats.org/officeDocument/2006/relationships" r:embed="rId21"/>
        <a:stretch/>
      </xdr:blipFill>
      <xdr:spPr>
        <a:xfrm>
          <a:off x="8164285" y="62102999"/>
          <a:ext cx="1702080" cy="2107080"/>
        </a:xfrm>
        <a:prstGeom prst="rect">
          <a:avLst/>
        </a:prstGeom>
        <a:ln w="0">
          <a:noFill/>
        </a:ln>
      </xdr:spPr>
    </xdr:pic>
    <xdr:clientData/>
  </xdr:twoCellAnchor>
  <xdr:twoCellAnchor editAs="oneCell">
    <xdr:from>
      <xdr:col>6</xdr:col>
      <xdr:colOff>340179</xdr:colOff>
      <xdr:row>20</xdr:row>
      <xdr:rowOff>272143</xdr:rowOff>
    </xdr:from>
    <xdr:to>
      <xdr:col>6</xdr:col>
      <xdr:colOff>2535840</xdr:colOff>
      <xdr:row>20</xdr:row>
      <xdr:rowOff>2285851</xdr:rowOff>
    </xdr:to>
    <xdr:pic>
      <xdr:nvPicPr>
        <xdr:cNvPr id="79" name="Imagen 177">
          <a:extLst>
            <a:ext uri="{FF2B5EF4-FFF2-40B4-BE49-F238E27FC236}">
              <a16:creationId xmlns:a16="http://schemas.microsoft.com/office/drawing/2014/main" id="{7CC9C877-57C3-40AF-B283-C16AB84CE9D5}"/>
            </a:ext>
          </a:extLst>
        </xdr:cNvPr>
        <xdr:cNvPicPr/>
      </xdr:nvPicPr>
      <xdr:blipFill>
        <a:blip xmlns:r="http://schemas.openxmlformats.org/officeDocument/2006/relationships" r:embed="rId22"/>
        <a:stretch/>
      </xdr:blipFill>
      <xdr:spPr>
        <a:xfrm>
          <a:off x="8001000" y="72294750"/>
          <a:ext cx="2195661" cy="2013708"/>
        </a:xfrm>
        <a:prstGeom prst="rect">
          <a:avLst/>
        </a:prstGeom>
        <a:ln w="0">
          <a:noFill/>
        </a:ln>
      </xdr:spPr>
    </xdr:pic>
    <xdr:clientData/>
  </xdr:twoCellAnchor>
  <xdr:twoCellAnchor editAs="oneCell">
    <xdr:from>
      <xdr:col>6</xdr:col>
      <xdr:colOff>326572</xdr:colOff>
      <xdr:row>19</xdr:row>
      <xdr:rowOff>639536</xdr:rowOff>
    </xdr:from>
    <xdr:to>
      <xdr:col>6</xdr:col>
      <xdr:colOff>2398012</xdr:colOff>
      <xdr:row>19</xdr:row>
      <xdr:rowOff>2663096</xdr:rowOff>
    </xdr:to>
    <xdr:pic>
      <xdr:nvPicPr>
        <xdr:cNvPr id="80" name="Imagen 174">
          <a:extLst>
            <a:ext uri="{FF2B5EF4-FFF2-40B4-BE49-F238E27FC236}">
              <a16:creationId xmlns:a16="http://schemas.microsoft.com/office/drawing/2014/main" id="{CDEF1F4F-E956-4D2A-9655-F9FA4C613608}"/>
            </a:ext>
          </a:extLst>
        </xdr:cNvPr>
        <xdr:cNvPicPr/>
      </xdr:nvPicPr>
      <xdr:blipFill>
        <a:blip xmlns:r="http://schemas.openxmlformats.org/officeDocument/2006/relationships" r:embed="rId23"/>
        <a:stretch/>
      </xdr:blipFill>
      <xdr:spPr>
        <a:xfrm>
          <a:off x="7987393" y="69001822"/>
          <a:ext cx="2071440" cy="202356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2</xdr:row>
      <xdr:rowOff>76200</xdr:rowOff>
    </xdr:from>
    <xdr:to>
      <xdr:col>6</xdr:col>
      <xdr:colOff>1057275</xdr:colOff>
      <xdr:row>2</xdr:row>
      <xdr:rowOff>940254</xdr:rowOff>
    </xdr:to>
    <xdr:pic>
      <xdr:nvPicPr>
        <xdr:cNvPr id="66" name="Imagen 65">
          <a:extLst>
            <a:ext uri="{FF2B5EF4-FFF2-40B4-BE49-F238E27FC236}">
              <a16:creationId xmlns:a16="http://schemas.microsoft.com/office/drawing/2014/main" id="{A26C31E6-A0D0-4377-8A12-7640E67D5C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53150" y="933450"/>
          <a:ext cx="838200" cy="864054"/>
        </a:xfrm>
        <a:prstGeom prst="rect">
          <a:avLst/>
        </a:prstGeom>
      </xdr:spPr>
    </xdr:pic>
    <xdr:clientData/>
  </xdr:twoCellAnchor>
  <xdr:twoCellAnchor editAs="oneCell">
    <xdr:from>
      <xdr:col>6</xdr:col>
      <xdr:colOff>95249</xdr:colOff>
      <xdr:row>3</xdr:row>
      <xdr:rowOff>129809</xdr:rowOff>
    </xdr:from>
    <xdr:to>
      <xdr:col>6</xdr:col>
      <xdr:colOff>1304924</xdr:colOff>
      <xdr:row>3</xdr:row>
      <xdr:rowOff>857248</xdr:rowOff>
    </xdr:to>
    <xdr:pic>
      <xdr:nvPicPr>
        <xdr:cNvPr id="67" name="Imagen 66">
          <a:extLst>
            <a:ext uri="{FF2B5EF4-FFF2-40B4-BE49-F238E27FC236}">
              <a16:creationId xmlns:a16="http://schemas.microsoft.com/office/drawing/2014/main" id="{DBDE8D72-5BB1-4D59-8275-EBFBC7CD127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029324" y="1958609"/>
          <a:ext cx="1209675" cy="727439"/>
        </a:xfrm>
        <a:prstGeom prst="rect">
          <a:avLst/>
        </a:prstGeom>
      </xdr:spPr>
    </xdr:pic>
    <xdr:clientData/>
  </xdr:twoCellAnchor>
  <xdr:twoCellAnchor editAs="oneCell">
    <xdr:from>
      <xdr:col>6</xdr:col>
      <xdr:colOff>238124</xdr:colOff>
      <xdr:row>4</xdr:row>
      <xdr:rowOff>161712</xdr:rowOff>
    </xdr:from>
    <xdr:to>
      <xdr:col>6</xdr:col>
      <xdr:colOff>1276349</xdr:colOff>
      <xdr:row>4</xdr:row>
      <xdr:rowOff>866775</xdr:rowOff>
    </xdr:to>
    <xdr:pic>
      <xdr:nvPicPr>
        <xdr:cNvPr id="68" name="Imagen 67">
          <a:extLst>
            <a:ext uri="{FF2B5EF4-FFF2-40B4-BE49-F238E27FC236}">
              <a16:creationId xmlns:a16="http://schemas.microsoft.com/office/drawing/2014/main" id="{FF3DE82D-2A23-4A55-9D69-39E827C3A40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172199" y="3123987"/>
          <a:ext cx="1038225" cy="705063"/>
        </a:xfrm>
        <a:prstGeom prst="rect">
          <a:avLst/>
        </a:prstGeom>
      </xdr:spPr>
    </xdr:pic>
    <xdr:clientData/>
  </xdr:twoCellAnchor>
  <xdr:twoCellAnchor editAs="oneCell">
    <xdr:from>
      <xdr:col>6</xdr:col>
      <xdr:colOff>104776</xdr:colOff>
      <xdr:row>5</xdr:row>
      <xdr:rowOff>238125</xdr:rowOff>
    </xdr:from>
    <xdr:to>
      <xdr:col>6</xdr:col>
      <xdr:colOff>1369560</xdr:colOff>
      <xdr:row>5</xdr:row>
      <xdr:rowOff>1007993</xdr:rowOff>
    </xdr:to>
    <xdr:pic>
      <xdr:nvPicPr>
        <xdr:cNvPr id="69" name="Imagen 68">
          <a:extLst>
            <a:ext uri="{FF2B5EF4-FFF2-40B4-BE49-F238E27FC236}">
              <a16:creationId xmlns:a16="http://schemas.microsoft.com/office/drawing/2014/main" id="{59AE6E0A-5966-4C30-8A17-485561A1457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038851" y="4267200"/>
          <a:ext cx="1264784" cy="769868"/>
        </a:xfrm>
        <a:prstGeom prst="rect">
          <a:avLst/>
        </a:prstGeom>
      </xdr:spPr>
    </xdr:pic>
    <xdr:clientData/>
  </xdr:twoCellAnchor>
  <xdr:twoCellAnchor editAs="oneCell">
    <xdr:from>
      <xdr:col>6</xdr:col>
      <xdr:colOff>266700</xdr:colOff>
      <xdr:row>6</xdr:row>
      <xdr:rowOff>66675</xdr:rowOff>
    </xdr:from>
    <xdr:to>
      <xdr:col>6</xdr:col>
      <xdr:colOff>1152524</xdr:colOff>
      <xdr:row>6</xdr:row>
      <xdr:rowOff>657225</xdr:rowOff>
    </xdr:to>
    <xdr:pic>
      <xdr:nvPicPr>
        <xdr:cNvPr id="72" name="Imagen 71">
          <a:extLst>
            <a:ext uri="{FF2B5EF4-FFF2-40B4-BE49-F238E27FC236}">
              <a16:creationId xmlns:a16="http://schemas.microsoft.com/office/drawing/2014/main" id="{45B28009-5034-4A08-9F50-98187A9669B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200775" y="5229225"/>
          <a:ext cx="885824" cy="590550"/>
        </a:xfrm>
        <a:prstGeom prst="rect">
          <a:avLst/>
        </a:prstGeom>
      </xdr:spPr>
    </xdr:pic>
    <xdr:clientData/>
  </xdr:twoCellAnchor>
  <xdr:twoCellAnchor editAs="oneCell">
    <xdr:from>
      <xdr:col>6</xdr:col>
      <xdr:colOff>247650</xdr:colOff>
      <xdr:row>7</xdr:row>
      <xdr:rowOff>47625</xdr:rowOff>
    </xdr:from>
    <xdr:to>
      <xdr:col>6</xdr:col>
      <xdr:colOff>1133474</xdr:colOff>
      <xdr:row>7</xdr:row>
      <xdr:rowOff>638175</xdr:rowOff>
    </xdr:to>
    <xdr:pic>
      <xdr:nvPicPr>
        <xdr:cNvPr id="73" name="Imagen 72">
          <a:extLst>
            <a:ext uri="{FF2B5EF4-FFF2-40B4-BE49-F238E27FC236}">
              <a16:creationId xmlns:a16="http://schemas.microsoft.com/office/drawing/2014/main" id="{5CC1631E-1FF9-4B07-9D54-DAD0185288E7}"/>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181725" y="5886450"/>
          <a:ext cx="885824" cy="590550"/>
        </a:xfrm>
        <a:prstGeom prst="rect">
          <a:avLst/>
        </a:prstGeom>
      </xdr:spPr>
    </xdr:pic>
    <xdr:clientData/>
  </xdr:twoCellAnchor>
  <xdr:twoCellAnchor editAs="oneCell">
    <xdr:from>
      <xdr:col>6</xdr:col>
      <xdr:colOff>247650</xdr:colOff>
      <xdr:row>8</xdr:row>
      <xdr:rowOff>47625</xdr:rowOff>
    </xdr:from>
    <xdr:to>
      <xdr:col>6</xdr:col>
      <xdr:colOff>1133474</xdr:colOff>
      <xdr:row>8</xdr:row>
      <xdr:rowOff>638175</xdr:rowOff>
    </xdr:to>
    <xdr:pic>
      <xdr:nvPicPr>
        <xdr:cNvPr id="74" name="Imagen 73">
          <a:extLst>
            <a:ext uri="{FF2B5EF4-FFF2-40B4-BE49-F238E27FC236}">
              <a16:creationId xmlns:a16="http://schemas.microsoft.com/office/drawing/2014/main" id="{CB911D7A-BB52-4079-BBF5-9555BB07DA0E}"/>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181725" y="6572250"/>
          <a:ext cx="885824" cy="590550"/>
        </a:xfrm>
        <a:prstGeom prst="rect">
          <a:avLst/>
        </a:prstGeom>
      </xdr:spPr>
    </xdr:pic>
    <xdr:clientData/>
  </xdr:twoCellAnchor>
  <xdr:twoCellAnchor editAs="oneCell">
    <xdr:from>
      <xdr:col>6</xdr:col>
      <xdr:colOff>257175</xdr:colOff>
      <xdr:row>9</xdr:row>
      <xdr:rowOff>85725</xdr:rowOff>
    </xdr:from>
    <xdr:to>
      <xdr:col>6</xdr:col>
      <xdr:colOff>1142999</xdr:colOff>
      <xdr:row>9</xdr:row>
      <xdr:rowOff>676275</xdr:rowOff>
    </xdr:to>
    <xdr:pic>
      <xdr:nvPicPr>
        <xdr:cNvPr id="75" name="Imagen 74">
          <a:extLst>
            <a:ext uri="{FF2B5EF4-FFF2-40B4-BE49-F238E27FC236}">
              <a16:creationId xmlns:a16="http://schemas.microsoft.com/office/drawing/2014/main" id="{FE12C4B2-846B-460C-AB7F-2EF9B21C98B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191250" y="7286625"/>
          <a:ext cx="885824" cy="590550"/>
        </a:xfrm>
        <a:prstGeom prst="rect">
          <a:avLst/>
        </a:prstGeom>
      </xdr:spPr>
    </xdr:pic>
    <xdr:clientData/>
  </xdr:twoCellAnchor>
  <xdr:twoCellAnchor editAs="oneCell">
    <xdr:from>
      <xdr:col>6</xdr:col>
      <xdr:colOff>257175</xdr:colOff>
      <xdr:row>10</xdr:row>
      <xdr:rowOff>66675</xdr:rowOff>
    </xdr:from>
    <xdr:to>
      <xdr:col>6</xdr:col>
      <xdr:colOff>1142999</xdr:colOff>
      <xdr:row>10</xdr:row>
      <xdr:rowOff>657225</xdr:rowOff>
    </xdr:to>
    <xdr:pic>
      <xdr:nvPicPr>
        <xdr:cNvPr id="76" name="Imagen 75">
          <a:extLst>
            <a:ext uri="{FF2B5EF4-FFF2-40B4-BE49-F238E27FC236}">
              <a16:creationId xmlns:a16="http://schemas.microsoft.com/office/drawing/2014/main" id="{D4E457DB-6255-4538-8B8B-E36327751E51}"/>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191250" y="8001000"/>
          <a:ext cx="885824" cy="590550"/>
        </a:xfrm>
        <a:prstGeom prst="rect">
          <a:avLst/>
        </a:prstGeom>
      </xdr:spPr>
    </xdr:pic>
    <xdr:clientData/>
  </xdr:twoCellAnchor>
  <xdr:twoCellAnchor editAs="oneCell">
    <xdr:from>
      <xdr:col>6</xdr:col>
      <xdr:colOff>219075</xdr:colOff>
      <xdr:row>11</xdr:row>
      <xdr:rowOff>108800</xdr:rowOff>
    </xdr:from>
    <xdr:to>
      <xdr:col>6</xdr:col>
      <xdr:colOff>1323975</xdr:colOff>
      <xdr:row>11</xdr:row>
      <xdr:rowOff>1019175</xdr:rowOff>
    </xdr:to>
    <xdr:pic>
      <xdr:nvPicPr>
        <xdr:cNvPr id="77" name="Imagen 76">
          <a:extLst>
            <a:ext uri="{FF2B5EF4-FFF2-40B4-BE49-F238E27FC236}">
              <a16:creationId xmlns:a16="http://schemas.microsoft.com/office/drawing/2014/main" id="{AAB2C628-7379-4355-8538-49F942CEDD61}"/>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153150" y="8719400"/>
          <a:ext cx="1104900" cy="910375"/>
        </a:xfrm>
        <a:prstGeom prst="rect">
          <a:avLst/>
        </a:prstGeom>
      </xdr:spPr>
    </xdr:pic>
    <xdr:clientData/>
  </xdr:twoCellAnchor>
  <xdr:twoCellAnchor editAs="oneCell">
    <xdr:from>
      <xdr:col>6</xdr:col>
      <xdr:colOff>161925</xdr:colOff>
      <xdr:row>12</xdr:row>
      <xdr:rowOff>202319</xdr:rowOff>
    </xdr:from>
    <xdr:to>
      <xdr:col>6</xdr:col>
      <xdr:colOff>1247455</xdr:colOff>
      <xdr:row>12</xdr:row>
      <xdr:rowOff>904875</xdr:rowOff>
    </xdr:to>
    <xdr:pic>
      <xdr:nvPicPr>
        <xdr:cNvPr id="78" name="Imagen 77">
          <a:extLst>
            <a:ext uri="{FF2B5EF4-FFF2-40B4-BE49-F238E27FC236}">
              <a16:creationId xmlns:a16="http://schemas.microsoft.com/office/drawing/2014/main" id="{B45490CA-9C63-4363-BA53-E76F4AF5604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096000" y="9965444"/>
          <a:ext cx="1085530" cy="702556"/>
        </a:xfrm>
        <a:prstGeom prst="rect">
          <a:avLst/>
        </a:prstGeom>
      </xdr:spPr>
    </xdr:pic>
    <xdr:clientData/>
  </xdr:twoCellAnchor>
  <xdr:twoCellAnchor editAs="oneCell">
    <xdr:from>
      <xdr:col>6</xdr:col>
      <xdr:colOff>209550</xdr:colOff>
      <xdr:row>13</xdr:row>
      <xdr:rowOff>142875</xdr:rowOff>
    </xdr:from>
    <xdr:to>
      <xdr:col>6</xdr:col>
      <xdr:colOff>1196179</xdr:colOff>
      <xdr:row>13</xdr:row>
      <xdr:rowOff>800100</xdr:rowOff>
    </xdr:to>
    <xdr:pic>
      <xdr:nvPicPr>
        <xdr:cNvPr id="79" name="Imagen 78">
          <a:extLst>
            <a:ext uri="{FF2B5EF4-FFF2-40B4-BE49-F238E27FC236}">
              <a16:creationId xmlns:a16="http://schemas.microsoft.com/office/drawing/2014/main" id="{DED60655-2034-455F-A129-A036F31F86F9}"/>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6143625" y="10963275"/>
          <a:ext cx="986629" cy="657225"/>
        </a:xfrm>
        <a:prstGeom prst="rect">
          <a:avLst/>
        </a:prstGeom>
      </xdr:spPr>
    </xdr:pic>
    <xdr:clientData/>
  </xdr:twoCellAnchor>
  <xdr:twoCellAnchor editAs="oneCell">
    <xdr:from>
      <xdr:col>6</xdr:col>
      <xdr:colOff>285750</xdr:colOff>
      <xdr:row>14</xdr:row>
      <xdr:rowOff>38101</xdr:rowOff>
    </xdr:from>
    <xdr:to>
      <xdr:col>6</xdr:col>
      <xdr:colOff>1200150</xdr:colOff>
      <xdr:row>14</xdr:row>
      <xdr:rowOff>891327</xdr:rowOff>
    </xdr:to>
    <xdr:pic>
      <xdr:nvPicPr>
        <xdr:cNvPr id="80" name="Imagen 79">
          <a:extLst>
            <a:ext uri="{FF2B5EF4-FFF2-40B4-BE49-F238E27FC236}">
              <a16:creationId xmlns:a16="http://schemas.microsoft.com/office/drawing/2014/main" id="{4B103A32-E6B9-4EF5-B06F-F3B584C37A95}"/>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6219825" y="11725276"/>
          <a:ext cx="914400" cy="853226"/>
        </a:xfrm>
        <a:prstGeom prst="rect">
          <a:avLst/>
        </a:prstGeom>
      </xdr:spPr>
    </xdr:pic>
    <xdr:clientData/>
  </xdr:twoCellAnchor>
  <xdr:twoCellAnchor editAs="oneCell">
    <xdr:from>
      <xdr:col>6</xdr:col>
      <xdr:colOff>190501</xdr:colOff>
      <xdr:row>15</xdr:row>
      <xdr:rowOff>142875</xdr:rowOff>
    </xdr:from>
    <xdr:to>
      <xdr:col>6</xdr:col>
      <xdr:colOff>1220759</xdr:colOff>
      <xdr:row>15</xdr:row>
      <xdr:rowOff>895350</xdr:rowOff>
    </xdr:to>
    <xdr:pic>
      <xdr:nvPicPr>
        <xdr:cNvPr id="81" name="Imagen 80">
          <a:extLst>
            <a:ext uri="{FF2B5EF4-FFF2-40B4-BE49-F238E27FC236}">
              <a16:creationId xmlns:a16="http://schemas.microsoft.com/office/drawing/2014/main" id="{201E4EEF-5110-4BA8-893E-C35E8CE68C7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6124576" y="12763500"/>
          <a:ext cx="1030258" cy="752475"/>
        </a:xfrm>
        <a:prstGeom prst="rect">
          <a:avLst/>
        </a:prstGeom>
      </xdr:spPr>
    </xdr:pic>
    <xdr:clientData/>
  </xdr:twoCellAnchor>
  <xdr:twoCellAnchor editAs="oneCell">
    <xdr:from>
      <xdr:col>6</xdr:col>
      <xdr:colOff>200026</xdr:colOff>
      <xdr:row>16</xdr:row>
      <xdr:rowOff>171450</xdr:rowOff>
    </xdr:from>
    <xdr:to>
      <xdr:col>6</xdr:col>
      <xdr:colOff>1195054</xdr:colOff>
      <xdr:row>16</xdr:row>
      <xdr:rowOff>1333500</xdr:rowOff>
    </xdr:to>
    <xdr:pic>
      <xdr:nvPicPr>
        <xdr:cNvPr id="82" name="Imagen 81">
          <a:extLst>
            <a:ext uri="{FF2B5EF4-FFF2-40B4-BE49-F238E27FC236}">
              <a16:creationId xmlns:a16="http://schemas.microsoft.com/office/drawing/2014/main" id="{E54D2EDB-076D-4812-A5A2-0EE8F1512944}"/>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6134101" y="13925550"/>
          <a:ext cx="995028" cy="1162050"/>
        </a:xfrm>
        <a:prstGeom prst="rect">
          <a:avLst/>
        </a:prstGeom>
      </xdr:spPr>
    </xdr:pic>
    <xdr:clientData/>
  </xdr:twoCellAnchor>
  <xdr:twoCellAnchor editAs="oneCell">
    <xdr:from>
      <xdr:col>6</xdr:col>
      <xdr:colOff>219075</xdr:colOff>
      <xdr:row>17</xdr:row>
      <xdr:rowOff>104775</xdr:rowOff>
    </xdr:from>
    <xdr:to>
      <xdr:col>6</xdr:col>
      <xdr:colOff>1188156</xdr:colOff>
      <xdr:row>17</xdr:row>
      <xdr:rowOff>838200</xdr:rowOff>
    </xdr:to>
    <xdr:pic>
      <xdr:nvPicPr>
        <xdr:cNvPr id="83" name="Imagen 82">
          <a:extLst>
            <a:ext uri="{FF2B5EF4-FFF2-40B4-BE49-F238E27FC236}">
              <a16:creationId xmlns:a16="http://schemas.microsoft.com/office/drawing/2014/main" id="{BE072420-85B8-42D3-80ED-0D350B996C26}"/>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6153150" y="15316200"/>
          <a:ext cx="969081" cy="733425"/>
        </a:xfrm>
        <a:prstGeom prst="rect">
          <a:avLst/>
        </a:prstGeom>
      </xdr:spPr>
    </xdr:pic>
    <xdr:clientData/>
  </xdr:twoCellAnchor>
  <xdr:twoCellAnchor editAs="oneCell">
    <xdr:from>
      <xdr:col>6</xdr:col>
      <xdr:colOff>266700</xdr:colOff>
      <xdr:row>18</xdr:row>
      <xdr:rowOff>95250</xdr:rowOff>
    </xdr:from>
    <xdr:to>
      <xdr:col>6</xdr:col>
      <xdr:colOff>1190625</xdr:colOff>
      <xdr:row>18</xdr:row>
      <xdr:rowOff>874382</xdr:rowOff>
    </xdr:to>
    <xdr:pic>
      <xdr:nvPicPr>
        <xdr:cNvPr id="84" name="Imagen 83">
          <a:extLst>
            <a:ext uri="{FF2B5EF4-FFF2-40B4-BE49-F238E27FC236}">
              <a16:creationId xmlns:a16="http://schemas.microsoft.com/office/drawing/2014/main" id="{7F8DFE47-5BDB-4D1D-8FA7-D99D7EA09909}"/>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6200775" y="16202025"/>
          <a:ext cx="923925" cy="779132"/>
        </a:xfrm>
        <a:prstGeom prst="rect">
          <a:avLst/>
        </a:prstGeom>
      </xdr:spPr>
    </xdr:pic>
    <xdr:clientData/>
  </xdr:twoCellAnchor>
  <xdr:twoCellAnchor editAs="oneCell">
    <xdr:from>
      <xdr:col>6</xdr:col>
      <xdr:colOff>371476</xdr:colOff>
      <xdr:row>19</xdr:row>
      <xdr:rowOff>133351</xdr:rowOff>
    </xdr:from>
    <xdr:to>
      <xdr:col>6</xdr:col>
      <xdr:colOff>1114425</xdr:colOff>
      <xdr:row>19</xdr:row>
      <xdr:rowOff>824467</xdr:rowOff>
    </xdr:to>
    <xdr:pic>
      <xdr:nvPicPr>
        <xdr:cNvPr id="85" name="Imagen 84">
          <a:extLst>
            <a:ext uri="{FF2B5EF4-FFF2-40B4-BE49-F238E27FC236}">
              <a16:creationId xmlns:a16="http://schemas.microsoft.com/office/drawing/2014/main" id="{06D9EABD-280C-4093-8769-1304448C6D65}"/>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305551" y="17221201"/>
          <a:ext cx="742949" cy="691116"/>
        </a:xfrm>
        <a:prstGeom prst="rect">
          <a:avLst/>
        </a:prstGeom>
      </xdr:spPr>
    </xdr:pic>
    <xdr:clientData/>
  </xdr:twoCellAnchor>
  <xdr:twoCellAnchor editAs="oneCell">
    <xdr:from>
      <xdr:col>6</xdr:col>
      <xdr:colOff>228600</xdr:colOff>
      <xdr:row>20</xdr:row>
      <xdr:rowOff>142876</xdr:rowOff>
    </xdr:from>
    <xdr:to>
      <xdr:col>6</xdr:col>
      <xdr:colOff>1342813</xdr:colOff>
      <xdr:row>20</xdr:row>
      <xdr:rowOff>1038226</xdr:rowOff>
    </xdr:to>
    <xdr:pic>
      <xdr:nvPicPr>
        <xdr:cNvPr id="86" name="Imagen 85">
          <a:extLst>
            <a:ext uri="{FF2B5EF4-FFF2-40B4-BE49-F238E27FC236}">
              <a16:creationId xmlns:a16="http://schemas.microsoft.com/office/drawing/2014/main" id="{2AA38141-C6A9-428F-BCD5-8C3DE23D1775}"/>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6162675" y="18107026"/>
          <a:ext cx="1114213" cy="895350"/>
        </a:xfrm>
        <a:prstGeom prst="rect">
          <a:avLst/>
        </a:prstGeom>
      </xdr:spPr>
    </xdr:pic>
    <xdr:clientData/>
  </xdr:twoCellAnchor>
  <xdr:twoCellAnchor editAs="oneCell">
    <xdr:from>
      <xdr:col>6</xdr:col>
      <xdr:colOff>295276</xdr:colOff>
      <xdr:row>21</xdr:row>
      <xdr:rowOff>104775</xdr:rowOff>
    </xdr:from>
    <xdr:to>
      <xdr:col>6</xdr:col>
      <xdr:colOff>1128714</xdr:colOff>
      <xdr:row>21</xdr:row>
      <xdr:rowOff>733425</xdr:rowOff>
    </xdr:to>
    <xdr:pic>
      <xdr:nvPicPr>
        <xdr:cNvPr id="87" name="Imagen 86">
          <a:extLst>
            <a:ext uri="{FF2B5EF4-FFF2-40B4-BE49-F238E27FC236}">
              <a16:creationId xmlns:a16="http://schemas.microsoft.com/office/drawing/2014/main" id="{EDD48E6F-45AE-4981-9996-53DE64D00CE5}"/>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229351" y="19364325"/>
          <a:ext cx="833438" cy="628650"/>
        </a:xfrm>
        <a:prstGeom prst="rect">
          <a:avLst/>
        </a:prstGeom>
      </xdr:spPr>
    </xdr:pic>
    <xdr:clientData/>
  </xdr:twoCellAnchor>
  <xdr:twoCellAnchor editAs="oneCell">
    <xdr:from>
      <xdr:col>6</xdr:col>
      <xdr:colOff>238125</xdr:colOff>
      <xdr:row>22</xdr:row>
      <xdr:rowOff>57151</xdr:rowOff>
    </xdr:from>
    <xdr:to>
      <xdr:col>6</xdr:col>
      <xdr:colOff>1141713</xdr:colOff>
      <xdr:row>22</xdr:row>
      <xdr:rowOff>800101</xdr:rowOff>
    </xdr:to>
    <xdr:pic>
      <xdr:nvPicPr>
        <xdr:cNvPr id="88" name="Imagen 87">
          <a:extLst>
            <a:ext uri="{FF2B5EF4-FFF2-40B4-BE49-F238E27FC236}">
              <a16:creationId xmlns:a16="http://schemas.microsoft.com/office/drawing/2014/main" id="{A35661FE-C986-4254-9ED6-FC617914309C}"/>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172200" y="20126326"/>
          <a:ext cx="903588" cy="742950"/>
        </a:xfrm>
        <a:prstGeom prst="rect">
          <a:avLst/>
        </a:prstGeom>
      </xdr:spPr>
    </xdr:pic>
    <xdr:clientData/>
  </xdr:twoCellAnchor>
  <xdr:twoCellAnchor editAs="oneCell">
    <xdr:from>
      <xdr:col>6</xdr:col>
      <xdr:colOff>342901</xdr:colOff>
      <xdr:row>23</xdr:row>
      <xdr:rowOff>38100</xdr:rowOff>
    </xdr:from>
    <xdr:to>
      <xdr:col>6</xdr:col>
      <xdr:colOff>1009651</xdr:colOff>
      <xdr:row>23</xdr:row>
      <xdr:rowOff>912527</xdr:rowOff>
    </xdr:to>
    <xdr:pic>
      <xdr:nvPicPr>
        <xdr:cNvPr id="89" name="Imagen 88">
          <a:extLst>
            <a:ext uri="{FF2B5EF4-FFF2-40B4-BE49-F238E27FC236}">
              <a16:creationId xmlns:a16="http://schemas.microsoft.com/office/drawing/2014/main" id="{B558F5BA-1A27-440D-BC96-5D5AD2DA8129}"/>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6276976" y="20935950"/>
          <a:ext cx="666750" cy="874427"/>
        </a:xfrm>
        <a:prstGeom prst="rect">
          <a:avLst/>
        </a:prstGeom>
      </xdr:spPr>
    </xdr:pic>
    <xdr:clientData/>
  </xdr:twoCellAnchor>
  <xdr:twoCellAnchor editAs="oneCell">
    <xdr:from>
      <xdr:col>6</xdr:col>
      <xdr:colOff>142876</xdr:colOff>
      <xdr:row>24</xdr:row>
      <xdr:rowOff>95250</xdr:rowOff>
    </xdr:from>
    <xdr:to>
      <xdr:col>6</xdr:col>
      <xdr:colOff>1190626</xdr:colOff>
      <xdr:row>24</xdr:row>
      <xdr:rowOff>1026584</xdr:rowOff>
    </xdr:to>
    <xdr:pic>
      <xdr:nvPicPr>
        <xdr:cNvPr id="90" name="Imagen 89">
          <a:extLst>
            <a:ext uri="{FF2B5EF4-FFF2-40B4-BE49-F238E27FC236}">
              <a16:creationId xmlns:a16="http://schemas.microsoft.com/office/drawing/2014/main" id="{3134E3FB-0063-4DF8-B35C-6229FFF89B1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6076951" y="21964650"/>
          <a:ext cx="1047750" cy="931334"/>
        </a:xfrm>
        <a:prstGeom prst="rect">
          <a:avLst/>
        </a:prstGeom>
      </xdr:spPr>
    </xdr:pic>
    <xdr:clientData/>
  </xdr:twoCellAnchor>
  <xdr:twoCellAnchor editAs="oneCell">
    <xdr:from>
      <xdr:col>6</xdr:col>
      <xdr:colOff>209550</xdr:colOff>
      <xdr:row>25</xdr:row>
      <xdr:rowOff>142875</xdr:rowOff>
    </xdr:from>
    <xdr:to>
      <xdr:col>6</xdr:col>
      <xdr:colOff>1171575</xdr:colOff>
      <xdr:row>25</xdr:row>
      <xdr:rowOff>920151</xdr:rowOff>
    </xdr:to>
    <xdr:pic>
      <xdr:nvPicPr>
        <xdr:cNvPr id="91" name="Imagen 90">
          <a:extLst>
            <a:ext uri="{FF2B5EF4-FFF2-40B4-BE49-F238E27FC236}">
              <a16:creationId xmlns:a16="http://schemas.microsoft.com/office/drawing/2014/main" id="{702903FD-42E5-4415-B442-CE4A59C1238D}"/>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6315075" y="23145750"/>
          <a:ext cx="962025" cy="777276"/>
        </a:xfrm>
        <a:prstGeom prst="rect">
          <a:avLst/>
        </a:prstGeom>
      </xdr:spPr>
    </xdr:pic>
    <xdr:clientData/>
  </xdr:twoCellAnchor>
  <xdr:twoCellAnchor editAs="oneCell">
    <xdr:from>
      <xdr:col>6</xdr:col>
      <xdr:colOff>209550</xdr:colOff>
      <xdr:row>26</xdr:row>
      <xdr:rowOff>171450</xdr:rowOff>
    </xdr:from>
    <xdr:to>
      <xdr:col>6</xdr:col>
      <xdr:colOff>1209675</xdr:colOff>
      <xdr:row>26</xdr:row>
      <xdr:rowOff>1027721</xdr:rowOff>
    </xdr:to>
    <xdr:pic>
      <xdr:nvPicPr>
        <xdr:cNvPr id="92" name="Imagen 91">
          <a:extLst>
            <a:ext uri="{FF2B5EF4-FFF2-40B4-BE49-F238E27FC236}">
              <a16:creationId xmlns:a16="http://schemas.microsoft.com/office/drawing/2014/main" id="{2B293D04-E5C8-4E50-8391-63D8CEB3507C}"/>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6315075" y="24269700"/>
          <a:ext cx="1000125" cy="856271"/>
        </a:xfrm>
        <a:prstGeom prst="rect">
          <a:avLst/>
        </a:prstGeom>
      </xdr:spPr>
    </xdr:pic>
    <xdr:clientData/>
  </xdr:twoCellAnchor>
  <xdr:twoCellAnchor editAs="oneCell">
    <xdr:from>
      <xdr:col>6</xdr:col>
      <xdr:colOff>133351</xdr:colOff>
      <xdr:row>27</xdr:row>
      <xdr:rowOff>133350</xdr:rowOff>
    </xdr:from>
    <xdr:to>
      <xdr:col>6</xdr:col>
      <xdr:colOff>1066801</xdr:colOff>
      <xdr:row>27</xdr:row>
      <xdr:rowOff>1021633</xdr:rowOff>
    </xdr:to>
    <xdr:pic>
      <xdr:nvPicPr>
        <xdr:cNvPr id="93" name="Imagen 92">
          <a:extLst>
            <a:ext uri="{FF2B5EF4-FFF2-40B4-BE49-F238E27FC236}">
              <a16:creationId xmlns:a16="http://schemas.microsoft.com/office/drawing/2014/main" id="{16652B4F-AFA7-495B-A593-78DD3B6EACF8}"/>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6238876" y="25365075"/>
          <a:ext cx="933450" cy="888283"/>
        </a:xfrm>
        <a:prstGeom prst="rect">
          <a:avLst/>
        </a:prstGeom>
      </xdr:spPr>
    </xdr:pic>
    <xdr:clientData/>
  </xdr:twoCellAnchor>
  <xdr:twoCellAnchor editAs="oneCell">
    <xdr:from>
      <xdr:col>6</xdr:col>
      <xdr:colOff>104775</xdr:colOff>
      <xdr:row>28</xdr:row>
      <xdr:rowOff>180975</xdr:rowOff>
    </xdr:from>
    <xdr:to>
      <xdr:col>6</xdr:col>
      <xdr:colOff>1389137</xdr:colOff>
      <xdr:row>28</xdr:row>
      <xdr:rowOff>933450</xdr:rowOff>
    </xdr:to>
    <xdr:pic>
      <xdr:nvPicPr>
        <xdr:cNvPr id="94" name="Imagen 93">
          <a:extLst>
            <a:ext uri="{FF2B5EF4-FFF2-40B4-BE49-F238E27FC236}">
              <a16:creationId xmlns:a16="http://schemas.microsoft.com/office/drawing/2014/main" id="{0E97EE9D-33EE-47D3-B42E-2DDB297A63BE}"/>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6210300" y="26546175"/>
          <a:ext cx="1284362" cy="752475"/>
        </a:xfrm>
        <a:prstGeom prst="rect">
          <a:avLst/>
        </a:prstGeom>
      </xdr:spPr>
    </xdr:pic>
    <xdr:clientData/>
  </xdr:twoCellAnchor>
  <xdr:twoCellAnchor editAs="oneCell">
    <xdr:from>
      <xdr:col>6</xdr:col>
      <xdr:colOff>171451</xdr:colOff>
      <xdr:row>29</xdr:row>
      <xdr:rowOff>238126</xdr:rowOff>
    </xdr:from>
    <xdr:to>
      <xdr:col>6</xdr:col>
      <xdr:colOff>1281023</xdr:colOff>
      <xdr:row>29</xdr:row>
      <xdr:rowOff>1171576</xdr:rowOff>
    </xdr:to>
    <xdr:pic>
      <xdr:nvPicPr>
        <xdr:cNvPr id="95" name="Imagen 94">
          <a:extLst>
            <a:ext uri="{FF2B5EF4-FFF2-40B4-BE49-F238E27FC236}">
              <a16:creationId xmlns:a16="http://schemas.microsoft.com/office/drawing/2014/main" id="{4106B2A4-5ACB-4939-980C-FD612C91FA5A}"/>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6276976" y="27708226"/>
          <a:ext cx="1109572" cy="933450"/>
        </a:xfrm>
        <a:prstGeom prst="rect">
          <a:avLst/>
        </a:prstGeom>
      </xdr:spPr>
    </xdr:pic>
    <xdr:clientData/>
  </xdr:twoCellAnchor>
  <xdr:twoCellAnchor editAs="oneCell">
    <xdr:from>
      <xdr:col>6</xdr:col>
      <xdr:colOff>228601</xdr:colOff>
      <xdr:row>30</xdr:row>
      <xdr:rowOff>114300</xdr:rowOff>
    </xdr:from>
    <xdr:to>
      <xdr:col>6</xdr:col>
      <xdr:colOff>1350679</xdr:colOff>
      <xdr:row>30</xdr:row>
      <xdr:rowOff>847725</xdr:rowOff>
    </xdr:to>
    <xdr:pic>
      <xdr:nvPicPr>
        <xdr:cNvPr id="96" name="Imagen 95">
          <a:extLst>
            <a:ext uri="{FF2B5EF4-FFF2-40B4-BE49-F238E27FC236}">
              <a16:creationId xmlns:a16="http://schemas.microsoft.com/office/drawing/2014/main" id="{C43B91EA-2FEA-4A33-9D36-E9F6AD9A62A6}"/>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6334126" y="29203650"/>
          <a:ext cx="1122078" cy="733425"/>
        </a:xfrm>
        <a:prstGeom prst="rect">
          <a:avLst/>
        </a:prstGeom>
      </xdr:spPr>
    </xdr:pic>
    <xdr:clientData/>
  </xdr:twoCellAnchor>
  <xdr:twoCellAnchor editAs="oneCell">
    <xdr:from>
      <xdr:col>6</xdr:col>
      <xdr:colOff>171451</xdr:colOff>
      <xdr:row>31</xdr:row>
      <xdr:rowOff>123825</xdr:rowOff>
    </xdr:from>
    <xdr:to>
      <xdr:col>6</xdr:col>
      <xdr:colOff>1246477</xdr:colOff>
      <xdr:row>31</xdr:row>
      <xdr:rowOff>742950</xdr:rowOff>
    </xdr:to>
    <xdr:pic>
      <xdr:nvPicPr>
        <xdr:cNvPr id="97" name="Imagen 96">
          <a:extLst>
            <a:ext uri="{FF2B5EF4-FFF2-40B4-BE49-F238E27FC236}">
              <a16:creationId xmlns:a16="http://schemas.microsoft.com/office/drawing/2014/main" id="{282FC305-8337-4597-A884-0CD5E1DB490D}"/>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276976" y="30175200"/>
          <a:ext cx="1075026" cy="619125"/>
        </a:xfrm>
        <a:prstGeom prst="rect">
          <a:avLst/>
        </a:prstGeom>
      </xdr:spPr>
    </xdr:pic>
    <xdr:clientData/>
  </xdr:twoCellAnchor>
  <xdr:twoCellAnchor editAs="oneCell">
    <xdr:from>
      <xdr:col>6</xdr:col>
      <xdr:colOff>133351</xdr:colOff>
      <xdr:row>32</xdr:row>
      <xdr:rowOff>142875</xdr:rowOff>
    </xdr:from>
    <xdr:to>
      <xdr:col>6</xdr:col>
      <xdr:colOff>1314451</xdr:colOff>
      <xdr:row>32</xdr:row>
      <xdr:rowOff>823090</xdr:rowOff>
    </xdr:to>
    <xdr:pic>
      <xdr:nvPicPr>
        <xdr:cNvPr id="98" name="Imagen 97">
          <a:extLst>
            <a:ext uri="{FF2B5EF4-FFF2-40B4-BE49-F238E27FC236}">
              <a16:creationId xmlns:a16="http://schemas.microsoft.com/office/drawing/2014/main" id="{1E9A26C7-C564-4B9F-A214-472EDB65D192}"/>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238876" y="31118175"/>
          <a:ext cx="1181100" cy="680215"/>
        </a:xfrm>
        <a:prstGeom prst="rect">
          <a:avLst/>
        </a:prstGeom>
      </xdr:spPr>
    </xdr:pic>
    <xdr:clientData/>
  </xdr:twoCellAnchor>
  <xdr:twoCellAnchor editAs="oneCell">
    <xdr:from>
      <xdr:col>6</xdr:col>
      <xdr:colOff>104775</xdr:colOff>
      <xdr:row>33</xdr:row>
      <xdr:rowOff>123825</xdr:rowOff>
    </xdr:from>
    <xdr:to>
      <xdr:col>6</xdr:col>
      <xdr:colOff>1285875</xdr:colOff>
      <xdr:row>33</xdr:row>
      <xdr:rowOff>804040</xdr:rowOff>
    </xdr:to>
    <xdr:pic>
      <xdr:nvPicPr>
        <xdr:cNvPr id="99" name="Imagen 98">
          <a:extLst>
            <a:ext uri="{FF2B5EF4-FFF2-40B4-BE49-F238E27FC236}">
              <a16:creationId xmlns:a16="http://schemas.microsoft.com/office/drawing/2014/main" id="{76A70BE1-BDE7-4662-98BD-DDB970CD1337}"/>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210300" y="31984950"/>
          <a:ext cx="1181100" cy="680215"/>
        </a:xfrm>
        <a:prstGeom prst="rect">
          <a:avLst/>
        </a:prstGeom>
      </xdr:spPr>
    </xdr:pic>
    <xdr:clientData/>
  </xdr:twoCellAnchor>
  <xdr:twoCellAnchor editAs="oneCell">
    <xdr:from>
      <xdr:col>6</xdr:col>
      <xdr:colOff>123825</xdr:colOff>
      <xdr:row>34</xdr:row>
      <xdr:rowOff>114300</xdr:rowOff>
    </xdr:from>
    <xdr:to>
      <xdr:col>6</xdr:col>
      <xdr:colOff>1304925</xdr:colOff>
      <xdr:row>34</xdr:row>
      <xdr:rowOff>794515</xdr:rowOff>
    </xdr:to>
    <xdr:pic>
      <xdr:nvPicPr>
        <xdr:cNvPr id="100" name="Imagen 99">
          <a:extLst>
            <a:ext uri="{FF2B5EF4-FFF2-40B4-BE49-F238E27FC236}">
              <a16:creationId xmlns:a16="http://schemas.microsoft.com/office/drawing/2014/main" id="{4CA825E2-5BC5-400D-A291-DE9A1BB52441}"/>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229350" y="32813625"/>
          <a:ext cx="1181100" cy="680215"/>
        </a:xfrm>
        <a:prstGeom prst="rect">
          <a:avLst/>
        </a:prstGeom>
      </xdr:spPr>
    </xdr:pic>
    <xdr:clientData/>
  </xdr:twoCellAnchor>
  <xdr:twoCellAnchor editAs="oneCell">
    <xdr:from>
      <xdr:col>6</xdr:col>
      <xdr:colOff>104775</xdr:colOff>
      <xdr:row>35</xdr:row>
      <xdr:rowOff>57150</xdr:rowOff>
    </xdr:from>
    <xdr:to>
      <xdr:col>6</xdr:col>
      <xdr:colOff>1285875</xdr:colOff>
      <xdr:row>35</xdr:row>
      <xdr:rowOff>737365</xdr:rowOff>
    </xdr:to>
    <xdr:pic>
      <xdr:nvPicPr>
        <xdr:cNvPr id="101" name="Imagen 100">
          <a:extLst>
            <a:ext uri="{FF2B5EF4-FFF2-40B4-BE49-F238E27FC236}">
              <a16:creationId xmlns:a16="http://schemas.microsoft.com/office/drawing/2014/main" id="{7B2754DE-C5F2-4C4B-ADCF-B49D012A39EF}"/>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210300" y="33632775"/>
          <a:ext cx="1181100" cy="680215"/>
        </a:xfrm>
        <a:prstGeom prst="rect">
          <a:avLst/>
        </a:prstGeom>
      </xdr:spPr>
    </xdr:pic>
    <xdr:clientData/>
  </xdr:twoCellAnchor>
  <xdr:twoCellAnchor editAs="oneCell">
    <xdr:from>
      <xdr:col>6</xdr:col>
      <xdr:colOff>142875</xdr:colOff>
      <xdr:row>36</xdr:row>
      <xdr:rowOff>95250</xdr:rowOff>
    </xdr:from>
    <xdr:to>
      <xdr:col>6</xdr:col>
      <xdr:colOff>1197078</xdr:colOff>
      <xdr:row>36</xdr:row>
      <xdr:rowOff>790575</xdr:rowOff>
    </xdr:to>
    <xdr:pic>
      <xdr:nvPicPr>
        <xdr:cNvPr id="102" name="Imagen 101">
          <a:extLst>
            <a:ext uri="{FF2B5EF4-FFF2-40B4-BE49-F238E27FC236}">
              <a16:creationId xmlns:a16="http://schemas.microsoft.com/office/drawing/2014/main" id="{5F8E544B-8966-4B6E-9BC9-33759D2749CB}"/>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6248400" y="34537650"/>
          <a:ext cx="1054203" cy="695325"/>
        </a:xfrm>
        <a:prstGeom prst="rect">
          <a:avLst/>
        </a:prstGeom>
      </xdr:spPr>
    </xdr:pic>
    <xdr:clientData/>
  </xdr:twoCellAnchor>
  <xdr:twoCellAnchor editAs="oneCell">
    <xdr:from>
      <xdr:col>6</xdr:col>
      <xdr:colOff>257176</xdr:colOff>
      <xdr:row>37</xdr:row>
      <xdr:rowOff>171450</xdr:rowOff>
    </xdr:from>
    <xdr:to>
      <xdr:col>6</xdr:col>
      <xdr:colOff>1095376</xdr:colOff>
      <xdr:row>37</xdr:row>
      <xdr:rowOff>834773</xdr:rowOff>
    </xdr:to>
    <xdr:pic>
      <xdr:nvPicPr>
        <xdr:cNvPr id="103" name="Imagen 102">
          <a:extLst>
            <a:ext uri="{FF2B5EF4-FFF2-40B4-BE49-F238E27FC236}">
              <a16:creationId xmlns:a16="http://schemas.microsoft.com/office/drawing/2014/main" id="{06929ABE-DA0B-42A0-A7EC-1ABBB7184595}"/>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6362701" y="35499675"/>
          <a:ext cx="838200" cy="663323"/>
        </a:xfrm>
        <a:prstGeom prst="rect">
          <a:avLst/>
        </a:prstGeom>
      </xdr:spPr>
    </xdr:pic>
    <xdr:clientData/>
  </xdr:twoCellAnchor>
  <xdr:twoCellAnchor editAs="oneCell">
    <xdr:from>
      <xdr:col>6</xdr:col>
      <xdr:colOff>228600</xdr:colOff>
      <xdr:row>41</xdr:row>
      <xdr:rowOff>190501</xdr:rowOff>
    </xdr:from>
    <xdr:to>
      <xdr:col>6</xdr:col>
      <xdr:colOff>1390650</xdr:colOff>
      <xdr:row>41</xdr:row>
      <xdr:rowOff>878151</xdr:rowOff>
    </xdr:to>
    <xdr:pic>
      <xdr:nvPicPr>
        <xdr:cNvPr id="104" name="Imagen 103">
          <a:extLst>
            <a:ext uri="{FF2B5EF4-FFF2-40B4-BE49-F238E27FC236}">
              <a16:creationId xmlns:a16="http://schemas.microsoft.com/office/drawing/2014/main" id="{30F850B7-6B7E-44BD-A975-3D785ABA0664}"/>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6334125" y="38100001"/>
          <a:ext cx="1162050" cy="687650"/>
        </a:xfrm>
        <a:prstGeom prst="rect">
          <a:avLst/>
        </a:prstGeom>
      </xdr:spPr>
    </xdr:pic>
    <xdr:clientData/>
  </xdr:twoCellAnchor>
  <xdr:twoCellAnchor editAs="oneCell">
    <xdr:from>
      <xdr:col>6</xdr:col>
      <xdr:colOff>200025</xdr:colOff>
      <xdr:row>42</xdr:row>
      <xdr:rowOff>180975</xdr:rowOff>
    </xdr:from>
    <xdr:to>
      <xdr:col>6</xdr:col>
      <xdr:colOff>1362075</xdr:colOff>
      <xdr:row>42</xdr:row>
      <xdr:rowOff>868625</xdr:rowOff>
    </xdr:to>
    <xdr:pic>
      <xdr:nvPicPr>
        <xdr:cNvPr id="105" name="Imagen 104">
          <a:extLst>
            <a:ext uri="{FF2B5EF4-FFF2-40B4-BE49-F238E27FC236}">
              <a16:creationId xmlns:a16="http://schemas.microsoft.com/office/drawing/2014/main" id="{1AA68F92-BF79-458A-835B-2A049BC17F42}"/>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6305550" y="39062025"/>
          <a:ext cx="1162050" cy="687650"/>
        </a:xfrm>
        <a:prstGeom prst="rect">
          <a:avLst/>
        </a:prstGeom>
      </xdr:spPr>
    </xdr:pic>
    <xdr:clientData/>
  </xdr:twoCellAnchor>
  <xdr:twoCellAnchor editAs="oneCell">
    <xdr:from>
      <xdr:col>6</xdr:col>
      <xdr:colOff>200025</xdr:colOff>
      <xdr:row>43</xdr:row>
      <xdr:rowOff>180975</xdr:rowOff>
    </xdr:from>
    <xdr:to>
      <xdr:col>6</xdr:col>
      <xdr:colOff>1362075</xdr:colOff>
      <xdr:row>43</xdr:row>
      <xdr:rowOff>868625</xdr:rowOff>
    </xdr:to>
    <xdr:pic>
      <xdr:nvPicPr>
        <xdr:cNvPr id="106" name="Imagen 105">
          <a:extLst>
            <a:ext uri="{FF2B5EF4-FFF2-40B4-BE49-F238E27FC236}">
              <a16:creationId xmlns:a16="http://schemas.microsoft.com/office/drawing/2014/main" id="{F2B7229B-8072-4948-AE87-300A2262B79D}"/>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6305550" y="40033575"/>
          <a:ext cx="1162050" cy="687650"/>
        </a:xfrm>
        <a:prstGeom prst="rect">
          <a:avLst/>
        </a:prstGeom>
      </xdr:spPr>
    </xdr:pic>
    <xdr:clientData/>
  </xdr:twoCellAnchor>
  <xdr:twoCellAnchor editAs="oneCell">
    <xdr:from>
      <xdr:col>6</xdr:col>
      <xdr:colOff>57150</xdr:colOff>
      <xdr:row>44</xdr:row>
      <xdr:rowOff>133350</xdr:rowOff>
    </xdr:from>
    <xdr:to>
      <xdr:col>6</xdr:col>
      <xdr:colOff>1403810</xdr:colOff>
      <xdr:row>44</xdr:row>
      <xdr:rowOff>819150</xdr:rowOff>
    </xdr:to>
    <xdr:pic>
      <xdr:nvPicPr>
        <xdr:cNvPr id="107" name="Imagen 106">
          <a:extLst>
            <a:ext uri="{FF2B5EF4-FFF2-40B4-BE49-F238E27FC236}">
              <a16:creationId xmlns:a16="http://schemas.microsoft.com/office/drawing/2014/main" id="{9E28345B-64CA-4280-8F0A-816BF8D61609}"/>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6162675" y="40957500"/>
          <a:ext cx="1346660" cy="685800"/>
        </a:xfrm>
        <a:prstGeom prst="rect">
          <a:avLst/>
        </a:prstGeom>
      </xdr:spPr>
    </xdr:pic>
    <xdr:clientData/>
  </xdr:twoCellAnchor>
  <xdr:twoCellAnchor editAs="oneCell">
    <xdr:from>
      <xdr:col>6</xdr:col>
      <xdr:colOff>85725</xdr:colOff>
      <xdr:row>45</xdr:row>
      <xdr:rowOff>123825</xdr:rowOff>
    </xdr:from>
    <xdr:to>
      <xdr:col>6</xdr:col>
      <xdr:colOff>1371600</xdr:colOff>
      <xdr:row>45</xdr:row>
      <xdr:rowOff>778670</xdr:rowOff>
    </xdr:to>
    <xdr:pic>
      <xdr:nvPicPr>
        <xdr:cNvPr id="108" name="Imagen 107">
          <a:extLst>
            <a:ext uri="{FF2B5EF4-FFF2-40B4-BE49-F238E27FC236}">
              <a16:creationId xmlns:a16="http://schemas.microsoft.com/office/drawing/2014/main" id="{E2045604-2204-40A0-B084-5BB520201FF8}"/>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6191250" y="41833800"/>
          <a:ext cx="1285875" cy="654845"/>
        </a:xfrm>
        <a:prstGeom prst="rect">
          <a:avLst/>
        </a:prstGeom>
      </xdr:spPr>
    </xdr:pic>
    <xdr:clientData/>
  </xdr:twoCellAnchor>
  <xdr:twoCellAnchor editAs="oneCell">
    <xdr:from>
      <xdr:col>6</xdr:col>
      <xdr:colOff>276226</xdr:colOff>
      <xdr:row>46</xdr:row>
      <xdr:rowOff>38101</xdr:rowOff>
    </xdr:from>
    <xdr:to>
      <xdr:col>6</xdr:col>
      <xdr:colOff>1138356</xdr:colOff>
      <xdr:row>46</xdr:row>
      <xdr:rowOff>742951</xdr:rowOff>
    </xdr:to>
    <xdr:pic>
      <xdr:nvPicPr>
        <xdr:cNvPr id="109" name="Imagen 108">
          <a:extLst>
            <a:ext uri="{FF2B5EF4-FFF2-40B4-BE49-F238E27FC236}">
              <a16:creationId xmlns:a16="http://schemas.microsoft.com/office/drawing/2014/main" id="{1D3D8628-39C6-4C5C-872F-21DFDA296C59}"/>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381751" y="42614851"/>
          <a:ext cx="862130" cy="704850"/>
        </a:xfrm>
        <a:prstGeom prst="rect">
          <a:avLst/>
        </a:prstGeom>
      </xdr:spPr>
    </xdr:pic>
    <xdr:clientData/>
  </xdr:twoCellAnchor>
  <xdr:twoCellAnchor editAs="oneCell">
    <xdr:from>
      <xdr:col>6</xdr:col>
      <xdr:colOff>276225</xdr:colOff>
      <xdr:row>47</xdr:row>
      <xdr:rowOff>66675</xdr:rowOff>
    </xdr:from>
    <xdr:to>
      <xdr:col>6</xdr:col>
      <xdr:colOff>1138355</xdr:colOff>
      <xdr:row>47</xdr:row>
      <xdr:rowOff>771525</xdr:rowOff>
    </xdr:to>
    <xdr:pic>
      <xdr:nvPicPr>
        <xdr:cNvPr id="110" name="Imagen 109">
          <a:extLst>
            <a:ext uri="{FF2B5EF4-FFF2-40B4-BE49-F238E27FC236}">
              <a16:creationId xmlns:a16="http://schemas.microsoft.com/office/drawing/2014/main" id="{22A71A46-91FA-4AC6-8B44-4A734A5776E7}"/>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381750" y="43453050"/>
          <a:ext cx="862130" cy="704850"/>
        </a:xfrm>
        <a:prstGeom prst="rect">
          <a:avLst/>
        </a:prstGeom>
      </xdr:spPr>
    </xdr:pic>
    <xdr:clientData/>
  </xdr:twoCellAnchor>
  <xdr:twoCellAnchor editAs="oneCell">
    <xdr:from>
      <xdr:col>6</xdr:col>
      <xdr:colOff>285750</xdr:colOff>
      <xdr:row>48</xdr:row>
      <xdr:rowOff>57150</xdr:rowOff>
    </xdr:from>
    <xdr:to>
      <xdr:col>6</xdr:col>
      <xdr:colOff>1147880</xdr:colOff>
      <xdr:row>48</xdr:row>
      <xdr:rowOff>762000</xdr:rowOff>
    </xdr:to>
    <xdr:pic>
      <xdr:nvPicPr>
        <xdr:cNvPr id="111" name="Imagen 110">
          <a:extLst>
            <a:ext uri="{FF2B5EF4-FFF2-40B4-BE49-F238E27FC236}">
              <a16:creationId xmlns:a16="http://schemas.microsoft.com/office/drawing/2014/main" id="{8A93A87B-A032-484B-B83A-31463DE0808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391275" y="44253150"/>
          <a:ext cx="862130" cy="704850"/>
        </a:xfrm>
        <a:prstGeom prst="rect">
          <a:avLst/>
        </a:prstGeom>
      </xdr:spPr>
    </xdr:pic>
    <xdr:clientData/>
  </xdr:twoCellAnchor>
  <xdr:twoCellAnchor editAs="oneCell">
    <xdr:from>
      <xdr:col>6</xdr:col>
      <xdr:colOff>276225</xdr:colOff>
      <xdr:row>49</xdr:row>
      <xdr:rowOff>95250</xdr:rowOff>
    </xdr:from>
    <xdr:to>
      <xdr:col>6</xdr:col>
      <xdr:colOff>1138355</xdr:colOff>
      <xdr:row>49</xdr:row>
      <xdr:rowOff>800100</xdr:rowOff>
    </xdr:to>
    <xdr:pic>
      <xdr:nvPicPr>
        <xdr:cNvPr id="112" name="Imagen 111">
          <a:extLst>
            <a:ext uri="{FF2B5EF4-FFF2-40B4-BE49-F238E27FC236}">
              <a16:creationId xmlns:a16="http://schemas.microsoft.com/office/drawing/2014/main" id="{8E4F7C30-9CF1-4460-8286-3808FC442F4E}"/>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381750" y="45100875"/>
          <a:ext cx="862130" cy="704850"/>
        </a:xfrm>
        <a:prstGeom prst="rect">
          <a:avLst/>
        </a:prstGeom>
      </xdr:spPr>
    </xdr:pic>
    <xdr:clientData/>
  </xdr:twoCellAnchor>
  <xdr:twoCellAnchor editAs="oneCell">
    <xdr:from>
      <xdr:col>6</xdr:col>
      <xdr:colOff>276225</xdr:colOff>
      <xdr:row>50</xdr:row>
      <xdr:rowOff>142875</xdr:rowOff>
    </xdr:from>
    <xdr:to>
      <xdr:col>6</xdr:col>
      <xdr:colOff>1138355</xdr:colOff>
      <xdr:row>50</xdr:row>
      <xdr:rowOff>847725</xdr:rowOff>
    </xdr:to>
    <xdr:pic>
      <xdr:nvPicPr>
        <xdr:cNvPr id="113" name="Imagen 112">
          <a:extLst>
            <a:ext uri="{FF2B5EF4-FFF2-40B4-BE49-F238E27FC236}">
              <a16:creationId xmlns:a16="http://schemas.microsoft.com/office/drawing/2014/main" id="{DB0D0E8B-605E-403E-96DE-1B3762FF6BDA}"/>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381750" y="46015275"/>
          <a:ext cx="862130" cy="704850"/>
        </a:xfrm>
        <a:prstGeom prst="rect">
          <a:avLst/>
        </a:prstGeom>
      </xdr:spPr>
    </xdr:pic>
    <xdr:clientData/>
  </xdr:twoCellAnchor>
  <xdr:twoCellAnchor editAs="oneCell">
    <xdr:from>
      <xdr:col>6</xdr:col>
      <xdr:colOff>95250</xdr:colOff>
      <xdr:row>51</xdr:row>
      <xdr:rowOff>123825</xdr:rowOff>
    </xdr:from>
    <xdr:to>
      <xdr:col>6</xdr:col>
      <xdr:colOff>1371600</xdr:colOff>
      <xdr:row>51</xdr:row>
      <xdr:rowOff>1275078</xdr:rowOff>
    </xdr:to>
    <xdr:pic>
      <xdr:nvPicPr>
        <xdr:cNvPr id="114" name="Imagen 113">
          <a:extLst>
            <a:ext uri="{FF2B5EF4-FFF2-40B4-BE49-F238E27FC236}">
              <a16:creationId xmlns:a16="http://schemas.microsoft.com/office/drawing/2014/main" id="{21683696-C9E3-4F9D-9655-D01AB7ADA167}"/>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200775" y="47015400"/>
          <a:ext cx="1276350" cy="1151253"/>
        </a:xfrm>
        <a:prstGeom prst="rect">
          <a:avLst/>
        </a:prstGeom>
      </xdr:spPr>
    </xdr:pic>
    <xdr:clientData/>
  </xdr:twoCellAnchor>
  <xdr:twoCellAnchor editAs="oneCell">
    <xdr:from>
      <xdr:col>6</xdr:col>
      <xdr:colOff>85725</xdr:colOff>
      <xdr:row>52</xdr:row>
      <xdr:rowOff>47625</xdr:rowOff>
    </xdr:from>
    <xdr:to>
      <xdr:col>6</xdr:col>
      <xdr:colOff>1362075</xdr:colOff>
      <xdr:row>52</xdr:row>
      <xdr:rowOff>1198878</xdr:rowOff>
    </xdr:to>
    <xdr:pic>
      <xdr:nvPicPr>
        <xdr:cNvPr id="116" name="Imagen 115">
          <a:extLst>
            <a:ext uri="{FF2B5EF4-FFF2-40B4-BE49-F238E27FC236}">
              <a16:creationId xmlns:a16="http://schemas.microsoft.com/office/drawing/2014/main" id="{257AB8C0-E55A-415B-910D-75C710E0B295}"/>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191250" y="48396525"/>
          <a:ext cx="1276350" cy="1151253"/>
        </a:xfrm>
        <a:prstGeom prst="rect">
          <a:avLst/>
        </a:prstGeom>
      </xdr:spPr>
    </xdr:pic>
    <xdr:clientData/>
  </xdr:twoCellAnchor>
  <xdr:twoCellAnchor editAs="oneCell">
    <xdr:from>
      <xdr:col>6</xdr:col>
      <xdr:colOff>19050</xdr:colOff>
      <xdr:row>53</xdr:row>
      <xdr:rowOff>28575</xdr:rowOff>
    </xdr:from>
    <xdr:to>
      <xdr:col>6</xdr:col>
      <xdr:colOff>1295400</xdr:colOff>
      <xdr:row>53</xdr:row>
      <xdr:rowOff>1179828</xdr:rowOff>
    </xdr:to>
    <xdr:pic>
      <xdr:nvPicPr>
        <xdr:cNvPr id="117" name="Imagen 116">
          <a:extLst>
            <a:ext uri="{FF2B5EF4-FFF2-40B4-BE49-F238E27FC236}">
              <a16:creationId xmlns:a16="http://schemas.microsoft.com/office/drawing/2014/main" id="{A5482B97-8935-4D78-8D1B-2C7A1A7A17A3}"/>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124575" y="49634775"/>
          <a:ext cx="1276350" cy="1151253"/>
        </a:xfrm>
        <a:prstGeom prst="rect">
          <a:avLst/>
        </a:prstGeom>
      </xdr:spPr>
    </xdr:pic>
    <xdr:clientData/>
  </xdr:twoCellAnchor>
  <xdr:twoCellAnchor editAs="oneCell">
    <xdr:from>
      <xdr:col>6</xdr:col>
      <xdr:colOff>133350</xdr:colOff>
      <xdr:row>54</xdr:row>
      <xdr:rowOff>219075</xdr:rowOff>
    </xdr:from>
    <xdr:to>
      <xdr:col>6</xdr:col>
      <xdr:colOff>1362075</xdr:colOff>
      <xdr:row>54</xdr:row>
      <xdr:rowOff>1028700</xdr:rowOff>
    </xdr:to>
    <xdr:pic>
      <xdr:nvPicPr>
        <xdr:cNvPr id="118" name="Imagen 117">
          <a:extLst>
            <a:ext uri="{FF2B5EF4-FFF2-40B4-BE49-F238E27FC236}">
              <a16:creationId xmlns:a16="http://schemas.microsoft.com/office/drawing/2014/main" id="{AF0E0357-89BC-488D-A2C2-5F1E2DC0097D}"/>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6238875" y="51082575"/>
          <a:ext cx="1228725" cy="809625"/>
        </a:xfrm>
        <a:prstGeom prst="rect">
          <a:avLst/>
        </a:prstGeom>
      </xdr:spPr>
    </xdr:pic>
    <xdr:clientData/>
  </xdr:twoCellAnchor>
  <xdr:twoCellAnchor editAs="oneCell">
    <xdr:from>
      <xdr:col>6</xdr:col>
      <xdr:colOff>209550</xdr:colOff>
      <xdr:row>55</xdr:row>
      <xdr:rowOff>19050</xdr:rowOff>
    </xdr:from>
    <xdr:to>
      <xdr:col>6</xdr:col>
      <xdr:colOff>1310504</xdr:colOff>
      <xdr:row>55</xdr:row>
      <xdr:rowOff>847725</xdr:rowOff>
    </xdr:to>
    <xdr:pic>
      <xdr:nvPicPr>
        <xdr:cNvPr id="119" name="Imagen 118">
          <a:extLst>
            <a:ext uri="{FF2B5EF4-FFF2-40B4-BE49-F238E27FC236}">
              <a16:creationId xmlns:a16="http://schemas.microsoft.com/office/drawing/2014/main" id="{ED061262-6870-47D9-AFE7-69D34A03FE54}"/>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6315075" y="52016025"/>
          <a:ext cx="1100954" cy="828675"/>
        </a:xfrm>
        <a:prstGeom prst="rect">
          <a:avLst/>
        </a:prstGeom>
      </xdr:spPr>
    </xdr:pic>
    <xdr:clientData/>
  </xdr:twoCellAnchor>
  <xdr:twoCellAnchor editAs="oneCell">
    <xdr:from>
      <xdr:col>6</xdr:col>
      <xdr:colOff>247650</xdr:colOff>
      <xdr:row>56</xdr:row>
      <xdr:rowOff>152400</xdr:rowOff>
    </xdr:from>
    <xdr:to>
      <xdr:col>6</xdr:col>
      <xdr:colOff>1190625</xdr:colOff>
      <xdr:row>56</xdr:row>
      <xdr:rowOff>828495</xdr:rowOff>
    </xdr:to>
    <xdr:pic>
      <xdr:nvPicPr>
        <xdr:cNvPr id="120" name="Imagen 119">
          <a:extLst>
            <a:ext uri="{FF2B5EF4-FFF2-40B4-BE49-F238E27FC236}">
              <a16:creationId xmlns:a16="http://schemas.microsoft.com/office/drawing/2014/main" id="{4BC59594-675F-4B93-8CCB-6AA5370B8141}"/>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353175" y="53101875"/>
          <a:ext cx="942975" cy="676095"/>
        </a:xfrm>
        <a:prstGeom prst="rect">
          <a:avLst/>
        </a:prstGeom>
      </xdr:spPr>
    </xdr:pic>
    <xdr:clientData/>
  </xdr:twoCellAnchor>
  <xdr:twoCellAnchor editAs="oneCell">
    <xdr:from>
      <xdr:col>6</xdr:col>
      <xdr:colOff>276225</xdr:colOff>
      <xdr:row>57</xdr:row>
      <xdr:rowOff>95250</xdr:rowOff>
    </xdr:from>
    <xdr:to>
      <xdr:col>6</xdr:col>
      <xdr:colOff>1219200</xdr:colOff>
      <xdr:row>57</xdr:row>
      <xdr:rowOff>771345</xdr:rowOff>
    </xdr:to>
    <xdr:pic>
      <xdr:nvPicPr>
        <xdr:cNvPr id="121" name="Imagen 120">
          <a:extLst>
            <a:ext uri="{FF2B5EF4-FFF2-40B4-BE49-F238E27FC236}">
              <a16:creationId xmlns:a16="http://schemas.microsoft.com/office/drawing/2014/main" id="{1EB6E1DB-92FB-49E3-9DDC-07BA8D1F1428}"/>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381750" y="53987700"/>
          <a:ext cx="942975" cy="676095"/>
        </a:xfrm>
        <a:prstGeom prst="rect">
          <a:avLst/>
        </a:prstGeom>
      </xdr:spPr>
    </xdr:pic>
    <xdr:clientData/>
  </xdr:twoCellAnchor>
  <xdr:twoCellAnchor editAs="oneCell">
    <xdr:from>
      <xdr:col>6</xdr:col>
      <xdr:colOff>266700</xdr:colOff>
      <xdr:row>58</xdr:row>
      <xdr:rowOff>57150</xdr:rowOff>
    </xdr:from>
    <xdr:to>
      <xdr:col>6</xdr:col>
      <xdr:colOff>1209675</xdr:colOff>
      <xdr:row>58</xdr:row>
      <xdr:rowOff>733245</xdr:rowOff>
    </xdr:to>
    <xdr:pic>
      <xdr:nvPicPr>
        <xdr:cNvPr id="122" name="Imagen 121">
          <a:extLst>
            <a:ext uri="{FF2B5EF4-FFF2-40B4-BE49-F238E27FC236}">
              <a16:creationId xmlns:a16="http://schemas.microsoft.com/office/drawing/2014/main" id="{21CD3D3E-EC42-4FFD-AEC7-CF6B158DF1FF}"/>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372225" y="54825900"/>
          <a:ext cx="942975" cy="676095"/>
        </a:xfrm>
        <a:prstGeom prst="rect">
          <a:avLst/>
        </a:prstGeom>
      </xdr:spPr>
    </xdr:pic>
    <xdr:clientData/>
  </xdr:twoCellAnchor>
  <xdr:twoCellAnchor editAs="oneCell">
    <xdr:from>
      <xdr:col>6</xdr:col>
      <xdr:colOff>228600</xdr:colOff>
      <xdr:row>59</xdr:row>
      <xdr:rowOff>95250</xdr:rowOff>
    </xdr:from>
    <xdr:to>
      <xdr:col>6</xdr:col>
      <xdr:colOff>1171575</xdr:colOff>
      <xdr:row>59</xdr:row>
      <xdr:rowOff>771345</xdr:rowOff>
    </xdr:to>
    <xdr:pic>
      <xdr:nvPicPr>
        <xdr:cNvPr id="123" name="Imagen 122">
          <a:extLst>
            <a:ext uri="{FF2B5EF4-FFF2-40B4-BE49-F238E27FC236}">
              <a16:creationId xmlns:a16="http://schemas.microsoft.com/office/drawing/2014/main" id="{A39B04A2-EC30-4380-A8FB-1993CDDA91C5}"/>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334125" y="55702200"/>
          <a:ext cx="942975" cy="676095"/>
        </a:xfrm>
        <a:prstGeom prst="rect">
          <a:avLst/>
        </a:prstGeom>
      </xdr:spPr>
    </xdr:pic>
    <xdr:clientData/>
  </xdr:twoCellAnchor>
  <xdr:twoCellAnchor editAs="oneCell">
    <xdr:from>
      <xdr:col>6</xdr:col>
      <xdr:colOff>228600</xdr:colOff>
      <xdr:row>60</xdr:row>
      <xdr:rowOff>133350</xdr:rowOff>
    </xdr:from>
    <xdr:to>
      <xdr:col>6</xdr:col>
      <xdr:colOff>1171575</xdr:colOff>
      <xdr:row>60</xdr:row>
      <xdr:rowOff>809445</xdr:rowOff>
    </xdr:to>
    <xdr:pic>
      <xdr:nvPicPr>
        <xdr:cNvPr id="124" name="Imagen 123">
          <a:extLst>
            <a:ext uri="{FF2B5EF4-FFF2-40B4-BE49-F238E27FC236}">
              <a16:creationId xmlns:a16="http://schemas.microsoft.com/office/drawing/2014/main" id="{3862C211-949A-4314-928D-45D4DD6D8B2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334125" y="56559450"/>
          <a:ext cx="942975" cy="676095"/>
        </a:xfrm>
        <a:prstGeom prst="rect">
          <a:avLst/>
        </a:prstGeom>
      </xdr:spPr>
    </xdr:pic>
    <xdr:clientData/>
  </xdr:twoCellAnchor>
  <xdr:twoCellAnchor editAs="oneCell">
    <xdr:from>
      <xdr:col>6</xdr:col>
      <xdr:colOff>171451</xdr:colOff>
      <xdr:row>61</xdr:row>
      <xdr:rowOff>171450</xdr:rowOff>
    </xdr:from>
    <xdr:to>
      <xdr:col>6</xdr:col>
      <xdr:colOff>1238251</xdr:colOff>
      <xdr:row>61</xdr:row>
      <xdr:rowOff>852091</xdr:rowOff>
    </xdr:to>
    <xdr:pic>
      <xdr:nvPicPr>
        <xdr:cNvPr id="125" name="Imagen 124">
          <a:extLst>
            <a:ext uri="{FF2B5EF4-FFF2-40B4-BE49-F238E27FC236}">
              <a16:creationId xmlns:a16="http://schemas.microsoft.com/office/drawing/2014/main" id="{13C26539-1F2D-4FEE-80B8-CF66F50F3178}"/>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6276976" y="57597675"/>
          <a:ext cx="1066800" cy="680641"/>
        </a:xfrm>
        <a:prstGeom prst="rect">
          <a:avLst/>
        </a:prstGeom>
      </xdr:spPr>
    </xdr:pic>
    <xdr:clientData/>
  </xdr:twoCellAnchor>
  <xdr:twoCellAnchor editAs="oneCell">
    <xdr:from>
      <xdr:col>6</xdr:col>
      <xdr:colOff>200025</xdr:colOff>
      <xdr:row>62</xdr:row>
      <xdr:rowOff>95250</xdr:rowOff>
    </xdr:from>
    <xdr:to>
      <xdr:col>6</xdr:col>
      <xdr:colOff>1247775</xdr:colOff>
      <xdr:row>62</xdr:row>
      <xdr:rowOff>1019307</xdr:rowOff>
    </xdr:to>
    <xdr:pic>
      <xdr:nvPicPr>
        <xdr:cNvPr id="126" name="Imagen 125">
          <a:extLst>
            <a:ext uri="{FF2B5EF4-FFF2-40B4-BE49-F238E27FC236}">
              <a16:creationId xmlns:a16="http://schemas.microsoft.com/office/drawing/2014/main" id="{BAC13CA8-718D-4D0B-A18B-1FEE8F440C86}"/>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305550" y="58550175"/>
          <a:ext cx="1047750" cy="924057"/>
        </a:xfrm>
        <a:prstGeom prst="rect">
          <a:avLst/>
        </a:prstGeom>
      </xdr:spPr>
    </xdr:pic>
    <xdr:clientData/>
  </xdr:twoCellAnchor>
  <xdr:twoCellAnchor editAs="oneCell">
    <xdr:from>
      <xdr:col>6</xdr:col>
      <xdr:colOff>180975</xdr:colOff>
      <xdr:row>63</xdr:row>
      <xdr:rowOff>85725</xdr:rowOff>
    </xdr:from>
    <xdr:to>
      <xdr:col>6</xdr:col>
      <xdr:colOff>1228725</xdr:colOff>
      <xdr:row>63</xdr:row>
      <xdr:rowOff>1009782</xdr:rowOff>
    </xdr:to>
    <xdr:pic>
      <xdr:nvPicPr>
        <xdr:cNvPr id="127" name="Imagen 126">
          <a:extLst>
            <a:ext uri="{FF2B5EF4-FFF2-40B4-BE49-F238E27FC236}">
              <a16:creationId xmlns:a16="http://schemas.microsoft.com/office/drawing/2014/main" id="{57288E62-B9B8-4E62-9EAA-9B148CC351E1}"/>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286500" y="59674125"/>
          <a:ext cx="1047750" cy="924057"/>
        </a:xfrm>
        <a:prstGeom prst="rect">
          <a:avLst/>
        </a:prstGeom>
      </xdr:spPr>
    </xdr:pic>
    <xdr:clientData/>
  </xdr:twoCellAnchor>
  <xdr:twoCellAnchor editAs="oneCell">
    <xdr:from>
      <xdr:col>6</xdr:col>
      <xdr:colOff>209550</xdr:colOff>
      <xdr:row>64</xdr:row>
      <xdr:rowOff>85725</xdr:rowOff>
    </xdr:from>
    <xdr:to>
      <xdr:col>6</xdr:col>
      <xdr:colOff>1257300</xdr:colOff>
      <xdr:row>64</xdr:row>
      <xdr:rowOff>1009782</xdr:rowOff>
    </xdr:to>
    <xdr:pic>
      <xdr:nvPicPr>
        <xdr:cNvPr id="128" name="Imagen 127">
          <a:extLst>
            <a:ext uri="{FF2B5EF4-FFF2-40B4-BE49-F238E27FC236}">
              <a16:creationId xmlns:a16="http://schemas.microsoft.com/office/drawing/2014/main" id="{9093AD3C-2DB1-4F87-9DDA-98DE1B3361D8}"/>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315075" y="60807600"/>
          <a:ext cx="1047750" cy="924057"/>
        </a:xfrm>
        <a:prstGeom prst="rect">
          <a:avLst/>
        </a:prstGeom>
      </xdr:spPr>
    </xdr:pic>
    <xdr:clientData/>
  </xdr:twoCellAnchor>
  <xdr:twoCellAnchor editAs="oneCell">
    <xdr:from>
      <xdr:col>6</xdr:col>
      <xdr:colOff>276226</xdr:colOff>
      <xdr:row>65</xdr:row>
      <xdr:rowOff>571501</xdr:rowOff>
    </xdr:from>
    <xdr:to>
      <xdr:col>6</xdr:col>
      <xdr:colOff>1291944</xdr:colOff>
      <xdr:row>65</xdr:row>
      <xdr:rowOff>1733551</xdr:rowOff>
    </xdr:to>
    <xdr:pic>
      <xdr:nvPicPr>
        <xdr:cNvPr id="129" name="Imagen 128">
          <a:extLst>
            <a:ext uri="{FF2B5EF4-FFF2-40B4-BE49-F238E27FC236}">
              <a16:creationId xmlns:a16="http://schemas.microsoft.com/office/drawing/2014/main" id="{C464265D-3FE6-4F64-ABE5-709A9AFB024E}"/>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6381751" y="62426851"/>
          <a:ext cx="1015718" cy="1162050"/>
        </a:xfrm>
        <a:prstGeom prst="rect">
          <a:avLst/>
        </a:prstGeom>
      </xdr:spPr>
    </xdr:pic>
    <xdr:clientData/>
  </xdr:twoCellAnchor>
  <xdr:oneCellAnchor>
    <xdr:from>
      <xdr:col>6</xdr:col>
      <xdr:colOff>152400</xdr:colOff>
      <xdr:row>66</xdr:row>
      <xdr:rowOff>285751</xdr:rowOff>
    </xdr:from>
    <xdr:ext cx="1237573" cy="771524"/>
    <xdr:pic>
      <xdr:nvPicPr>
        <xdr:cNvPr id="130" name="Imagen 129">
          <a:extLst>
            <a:ext uri="{FF2B5EF4-FFF2-40B4-BE49-F238E27FC236}">
              <a16:creationId xmlns:a16="http://schemas.microsoft.com/office/drawing/2014/main" id="{206A7FD2-96EA-45CD-B48E-BB49867A458A}"/>
            </a:ext>
            <a:ext uri="{147F2762-F138-4A5C-976F-8EAC2B608ADB}">
              <a16:predDERef xmlns:a16="http://schemas.microsoft.com/office/drawing/2014/main" pred="{FDDAD6DB-903F-9BB5-9DA4-B01F1213994A}"/>
            </a:ext>
          </a:extLst>
        </xdr:cNvPr>
        <xdr:cNvPicPr>
          <a:picLocks noChangeAspect="1"/>
        </xdr:cNvPicPr>
      </xdr:nvPicPr>
      <xdr:blipFill>
        <a:blip xmlns:r="http://schemas.openxmlformats.org/officeDocument/2006/relationships" r:embed="rId39"/>
        <a:stretch>
          <a:fillRect/>
        </a:stretch>
      </xdr:blipFill>
      <xdr:spPr>
        <a:xfrm>
          <a:off x="6257925" y="64408051"/>
          <a:ext cx="1237573" cy="771524"/>
        </a:xfrm>
        <a:prstGeom prst="rect">
          <a:avLst/>
        </a:prstGeom>
      </xdr:spPr>
    </xdr:pic>
    <xdr:clientData/>
  </xdr:oneCellAnchor>
  <xdr:oneCellAnchor>
    <xdr:from>
      <xdr:col>6</xdr:col>
      <xdr:colOff>95250</xdr:colOff>
      <xdr:row>67</xdr:row>
      <xdr:rowOff>28575</xdr:rowOff>
    </xdr:from>
    <xdr:ext cx="1228725" cy="702129"/>
    <xdr:pic>
      <xdr:nvPicPr>
        <xdr:cNvPr id="131" name="Imagen 130">
          <a:extLst>
            <a:ext uri="{FF2B5EF4-FFF2-40B4-BE49-F238E27FC236}">
              <a16:creationId xmlns:a16="http://schemas.microsoft.com/office/drawing/2014/main" id="{5B0EEF0A-56CC-4B91-A137-A37008C8000D}"/>
            </a:ext>
            <a:ext uri="{147F2762-F138-4A5C-976F-8EAC2B608ADB}">
              <a16:predDERef xmlns:a16="http://schemas.microsoft.com/office/drawing/2014/main" pred="{73804831-B95D-B802-7693-EF0C7C740AC0}"/>
            </a:ext>
          </a:extLst>
        </xdr:cNvPr>
        <xdr:cNvPicPr>
          <a:picLocks noChangeAspect="1"/>
        </xdr:cNvPicPr>
      </xdr:nvPicPr>
      <xdr:blipFill>
        <a:blip xmlns:r="http://schemas.openxmlformats.org/officeDocument/2006/relationships" r:embed="rId40"/>
        <a:stretch>
          <a:fillRect/>
        </a:stretch>
      </xdr:blipFill>
      <xdr:spPr>
        <a:xfrm>
          <a:off x="6200775" y="65446275"/>
          <a:ext cx="1228725" cy="70212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4BFA0-3B03-4BA2-867E-75718D1120B4}">
  <dimension ref="A1:S47"/>
  <sheetViews>
    <sheetView zoomScale="80" zoomScaleNormal="80" workbookViewId="0">
      <selection activeCell="A2" sqref="A2"/>
    </sheetView>
  </sheetViews>
  <sheetFormatPr baseColWidth="10" defaultRowHeight="15" x14ac:dyDescent="0.25"/>
  <cols>
    <col min="1" max="1" width="9" customWidth="1"/>
    <col min="3" max="3" width="20" customWidth="1"/>
    <col min="4" max="4" width="23" customWidth="1"/>
    <col min="5" max="5" width="26.140625" customWidth="1"/>
    <col min="7" max="7" width="15.85546875" customWidth="1"/>
    <col min="8" max="8" width="48" customWidth="1"/>
    <col min="9" max="9" width="16.140625" customWidth="1"/>
    <col min="10" max="10" width="15.85546875" customWidth="1"/>
    <col min="11" max="11" width="14.42578125" customWidth="1"/>
    <col min="12" max="12" width="15.140625" customWidth="1"/>
    <col min="13" max="13" width="17.28515625" customWidth="1"/>
    <col min="14" max="14" width="14.5703125" bestFit="1" customWidth="1"/>
    <col min="15" max="15" width="14.42578125" bestFit="1" customWidth="1"/>
    <col min="16" max="16" width="15.42578125" bestFit="1" customWidth="1"/>
    <col min="17" max="17" width="18.42578125" customWidth="1"/>
    <col min="18" max="18" width="19" customWidth="1"/>
    <col min="19" max="19" width="18.140625" customWidth="1"/>
  </cols>
  <sheetData>
    <row r="1" spans="1:19" ht="31.5" customHeight="1" x14ac:dyDescent="0.25">
      <c r="A1" s="336" t="s">
        <v>1499</v>
      </c>
      <c r="B1" s="337"/>
      <c r="C1" s="337"/>
      <c r="D1" s="337"/>
      <c r="E1" s="337"/>
      <c r="F1" s="337"/>
      <c r="G1" s="337"/>
      <c r="H1" s="337"/>
      <c r="I1" s="338"/>
      <c r="J1" s="339" t="s">
        <v>1301</v>
      </c>
      <c r="K1" s="340"/>
      <c r="L1" s="340"/>
      <c r="M1" s="341"/>
      <c r="N1" s="342" t="s">
        <v>1424</v>
      </c>
      <c r="O1" s="343"/>
      <c r="P1" s="343"/>
      <c r="Q1" s="344"/>
      <c r="R1" s="345" t="s">
        <v>50</v>
      </c>
      <c r="S1" s="346"/>
    </row>
    <row r="2" spans="1:19" ht="63" x14ac:dyDescent="0.25">
      <c r="A2" s="282" t="s">
        <v>0</v>
      </c>
      <c r="B2" s="282" t="s">
        <v>1</v>
      </c>
      <c r="C2" s="282" t="s">
        <v>2</v>
      </c>
      <c r="D2" s="282" t="s">
        <v>3</v>
      </c>
      <c r="E2" s="283" t="s">
        <v>53</v>
      </c>
      <c r="F2" s="282" t="s">
        <v>4</v>
      </c>
      <c r="G2" s="282" t="s">
        <v>5</v>
      </c>
      <c r="H2" s="282" t="s">
        <v>1302</v>
      </c>
      <c r="I2" s="283" t="s">
        <v>1303</v>
      </c>
      <c r="J2" s="330" t="s">
        <v>7</v>
      </c>
      <c r="K2" s="330" t="s">
        <v>8</v>
      </c>
      <c r="L2" s="330" t="s">
        <v>9</v>
      </c>
      <c r="M2" s="330" t="s">
        <v>10</v>
      </c>
      <c r="N2" s="284" t="s">
        <v>7</v>
      </c>
      <c r="O2" s="284" t="s">
        <v>8</v>
      </c>
      <c r="P2" s="284" t="s">
        <v>9</v>
      </c>
      <c r="Q2" s="284" t="s">
        <v>10</v>
      </c>
      <c r="R2" s="285" t="s">
        <v>9</v>
      </c>
      <c r="S2" s="286" t="s">
        <v>10</v>
      </c>
    </row>
    <row r="3" spans="1:19" ht="315" x14ac:dyDescent="0.25">
      <c r="A3" s="287">
        <v>1</v>
      </c>
      <c r="B3" s="287">
        <v>12161500</v>
      </c>
      <c r="C3" s="86" t="s">
        <v>1304</v>
      </c>
      <c r="D3" s="260" t="s">
        <v>1488</v>
      </c>
      <c r="E3" s="86"/>
      <c r="F3" s="288" t="s">
        <v>1305</v>
      </c>
      <c r="G3" s="69">
        <v>2</v>
      </c>
      <c r="H3" s="289" t="s">
        <v>1306</v>
      </c>
      <c r="I3" s="86" t="s">
        <v>1307</v>
      </c>
      <c r="J3" s="290">
        <v>4697000</v>
      </c>
      <c r="K3" s="291">
        <v>0.19</v>
      </c>
      <c r="L3" s="290">
        <f>+(J3*K3)+J3</f>
        <v>5589430</v>
      </c>
      <c r="M3" s="290">
        <f>+L3*G3</f>
        <v>11178860</v>
      </c>
      <c r="N3" s="290"/>
      <c r="O3" s="290"/>
      <c r="P3" s="290"/>
      <c r="Q3" s="290"/>
      <c r="R3" s="292">
        <f>+AVERAGE(L3,P3)</f>
        <v>5589430</v>
      </c>
      <c r="S3" s="293">
        <f>+R3*G3</f>
        <v>11178860</v>
      </c>
    </row>
    <row r="4" spans="1:19" ht="315" x14ac:dyDescent="0.25">
      <c r="A4" s="287">
        <v>2</v>
      </c>
      <c r="B4" s="287">
        <v>12161500</v>
      </c>
      <c r="C4" s="86" t="s">
        <v>1308</v>
      </c>
      <c r="D4" s="86" t="s">
        <v>1487</v>
      </c>
      <c r="E4" s="86"/>
      <c r="F4" s="288" t="s">
        <v>1305</v>
      </c>
      <c r="G4" s="69">
        <v>1</v>
      </c>
      <c r="H4" s="289" t="s">
        <v>1306</v>
      </c>
      <c r="I4" s="86" t="s">
        <v>1307</v>
      </c>
      <c r="J4" s="290">
        <v>4697000</v>
      </c>
      <c r="K4" s="291">
        <v>0.19</v>
      </c>
      <c r="L4" s="290">
        <f t="shared" ref="L4:L5" si="0">+(J4*K4)+J4</f>
        <v>5589430</v>
      </c>
      <c r="M4" s="290">
        <f t="shared" ref="M4:M5" si="1">+L4*G4</f>
        <v>5589430</v>
      </c>
      <c r="N4" s="290"/>
      <c r="O4" s="290"/>
      <c r="P4" s="290"/>
      <c r="Q4" s="290"/>
      <c r="R4" s="292">
        <f t="shared" ref="R4:R5" si="2">+AVERAGE(L4,P4)</f>
        <v>5589430</v>
      </c>
      <c r="S4" s="293">
        <f t="shared" ref="S4:S46" si="3">+R4*G4</f>
        <v>5589430</v>
      </c>
    </row>
    <row r="5" spans="1:19" ht="337.5" x14ac:dyDescent="0.25">
      <c r="A5" s="287">
        <v>3</v>
      </c>
      <c r="B5" s="287">
        <v>12161500</v>
      </c>
      <c r="C5" s="86" t="s">
        <v>1309</v>
      </c>
      <c r="D5" s="86" t="s">
        <v>1489</v>
      </c>
      <c r="E5" s="86"/>
      <c r="F5" s="288" t="s">
        <v>1310</v>
      </c>
      <c r="G5" s="69">
        <v>1</v>
      </c>
      <c r="H5" s="289" t="s">
        <v>1311</v>
      </c>
      <c r="I5" s="86" t="s">
        <v>1307</v>
      </c>
      <c r="J5" s="290">
        <v>4697000</v>
      </c>
      <c r="K5" s="291">
        <v>0.19</v>
      </c>
      <c r="L5" s="290">
        <f t="shared" si="0"/>
        <v>5589430</v>
      </c>
      <c r="M5" s="290">
        <f t="shared" si="1"/>
        <v>5589430</v>
      </c>
      <c r="N5" s="290"/>
      <c r="O5" s="290"/>
      <c r="P5" s="290"/>
      <c r="Q5" s="290"/>
      <c r="R5" s="292">
        <f t="shared" si="2"/>
        <v>5589430</v>
      </c>
      <c r="S5" s="293">
        <f t="shared" si="3"/>
        <v>5589430</v>
      </c>
    </row>
    <row r="6" spans="1:19" ht="102" x14ac:dyDescent="0.25">
      <c r="A6" s="287">
        <v>4</v>
      </c>
      <c r="B6" s="294">
        <v>41121701</v>
      </c>
      <c r="C6" s="254" t="s">
        <v>1312</v>
      </c>
      <c r="D6" s="295" t="s">
        <v>1313</v>
      </c>
      <c r="E6" s="86"/>
      <c r="F6" s="288" t="s">
        <v>1305</v>
      </c>
      <c r="G6" s="69">
        <v>12</v>
      </c>
      <c r="H6" s="68" t="s">
        <v>1314</v>
      </c>
      <c r="I6" s="86" t="s">
        <v>1307</v>
      </c>
      <c r="J6" s="290">
        <v>95000</v>
      </c>
      <c r="K6" s="291">
        <v>0.19</v>
      </c>
      <c r="L6" s="290">
        <f>+(J6*K6)+J6</f>
        <v>113050</v>
      </c>
      <c r="M6" s="290">
        <f>+L6*G6</f>
        <v>1356600</v>
      </c>
      <c r="N6" s="290">
        <v>103600</v>
      </c>
      <c r="O6" s="290">
        <f t="shared" ref="O6:O46" si="4">+N6*19%</f>
        <v>19684</v>
      </c>
      <c r="P6" s="290">
        <f t="shared" ref="P6:P46" si="5">+N6+O6</f>
        <v>123284</v>
      </c>
      <c r="Q6" s="290">
        <f t="shared" ref="Q6:Q46" si="6">+P6*G6</f>
        <v>1479408</v>
      </c>
      <c r="R6" s="292">
        <f>+AVERAGE(L6,P6)</f>
        <v>118167</v>
      </c>
      <c r="S6" s="293">
        <f t="shared" si="3"/>
        <v>1418004</v>
      </c>
    </row>
    <row r="7" spans="1:19" ht="140.25" x14ac:dyDescent="0.25">
      <c r="A7" s="287">
        <v>5</v>
      </c>
      <c r="B7" s="287">
        <v>39101616</v>
      </c>
      <c r="C7" s="260" t="s">
        <v>1315</v>
      </c>
      <c r="D7" s="296" t="s">
        <v>1316</v>
      </c>
      <c r="E7" s="86"/>
      <c r="F7" s="288" t="s">
        <v>1317</v>
      </c>
      <c r="G7" s="69">
        <v>1</v>
      </c>
      <c r="H7" s="68" t="s">
        <v>1318</v>
      </c>
      <c r="I7" s="86" t="s">
        <v>1307</v>
      </c>
      <c r="J7" s="290">
        <v>5540000</v>
      </c>
      <c r="K7" s="291">
        <v>0.19</v>
      </c>
      <c r="L7" s="290">
        <f t="shared" ref="L7:L46" si="7">+(J7*K7)+J7</f>
        <v>6592600</v>
      </c>
      <c r="M7" s="290">
        <f t="shared" ref="M7:M46" si="8">+L7*G7</f>
        <v>6592600</v>
      </c>
      <c r="N7" s="290">
        <v>6038600</v>
      </c>
      <c r="O7" s="290">
        <f t="shared" si="4"/>
        <v>1147334</v>
      </c>
      <c r="P7" s="290">
        <f t="shared" si="5"/>
        <v>7185934</v>
      </c>
      <c r="Q7" s="290">
        <f t="shared" si="6"/>
        <v>7185934</v>
      </c>
      <c r="R7" s="292">
        <f t="shared" ref="R7:R46" si="9">+AVERAGE(L7,P7)</f>
        <v>6889267</v>
      </c>
      <c r="S7" s="293">
        <f t="shared" si="3"/>
        <v>6889267</v>
      </c>
    </row>
    <row r="8" spans="1:19" ht="140.25" x14ac:dyDescent="0.25">
      <c r="A8" s="287">
        <v>6</v>
      </c>
      <c r="B8" s="287">
        <v>12161500</v>
      </c>
      <c r="C8" s="260" t="s">
        <v>1319</v>
      </c>
      <c r="D8" s="296" t="s">
        <v>1320</v>
      </c>
      <c r="E8" s="86"/>
      <c r="F8" s="288" t="s">
        <v>1305</v>
      </c>
      <c r="G8" s="69">
        <v>1</v>
      </c>
      <c r="H8" s="68" t="s">
        <v>1321</v>
      </c>
      <c r="I8" s="86" t="s">
        <v>1307</v>
      </c>
      <c r="J8" s="290">
        <v>450000</v>
      </c>
      <c r="K8" s="291">
        <v>0.19</v>
      </c>
      <c r="L8" s="290">
        <f t="shared" si="7"/>
        <v>535500</v>
      </c>
      <c r="M8" s="290">
        <f t="shared" si="8"/>
        <v>535500</v>
      </c>
      <c r="N8" s="290">
        <v>477000</v>
      </c>
      <c r="O8" s="290">
        <f t="shared" si="4"/>
        <v>90630</v>
      </c>
      <c r="P8" s="290">
        <f t="shared" si="5"/>
        <v>567630</v>
      </c>
      <c r="Q8" s="290">
        <f t="shared" si="6"/>
        <v>567630</v>
      </c>
      <c r="R8" s="292">
        <f t="shared" si="9"/>
        <v>551565</v>
      </c>
      <c r="S8" s="293">
        <f t="shared" si="3"/>
        <v>551565</v>
      </c>
    </row>
    <row r="9" spans="1:19" ht="140.25" x14ac:dyDescent="0.25">
      <c r="A9" s="297">
        <v>7</v>
      </c>
      <c r="B9" s="297">
        <v>12161500</v>
      </c>
      <c r="C9" s="298" t="s">
        <v>1322</v>
      </c>
      <c r="D9" s="299" t="s">
        <v>1323</v>
      </c>
      <c r="E9" s="300"/>
      <c r="F9" s="301" t="s">
        <v>1305</v>
      </c>
      <c r="G9" s="302">
        <v>1</v>
      </c>
      <c r="H9" s="303" t="s">
        <v>1324</v>
      </c>
      <c r="I9" s="300" t="s">
        <v>1307</v>
      </c>
      <c r="J9" s="290">
        <v>450001</v>
      </c>
      <c r="K9" s="291">
        <v>0.19</v>
      </c>
      <c r="L9" s="290">
        <f t="shared" si="7"/>
        <v>535501.18999999994</v>
      </c>
      <c r="M9" s="290">
        <f t="shared" si="8"/>
        <v>535501.18999999994</v>
      </c>
      <c r="N9" s="290">
        <v>477001</v>
      </c>
      <c r="O9" s="290">
        <f t="shared" si="4"/>
        <v>90630.19</v>
      </c>
      <c r="P9" s="290">
        <f t="shared" si="5"/>
        <v>567631.18999999994</v>
      </c>
      <c r="Q9" s="290">
        <f t="shared" si="6"/>
        <v>567631.18999999994</v>
      </c>
      <c r="R9" s="292">
        <f t="shared" si="9"/>
        <v>551566.18999999994</v>
      </c>
      <c r="S9" s="293">
        <f t="shared" si="3"/>
        <v>551566.18999999994</v>
      </c>
    </row>
    <row r="10" spans="1:19" ht="140.25" x14ac:dyDescent="0.25">
      <c r="A10" s="297">
        <v>8</v>
      </c>
      <c r="B10" s="297">
        <v>12161500</v>
      </c>
      <c r="C10" s="298" t="s">
        <v>1325</v>
      </c>
      <c r="D10" s="304" t="s">
        <v>1326</v>
      </c>
      <c r="E10" s="126"/>
      <c r="F10" s="305" t="s">
        <v>1305</v>
      </c>
      <c r="G10" s="302">
        <v>1</v>
      </c>
      <c r="H10" s="127" t="s">
        <v>1327</v>
      </c>
      <c r="I10" s="300" t="s">
        <v>1307</v>
      </c>
      <c r="J10" s="290">
        <v>450002</v>
      </c>
      <c r="K10" s="291">
        <v>0.19</v>
      </c>
      <c r="L10" s="290">
        <f t="shared" si="7"/>
        <v>535502.38</v>
      </c>
      <c r="M10" s="290">
        <f t="shared" si="8"/>
        <v>535502.38</v>
      </c>
      <c r="N10" s="290">
        <v>477002</v>
      </c>
      <c r="O10" s="290">
        <f t="shared" si="4"/>
        <v>90630.38</v>
      </c>
      <c r="P10" s="290">
        <f t="shared" si="5"/>
        <v>567632.38</v>
      </c>
      <c r="Q10" s="290">
        <f t="shared" si="6"/>
        <v>567632.38</v>
      </c>
      <c r="R10" s="292">
        <f t="shared" si="9"/>
        <v>551567.38</v>
      </c>
      <c r="S10" s="293">
        <f t="shared" si="3"/>
        <v>551567.38</v>
      </c>
    </row>
    <row r="11" spans="1:19" ht="102" x14ac:dyDescent="0.25">
      <c r="A11" s="287">
        <v>9</v>
      </c>
      <c r="B11" s="287">
        <v>12161500</v>
      </c>
      <c r="C11" s="260" t="s">
        <v>1328</v>
      </c>
      <c r="D11" s="296" t="s">
        <v>1329</v>
      </c>
      <c r="E11" s="86"/>
      <c r="F11" s="288" t="s">
        <v>1310</v>
      </c>
      <c r="G11" s="85">
        <v>1</v>
      </c>
      <c r="H11" s="68" t="s">
        <v>1330</v>
      </c>
      <c r="I11" s="86" t="s">
        <v>1307</v>
      </c>
      <c r="J11" s="290">
        <v>200200</v>
      </c>
      <c r="K11" s="291">
        <v>0.19</v>
      </c>
      <c r="L11" s="290">
        <f t="shared" si="7"/>
        <v>238238</v>
      </c>
      <c r="M11" s="290">
        <f t="shared" si="8"/>
        <v>238238</v>
      </c>
      <c r="N11" s="290">
        <v>210300</v>
      </c>
      <c r="O11" s="290">
        <f t="shared" si="4"/>
        <v>39957</v>
      </c>
      <c r="P11" s="290">
        <f t="shared" si="5"/>
        <v>250257</v>
      </c>
      <c r="Q11" s="290">
        <f t="shared" si="6"/>
        <v>250257</v>
      </c>
      <c r="R11" s="292">
        <f t="shared" si="9"/>
        <v>244247.5</v>
      </c>
      <c r="S11" s="293">
        <f t="shared" si="3"/>
        <v>244247.5</v>
      </c>
    </row>
    <row r="12" spans="1:19" ht="89.25" x14ac:dyDescent="0.25">
      <c r="A12" s="287">
        <v>10</v>
      </c>
      <c r="B12" s="287">
        <v>12161500</v>
      </c>
      <c r="C12" s="260" t="s">
        <v>1331</v>
      </c>
      <c r="D12" s="296" t="s">
        <v>1332</v>
      </c>
      <c r="E12" s="86"/>
      <c r="F12" s="288" t="s">
        <v>1333</v>
      </c>
      <c r="G12" s="306">
        <v>1</v>
      </c>
      <c r="H12" s="68" t="s">
        <v>1334</v>
      </c>
      <c r="I12" s="86" t="s">
        <v>1307</v>
      </c>
      <c r="J12" s="290">
        <v>328000</v>
      </c>
      <c r="K12" s="291">
        <v>0.19</v>
      </c>
      <c r="L12" s="290">
        <f t="shared" si="7"/>
        <v>390320</v>
      </c>
      <c r="M12" s="290">
        <f t="shared" si="8"/>
        <v>390320</v>
      </c>
      <c r="N12" s="290">
        <v>357600</v>
      </c>
      <c r="O12" s="290">
        <f t="shared" si="4"/>
        <v>67944</v>
      </c>
      <c r="P12" s="290">
        <f t="shared" si="5"/>
        <v>425544</v>
      </c>
      <c r="Q12" s="290">
        <f t="shared" si="6"/>
        <v>425544</v>
      </c>
      <c r="R12" s="292">
        <f t="shared" si="9"/>
        <v>407932</v>
      </c>
      <c r="S12" s="293">
        <f t="shared" si="3"/>
        <v>407932</v>
      </c>
    </row>
    <row r="13" spans="1:19" ht="114.75" x14ac:dyDescent="0.25">
      <c r="A13" s="287">
        <v>11</v>
      </c>
      <c r="B13" s="287">
        <v>12161500</v>
      </c>
      <c r="C13" s="260" t="s">
        <v>1335</v>
      </c>
      <c r="D13" s="304" t="s">
        <v>1336</v>
      </c>
      <c r="E13" s="126"/>
      <c r="F13" s="288" t="s">
        <v>1333</v>
      </c>
      <c r="G13" s="69">
        <v>1</v>
      </c>
      <c r="H13" s="68" t="s">
        <v>1337</v>
      </c>
      <c r="I13" s="86" t="s">
        <v>1307</v>
      </c>
      <c r="J13" s="290">
        <v>756000</v>
      </c>
      <c r="K13" s="291">
        <v>0.19</v>
      </c>
      <c r="L13" s="290">
        <f t="shared" si="7"/>
        <v>899640</v>
      </c>
      <c r="M13" s="290">
        <f t="shared" si="8"/>
        <v>899640</v>
      </c>
      <c r="N13" s="290">
        <v>809000</v>
      </c>
      <c r="O13" s="290">
        <f t="shared" si="4"/>
        <v>153710</v>
      </c>
      <c r="P13" s="290">
        <f t="shared" si="5"/>
        <v>962710</v>
      </c>
      <c r="Q13" s="290">
        <f t="shared" si="6"/>
        <v>962710</v>
      </c>
      <c r="R13" s="292">
        <f t="shared" si="9"/>
        <v>931175</v>
      </c>
      <c r="S13" s="293">
        <f t="shared" si="3"/>
        <v>931175</v>
      </c>
    </row>
    <row r="14" spans="1:19" ht="114.75" x14ac:dyDescent="0.25">
      <c r="A14" s="287">
        <v>12</v>
      </c>
      <c r="B14" s="287">
        <v>41121701</v>
      </c>
      <c r="C14" s="260" t="s">
        <v>1338</v>
      </c>
      <c r="D14" s="296" t="s">
        <v>1339</v>
      </c>
      <c r="E14" s="86"/>
      <c r="F14" s="288" t="s">
        <v>1317</v>
      </c>
      <c r="G14" s="132">
        <v>2</v>
      </c>
      <c r="H14" s="68" t="s">
        <v>1490</v>
      </c>
      <c r="I14" s="86" t="s">
        <v>1307</v>
      </c>
      <c r="J14" s="290">
        <v>582000</v>
      </c>
      <c r="K14" s="291">
        <v>0.19</v>
      </c>
      <c r="L14" s="290">
        <f t="shared" si="7"/>
        <v>692580</v>
      </c>
      <c r="M14" s="290">
        <f t="shared" si="8"/>
        <v>1385160</v>
      </c>
      <c r="N14" s="290">
        <v>634400</v>
      </c>
      <c r="O14" s="290">
        <f t="shared" si="4"/>
        <v>120536</v>
      </c>
      <c r="P14" s="290">
        <f t="shared" si="5"/>
        <v>754936</v>
      </c>
      <c r="Q14" s="290">
        <f t="shared" si="6"/>
        <v>1509872</v>
      </c>
      <c r="R14" s="292">
        <f t="shared" si="9"/>
        <v>723758</v>
      </c>
      <c r="S14" s="293">
        <f t="shared" si="3"/>
        <v>1447516</v>
      </c>
    </row>
    <row r="15" spans="1:19" ht="114.75" x14ac:dyDescent="0.25">
      <c r="A15" s="287">
        <v>13</v>
      </c>
      <c r="B15" s="287">
        <v>41121701</v>
      </c>
      <c r="C15" s="260" t="s">
        <v>1340</v>
      </c>
      <c r="D15" s="295" t="s">
        <v>1339</v>
      </c>
      <c r="E15" s="86"/>
      <c r="F15" s="288" t="s">
        <v>1317</v>
      </c>
      <c r="G15" s="132">
        <v>2</v>
      </c>
      <c r="H15" s="68" t="s">
        <v>1490</v>
      </c>
      <c r="I15" s="86" t="s">
        <v>1307</v>
      </c>
      <c r="J15" s="290">
        <v>328000</v>
      </c>
      <c r="K15" s="291">
        <v>0.19</v>
      </c>
      <c r="L15" s="290">
        <f t="shared" si="7"/>
        <v>390320</v>
      </c>
      <c r="M15" s="290">
        <f t="shared" si="8"/>
        <v>780640</v>
      </c>
      <c r="N15" s="290">
        <v>344400</v>
      </c>
      <c r="O15" s="290">
        <f t="shared" si="4"/>
        <v>65436</v>
      </c>
      <c r="P15" s="290">
        <f t="shared" si="5"/>
        <v>409836</v>
      </c>
      <c r="Q15" s="290">
        <f t="shared" si="6"/>
        <v>819672</v>
      </c>
      <c r="R15" s="292">
        <f t="shared" si="9"/>
        <v>400078</v>
      </c>
      <c r="S15" s="293">
        <f t="shared" si="3"/>
        <v>800156</v>
      </c>
    </row>
    <row r="16" spans="1:19" ht="89.25" x14ac:dyDescent="0.25">
      <c r="A16" s="287">
        <v>14</v>
      </c>
      <c r="B16" s="287">
        <v>41103206</v>
      </c>
      <c r="C16" s="260" t="s">
        <v>1341</v>
      </c>
      <c r="D16" s="296" t="s">
        <v>1342</v>
      </c>
      <c r="E16" s="86"/>
      <c r="F16" s="288" t="s">
        <v>1333</v>
      </c>
      <c r="G16" s="69">
        <v>1</v>
      </c>
      <c r="H16" s="68" t="s">
        <v>1343</v>
      </c>
      <c r="I16" s="86" t="s">
        <v>1307</v>
      </c>
      <c r="J16" s="290">
        <v>82000</v>
      </c>
      <c r="K16" s="291">
        <v>0.19</v>
      </c>
      <c r="L16" s="290">
        <f t="shared" si="7"/>
        <v>97580</v>
      </c>
      <c r="M16" s="290">
        <f t="shared" si="8"/>
        <v>97580</v>
      </c>
      <c r="N16" s="290">
        <v>86100</v>
      </c>
      <c r="O16" s="290">
        <f t="shared" si="4"/>
        <v>16359</v>
      </c>
      <c r="P16" s="290">
        <f t="shared" si="5"/>
        <v>102459</v>
      </c>
      <c r="Q16" s="290">
        <f t="shared" si="6"/>
        <v>102459</v>
      </c>
      <c r="R16" s="292">
        <f t="shared" si="9"/>
        <v>100019.5</v>
      </c>
      <c r="S16" s="293">
        <f t="shared" si="3"/>
        <v>100019.5</v>
      </c>
    </row>
    <row r="17" spans="1:19" ht="140.25" x14ac:dyDescent="0.25">
      <c r="A17" s="287">
        <v>15</v>
      </c>
      <c r="B17" s="287">
        <v>42131606</v>
      </c>
      <c r="C17" s="260" t="s">
        <v>1344</v>
      </c>
      <c r="D17" s="307" t="s">
        <v>1345</v>
      </c>
      <c r="E17" s="86"/>
      <c r="F17" s="288" t="s">
        <v>1317</v>
      </c>
      <c r="G17" s="69">
        <v>2</v>
      </c>
      <c r="H17" s="68" t="s">
        <v>1346</v>
      </c>
      <c r="I17" s="86" t="s">
        <v>1307</v>
      </c>
      <c r="J17" s="290">
        <v>185200</v>
      </c>
      <c r="K17" s="291">
        <v>0.19</v>
      </c>
      <c r="L17" s="290">
        <f t="shared" si="7"/>
        <v>220388</v>
      </c>
      <c r="M17" s="290">
        <f t="shared" si="8"/>
        <v>440776</v>
      </c>
      <c r="N17" s="290">
        <v>196400</v>
      </c>
      <c r="O17" s="290">
        <f t="shared" si="4"/>
        <v>37316</v>
      </c>
      <c r="P17" s="290">
        <f t="shared" si="5"/>
        <v>233716</v>
      </c>
      <c r="Q17" s="290">
        <f t="shared" si="6"/>
        <v>467432</v>
      </c>
      <c r="R17" s="292">
        <f t="shared" si="9"/>
        <v>227052</v>
      </c>
      <c r="S17" s="293">
        <f t="shared" si="3"/>
        <v>454104</v>
      </c>
    </row>
    <row r="18" spans="1:19" ht="153" x14ac:dyDescent="0.25">
      <c r="A18" s="287">
        <v>16</v>
      </c>
      <c r="B18" s="287">
        <v>42131606</v>
      </c>
      <c r="C18" s="260" t="s">
        <v>1347</v>
      </c>
      <c r="D18" s="296" t="s">
        <v>1348</v>
      </c>
      <c r="E18" s="86"/>
      <c r="F18" s="288" t="s">
        <v>1317</v>
      </c>
      <c r="G18" s="69">
        <v>2</v>
      </c>
      <c r="H18" s="68" t="s">
        <v>1349</v>
      </c>
      <c r="I18" s="86" t="s">
        <v>1307</v>
      </c>
      <c r="J18" s="290">
        <v>48000</v>
      </c>
      <c r="K18" s="291">
        <v>0.19</v>
      </c>
      <c r="L18" s="290">
        <f t="shared" si="7"/>
        <v>57120</v>
      </c>
      <c r="M18" s="290">
        <f t="shared" si="8"/>
        <v>114240</v>
      </c>
      <c r="N18" s="290">
        <v>52400</v>
      </c>
      <c r="O18" s="290">
        <f t="shared" si="4"/>
        <v>9956</v>
      </c>
      <c r="P18" s="290">
        <f t="shared" si="5"/>
        <v>62356</v>
      </c>
      <c r="Q18" s="290">
        <f t="shared" si="6"/>
        <v>124712</v>
      </c>
      <c r="R18" s="292">
        <f t="shared" si="9"/>
        <v>59738</v>
      </c>
      <c r="S18" s="293">
        <f t="shared" si="3"/>
        <v>119476</v>
      </c>
    </row>
    <row r="19" spans="1:19" ht="242.25" x14ac:dyDescent="0.25">
      <c r="A19" s="287">
        <v>17</v>
      </c>
      <c r="B19" s="287">
        <v>41121701</v>
      </c>
      <c r="C19" s="260" t="s">
        <v>1350</v>
      </c>
      <c r="D19" s="296" t="s">
        <v>1351</v>
      </c>
      <c r="E19" s="86"/>
      <c r="F19" s="288" t="s">
        <v>1317</v>
      </c>
      <c r="G19" s="69">
        <v>1</v>
      </c>
      <c r="H19" s="68" t="s">
        <v>1352</v>
      </c>
      <c r="I19" s="86" t="s">
        <v>1307</v>
      </c>
      <c r="J19" s="290">
        <v>1421200</v>
      </c>
      <c r="K19" s="291">
        <v>0.19</v>
      </c>
      <c r="L19" s="290">
        <f t="shared" si="7"/>
        <v>1691228</v>
      </c>
      <c r="M19" s="290">
        <f t="shared" si="8"/>
        <v>1691228</v>
      </c>
      <c r="N19" s="290">
        <v>1492300</v>
      </c>
      <c r="O19" s="290">
        <f t="shared" si="4"/>
        <v>283537</v>
      </c>
      <c r="P19" s="290">
        <f t="shared" si="5"/>
        <v>1775837</v>
      </c>
      <c r="Q19" s="290">
        <f t="shared" si="6"/>
        <v>1775837</v>
      </c>
      <c r="R19" s="292">
        <f t="shared" si="9"/>
        <v>1733532.5</v>
      </c>
      <c r="S19" s="293">
        <f t="shared" si="3"/>
        <v>1733532.5</v>
      </c>
    </row>
    <row r="20" spans="1:19" ht="255" x14ac:dyDescent="0.25">
      <c r="A20" s="287">
        <v>18</v>
      </c>
      <c r="B20" s="287">
        <v>41121701</v>
      </c>
      <c r="C20" s="260" t="s">
        <v>1353</v>
      </c>
      <c r="D20" s="296" t="s">
        <v>1354</v>
      </c>
      <c r="E20" s="86"/>
      <c r="F20" s="288" t="s">
        <v>1317</v>
      </c>
      <c r="G20" s="69">
        <v>1</v>
      </c>
      <c r="H20" s="68" t="s">
        <v>1355</v>
      </c>
      <c r="I20" s="86" t="s">
        <v>1307</v>
      </c>
      <c r="J20" s="290">
        <v>1421200</v>
      </c>
      <c r="K20" s="291">
        <v>0.19</v>
      </c>
      <c r="L20" s="290">
        <f t="shared" si="7"/>
        <v>1691228</v>
      </c>
      <c r="M20" s="290">
        <f t="shared" si="8"/>
        <v>1691228</v>
      </c>
      <c r="N20" s="290">
        <v>1492300</v>
      </c>
      <c r="O20" s="290">
        <f t="shared" si="4"/>
        <v>283537</v>
      </c>
      <c r="P20" s="290">
        <f t="shared" si="5"/>
        <v>1775837</v>
      </c>
      <c r="Q20" s="290">
        <f t="shared" si="6"/>
        <v>1775837</v>
      </c>
      <c r="R20" s="292">
        <f t="shared" si="9"/>
        <v>1733532.5</v>
      </c>
      <c r="S20" s="293">
        <f t="shared" si="3"/>
        <v>1733532.5</v>
      </c>
    </row>
    <row r="21" spans="1:19" ht="114.75" x14ac:dyDescent="0.25">
      <c r="A21" s="287">
        <v>19</v>
      </c>
      <c r="B21" s="287">
        <v>12161500</v>
      </c>
      <c r="C21" s="260" t="s">
        <v>1356</v>
      </c>
      <c r="D21" s="296" t="s">
        <v>1357</v>
      </c>
      <c r="E21" s="86"/>
      <c r="F21" s="288" t="s">
        <v>1333</v>
      </c>
      <c r="G21" s="69">
        <v>1</v>
      </c>
      <c r="H21" s="68" t="s">
        <v>1358</v>
      </c>
      <c r="I21" s="86" t="s">
        <v>1307</v>
      </c>
      <c r="J21" s="290">
        <v>1586000</v>
      </c>
      <c r="K21" s="291">
        <v>0.19</v>
      </c>
      <c r="L21" s="290">
        <f t="shared" si="7"/>
        <v>1887340</v>
      </c>
      <c r="M21" s="290">
        <f t="shared" si="8"/>
        <v>1887340</v>
      </c>
      <c r="N21" s="290">
        <v>1665300</v>
      </c>
      <c r="O21" s="290">
        <f t="shared" si="4"/>
        <v>316407</v>
      </c>
      <c r="P21" s="290">
        <f t="shared" si="5"/>
        <v>1981707</v>
      </c>
      <c r="Q21" s="290">
        <f t="shared" si="6"/>
        <v>1981707</v>
      </c>
      <c r="R21" s="292">
        <f t="shared" si="9"/>
        <v>1934523.5</v>
      </c>
      <c r="S21" s="293">
        <f t="shared" si="3"/>
        <v>1934523.5</v>
      </c>
    </row>
    <row r="22" spans="1:19" ht="127.5" x14ac:dyDescent="0.25">
      <c r="A22" s="287">
        <v>20</v>
      </c>
      <c r="B22" s="287">
        <v>12161500</v>
      </c>
      <c r="C22" s="260" t="s">
        <v>1359</v>
      </c>
      <c r="D22" s="296" t="s">
        <v>1491</v>
      </c>
      <c r="E22" s="86"/>
      <c r="F22" s="288" t="s">
        <v>1333</v>
      </c>
      <c r="G22" s="69">
        <v>1</v>
      </c>
      <c r="H22" s="68" t="s">
        <v>1360</v>
      </c>
      <c r="I22" s="86" t="s">
        <v>1307</v>
      </c>
      <c r="J22" s="290">
        <v>820000</v>
      </c>
      <c r="K22" s="291">
        <v>0.19</v>
      </c>
      <c r="L22" s="290">
        <f t="shared" si="7"/>
        <v>975800</v>
      </c>
      <c r="M22" s="290">
        <f t="shared" si="8"/>
        <v>975800</v>
      </c>
      <c r="N22" s="290">
        <v>893800</v>
      </c>
      <c r="O22" s="290">
        <f t="shared" si="4"/>
        <v>169822</v>
      </c>
      <c r="P22" s="290">
        <f t="shared" si="5"/>
        <v>1063622</v>
      </c>
      <c r="Q22" s="290">
        <f t="shared" si="6"/>
        <v>1063622</v>
      </c>
      <c r="R22" s="292">
        <f t="shared" si="9"/>
        <v>1019711</v>
      </c>
      <c r="S22" s="293">
        <f t="shared" si="3"/>
        <v>1019711</v>
      </c>
    </row>
    <row r="23" spans="1:19" ht="114.75" x14ac:dyDescent="0.25">
      <c r="A23" s="287">
        <v>21</v>
      </c>
      <c r="B23" s="287">
        <v>12161500</v>
      </c>
      <c r="C23" s="260" t="s">
        <v>1361</v>
      </c>
      <c r="D23" s="296" t="s">
        <v>1362</v>
      </c>
      <c r="E23" s="86"/>
      <c r="F23" s="288" t="s">
        <v>1333</v>
      </c>
      <c r="G23" s="69">
        <v>1</v>
      </c>
      <c r="H23" s="68" t="s">
        <v>1363</v>
      </c>
      <c r="I23" s="86" t="s">
        <v>1307</v>
      </c>
      <c r="J23" s="290">
        <v>1316000</v>
      </c>
      <c r="K23" s="291">
        <v>0.19</v>
      </c>
      <c r="L23" s="290">
        <f t="shared" si="7"/>
        <v>1566040</v>
      </c>
      <c r="M23" s="290">
        <f t="shared" si="8"/>
        <v>1566040</v>
      </c>
      <c r="N23" s="290">
        <v>1434500</v>
      </c>
      <c r="O23" s="290">
        <f t="shared" si="4"/>
        <v>272555</v>
      </c>
      <c r="P23" s="290">
        <f t="shared" si="5"/>
        <v>1707055</v>
      </c>
      <c r="Q23" s="290">
        <f t="shared" si="6"/>
        <v>1707055</v>
      </c>
      <c r="R23" s="292">
        <f t="shared" si="9"/>
        <v>1636547.5</v>
      </c>
      <c r="S23" s="293">
        <f t="shared" si="3"/>
        <v>1636547.5</v>
      </c>
    </row>
    <row r="24" spans="1:19" ht="114.75" x14ac:dyDescent="0.25">
      <c r="A24" s="287">
        <v>22</v>
      </c>
      <c r="B24" s="287">
        <v>12161500</v>
      </c>
      <c r="C24" s="260" t="s">
        <v>1364</v>
      </c>
      <c r="D24" s="296" t="s">
        <v>1365</v>
      </c>
      <c r="E24" s="86"/>
      <c r="F24" s="288" t="s">
        <v>1333</v>
      </c>
      <c r="G24" s="69">
        <v>1</v>
      </c>
      <c r="H24" s="68" t="s">
        <v>1366</v>
      </c>
      <c r="I24" s="86" t="s">
        <v>1307</v>
      </c>
      <c r="J24" s="290">
        <v>1589000</v>
      </c>
      <c r="K24" s="291">
        <v>0.19</v>
      </c>
      <c r="L24" s="290">
        <f t="shared" si="7"/>
        <v>1890910</v>
      </c>
      <c r="M24" s="290">
        <f t="shared" si="8"/>
        <v>1890910</v>
      </c>
      <c r="N24" s="290">
        <v>1732100</v>
      </c>
      <c r="O24" s="290">
        <f t="shared" si="4"/>
        <v>329099</v>
      </c>
      <c r="P24" s="290">
        <f t="shared" si="5"/>
        <v>2061199</v>
      </c>
      <c r="Q24" s="290">
        <f t="shared" si="6"/>
        <v>2061199</v>
      </c>
      <c r="R24" s="292">
        <f t="shared" si="9"/>
        <v>1976054.5</v>
      </c>
      <c r="S24" s="293">
        <f t="shared" si="3"/>
        <v>1976054.5</v>
      </c>
    </row>
    <row r="25" spans="1:19" ht="114.75" x14ac:dyDescent="0.25">
      <c r="A25" s="287">
        <v>23</v>
      </c>
      <c r="B25" s="287">
        <v>12161500</v>
      </c>
      <c r="C25" s="260" t="s">
        <v>1492</v>
      </c>
      <c r="D25" s="296" t="s">
        <v>1493</v>
      </c>
      <c r="E25" s="86"/>
      <c r="F25" s="288" t="s">
        <v>1333</v>
      </c>
      <c r="G25" s="69">
        <v>2</v>
      </c>
      <c r="H25" s="68" t="s">
        <v>1367</v>
      </c>
      <c r="I25" s="86" t="s">
        <v>1307</v>
      </c>
      <c r="J25" s="290">
        <v>9248000</v>
      </c>
      <c r="K25" s="291">
        <v>0.19</v>
      </c>
      <c r="L25" s="290">
        <f t="shared" si="7"/>
        <v>11005120</v>
      </c>
      <c r="M25" s="290">
        <f t="shared" si="8"/>
        <v>22010240</v>
      </c>
      <c r="N25" s="290">
        <v>9802900</v>
      </c>
      <c r="O25" s="290">
        <f t="shared" si="4"/>
        <v>1862551</v>
      </c>
      <c r="P25" s="290">
        <f t="shared" si="5"/>
        <v>11665451</v>
      </c>
      <c r="Q25" s="290">
        <f t="shared" si="6"/>
        <v>23330902</v>
      </c>
      <c r="R25" s="292">
        <f t="shared" si="9"/>
        <v>11335285.5</v>
      </c>
      <c r="S25" s="293">
        <f t="shared" si="3"/>
        <v>22670571</v>
      </c>
    </row>
    <row r="26" spans="1:19" ht="114.75" x14ac:dyDescent="0.25">
      <c r="A26" s="287">
        <v>24</v>
      </c>
      <c r="B26" s="287">
        <v>12161500</v>
      </c>
      <c r="C26" s="260" t="s">
        <v>1368</v>
      </c>
      <c r="D26" s="296" t="s">
        <v>1494</v>
      </c>
      <c r="E26" s="86"/>
      <c r="F26" s="288" t="s">
        <v>1333</v>
      </c>
      <c r="G26" s="69">
        <v>1</v>
      </c>
      <c r="H26" s="68" t="s">
        <v>1369</v>
      </c>
      <c r="I26" s="86" t="s">
        <v>1307</v>
      </c>
      <c r="J26" s="290">
        <v>1844000</v>
      </c>
      <c r="K26" s="291">
        <v>0.19</v>
      </c>
      <c r="L26" s="290">
        <f t="shared" si="7"/>
        <v>2194360</v>
      </c>
      <c r="M26" s="290">
        <f t="shared" si="8"/>
        <v>2194360</v>
      </c>
      <c r="N26" s="290">
        <v>1973100</v>
      </c>
      <c r="O26" s="290">
        <f t="shared" si="4"/>
        <v>374889</v>
      </c>
      <c r="P26" s="290">
        <f t="shared" si="5"/>
        <v>2347989</v>
      </c>
      <c r="Q26" s="290">
        <f t="shared" si="6"/>
        <v>2347989</v>
      </c>
      <c r="R26" s="292">
        <f t="shared" si="9"/>
        <v>2271174.5</v>
      </c>
      <c r="S26" s="293">
        <f t="shared" si="3"/>
        <v>2271174.5</v>
      </c>
    </row>
    <row r="27" spans="1:19" ht="127.5" x14ac:dyDescent="0.25">
      <c r="A27" s="287">
        <v>25</v>
      </c>
      <c r="B27" s="287">
        <v>12161500</v>
      </c>
      <c r="C27" s="86" t="s">
        <v>1370</v>
      </c>
      <c r="D27" s="335" t="s">
        <v>1495</v>
      </c>
      <c r="E27" s="86"/>
      <c r="F27" s="288" t="s">
        <v>1371</v>
      </c>
      <c r="G27" s="69">
        <v>1</v>
      </c>
      <c r="H27" s="68" t="s">
        <v>1372</v>
      </c>
      <c r="I27" s="86" t="s">
        <v>1307</v>
      </c>
      <c r="J27" s="290">
        <v>2253000</v>
      </c>
      <c r="K27" s="291">
        <v>0.19</v>
      </c>
      <c r="L27" s="290">
        <f t="shared" si="7"/>
        <v>2681070</v>
      </c>
      <c r="M27" s="290">
        <f t="shared" si="8"/>
        <v>2681070</v>
      </c>
      <c r="N27" s="290">
        <v>2433300</v>
      </c>
      <c r="O27" s="290">
        <f t="shared" si="4"/>
        <v>462327</v>
      </c>
      <c r="P27" s="290">
        <f t="shared" si="5"/>
        <v>2895627</v>
      </c>
      <c r="Q27" s="290">
        <f t="shared" si="6"/>
        <v>2895627</v>
      </c>
      <c r="R27" s="292">
        <f t="shared" si="9"/>
        <v>2788348.5</v>
      </c>
      <c r="S27" s="293">
        <f t="shared" si="3"/>
        <v>2788348.5</v>
      </c>
    </row>
    <row r="28" spans="1:19" ht="127.5" x14ac:dyDescent="0.25">
      <c r="A28" s="287">
        <v>26</v>
      </c>
      <c r="B28" s="287">
        <v>12161500</v>
      </c>
      <c r="C28" s="86" t="s">
        <v>1373</v>
      </c>
      <c r="D28" s="308" t="s">
        <v>1496</v>
      </c>
      <c r="E28" s="126"/>
      <c r="F28" s="309" t="s">
        <v>1371</v>
      </c>
      <c r="G28" s="310">
        <v>1</v>
      </c>
      <c r="H28" s="311" t="s">
        <v>1374</v>
      </c>
      <c r="I28" s="86" t="s">
        <v>1307</v>
      </c>
      <c r="J28" s="290">
        <v>2075000</v>
      </c>
      <c r="K28" s="291">
        <v>0.19</v>
      </c>
      <c r="L28" s="290">
        <f t="shared" si="7"/>
        <v>2469250</v>
      </c>
      <c r="M28" s="290">
        <f t="shared" si="8"/>
        <v>2469250</v>
      </c>
      <c r="N28" s="290">
        <v>2220300</v>
      </c>
      <c r="O28" s="290">
        <f t="shared" si="4"/>
        <v>421857</v>
      </c>
      <c r="P28" s="290">
        <f t="shared" si="5"/>
        <v>2642157</v>
      </c>
      <c r="Q28" s="290">
        <f t="shared" si="6"/>
        <v>2642157</v>
      </c>
      <c r="R28" s="292">
        <f t="shared" si="9"/>
        <v>2555703.5</v>
      </c>
      <c r="S28" s="293">
        <f t="shared" si="3"/>
        <v>2555703.5</v>
      </c>
    </row>
    <row r="29" spans="1:19" ht="114.75" x14ac:dyDescent="0.25">
      <c r="A29" s="287">
        <v>27</v>
      </c>
      <c r="B29" s="287">
        <v>12161500</v>
      </c>
      <c r="C29" s="86" t="s">
        <v>1375</v>
      </c>
      <c r="D29" s="308" t="s">
        <v>1376</v>
      </c>
      <c r="E29" s="126"/>
      <c r="F29" s="312" t="s">
        <v>1305</v>
      </c>
      <c r="G29" s="313">
        <v>1</v>
      </c>
      <c r="H29" s="314" t="s">
        <v>1377</v>
      </c>
      <c r="I29" s="86" t="s">
        <v>1307</v>
      </c>
      <c r="J29" s="290">
        <v>1316000</v>
      </c>
      <c r="K29" s="291">
        <v>0.19</v>
      </c>
      <c r="L29" s="290">
        <f t="shared" si="7"/>
        <v>1566040</v>
      </c>
      <c r="M29" s="290">
        <f t="shared" si="8"/>
        <v>1566040</v>
      </c>
      <c r="N29" s="290">
        <v>1434500</v>
      </c>
      <c r="O29" s="290">
        <f t="shared" si="4"/>
        <v>272555</v>
      </c>
      <c r="P29" s="290">
        <f t="shared" si="5"/>
        <v>1707055</v>
      </c>
      <c r="Q29" s="290">
        <f t="shared" si="6"/>
        <v>1707055</v>
      </c>
      <c r="R29" s="292">
        <f t="shared" si="9"/>
        <v>1636547.5</v>
      </c>
      <c r="S29" s="293">
        <f t="shared" si="3"/>
        <v>1636547.5</v>
      </c>
    </row>
    <row r="30" spans="1:19" ht="127.5" x14ac:dyDescent="0.25">
      <c r="A30" s="287">
        <v>28</v>
      </c>
      <c r="B30" s="287">
        <v>12161500</v>
      </c>
      <c r="C30" s="86" t="s">
        <v>1378</v>
      </c>
      <c r="D30" s="308" t="s">
        <v>1379</v>
      </c>
      <c r="E30" s="126"/>
      <c r="F30" s="315" t="s">
        <v>1333</v>
      </c>
      <c r="G30" s="263">
        <v>1</v>
      </c>
      <c r="H30" s="127" t="s">
        <v>1380</v>
      </c>
      <c r="I30" s="86" t="s">
        <v>1307</v>
      </c>
      <c r="J30" s="290">
        <v>846000</v>
      </c>
      <c r="K30" s="291">
        <v>0.19</v>
      </c>
      <c r="L30" s="290">
        <f t="shared" si="7"/>
        <v>1006740</v>
      </c>
      <c r="M30" s="290">
        <f t="shared" si="8"/>
        <v>1006740</v>
      </c>
      <c r="N30" s="290">
        <v>922200</v>
      </c>
      <c r="O30" s="290">
        <f t="shared" si="4"/>
        <v>175218</v>
      </c>
      <c r="P30" s="290">
        <f t="shared" si="5"/>
        <v>1097418</v>
      </c>
      <c r="Q30" s="290">
        <f t="shared" si="6"/>
        <v>1097418</v>
      </c>
      <c r="R30" s="292">
        <f t="shared" si="9"/>
        <v>1052079</v>
      </c>
      <c r="S30" s="293">
        <f t="shared" si="3"/>
        <v>1052079</v>
      </c>
    </row>
    <row r="31" spans="1:19" ht="76.5" x14ac:dyDescent="0.25">
      <c r="A31" s="287">
        <v>29</v>
      </c>
      <c r="B31" s="287">
        <v>41121800</v>
      </c>
      <c r="C31" s="86" t="s">
        <v>1381</v>
      </c>
      <c r="D31" s="260" t="s">
        <v>1382</v>
      </c>
      <c r="E31" s="86"/>
      <c r="F31" s="316" t="s">
        <v>1383</v>
      </c>
      <c r="G31" s="317">
        <v>1</v>
      </c>
      <c r="H31" s="318" t="s">
        <v>1384</v>
      </c>
      <c r="I31" s="86" t="s">
        <v>1307</v>
      </c>
      <c r="J31" s="290">
        <v>38000</v>
      </c>
      <c r="K31" s="291">
        <v>0.19</v>
      </c>
      <c r="L31" s="290">
        <f t="shared" si="7"/>
        <v>45220</v>
      </c>
      <c r="M31" s="290">
        <f t="shared" si="8"/>
        <v>45220</v>
      </c>
      <c r="N31" s="290">
        <v>39900</v>
      </c>
      <c r="O31" s="290">
        <f t="shared" si="4"/>
        <v>7581</v>
      </c>
      <c r="P31" s="290">
        <f t="shared" si="5"/>
        <v>47481</v>
      </c>
      <c r="Q31" s="290">
        <f t="shared" si="6"/>
        <v>47481</v>
      </c>
      <c r="R31" s="292">
        <f t="shared" si="9"/>
        <v>46350.5</v>
      </c>
      <c r="S31" s="293">
        <f t="shared" si="3"/>
        <v>46350.5</v>
      </c>
    </row>
    <row r="32" spans="1:19" ht="140.25" x14ac:dyDescent="0.25">
      <c r="A32" s="287">
        <v>30</v>
      </c>
      <c r="B32" s="306">
        <v>27112105</v>
      </c>
      <c r="C32" s="86" t="s">
        <v>1497</v>
      </c>
      <c r="D32" s="260" t="s">
        <v>1497</v>
      </c>
      <c r="E32" s="86"/>
      <c r="F32" s="315" t="s">
        <v>1383</v>
      </c>
      <c r="G32" s="263">
        <v>1</v>
      </c>
      <c r="H32" s="319" t="s">
        <v>1385</v>
      </c>
      <c r="I32" s="86" t="s">
        <v>1307</v>
      </c>
      <c r="J32" s="290">
        <v>293000</v>
      </c>
      <c r="K32" s="291">
        <v>0.19</v>
      </c>
      <c r="L32" s="290">
        <f t="shared" si="7"/>
        <v>348670</v>
      </c>
      <c r="M32" s="290">
        <f t="shared" si="8"/>
        <v>348670</v>
      </c>
      <c r="N32" s="290">
        <v>319400</v>
      </c>
      <c r="O32" s="290">
        <f t="shared" si="4"/>
        <v>60686</v>
      </c>
      <c r="P32" s="290">
        <f t="shared" si="5"/>
        <v>380086</v>
      </c>
      <c r="Q32" s="290">
        <f t="shared" si="6"/>
        <v>380086</v>
      </c>
      <c r="R32" s="292">
        <f t="shared" si="9"/>
        <v>364378</v>
      </c>
      <c r="S32" s="293">
        <f t="shared" si="3"/>
        <v>364378</v>
      </c>
    </row>
    <row r="33" spans="1:19" ht="140.25" x14ac:dyDescent="0.25">
      <c r="A33" s="287">
        <v>31</v>
      </c>
      <c r="B33" s="306">
        <v>27112105</v>
      </c>
      <c r="C33" s="86" t="s">
        <v>1498</v>
      </c>
      <c r="D33" s="260" t="s">
        <v>1498</v>
      </c>
      <c r="E33" s="86"/>
      <c r="F33" s="315" t="s">
        <v>1383</v>
      </c>
      <c r="G33" s="263">
        <v>1</v>
      </c>
      <c r="H33" s="319" t="s">
        <v>1385</v>
      </c>
      <c r="I33" s="86" t="s">
        <v>1307</v>
      </c>
      <c r="J33" s="290">
        <v>239000</v>
      </c>
      <c r="K33" s="291">
        <v>0.19</v>
      </c>
      <c r="L33" s="290">
        <f t="shared" si="7"/>
        <v>284410</v>
      </c>
      <c r="M33" s="290">
        <f t="shared" si="8"/>
        <v>284410</v>
      </c>
      <c r="N33" s="290">
        <v>258200</v>
      </c>
      <c r="O33" s="290">
        <f t="shared" si="4"/>
        <v>49058</v>
      </c>
      <c r="P33" s="290">
        <f t="shared" si="5"/>
        <v>307258</v>
      </c>
      <c r="Q33" s="290">
        <f t="shared" si="6"/>
        <v>307258</v>
      </c>
      <c r="R33" s="292">
        <f t="shared" si="9"/>
        <v>295834</v>
      </c>
      <c r="S33" s="293">
        <f t="shared" si="3"/>
        <v>295834</v>
      </c>
    </row>
    <row r="34" spans="1:19" ht="89.25" x14ac:dyDescent="0.25">
      <c r="A34" s="287">
        <v>32</v>
      </c>
      <c r="B34" s="306">
        <v>41121800</v>
      </c>
      <c r="C34" s="86" t="s">
        <v>1386</v>
      </c>
      <c r="D34" s="260" t="s">
        <v>1387</v>
      </c>
      <c r="E34" s="86"/>
      <c r="F34" s="320" t="s">
        <v>1388</v>
      </c>
      <c r="G34" s="268">
        <v>1</v>
      </c>
      <c r="H34" s="321" t="s">
        <v>1389</v>
      </c>
      <c r="I34" s="86" t="s">
        <v>1307</v>
      </c>
      <c r="J34" s="290">
        <v>633000</v>
      </c>
      <c r="K34" s="291">
        <v>0.19</v>
      </c>
      <c r="L34" s="290">
        <f t="shared" si="7"/>
        <v>753270</v>
      </c>
      <c r="M34" s="290">
        <f t="shared" si="8"/>
        <v>753270</v>
      </c>
      <c r="N34" s="290">
        <v>664700</v>
      </c>
      <c r="O34" s="290">
        <f t="shared" si="4"/>
        <v>126293</v>
      </c>
      <c r="P34" s="290">
        <f t="shared" si="5"/>
        <v>790993</v>
      </c>
      <c r="Q34" s="290">
        <f t="shared" si="6"/>
        <v>790993</v>
      </c>
      <c r="R34" s="292">
        <f t="shared" si="9"/>
        <v>772131.5</v>
      </c>
      <c r="S34" s="293">
        <f t="shared" si="3"/>
        <v>772131.5</v>
      </c>
    </row>
    <row r="35" spans="1:19" ht="63.75" x14ac:dyDescent="0.25">
      <c r="A35" s="287">
        <v>33</v>
      </c>
      <c r="B35" s="306">
        <v>14111703</v>
      </c>
      <c r="C35" s="86" t="s">
        <v>1390</v>
      </c>
      <c r="D35" s="260" t="s">
        <v>1391</v>
      </c>
      <c r="E35" s="86"/>
      <c r="F35" s="322" t="s">
        <v>1392</v>
      </c>
      <c r="G35" s="323">
        <v>3</v>
      </c>
      <c r="H35" s="321" t="s">
        <v>1393</v>
      </c>
      <c r="I35" s="86" t="s">
        <v>1307</v>
      </c>
      <c r="J35" s="290">
        <v>69100</v>
      </c>
      <c r="K35" s="291">
        <v>0.19</v>
      </c>
      <c r="L35" s="290">
        <f t="shared" si="7"/>
        <v>82229</v>
      </c>
      <c r="M35" s="290">
        <f t="shared" si="8"/>
        <v>246687</v>
      </c>
      <c r="N35" s="290">
        <v>74700</v>
      </c>
      <c r="O35" s="290">
        <f t="shared" si="4"/>
        <v>14193</v>
      </c>
      <c r="P35" s="290">
        <f t="shared" si="5"/>
        <v>88893</v>
      </c>
      <c r="Q35" s="290">
        <f t="shared" si="6"/>
        <v>266679</v>
      </c>
      <c r="R35" s="292">
        <f t="shared" si="9"/>
        <v>85561</v>
      </c>
      <c r="S35" s="293">
        <f t="shared" si="3"/>
        <v>256683</v>
      </c>
    </row>
    <row r="36" spans="1:19" ht="114.75" x14ac:dyDescent="0.25">
      <c r="A36" s="287">
        <v>34</v>
      </c>
      <c r="B36" s="306">
        <v>51212011</v>
      </c>
      <c r="C36" s="86" t="s">
        <v>1394</v>
      </c>
      <c r="D36" s="260" t="s">
        <v>1395</v>
      </c>
      <c r="E36" s="86"/>
      <c r="F36" s="324" t="s">
        <v>77</v>
      </c>
      <c r="G36" s="325">
        <v>5</v>
      </c>
      <c r="H36" s="326" t="s">
        <v>1396</v>
      </c>
      <c r="I36" s="86" t="s">
        <v>1307</v>
      </c>
      <c r="J36" s="290">
        <v>31000</v>
      </c>
      <c r="K36" s="291">
        <v>0.19</v>
      </c>
      <c r="L36" s="290">
        <f t="shared" si="7"/>
        <v>36890</v>
      </c>
      <c r="M36" s="290">
        <f t="shared" si="8"/>
        <v>184450</v>
      </c>
      <c r="N36" s="290">
        <v>33500</v>
      </c>
      <c r="O36" s="290">
        <f t="shared" si="4"/>
        <v>6365</v>
      </c>
      <c r="P36" s="290">
        <f t="shared" si="5"/>
        <v>39865</v>
      </c>
      <c r="Q36" s="290">
        <f t="shared" si="6"/>
        <v>199325</v>
      </c>
      <c r="R36" s="292">
        <f t="shared" si="9"/>
        <v>38377.5</v>
      </c>
      <c r="S36" s="293">
        <f t="shared" si="3"/>
        <v>191887.5</v>
      </c>
    </row>
    <row r="37" spans="1:19" ht="204" x14ac:dyDescent="0.25">
      <c r="A37" s="287">
        <v>35</v>
      </c>
      <c r="B37" s="306"/>
      <c r="C37" s="86" t="s">
        <v>1397</v>
      </c>
      <c r="D37" s="260" t="s">
        <v>1398</v>
      </c>
      <c r="E37" s="86"/>
      <c r="F37" s="327" t="s">
        <v>77</v>
      </c>
      <c r="G37" s="263">
        <v>1</v>
      </c>
      <c r="H37" s="68" t="s">
        <v>1399</v>
      </c>
      <c r="I37" s="86" t="s">
        <v>1307</v>
      </c>
      <c r="J37" s="290">
        <v>1256000</v>
      </c>
      <c r="K37" s="291">
        <v>0.19</v>
      </c>
      <c r="L37" s="290">
        <f t="shared" si="7"/>
        <v>1494640</v>
      </c>
      <c r="M37" s="290">
        <f t="shared" si="8"/>
        <v>1494640</v>
      </c>
      <c r="N37" s="290">
        <v>1331400</v>
      </c>
      <c r="O37" s="290">
        <f t="shared" si="4"/>
        <v>252966</v>
      </c>
      <c r="P37" s="290">
        <f t="shared" si="5"/>
        <v>1584366</v>
      </c>
      <c r="Q37" s="290">
        <f t="shared" si="6"/>
        <v>1584366</v>
      </c>
      <c r="R37" s="292">
        <f t="shared" si="9"/>
        <v>1539503</v>
      </c>
      <c r="S37" s="293">
        <f t="shared" si="3"/>
        <v>1539503</v>
      </c>
    </row>
    <row r="38" spans="1:19" ht="127.5" x14ac:dyDescent="0.25">
      <c r="A38" s="287">
        <v>38</v>
      </c>
      <c r="B38" s="306">
        <v>41111900</v>
      </c>
      <c r="C38" s="86" t="s">
        <v>1400</v>
      </c>
      <c r="D38" s="260" t="s">
        <v>1401</v>
      </c>
      <c r="E38" s="86"/>
      <c r="F38" s="327" t="s">
        <v>623</v>
      </c>
      <c r="G38" s="263">
        <v>1</v>
      </c>
      <c r="H38" s="68" t="s">
        <v>1402</v>
      </c>
      <c r="I38" s="86" t="s">
        <v>1307</v>
      </c>
      <c r="J38" s="290">
        <v>4126700</v>
      </c>
      <c r="K38" s="291">
        <v>0.19</v>
      </c>
      <c r="L38" s="290">
        <f t="shared" si="7"/>
        <v>4910773</v>
      </c>
      <c r="M38" s="290">
        <f t="shared" si="8"/>
        <v>4910773</v>
      </c>
      <c r="N38" s="290">
        <v>4498200</v>
      </c>
      <c r="O38" s="290">
        <f t="shared" si="4"/>
        <v>854658</v>
      </c>
      <c r="P38" s="290">
        <f t="shared" si="5"/>
        <v>5352858</v>
      </c>
      <c r="Q38" s="290">
        <f t="shared" si="6"/>
        <v>5352858</v>
      </c>
      <c r="R38" s="292">
        <f t="shared" si="9"/>
        <v>5131815.5</v>
      </c>
      <c r="S38" s="293">
        <f t="shared" si="3"/>
        <v>5131815.5</v>
      </c>
    </row>
    <row r="39" spans="1:19" ht="127.5" x14ac:dyDescent="0.25">
      <c r="A39" s="287">
        <v>39</v>
      </c>
      <c r="B39" s="306">
        <v>41111900</v>
      </c>
      <c r="C39" s="86" t="s">
        <v>1403</v>
      </c>
      <c r="D39" s="260" t="s">
        <v>1404</v>
      </c>
      <c r="E39" s="86"/>
      <c r="F39" s="327" t="s">
        <v>623</v>
      </c>
      <c r="G39" s="263">
        <v>1</v>
      </c>
      <c r="H39" s="68" t="s">
        <v>1402</v>
      </c>
      <c r="I39" s="86" t="s">
        <v>1307</v>
      </c>
      <c r="J39" s="290">
        <v>1080000</v>
      </c>
      <c r="K39" s="291">
        <v>0.19</v>
      </c>
      <c r="L39" s="290">
        <f t="shared" si="7"/>
        <v>1285200</v>
      </c>
      <c r="M39" s="290">
        <f t="shared" si="8"/>
        <v>1285200</v>
      </c>
      <c r="N39" s="290">
        <v>1134000</v>
      </c>
      <c r="O39" s="290">
        <f t="shared" si="4"/>
        <v>215460</v>
      </c>
      <c r="P39" s="290">
        <f t="shared" si="5"/>
        <v>1349460</v>
      </c>
      <c r="Q39" s="290">
        <f t="shared" si="6"/>
        <v>1349460</v>
      </c>
      <c r="R39" s="292">
        <f t="shared" si="9"/>
        <v>1317330</v>
      </c>
      <c r="S39" s="293">
        <f t="shared" si="3"/>
        <v>1317330</v>
      </c>
    </row>
    <row r="40" spans="1:19" ht="89.25" x14ac:dyDescent="0.25">
      <c r="A40" s="287">
        <v>42</v>
      </c>
      <c r="B40" s="306">
        <v>41121701</v>
      </c>
      <c r="C40" s="86" t="s">
        <v>1405</v>
      </c>
      <c r="D40" s="260" t="s">
        <v>1406</v>
      </c>
      <c r="E40" s="86"/>
      <c r="F40" s="315" t="s">
        <v>623</v>
      </c>
      <c r="G40" s="263">
        <v>1</v>
      </c>
      <c r="H40" s="318" t="s">
        <v>1407</v>
      </c>
      <c r="I40" s="86" t="s">
        <v>1307</v>
      </c>
      <c r="J40" s="290">
        <v>65500</v>
      </c>
      <c r="K40" s="291">
        <v>0.19</v>
      </c>
      <c r="L40" s="290">
        <f t="shared" si="7"/>
        <v>77945</v>
      </c>
      <c r="M40" s="290">
        <f t="shared" si="8"/>
        <v>77945</v>
      </c>
      <c r="N40" s="290">
        <v>70800</v>
      </c>
      <c r="O40" s="290">
        <f t="shared" si="4"/>
        <v>13452</v>
      </c>
      <c r="P40" s="290">
        <f t="shared" si="5"/>
        <v>84252</v>
      </c>
      <c r="Q40" s="290">
        <f t="shared" si="6"/>
        <v>84252</v>
      </c>
      <c r="R40" s="292">
        <f t="shared" si="9"/>
        <v>81098.5</v>
      </c>
      <c r="S40" s="293">
        <f t="shared" si="3"/>
        <v>81098.5</v>
      </c>
    </row>
    <row r="41" spans="1:19" ht="114.75" x14ac:dyDescent="0.25">
      <c r="A41" s="287">
        <v>43</v>
      </c>
      <c r="B41" s="306">
        <v>41111970</v>
      </c>
      <c r="C41" s="86" t="s">
        <v>1408</v>
      </c>
      <c r="D41" s="260" t="s">
        <v>1409</v>
      </c>
      <c r="E41" s="86"/>
      <c r="F41" s="315" t="s">
        <v>77</v>
      </c>
      <c r="G41" s="263">
        <v>1</v>
      </c>
      <c r="H41" s="318" t="s">
        <v>1410</v>
      </c>
      <c r="I41" s="86" t="s">
        <v>1307</v>
      </c>
      <c r="J41" s="290">
        <v>443000</v>
      </c>
      <c r="K41" s="291">
        <v>0.19</v>
      </c>
      <c r="L41" s="290">
        <f t="shared" si="7"/>
        <v>527170</v>
      </c>
      <c r="M41" s="290">
        <f t="shared" si="8"/>
        <v>527170</v>
      </c>
      <c r="N41" s="290">
        <v>482900</v>
      </c>
      <c r="O41" s="290">
        <f t="shared" si="4"/>
        <v>91751</v>
      </c>
      <c r="P41" s="290">
        <f t="shared" si="5"/>
        <v>574651</v>
      </c>
      <c r="Q41" s="290">
        <f t="shared" si="6"/>
        <v>574651</v>
      </c>
      <c r="R41" s="292">
        <f t="shared" si="9"/>
        <v>550910.5</v>
      </c>
      <c r="S41" s="293">
        <f t="shared" si="3"/>
        <v>550910.5</v>
      </c>
    </row>
    <row r="42" spans="1:19" ht="89.25" x14ac:dyDescent="0.25">
      <c r="A42" s="287">
        <v>44</v>
      </c>
      <c r="B42" s="306">
        <v>41121800</v>
      </c>
      <c r="C42" s="86" t="s">
        <v>1411</v>
      </c>
      <c r="D42" s="260" t="s">
        <v>1412</v>
      </c>
      <c r="E42" s="86"/>
      <c r="F42" s="315" t="s">
        <v>77</v>
      </c>
      <c r="G42" s="263">
        <v>6</v>
      </c>
      <c r="H42" s="318" t="s">
        <v>1407</v>
      </c>
      <c r="I42" s="86" t="s">
        <v>1307</v>
      </c>
      <c r="J42" s="290">
        <v>153800</v>
      </c>
      <c r="K42" s="291">
        <v>0.19</v>
      </c>
      <c r="L42" s="290">
        <f t="shared" si="7"/>
        <v>183022</v>
      </c>
      <c r="M42" s="290">
        <f t="shared" si="8"/>
        <v>1098132</v>
      </c>
      <c r="N42" s="290">
        <v>167700</v>
      </c>
      <c r="O42" s="290">
        <f t="shared" si="4"/>
        <v>31863</v>
      </c>
      <c r="P42" s="290">
        <f t="shared" si="5"/>
        <v>199563</v>
      </c>
      <c r="Q42" s="290">
        <f t="shared" si="6"/>
        <v>1197378</v>
      </c>
      <c r="R42" s="292">
        <f t="shared" si="9"/>
        <v>191292.5</v>
      </c>
      <c r="S42" s="293">
        <f t="shared" si="3"/>
        <v>1147755</v>
      </c>
    </row>
    <row r="43" spans="1:19" ht="89.25" x14ac:dyDescent="0.25">
      <c r="A43" s="287">
        <v>45</v>
      </c>
      <c r="B43" s="306">
        <v>41121800</v>
      </c>
      <c r="C43" s="86" t="s">
        <v>1413</v>
      </c>
      <c r="D43" s="260" t="s">
        <v>1414</v>
      </c>
      <c r="E43" s="86"/>
      <c r="F43" s="312" t="s">
        <v>77</v>
      </c>
      <c r="G43" s="328">
        <v>2</v>
      </c>
      <c r="H43" s="318" t="s">
        <v>1407</v>
      </c>
      <c r="I43" s="86" t="s">
        <v>1307</v>
      </c>
      <c r="J43" s="290">
        <v>183000</v>
      </c>
      <c r="K43" s="291">
        <v>0.19</v>
      </c>
      <c r="L43" s="290">
        <f t="shared" si="7"/>
        <v>217770</v>
      </c>
      <c r="M43" s="290">
        <f t="shared" si="8"/>
        <v>435540</v>
      </c>
      <c r="N43" s="290">
        <v>197700</v>
      </c>
      <c r="O43" s="290">
        <f t="shared" si="4"/>
        <v>37563</v>
      </c>
      <c r="P43" s="290">
        <f t="shared" si="5"/>
        <v>235263</v>
      </c>
      <c r="Q43" s="290">
        <f t="shared" si="6"/>
        <v>470526</v>
      </c>
      <c r="R43" s="292">
        <f t="shared" si="9"/>
        <v>226516.5</v>
      </c>
      <c r="S43" s="293">
        <f t="shared" si="3"/>
        <v>453033</v>
      </c>
    </row>
    <row r="44" spans="1:19" ht="114.75" x14ac:dyDescent="0.25">
      <c r="A44" s="287">
        <v>47</v>
      </c>
      <c r="B44" s="287">
        <v>12161500</v>
      </c>
      <c r="C44" s="86" t="s">
        <v>1415</v>
      </c>
      <c r="D44" s="86" t="s">
        <v>1416</v>
      </c>
      <c r="E44" s="329"/>
      <c r="F44" s="315" t="s">
        <v>77</v>
      </c>
      <c r="G44" s="263">
        <v>1</v>
      </c>
      <c r="H44" s="68" t="s">
        <v>1417</v>
      </c>
      <c r="I44" s="86" t="s">
        <v>1307</v>
      </c>
      <c r="J44" s="290">
        <v>296000</v>
      </c>
      <c r="K44" s="291">
        <v>0.19</v>
      </c>
      <c r="L44" s="290">
        <f t="shared" si="7"/>
        <v>352240</v>
      </c>
      <c r="M44" s="290">
        <f t="shared" si="8"/>
        <v>352240</v>
      </c>
      <c r="N44" s="290">
        <v>322700</v>
      </c>
      <c r="O44" s="290">
        <f t="shared" si="4"/>
        <v>61313</v>
      </c>
      <c r="P44" s="290">
        <f t="shared" si="5"/>
        <v>384013</v>
      </c>
      <c r="Q44" s="290">
        <f t="shared" si="6"/>
        <v>384013</v>
      </c>
      <c r="R44" s="292">
        <f t="shared" si="9"/>
        <v>368126.5</v>
      </c>
      <c r="S44" s="293">
        <f t="shared" si="3"/>
        <v>368126.5</v>
      </c>
    </row>
    <row r="45" spans="1:19" ht="102" x14ac:dyDescent="0.25">
      <c r="A45" s="287">
        <v>48</v>
      </c>
      <c r="B45" s="306">
        <v>41111900</v>
      </c>
      <c r="C45" s="86" t="s">
        <v>1418</v>
      </c>
      <c r="D45" s="86" t="s">
        <v>1419</v>
      </c>
      <c r="E45" s="329"/>
      <c r="F45" s="315" t="s">
        <v>77</v>
      </c>
      <c r="G45" s="263">
        <v>1</v>
      </c>
      <c r="H45" s="68" t="s">
        <v>1420</v>
      </c>
      <c r="I45" s="86" t="s">
        <v>1307</v>
      </c>
      <c r="J45" s="290">
        <v>834000</v>
      </c>
      <c r="K45" s="291">
        <v>0.19</v>
      </c>
      <c r="L45" s="290">
        <f t="shared" si="7"/>
        <v>992460</v>
      </c>
      <c r="M45" s="290">
        <f t="shared" si="8"/>
        <v>992460</v>
      </c>
      <c r="N45" s="290">
        <v>900800</v>
      </c>
      <c r="O45" s="290">
        <f t="shared" si="4"/>
        <v>171152</v>
      </c>
      <c r="P45" s="290">
        <f t="shared" si="5"/>
        <v>1071952</v>
      </c>
      <c r="Q45" s="290">
        <f t="shared" si="6"/>
        <v>1071952</v>
      </c>
      <c r="R45" s="292">
        <f t="shared" si="9"/>
        <v>1032206</v>
      </c>
      <c r="S45" s="293">
        <f t="shared" si="3"/>
        <v>1032206</v>
      </c>
    </row>
    <row r="46" spans="1:19" ht="94.5" customHeight="1" x14ac:dyDescent="0.25">
      <c r="A46" s="287">
        <v>49</v>
      </c>
      <c r="B46" s="306">
        <v>41121800</v>
      </c>
      <c r="C46" s="86" t="s">
        <v>1421</v>
      </c>
      <c r="D46" s="86" t="s">
        <v>1422</v>
      </c>
      <c r="E46" s="329"/>
      <c r="F46" s="315" t="s">
        <v>77</v>
      </c>
      <c r="G46" s="263">
        <v>1</v>
      </c>
      <c r="H46" s="68" t="s">
        <v>1423</v>
      </c>
      <c r="I46" s="86" t="s">
        <v>1307</v>
      </c>
      <c r="J46" s="290">
        <v>101000</v>
      </c>
      <c r="K46" s="291">
        <v>0.19</v>
      </c>
      <c r="L46" s="290">
        <f t="shared" si="7"/>
        <v>120190</v>
      </c>
      <c r="M46" s="290">
        <f t="shared" si="8"/>
        <v>120190</v>
      </c>
      <c r="N46" s="290">
        <v>110100</v>
      </c>
      <c r="O46" s="290">
        <f t="shared" si="4"/>
        <v>20919</v>
      </c>
      <c r="P46" s="290">
        <f t="shared" si="5"/>
        <v>131019</v>
      </c>
      <c r="Q46" s="290">
        <f t="shared" si="6"/>
        <v>131019</v>
      </c>
      <c r="R46" s="292">
        <f t="shared" si="9"/>
        <v>125604.5</v>
      </c>
      <c r="S46" s="293">
        <f t="shared" si="3"/>
        <v>125604.5</v>
      </c>
    </row>
    <row r="47" spans="1:19" x14ac:dyDescent="0.25">
      <c r="M47" s="41">
        <f>SUM(M3:M46)</f>
        <v>91047260.569999993</v>
      </c>
      <c r="Q47" s="41">
        <f>SUM(Q6:Q46)</f>
        <v>73609595.569999993</v>
      </c>
      <c r="R47" s="41">
        <f>SUM(R3:R46)</f>
        <v>72364498.569999993</v>
      </c>
      <c r="S47" s="41">
        <f>SUM(S3:S46)</f>
        <v>93507288.069999993</v>
      </c>
    </row>
  </sheetData>
  <autoFilter ref="A2:S46" xr:uid="{DA34BFA0-3B03-4BA2-867E-75718D1120B4}"/>
  <mergeCells count="4">
    <mergeCell ref="A1:I1"/>
    <mergeCell ref="J1:M1"/>
    <mergeCell ref="N1:Q1"/>
    <mergeCell ref="R1:S1"/>
  </mergeCells>
  <dataValidations count="1">
    <dataValidation allowBlank="1" showInputMessage="1" showErrorMessage="1" promptTitle="Nombre del ítem o servicio" prompt="Sea conciso y preciso" sqref="C12" xr:uid="{63A3C580-9590-4850-9A5C-F994F31386A2}"/>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F2358-0FC5-4BE7-9A3C-F856E6AFDC4A}">
  <dimension ref="A1:U18"/>
  <sheetViews>
    <sheetView zoomScale="80" zoomScaleNormal="80" workbookViewId="0">
      <selection activeCell="B9" sqref="B9"/>
    </sheetView>
  </sheetViews>
  <sheetFormatPr baseColWidth="10" defaultRowHeight="15" x14ac:dyDescent="0.25"/>
  <cols>
    <col min="3" max="3" width="26.140625" style="34" customWidth="1"/>
    <col min="4" max="4" width="26.7109375" style="34" customWidth="1"/>
    <col min="5" max="5" width="11.42578125" style="34"/>
    <col min="7" max="7" width="16.7109375" style="34" customWidth="1"/>
    <col min="8" max="8" width="16.85546875" customWidth="1"/>
    <col min="9" max="9" width="15.140625" customWidth="1"/>
    <col min="10" max="10" width="14.85546875" customWidth="1"/>
    <col min="11" max="11" width="17" customWidth="1"/>
    <col min="12" max="12" width="15.28515625" customWidth="1"/>
    <col min="13" max="13" width="14.42578125" customWidth="1"/>
    <col min="14" max="14" width="15.140625" customWidth="1"/>
    <col min="15" max="15" width="15.28515625" customWidth="1"/>
    <col min="17" max="17" width="14" customWidth="1"/>
    <col min="18" max="18" width="14.85546875" customWidth="1"/>
    <col min="19" max="19" width="15.5703125" customWidth="1"/>
    <col min="20" max="20" width="15.7109375" customWidth="1"/>
    <col min="21" max="21" width="16.5703125" customWidth="1"/>
  </cols>
  <sheetData>
    <row r="1" spans="1:21" ht="24.75" customHeight="1" thickBot="1" x14ac:dyDescent="0.3">
      <c r="A1" s="347" t="s">
        <v>46</v>
      </c>
      <c r="B1" s="348"/>
      <c r="C1" s="348"/>
      <c r="D1" s="348"/>
      <c r="E1" s="348"/>
      <c r="F1" s="348"/>
      <c r="G1" s="349"/>
      <c r="H1" s="350" t="s">
        <v>47</v>
      </c>
      <c r="I1" s="351"/>
      <c r="J1" s="351"/>
      <c r="K1" s="352"/>
      <c r="L1" s="353" t="s">
        <v>48</v>
      </c>
      <c r="M1" s="354"/>
      <c r="N1" s="354"/>
      <c r="O1" s="355"/>
      <c r="P1" s="356" t="s">
        <v>49</v>
      </c>
      <c r="Q1" s="357"/>
      <c r="R1" s="357"/>
      <c r="S1" s="358"/>
      <c r="T1" s="359" t="s">
        <v>50</v>
      </c>
      <c r="U1" s="360"/>
    </row>
    <row r="2" spans="1:21" s="34" customFormat="1" ht="48.75" thickBot="1" x14ac:dyDescent="0.3">
      <c r="A2" s="1" t="s">
        <v>0</v>
      </c>
      <c r="B2" s="2" t="s">
        <v>1</v>
      </c>
      <c r="C2" s="2" t="s">
        <v>2</v>
      </c>
      <c r="D2" s="2" t="s">
        <v>3</v>
      </c>
      <c r="E2" s="3" t="s">
        <v>4</v>
      </c>
      <c r="F2" s="3" t="s">
        <v>5</v>
      </c>
      <c r="G2" s="4" t="s">
        <v>6</v>
      </c>
      <c r="H2" s="42" t="s">
        <v>7</v>
      </c>
      <c r="I2" s="43" t="s">
        <v>8</v>
      </c>
      <c r="J2" s="43" t="s">
        <v>9</v>
      </c>
      <c r="K2" s="44" t="s">
        <v>10</v>
      </c>
      <c r="L2" s="5" t="s">
        <v>7</v>
      </c>
      <c r="M2" s="6" t="s">
        <v>8</v>
      </c>
      <c r="N2" s="6" t="s">
        <v>9</v>
      </c>
      <c r="O2" s="7" t="s">
        <v>10</v>
      </c>
      <c r="P2" s="8" t="s">
        <v>7</v>
      </c>
      <c r="Q2" s="9" t="s">
        <v>8</v>
      </c>
      <c r="R2" s="9" t="s">
        <v>9</v>
      </c>
      <c r="S2" s="10" t="s">
        <v>10</v>
      </c>
      <c r="T2" s="11" t="s">
        <v>9</v>
      </c>
      <c r="U2" s="12" t="s">
        <v>10</v>
      </c>
    </row>
    <row r="3" spans="1:21" ht="38.25" x14ac:dyDescent="0.25">
      <c r="A3" s="28">
        <v>1</v>
      </c>
      <c r="B3" s="29">
        <v>24112404</v>
      </c>
      <c r="C3" s="13" t="s">
        <v>11</v>
      </c>
      <c r="D3" s="13" t="s">
        <v>12</v>
      </c>
      <c r="E3" s="13" t="s">
        <v>13</v>
      </c>
      <c r="F3" s="30">
        <v>36</v>
      </c>
      <c r="G3" s="14" t="s">
        <v>14</v>
      </c>
      <c r="H3" s="15">
        <v>10000</v>
      </c>
      <c r="I3" s="16">
        <v>1900</v>
      </c>
      <c r="J3" s="16">
        <v>11900</v>
      </c>
      <c r="K3" s="17">
        <v>428400</v>
      </c>
      <c r="L3" s="15">
        <v>11200</v>
      </c>
      <c r="M3" s="16">
        <v>2128</v>
      </c>
      <c r="N3" s="16">
        <v>13328</v>
      </c>
      <c r="O3" s="17">
        <v>479808</v>
      </c>
      <c r="P3" s="18">
        <v>9000</v>
      </c>
      <c r="Q3" s="16">
        <v>1710</v>
      </c>
      <c r="R3" s="16">
        <v>10710</v>
      </c>
      <c r="S3" s="17">
        <v>385560</v>
      </c>
      <c r="T3" s="19">
        <v>11979.333333333334</v>
      </c>
      <c r="U3" s="17">
        <v>431256</v>
      </c>
    </row>
    <row r="4" spans="1:21" ht="48" x14ac:dyDescent="0.25">
      <c r="A4" s="28">
        <v>2</v>
      </c>
      <c r="B4" s="29">
        <v>56121201</v>
      </c>
      <c r="C4" s="13" t="s">
        <v>15</v>
      </c>
      <c r="D4" s="13" t="s">
        <v>16</v>
      </c>
      <c r="E4" s="13" t="s">
        <v>17</v>
      </c>
      <c r="F4" s="30">
        <v>1</v>
      </c>
      <c r="G4" s="14" t="s">
        <v>14</v>
      </c>
      <c r="H4" s="15">
        <v>698400</v>
      </c>
      <c r="I4" s="16">
        <v>132696</v>
      </c>
      <c r="J4" s="16">
        <v>831096</v>
      </c>
      <c r="K4" s="17">
        <v>831096</v>
      </c>
      <c r="L4" s="15">
        <v>776000</v>
      </c>
      <c r="M4" s="16">
        <v>147440</v>
      </c>
      <c r="N4" s="16">
        <v>923440</v>
      </c>
      <c r="O4" s="17">
        <v>923440</v>
      </c>
      <c r="P4" s="18">
        <v>628600</v>
      </c>
      <c r="Q4" s="16">
        <v>119434</v>
      </c>
      <c r="R4" s="16">
        <v>748034</v>
      </c>
      <c r="S4" s="17">
        <v>748034</v>
      </c>
      <c r="T4" s="19">
        <v>834190</v>
      </c>
      <c r="U4" s="17">
        <v>834190</v>
      </c>
    </row>
    <row r="5" spans="1:21" ht="38.25" x14ac:dyDescent="0.25">
      <c r="A5" s="28">
        <v>3</v>
      </c>
      <c r="B5" s="29">
        <v>23153020</v>
      </c>
      <c r="C5" s="13" t="s">
        <v>18</v>
      </c>
      <c r="D5" s="13" t="s">
        <v>19</v>
      </c>
      <c r="E5" s="13" t="s">
        <v>13</v>
      </c>
      <c r="F5" s="30">
        <v>2</v>
      </c>
      <c r="G5" s="14" t="s">
        <v>14</v>
      </c>
      <c r="H5" s="15">
        <v>40000</v>
      </c>
      <c r="I5" s="16">
        <v>7600</v>
      </c>
      <c r="J5" s="16">
        <v>47600</v>
      </c>
      <c r="K5" s="17">
        <v>95200</v>
      </c>
      <c r="L5" s="15">
        <v>44500</v>
      </c>
      <c r="M5" s="16">
        <v>8455</v>
      </c>
      <c r="N5" s="16">
        <v>52955</v>
      </c>
      <c r="O5" s="17">
        <v>105910</v>
      </c>
      <c r="P5" s="18">
        <v>36000</v>
      </c>
      <c r="Q5" s="16">
        <v>6840</v>
      </c>
      <c r="R5" s="16">
        <v>42840</v>
      </c>
      <c r="S5" s="17">
        <v>85680</v>
      </c>
      <c r="T5" s="19">
        <v>47798.333333333336</v>
      </c>
      <c r="U5" s="17">
        <v>95596.666666666672</v>
      </c>
    </row>
    <row r="6" spans="1:21" ht="48" x14ac:dyDescent="0.25">
      <c r="A6" s="28">
        <v>4</v>
      </c>
      <c r="B6" s="29">
        <v>31181700</v>
      </c>
      <c r="C6" s="13" t="s">
        <v>20</v>
      </c>
      <c r="D6" s="13" t="s">
        <v>21</v>
      </c>
      <c r="E6" s="13" t="s">
        <v>22</v>
      </c>
      <c r="F6" s="30">
        <v>2</v>
      </c>
      <c r="G6" s="14" t="s">
        <v>14</v>
      </c>
      <c r="H6" s="15">
        <v>100000</v>
      </c>
      <c r="I6" s="16">
        <v>19000</v>
      </c>
      <c r="J6" s="16">
        <v>119000</v>
      </c>
      <c r="K6" s="17">
        <v>238000</v>
      </c>
      <c r="L6" s="15">
        <v>111200</v>
      </c>
      <c r="M6" s="16">
        <v>21128</v>
      </c>
      <c r="N6" s="16">
        <v>132328</v>
      </c>
      <c r="O6" s="17">
        <v>264656</v>
      </c>
      <c r="P6" s="18">
        <v>90000</v>
      </c>
      <c r="Q6" s="16">
        <v>17100</v>
      </c>
      <c r="R6" s="16">
        <v>107100</v>
      </c>
      <c r="S6" s="17">
        <v>214200</v>
      </c>
      <c r="T6" s="19">
        <v>119476</v>
      </c>
      <c r="U6" s="17">
        <v>238952</v>
      </c>
    </row>
    <row r="7" spans="1:21" ht="60" x14ac:dyDescent="0.25">
      <c r="A7" s="28">
        <v>5</v>
      </c>
      <c r="B7" s="29">
        <v>31181700</v>
      </c>
      <c r="C7" s="13" t="s">
        <v>23</v>
      </c>
      <c r="D7" s="13" t="s">
        <v>24</v>
      </c>
      <c r="E7" s="13" t="s">
        <v>13</v>
      </c>
      <c r="F7" s="30">
        <v>30</v>
      </c>
      <c r="G7" s="14" t="s">
        <v>14</v>
      </c>
      <c r="H7" s="15">
        <v>50000</v>
      </c>
      <c r="I7" s="16">
        <v>9500</v>
      </c>
      <c r="J7" s="16">
        <v>59500</v>
      </c>
      <c r="K7" s="17">
        <v>1785000</v>
      </c>
      <c r="L7" s="15">
        <v>55600</v>
      </c>
      <c r="M7" s="16">
        <v>10564</v>
      </c>
      <c r="N7" s="16">
        <v>66164</v>
      </c>
      <c r="O7" s="17">
        <v>1984920</v>
      </c>
      <c r="P7" s="18">
        <v>45000</v>
      </c>
      <c r="Q7" s="16">
        <v>8550</v>
      </c>
      <c r="R7" s="16">
        <v>53550</v>
      </c>
      <c r="S7" s="17">
        <v>1606500</v>
      </c>
      <c r="T7" s="19">
        <v>59738</v>
      </c>
      <c r="U7" s="17">
        <v>1792140</v>
      </c>
    </row>
    <row r="8" spans="1:21" ht="48" x14ac:dyDescent="0.25">
      <c r="A8" s="28">
        <v>6</v>
      </c>
      <c r="B8" s="29">
        <v>31181700</v>
      </c>
      <c r="C8" s="13" t="s">
        <v>25</v>
      </c>
      <c r="D8" s="13" t="s">
        <v>26</v>
      </c>
      <c r="E8" s="13" t="s">
        <v>13</v>
      </c>
      <c r="F8" s="30">
        <v>20</v>
      </c>
      <c r="G8" s="14" t="s">
        <v>14</v>
      </c>
      <c r="H8" s="15">
        <v>50000</v>
      </c>
      <c r="I8" s="16">
        <v>9500</v>
      </c>
      <c r="J8" s="16">
        <v>59500</v>
      </c>
      <c r="K8" s="17">
        <v>1190000</v>
      </c>
      <c r="L8" s="15">
        <v>50600</v>
      </c>
      <c r="M8" s="16">
        <v>9614</v>
      </c>
      <c r="N8" s="16">
        <v>60214</v>
      </c>
      <c r="O8" s="17">
        <v>1204280</v>
      </c>
      <c r="P8" s="18">
        <v>49650</v>
      </c>
      <c r="Q8" s="16">
        <v>9433.5</v>
      </c>
      <c r="R8" s="16">
        <v>59083.5</v>
      </c>
      <c r="S8" s="17">
        <v>1181670</v>
      </c>
      <c r="T8" s="19">
        <v>59599.166666666664</v>
      </c>
      <c r="U8" s="17">
        <v>1191983.3333333333</v>
      </c>
    </row>
    <row r="9" spans="1:21" ht="38.25" x14ac:dyDescent="0.25">
      <c r="A9" s="28">
        <v>7</v>
      </c>
      <c r="B9" s="29">
        <v>11162123</v>
      </c>
      <c r="C9" s="13" t="s">
        <v>27</v>
      </c>
      <c r="D9" s="13" t="s">
        <v>28</v>
      </c>
      <c r="E9" s="13" t="s">
        <v>29</v>
      </c>
      <c r="F9" s="30">
        <v>4</v>
      </c>
      <c r="G9" s="14" t="s">
        <v>14</v>
      </c>
      <c r="H9" s="15">
        <v>70000</v>
      </c>
      <c r="I9" s="16">
        <v>13300</v>
      </c>
      <c r="J9" s="16">
        <v>83300</v>
      </c>
      <c r="K9" s="17">
        <v>333200</v>
      </c>
      <c r="L9" s="15">
        <v>77800</v>
      </c>
      <c r="M9" s="16">
        <v>14782</v>
      </c>
      <c r="N9" s="16">
        <v>92582</v>
      </c>
      <c r="O9" s="17">
        <v>370328</v>
      </c>
      <c r="P9" s="18">
        <v>63000</v>
      </c>
      <c r="Q9" s="16">
        <v>11970</v>
      </c>
      <c r="R9" s="16">
        <v>74970</v>
      </c>
      <c r="S9" s="17">
        <v>299880</v>
      </c>
      <c r="T9" s="19">
        <v>83617.333333333328</v>
      </c>
      <c r="U9" s="17">
        <v>334469.33333333331</v>
      </c>
    </row>
    <row r="10" spans="1:21" ht="24" x14ac:dyDescent="0.25">
      <c r="A10" s="28">
        <v>8</v>
      </c>
      <c r="B10" s="31">
        <v>24121500</v>
      </c>
      <c r="C10" s="20" t="s">
        <v>30</v>
      </c>
      <c r="D10" s="20" t="s">
        <v>31</v>
      </c>
      <c r="E10" s="20" t="s">
        <v>32</v>
      </c>
      <c r="F10" s="32">
        <v>100</v>
      </c>
      <c r="G10" s="21" t="s">
        <v>33</v>
      </c>
      <c r="H10" s="22">
        <v>20000</v>
      </c>
      <c r="I10" s="23">
        <f t="shared" ref="I10:I17" si="0">+(H10*19%)</f>
        <v>3800</v>
      </c>
      <c r="J10" s="23">
        <f t="shared" ref="J10:J17" si="1">+I10+H10</f>
        <v>23800</v>
      </c>
      <c r="K10" s="24">
        <f t="shared" ref="K10:K17" si="2">+J10*F10</f>
        <v>2380000</v>
      </c>
      <c r="L10" s="22">
        <v>22300</v>
      </c>
      <c r="M10" s="23">
        <f t="shared" ref="M10:M17" si="3">+(L10*19%)</f>
        <v>4237</v>
      </c>
      <c r="N10" s="23">
        <f t="shared" ref="N10:N17" si="4">+M10+L10</f>
        <v>26537</v>
      </c>
      <c r="O10" s="24">
        <f t="shared" ref="O10:O17" si="5">+N10*F10</f>
        <v>2653700</v>
      </c>
      <c r="P10" s="25">
        <v>18000</v>
      </c>
      <c r="Q10" s="23">
        <f t="shared" ref="Q10:Q17" si="6">+(P10*19%)</f>
        <v>3420</v>
      </c>
      <c r="R10" s="23">
        <f t="shared" ref="R10:R17" si="7">+Q10+P10</f>
        <v>21420</v>
      </c>
      <c r="S10" s="24">
        <f t="shared" ref="S10:S17" si="8">+R10*F10</f>
        <v>2142000</v>
      </c>
      <c r="T10" s="26">
        <f t="shared" ref="T10:T17" si="9">+AVERAGE(J10,N10,R10)</f>
        <v>23919</v>
      </c>
      <c r="U10" s="24">
        <f t="shared" ref="U10:U17" si="10">+T10*F10</f>
        <v>2391900</v>
      </c>
    </row>
    <row r="11" spans="1:21" ht="24" x14ac:dyDescent="0.25">
      <c r="A11" s="28">
        <v>9</v>
      </c>
      <c r="B11" s="31">
        <v>24121500</v>
      </c>
      <c r="C11" s="20" t="s">
        <v>30</v>
      </c>
      <c r="D11" s="20" t="s">
        <v>34</v>
      </c>
      <c r="E11" s="20" t="s">
        <v>32</v>
      </c>
      <c r="F11" s="32">
        <v>300</v>
      </c>
      <c r="G11" s="21" t="s">
        <v>33</v>
      </c>
      <c r="H11" s="22">
        <v>16000</v>
      </c>
      <c r="I11" s="23">
        <f t="shared" si="0"/>
        <v>3040</v>
      </c>
      <c r="J11" s="23">
        <f t="shared" si="1"/>
        <v>19040</v>
      </c>
      <c r="K11" s="24">
        <f t="shared" si="2"/>
        <v>5712000</v>
      </c>
      <c r="L11" s="22">
        <v>17800</v>
      </c>
      <c r="M11" s="23">
        <f t="shared" si="3"/>
        <v>3382</v>
      </c>
      <c r="N11" s="23">
        <f t="shared" si="4"/>
        <v>21182</v>
      </c>
      <c r="O11" s="24">
        <f t="shared" si="5"/>
        <v>6354600</v>
      </c>
      <c r="P11" s="25">
        <v>14400</v>
      </c>
      <c r="Q11" s="23">
        <f t="shared" si="6"/>
        <v>2736</v>
      </c>
      <c r="R11" s="23">
        <f t="shared" si="7"/>
        <v>17136</v>
      </c>
      <c r="S11" s="24">
        <f t="shared" si="8"/>
        <v>5140800</v>
      </c>
      <c r="T11" s="26">
        <f t="shared" si="9"/>
        <v>19119.333333333332</v>
      </c>
      <c r="U11" s="24">
        <f t="shared" si="10"/>
        <v>5735800</v>
      </c>
    </row>
    <row r="12" spans="1:21" ht="36" x14ac:dyDescent="0.25">
      <c r="A12" s="28">
        <v>10</v>
      </c>
      <c r="B12" s="32">
        <v>11162123</v>
      </c>
      <c r="C12" s="20" t="s">
        <v>35</v>
      </c>
      <c r="D12" s="20" t="s">
        <v>35</v>
      </c>
      <c r="E12" s="20" t="s">
        <v>36</v>
      </c>
      <c r="F12" s="32">
        <v>5</v>
      </c>
      <c r="G12" s="21" t="s">
        <v>33</v>
      </c>
      <c r="H12" s="22">
        <v>92000</v>
      </c>
      <c r="I12" s="23">
        <f t="shared" si="0"/>
        <v>17480</v>
      </c>
      <c r="J12" s="23">
        <f t="shared" si="1"/>
        <v>109480</v>
      </c>
      <c r="K12" s="24">
        <f t="shared" si="2"/>
        <v>547400</v>
      </c>
      <c r="L12" s="22">
        <v>102300</v>
      </c>
      <c r="M12" s="23">
        <f t="shared" si="3"/>
        <v>19437</v>
      </c>
      <c r="N12" s="23">
        <f t="shared" si="4"/>
        <v>121737</v>
      </c>
      <c r="O12" s="24">
        <f t="shared" si="5"/>
        <v>608685</v>
      </c>
      <c r="P12" s="25">
        <v>82800</v>
      </c>
      <c r="Q12" s="23">
        <f t="shared" si="6"/>
        <v>15732</v>
      </c>
      <c r="R12" s="23">
        <f t="shared" si="7"/>
        <v>98532</v>
      </c>
      <c r="S12" s="24">
        <f t="shared" si="8"/>
        <v>492660</v>
      </c>
      <c r="T12" s="26">
        <f t="shared" si="9"/>
        <v>109916.33333333333</v>
      </c>
      <c r="U12" s="24">
        <f t="shared" si="10"/>
        <v>549581.66666666663</v>
      </c>
    </row>
    <row r="13" spans="1:21" x14ac:dyDescent="0.25">
      <c r="A13" s="28">
        <v>11</v>
      </c>
      <c r="B13" s="32">
        <v>24111500</v>
      </c>
      <c r="C13" s="20" t="s">
        <v>37</v>
      </c>
      <c r="D13" s="20" t="s">
        <v>37</v>
      </c>
      <c r="E13" s="20" t="s">
        <v>38</v>
      </c>
      <c r="F13" s="32">
        <v>10</v>
      </c>
      <c r="G13" s="21" t="s">
        <v>33</v>
      </c>
      <c r="H13" s="22">
        <v>32000</v>
      </c>
      <c r="I13" s="23">
        <f t="shared" si="0"/>
        <v>6080</v>
      </c>
      <c r="J13" s="23">
        <f t="shared" si="1"/>
        <v>38080</v>
      </c>
      <c r="K13" s="24">
        <f t="shared" si="2"/>
        <v>380800</v>
      </c>
      <c r="L13" s="22">
        <v>32650</v>
      </c>
      <c r="M13" s="23">
        <f t="shared" si="3"/>
        <v>6203.5</v>
      </c>
      <c r="N13" s="23">
        <f t="shared" si="4"/>
        <v>38853.5</v>
      </c>
      <c r="O13" s="24">
        <f t="shared" si="5"/>
        <v>388535</v>
      </c>
      <c r="P13" s="25">
        <v>29000</v>
      </c>
      <c r="Q13" s="23">
        <f t="shared" si="6"/>
        <v>5510</v>
      </c>
      <c r="R13" s="23">
        <f t="shared" si="7"/>
        <v>34510</v>
      </c>
      <c r="S13" s="24">
        <f t="shared" si="8"/>
        <v>345100</v>
      </c>
      <c r="T13" s="26">
        <f t="shared" si="9"/>
        <v>37147.833333333336</v>
      </c>
      <c r="U13" s="24">
        <f t="shared" si="10"/>
        <v>371478.33333333337</v>
      </c>
    </row>
    <row r="14" spans="1:21" ht="24" x14ac:dyDescent="0.25">
      <c r="A14" s="28">
        <v>12</v>
      </c>
      <c r="B14" s="32">
        <v>31201503</v>
      </c>
      <c r="C14" s="20" t="s">
        <v>39</v>
      </c>
      <c r="D14" s="20" t="s">
        <v>40</v>
      </c>
      <c r="E14" s="20" t="s">
        <v>41</v>
      </c>
      <c r="F14" s="32">
        <v>50</v>
      </c>
      <c r="G14" s="21" t="s">
        <v>33</v>
      </c>
      <c r="H14" s="22">
        <v>42000</v>
      </c>
      <c r="I14" s="23">
        <f t="shared" si="0"/>
        <v>7980</v>
      </c>
      <c r="J14" s="23">
        <f t="shared" si="1"/>
        <v>49980</v>
      </c>
      <c r="K14" s="24">
        <f t="shared" si="2"/>
        <v>2499000</v>
      </c>
      <c r="L14" s="22">
        <v>46700</v>
      </c>
      <c r="M14" s="23">
        <f t="shared" si="3"/>
        <v>8873</v>
      </c>
      <c r="N14" s="23">
        <f t="shared" si="4"/>
        <v>55573</v>
      </c>
      <c r="O14" s="24">
        <f t="shared" si="5"/>
        <v>2778650</v>
      </c>
      <c r="P14" s="25">
        <v>37800</v>
      </c>
      <c r="Q14" s="23">
        <f t="shared" si="6"/>
        <v>7182</v>
      </c>
      <c r="R14" s="23">
        <f t="shared" si="7"/>
        <v>44982</v>
      </c>
      <c r="S14" s="24">
        <f t="shared" si="8"/>
        <v>2249100</v>
      </c>
      <c r="T14" s="26">
        <f t="shared" si="9"/>
        <v>50178.333333333336</v>
      </c>
      <c r="U14" s="24">
        <f t="shared" si="10"/>
        <v>2508916.666666667</v>
      </c>
    </row>
    <row r="15" spans="1:21" ht="24" x14ac:dyDescent="0.25">
      <c r="A15" s="28">
        <v>13</v>
      </c>
      <c r="B15" s="32">
        <v>24111501</v>
      </c>
      <c r="C15" s="20" t="s">
        <v>42</v>
      </c>
      <c r="D15" s="20" t="s">
        <v>43</v>
      </c>
      <c r="E15" s="20" t="s">
        <v>41</v>
      </c>
      <c r="F15" s="32">
        <v>50</v>
      </c>
      <c r="G15" s="21" t="s">
        <v>33</v>
      </c>
      <c r="H15" s="22">
        <v>3600</v>
      </c>
      <c r="I15" s="23">
        <f t="shared" si="0"/>
        <v>684</v>
      </c>
      <c r="J15" s="23">
        <f t="shared" si="1"/>
        <v>4284</v>
      </c>
      <c r="K15" s="24">
        <f t="shared" si="2"/>
        <v>214200</v>
      </c>
      <c r="L15" s="22">
        <v>3500</v>
      </c>
      <c r="M15" s="23">
        <f t="shared" si="3"/>
        <v>665</v>
      </c>
      <c r="N15" s="23">
        <f t="shared" si="4"/>
        <v>4165</v>
      </c>
      <c r="O15" s="24">
        <f t="shared" si="5"/>
        <v>208250</v>
      </c>
      <c r="P15" s="25">
        <v>3000</v>
      </c>
      <c r="Q15" s="23">
        <f t="shared" si="6"/>
        <v>570</v>
      </c>
      <c r="R15" s="23">
        <f t="shared" si="7"/>
        <v>3570</v>
      </c>
      <c r="S15" s="24">
        <f t="shared" si="8"/>
        <v>178500</v>
      </c>
      <c r="T15" s="26">
        <f t="shared" si="9"/>
        <v>4006.3333333333335</v>
      </c>
      <c r="U15" s="24">
        <f t="shared" si="10"/>
        <v>200316.66666666669</v>
      </c>
    </row>
    <row r="16" spans="1:21" x14ac:dyDescent="0.25">
      <c r="A16" s="28">
        <v>14</v>
      </c>
      <c r="B16" s="32">
        <v>24111500</v>
      </c>
      <c r="C16" s="20" t="s">
        <v>44</v>
      </c>
      <c r="D16" s="20" t="s">
        <v>44</v>
      </c>
      <c r="E16" s="20" t="s">
        <v>41</v>
      </c>
      <c r="F16" s="32">
        <v>10</v>
      </c>
      <c r="G16" s="21" t="s">
        <v>33</v>
      </c>
      <c r="H16" s="22">
        <v>110000</v>
      </c>
      <c r="I16" s="23">
        <f t="shared" si="0"/>
        <v>20900</v>
      </c>
      <c r="J16" s="23">
        <f t="shared" si="1"/>
        <v>130900</v>
      </c>
      <c r="K16" s="24">
        <f t="shared" si="2"/>
        <v>1309000</v>
      </c>
      <c r="L16" s="22">
        <v>122300</v>
      </c>
      <c r="M16" s="23">
        <f t="shared" si="3"/>
        <v>23237</v>
      </c>
      <c r="N16" s="23">
        <f t="shared" si="4"/>
        <v>145537</v>
      </c>
      <c r="O16" s="24">
        <f t="shared" si="5"/>
        <v>1455370</v>
      </c>
      <c r="P16" s="25">
        <v>99000</v>
      </c>
      <c r="Q16" s="23">
        <f t="shared" si="6"/>
        <v>18810</v>
      </c>
      <c r="R16" s="23">
        <f t="shared" si="7"/>
        <v>117810</v>
      </c>
      <c r="S16" s="24">
        <f t="shared" si="8"/>
        <v>1178100</v>
      </c>
      <c r="T16" s="26">
        <f t="shared" si="9"/>
        <v>131415.66666666666</v>
      </c>
      <c r="U16" s="24">
        <f t="shared" si="10"/>
        <v>1314156.6666666665</v>
      </c>
    </row>
    <row r="17" spans="1:21" ht="15.75" thickBot="1" x14ac:dyDescent="0.3">
      <c r="A17" s="28">
        <v>15</v>
      </c>
      <c r="B17" s="33">
        <v>24111500</v>
      </c>
      <c r="C17" s="27" t="s">
        <v>45</v>
      </c>
      <c r="D17" s="27" t="s">
        <v>45</v>
      </c>
      <c r="E17" s="27" t="s">
        <v>41</v>
      </c>
      <c r="F17" s="33">
        <v>8</v>
      </c>
      <c r="G17" s="35" t="s">
        <v>33</v>
      </c>
      <c r="H17" s="36">
        <v>100000</v>
      </c>
      <c r="I17" s="37">
        <f t="shared" si="0"/>
        <v>19000</v>
      </c>
      <c r="J17" s="37">
        <f t="shared" si="1"/>
        <v>119000</v>
      </c>
      <c r="K17" s="38">
        <f t="shared" si="2"/>
        <v>952000</v>
      </c>
      <c r="L17" s="36">
        <v>111200</v>
      </c>
      <c r="M17" s="37">
        <f t="shared" si="3"/>
        <v>21128</v>
      </c>
      <c r="N17" s="37">
        <f t="shared" si="4"/>
        <v>132328</v>
      </c>
      <c r="O17" s="38">
        <f t="shared" si="5"/>
        <v>1058624</v>
      </c>
      <c r="P17" s="39">
        <v>90000</v>
      </c>
      <c r="Q17" s="37">
        <f t="shared" si="6"/>
        <v>17100</v>
      </c>
      <c r="R17" s="37">
        <f t="shared" si="7"/>
        <v>107100</v>
      </c>
      <c r="S17" s="38">
        <f t="shared" si="8"/>
        <v>856800</v>
      </c>
      <c r="T17" s="40">
        <f t="shared" si="9"/>
        <v>119476</v>
      </c>
      <c r="U17" s="38">
        <f t="shared" si="10"/>
        <v>955808</v>
      </c>
    </row>
    <row r="18" spans="1:21" x14ac:dyDescent="0.25">
      <c r="K18" s="41">
        <f>SUM(K3:K17)</f>
        <v>18895296</v>
      </c>
      <c r="O18" s="41">
        <f>SUM(O3:O17)</f>
        <v>20839756</v>
      </c>
      <c r="S18" s="41">
        <f>SUM(S3:S17)</f>
        <v>17104584</v>
      </c>
      <c r="T18" s="41">
        <f>SUM(T3:T17)</f>
        <v>1711576.9999999998</v>
      </c>
      <c r="U18" s="41">
        <f>SUM(U3:U17)</f>
        <v>18946545.333333332</v>
      </c>
    </row>
  </sheetData>
  <mergeCells count="5">
    <mergeCell ref="A1:G1"/>
    <mergeCell ref="H1:K1"/>
    <mergeCell ref="L1:O1"/>
    <mergeCell ref="P1:S1"/>
    <mergeCell ref="T1:U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C51AE-7F93-49BA-AE2E-68EB074604B7}">
  <dimension ref="B1:W17"/>
  <sheetViews>
    <sheetView topLeftCell="A11" zoomScale="60" zoomScaleNormal="60" workbookViewId="0">
      <selection activeCell="B3" sqref="B3"/>
    </sheetView>
  </sheetViews>
  <sheetFormatPr baseColWidth="10" defaultRowHeight="15" x14ac:dyDescent="0.25"/>
  <cols>
    <col min="1" max="1" width="3.140625" customWidth="1"/>
    <col min="4" max="4" width="24.28515625" style="34" customWidth="1"/>
    <col min="5" max="5" width="27" style="34" customWidth="1"/>
    <col min="6" max="6" width="15.28515625" customWidth="1"/>
    <col min="7" max="7" width="20.28515625" customWidth="1"/>
    <col min="8" max="8" width="22.5703125" customWidth="1"/>
    <col min="9" max="9" width="14.7109375" style="34" customWidth="1"/>
    <col min="10" max="10" width="15.42578125" customWidth="1"/>
    <col min="11" max="11" width="17.28515625" customWidth="1"/>
    <col min="12" max="12" width="16.42578125" customWidth="1"/>
    <col min="13" max="13" width="15.85546875" customWidth="1"/>
    <col min="14" max="14" width="16" customWidth="1"/>
    <col min="15" max="15" width="18.28515625" customWidth="1"/>
    <col min="16" max="16" width="16" customWidth="1"/>
    <col min="17" max="17" width="15.28515625" customWidth="1"/>
    <col min="18" max="18" width="15.7109375" customWidth="1"/>
    <col min="19" max="19" width="17.85546875" customWidth="1"/>
    <col min="20" max="20" width="15.42578125" customWidth="1"/>
    <col min="21" max="21" width="17.140625" customWidth="1"/>
    <col min="22" max="22" width="15" customWidth="1"/>
    <col min="23" max="23" width="16.5703125" customWidth="1"/>
  </cols>
  <sheetData>
    <row r="1" spans="2:23" s="93" customFormat="1" ht="36" customHeight="1" thickBot="1" x14ac:dyDescent="0.35">
      <c r="B1" s="361" t="s">
        <v>87</v>
      </c>
      <c r="C1" s="362"/>
      <c r="D1" s="362"/>
      <c r="E1" s="362"/>
      <c r="F1" s="362"/>
      <c r="G1" s="362"/>
      <c r="H1" s="362"/>
      <c r="I1" s="363"/>
      <c r="J1" s="364" t="s">
        <v>47</v>
      </c>
      <c r="K1" s="365"/>
      <c r="L1" s="365"/>
      <c r="M1" s="366"/>
      <c r="N1" s="367" t="s">
        <v>51</v>
      </c>
      <c r="O1" s="368"/>
      <c r="P1" s="368"/>
      <c r="Q1" s="369"/>
      <c r="R1" s="370" t="s">
        <v>52</v>
      </c>
      <c r="S1" s="371"/>
      <c r="T1" s="371"/>
      <c r="U1" s="372"/>
      <c r="V1" s="373" t="s">
        <v>50</v>
      </c>
      <c r="W1" s="374"/>
    </row>
    <row r="2" spans="2:23" s="34" customFormat="1" ht="60.75" thickBot="1" x14ac:dyDescent="0.3">
      <c r="B2" s="45" t="s">
        <v>0</v>
      </c>
      <c r="C2" s="46" t="s">
        <v>1</v>
      </c>
      <c r="D2" s="46" t="s">
        <v>2</v>
      </c>
      <c r="E2" s="46" t="s">
        <v>3</v>
      </c>
      <c r="F2" s="46" t="s">
        <v>4</v>
      </c>
      <c r="G2" s="46" t="s">
        <v>5</v>
      </c>
      <c r="H2" s="46" t="s">
        <v>53</v>
      </c>
      <c r="I2" s="47" t="s">
        <v>6</v>
      </c>
      <c r="J2" s="94" t="s">
        <v>7</v>
      </c>
      <c r="K2" s="95" t="s">
        <v>8</v>
      </c>
      <c r="L2" s="95" t="s">
        <v>9</v>
      </c>
      <c r="M2" s="96" t="s">
        <v>10</v>
      </c>
      <c r="N2" s="48" t="s">
        <v>7</v>
      </c>
      <c r="O2" s="49" t="s">
        <v>8</v>
      </c>
      <c r="P2" s="49" t="s">
        <v>9</v>
      </c>
      <c r="Q2" s="50" t="s">
        <v>10</v>
      </c>
      <c r="R2" s="51" t="s">
        <v>7</v>
      </c>
      <c r="S2" s="52" t="s">
        <v>8</v>
      </c>
      <c r="T2" s="52" t="s">
        <v>9</v>
      </c>
      <c r="U2" s="53" t="s">
        <v>10</v>
      </c>
      <c r="V2" s="54" t="s">
        <v>9</v>
      </c>
      <c r="W2" s="55" t="s">
        <v>10</v>
      </c>
    </row>
    <row r="3" spans="2:23" ht="255" x14ac:dyDescent="0.25">
      <c r="B3" s="87">
        <v>1</v>
      </c>
      <c r="C3" s="88">
        <v>52121504</v>
      </c>
      <c r="D3" s="56" t="s">
        <v>54</v>
      </c>
      <c r="E3" s="57" t="s">
        <v>55</v>
      </c>
      <c r="F3" s="88" t="s">
        <v>13</v>
      </c>
      <c r="G3" s="58">
        <v>3</v>
      </c>
      <c r="H3" s="59"/>
      <c r="I3" s="60" t="s">
        <v>56</v>
      </c>
      <c r="J3" s="61">
        <v>220000</v>
      </c>
      <c r="K3" s="62">
        <f t="shared" ref="K3:K16" si="0">+J3*19%</f>
        <v>41800</v>
      </c>
      <c r="L3" s="62">
        <f t="shared" ref="L3:L16" si="1">+J3+K3</f>
        <v>261800</v>
      </c>
      <c r="M3" s="63">
        <f t="shared" ref="M3:M16" si="2">+L3*G3</f>
        <v>785400</v>
      </c>
      <c r="N3" s="61">
        <v>198000</v>
      </c>
      <c r="O3" s="62">
        <f t="shared" ref="O3:O16" si="3">+N3*19%</f>
        <v>37620</v>
      </c>
      <c r="P3" s="62">
        <f t="shared" ref="P3:P16" si="4">+N3+O3</f>
        <v>235620</v>
      </c>
      <c r="Q3" s="63">
        <f t="shared" ref="Q3:Q16" si="5">+P3*G3</f>
        <v>706860</v>
      </c>
      <c r="R3" s="64">
        <v>244400</v>
      </c>
      <c r="S3" s="62">
        <f t="shared" ref="S3:S16" si="6">+R3*19%</f>
        <v>46436</v>
      </c>
      <c r="T3" s="65">
        <f t="shared" ref="T3:T16" si="7">+R3+S3</f>
        <v>290836</v>
      </c>
      <c r="U3" s="66">
        <f t="shared" ref="U3:U16" si="8">+T3*G3</f>
        <v>872508</v>
      </c>
      <c r="V3" s="61">
        <f t="shared" ref="V3:V16" si="9">+AVERAGE(L3,P3,T3)</f>
        <v>262752</v>
      </c>
      <c r="W3" s="63">
        <f>+V3*G3</f>
        <v>788256</v>
      </c>
    </row>
    <row r="4" spans="2:23" ht="149.25" customHeight="1" x14ac:dyDescent="0.25">
      <c r="B4" s="89">
        <v>2</v>
      </c>
      <c r="C4" s="90">
        <v>52121500</v>
      </c>
      <c r="D4" s="67" t="s">
        <v>57</v>
      </c>
      <c r="E4" s="68" t="s">
        <v>58</v>
      </c>
      <c r="F4" s="90" t="s">
        <v>13</v>
      </c>
      <c r="G4" s="69">
        <v>10</v>
      </c>
      <c r="H4" s="70"/>
      <c r="I4" s="71" t="s">
        <v>56</v>
      </c>
      <c r="J4" s="72">
        <v>104000</v>
      </c>
      <c r="K4" s="73">
        <f t="shared" si="0"/>
        <v>19760</v>
      </c>
      <c r="L4" s="73">
        <f t="shared" si="1"/>
        <v>123760</v>
      </c>
      <c r="M4" s="74">
        <f t="shared" si="2"/>
        <v>1237600</v>
      </c>
      <c r="N4" s="72">
        <v>93600</v>
      </c>
      <c r="O4" s="73">
        <f t="shared" si="3"/>
        <v>17784</v>
      </c>
      <c r="P4" s="73">
        <f t="shared" si="4"/>
        <v>111384</v>
      </c>
      <c r="Q4" s="74">
        <f t="shared" si="5"/>
        <v>1113840</v>
      </c>
      <c r="R4" s="75">
        <v>115500</v>
      </c>
      <c r="S4" s="73">
        <f t="shared" si="6"/>
        <v>21945</v>
      </c>
      <c r="T4" s="76">
        <f t="shared" si="7"/>
        <v>137445</v>
      </c>
      <c r="U4" s="77">
        <f t="shared" si="8"/>
        <v>1374450</v>
      </c>
      <c r="V4" s="72">
        <f t="shared" si="9"/>
        <v>124196.33333333333</v>
      </c>
      <c r="W4" s="74">
        <f t="shared" ref="W4:W16" si="10">+V4*G4</f>
        <v>1241963.3333333333</v>
      </c>
    </row>
    <row r="5" spans="2:23" ht="204" x14ac:dyDescent="0.25">
      <c r="B5" s="89">
        <v>3</v>
      </c>
      <c r="C5" s="90">
        <v>53131600</v>
      </c>
      <c r="D5" s="67" t="s">
        <v>59</v>
      </c>
      <c r="E5" s="78" t="s">
        <v>60</v>
      </c>
      <c r="F5" s="90" t="s">
        <v>61</v>
      </c>
      <c r="G5" s="90">
        <v>30</v>
      </c>
      <c r="H5" s="70"/>
      <c r="I5" s="71" t="s">
        <v>56</v>
      </c>
      <c r="J5" s="72">
        <v>5200</v>
      </c>
      <c r="K5" s="73">
        <f t="shared" si="0"/>
        <v>988</v>
      </c>
      <c r="L5" s="73">
        <f t="shared" si="1"/>
        <v>6188</v>
      </c>
      <c r="M5" s="74">
        <f t="shared" si="2"/>
        <v>185640</v>
      </c>
      <c r="N5" s="72">
        <v>4600</v>
      </c>
      <c r="O5" s="73">
        <f t="shared" si="3"/>
        <v>874</v>
      </c>
      <c r="P5" s="73">
        <f t="shared" si="4"/>
        <v>5474</v>
      </c>
      <c r="Q5" s="74">
        <f t="shared" si="5"/>
        <v>164220</v>
      </c>
      <c r="R5" s="75">
        <v>6100</v>
      </c>
      <c r="S5" s="73">
        <f t="shared" si="6"/>
        <v>1159</v>
      </c>
      <c r="T5" s="76">
        <f t="shared" si="7"/>
        <v>7259</v>
      </c>
      <c r="U5" s="77">
        <f t="shared" si="8"/>
        <v>217770</v>
      </c>
      <c r="V5" s="72">
        <f t="shared" si="9"/>
        <v>6307</v>
      </c>
      <c r="W5" s="74">
        <f t="shared" si="10"/>
        <v>189210</v>
      </c>
    </row>
    <row r="6" spans="2:23" ht="216.75" x14ac:dyDescent="0.25">
      <c r="B6" s="87">
        <v>4</v>
      </c>
      <c r="C6" s="90">
        <v>47101518</v>
      </c>
      <c r="D6" s="67" t="s">
        <v>62</v>
      </c>
      <c r="E6" s="78" t="s">
        <v>63</v>
      </c>
      <c r="F6" s="90" t="s">
        <v>61</v>
      </c>
      <c r="G6" s="90">
        <v>30</v>
      </c>
      <c r="H6" s="70"/>
      <c r="I6" s="71" t="s">
        <v>56</v>
      </c>
      <c r="J6" s="72">
        <v>4000</v>
      </c>
      <c r="K6" s="73">
        <f t="shared" si="0"/>
        <v>760</v>
      </c>
      <c r="L6" s="73">
        <f t="shared" si="1"/>
        <v>4760</v>
      </c>
      <c r="M6" s="74">
        <f t="shared" si="2"/>
        <v>142800</v>
      </c>
      <c r="N6" s="72">
        <v>3600</v>
      </c>
      <c r="O6" s="73">
        <f t="shared" si="3"/>
        <v>684</v>
      </c>
      <c r="P6" s="73">
        <f t="shared" si="4"/>
        <v>4284</v>
      </c>
      <c r="Q6" s="74">
        <f t="shared" si="5"/>
        <v>128520</v>
      </c>
      <c r="R6" s="75">
        <v>4400</v>
      </c>
      <c r="S6" s="73">
        <f t="shared" si="6"/>
        <v>836</v>
      </c>
      <c r="T6" s="76">
        <f t="shared" si="7"/>
        <v>5236</v>
      </c>
      <c r="U6" s="77">
        <f t="shared" si="8"/>
        <v>157080</v>
      </c>
      <c r="V6" s="72">
        <f t="shared" si="9"/>
        <v>4760</v>
      </c>
      <c r="W6" s="74">
        <f t="shared" si="10"/>
        <v>142800</v>
      </c>
    </row>
    <row r="7" spans="2:23" ht="127.5" x14ac:dyDescent="0.25">
      <c r="B7" s="89">
        <v>5</v>
      </c>
      <c r="C7" s="90">
        <v>53131600</v>
      </c>
      <c r="D7" s="67" t="s">
        <v>64</v>
      </c>
      <c r="E7" s="78" t="s">
        <v>65</v>
      </c>
      <c r="F7" s="90" t="s">
        <v>61</v>
      </c>
      <c r="G7" s="90">
        <v>30</v>
      </c>
      <c r="H7" s="70"/>
      <c r="I7" s="71" t="s">
        <v>56</v>
      </c>
      <c r="J7" s="72">
        <v>3200</v>
      </c>
      <c r="K7" s="73">
        <f t="shared" si="0"/>
        <v>608</v>
      </c>
      <c r="L7" s="73">
        <f t="shared" si="1"/>
        <v>3808</v>
      </c>
      <c r="M7" s="74">
        <f t="shared" si="2"/>
        <v>114240</v>
      </c>
      <c r="N7" s="72">
        <v>2800</v>
      </c>
      <c r="O7" s="73">
        <f t="shared" si="3"/>
        <v>532</v>
      </c>
      <c r="P7" s="73">
        <f t="shared" si="4"/>
        <v>3332</v>
      </c>
      <c r="Q7" s="74">
        <f t="shared" si="5"/>
        <v>99960</v>
      </c>
      <c r="R7" s="75">
        <v>3500</v>
      </c>
      <c r="S7" s="73">
        <f t="shared" si="6"/>
        <v>665</v>
      </c>
      <c r="T7" s="76">
        <f t="shared" si="7"/>
        <v>4165</v>
      </c>
      <c r="U7" s="77">
        <f t="shared" si="8"/>
        <v>124950</v>
      </c>
      <c r="V7" s="72">
        <f t="shared" si="9"/>
        <v>3768.3333333333335</v>
      </c>
      <c r="W7" s="74">
        <f t="shared" si="10"/>
        <v>113050</v>
      </c>
    </row>
    <row r="8" spans="2:23" ht="108.75" customHeight="1" x14ac:dyDescent="0.25">
      <c r="B8" s="89">
        <v>6</v>
      </c>
      <c r="C8" s="90">
        <v>53131600</v>
      </c>
      <c r="D8" s="67" t="s">
        <v>66</v>
      </c>
      <c r="E8" s="78" t="s">
        <v>67</v>
      </c>
      <c r="F8" s="90" t="s">
        <v>61</v>
      </c>
      <c r="G8" s="90">
        <v>30</v>
      </c>
      <c r="H8" s="70"/>
      <c r="I8" s="71" t="s">
        <v>56</v>
      </c>
      <c r="J8" s="72">
        <v>600</v>
      </c>
      <c r="K8" s="73">
        <f t="shared" si="0"/>
        <v>114</v>
      </c>
      <c r="L8" s="73">
        <f t="shared" si="1"/>
        <v>714</v>
      </c>
      <c r="M8" s="74">
        <f t="shared" si="2"/>
        <v>21420</v>
      </c>
      <c r="N8" s="72">
        <v>1000</v>
      </c>
      <c r="O8" s="73">
        <f t="shared" si="3"/>
        <v>190</v>
      </c>
      <c r="P8" s="73">
        <f t="shared" si="4"/>
        <v>1190</v>
      </c>
      <c r="Q8" s="74">
        <f t="shared" si="5"/>
        <v>35700</v>
      </c>
      <c r="R8" s="75">
        <v>600</v>
      </c>
      <c r="S8" s="73">
        <f t="shared" si="6"/>
        <v>114</v>
      </c>
      <c r="T8" s="76">
        <f t="shared" si="7"/>
        <v>714</v>
      </c>
      <c r="U8" s="77">
        <f t="shared" si="8"/>
        <v>21420</v>
      </c>
      <c r="V8" s="72">
        <f t="shared" si="9"/>
        <v>872.66666666666663</v>
      </c>
      <c r="W8" s="74">
        <f t="shared" si="10"/>
        <v>26180</v>
      </c>
    </row>
    <row r="9" spans="2:23" ht="204" x14ac:dyDescent="0.25">
      <c r="B9" s="87">
        <v>7</v>
      </c>
      <c r="C9" s="90">
        <v>53131601</v>
      </c>
      <c r="D9" s="67" t="s">
        <v>68</v>
      </c>
      <c r="E9" s="78" t="s">
        <v>69</v>
      </c>
      <c r="F9" s="90" t="s">
        <v>70</v>
      </c>
      <c r="G9" s="90">
        <v>30</v>
      </c>
      <c r="H9" s="70"/>
      <c r="I9" s="71" t="s">
        <v>56</v>
      </c>
      <c r="J9" s="72">
        <v>1800</v>
      </c>
      <c r="K9" s="73">
        <f t="shared" si="0"/>
        <v>342</v>
      </c>
      <c r="L9" s="73">
        <f t="shared" si="1"/>
        <v>2142</v>
      </c>
      <c r="M9" s="74">
        <f t="shared" si="2"/>
        <v>64260</v>
      </c>
      <c r="N9" s="72">
        <v>1600</v>
      </c>
      <c r="O9" s="73">
        <f t="shared" si="3"/>
        <v>304</v>
      </c>
      <c r="P9" s="73">
        <f t="shared" si="4"/>
        <v>1904</v>
      </c>
      <c r="Q9" s="74">
        <f>+P9*G9</f>
        <v>57120</v>
      </c>
      <c r="R9" s="75">
        <v>2000</v>
      </c>
      <c r="S9" s="73">
        <f t="shared" si="6"/>
        <v>380</v>
      </c>
      <c r="T9" s="76">
        <f t="shared" si="7"/>
        <v>2380</v>
      </c>
      <c r="U9" s="77">
        <f t="shared" si="8"/>
        <v>71400</v>
      </c>
      <c r="V9" s="72">
        <f t="shared" si="9"/>
        <v>2142</v>
      </c>
      <c r="W9" s="74">
        <f t="shared" si="10"/>
        <v>64260</v>
      </c>
    </row>
    <row r="10" spans="2:23" ht="102" x14ac:dyDescent="0.25">
      <c r="B10" s="89">
        <v>8</v>
      </c>
      <c r="C10" s="90">
        <v>53102512</v>
      </c>
      <c r="D10" s="67" t="s">
        <v>71</v>
      </c>
      <c r="E10" s="78" t="s">
        <v>72</v>
      </c>
      <c r="F10" s="90" t="s">
        <v>61</v>
      </c>
      <c r="G10" s="90">
        <v>20</v>
      </c>
      <c r="H10" s="70"/>
      <c r="I10" s="71" t="s">
        <v>56</v>
      </c>
      <c r="J10" s="72">
        <v>18000</v>
      </c>
      <c r="K10" s="73">
        <f t="shared" si="0"/>
        <v>3420</v>
      </c>
      <c r="L10" s="73">
        <f t="shared" si="1"/>
        <v>21420</v>
      </c>
      <c r="M10" s="74">
        <f t="shared" si="2"/>
        <v>428400</v>
      </c>
      <c r="N10" s="72">
        <v>16200</v>
      </c>
      <c r="O10" s="73">
        <f t="shared" si="3"/>
        <v>3078</v>
      </c>
      <c r="P10" s="73">
        <f t="shared" si="4"/>
        <v>19278</v>
      </c>
      <c r="Q10" s="74">
        <f t="shared" si="5"/>
        <v>385560</v>
      </c>
      <c r="R10" s="75">
        <v>20000</v>
      </c>
      <c r="S10" s="73">
        <f t="shared" si="6"/>
        <v>3800</v>
      </c>
      <c r="T10" s="76">
        <f t="shared" si="7"/>
        <v>23800</v>
      </c>
      <c r="U10" s="77">
        <f t="shared" si="8"/>
        <v>476000</v>
      </c>
      <c r="V10" s="72">
        <f t="shared" si="9"/>
        <v>21499.333333333332</v>
      </c>
      <c r="W10" s="74">
        <f t="shared" si="10"/>
        <v>429986.66666666663</v>
      </c>
    </row>
    <row r="11" spans="2:23" ht="76.5" x14ac:dyDescent="0.25">
      <c r="B11" s="89">
        <v>9</v>
      </c>
      <c r="C11" s="90">
        <v>53102507</v>
      </c>
      <c r="D11" s="67" t="s">
        <v>73</v>
      </c>
      <c r="E11" s="78" t="s">
        <v>74</v>
      </c>
      <c r="F11" s="90" t="s">
        <v>61</v>
      </c>
      <c r="G11" s="90">
        <v>15</v>
      </c>
      <c r="H11" s="70"/>
      <c r="I11" s="71" t="s">
        <v>56</v>
      </c>
      <c r="J11" s="72">
        <v>9000</v>
      </c>
      <c r="K11" s="73">
        <f t="shared" si="0"/>
        <v>1710</v>
      </c>
      <c r="L11" s="73">
        <f t="shared" si="1"/>
        <v>10710</v>
      </c>
      <c r="M11" s="74">
        <f t="shared" si="2"/>
        <v>160650</v>
      </c>
      <c r="N11" s="72">
        <v>8100</v>
      </c>
      <c r="O11" s="73">
        <f t="shared" si="3"/>
        <v>1539</v>
      </c>
      <c r="P11" s="73">
        <f t="shared" si="4"/>
        <v>9639</v>
      </c>
      <c r="Q11" s="74">
        <f t="shared" si="5"/>
        <v>144585</v>
      </c>
      <c r="R11" s="75">
        <v>10000</v>
      </c>
      <c r="S11" s="73">
        <f t="shared" si="6"/>
        <v>1900</v>
      </c>
      <c r="T11" s="76">
        <f t="shared" si="7"/>
        <v>11900</v>
      </c>
      <c r="U11" s="77">
        <f t="shared" si="8"/>
        <v>178500</v>
      </c>
      <c r="V11" s="72">
        <f t="shared" si="9"/>
        <v>10749.666666666666</v>
      </c>
      <c r="W11" s="74">
        <f t="shared" si="10"/>
        <v>161245</v>
      </c>
    </row>
    <row r="12" spans="2:23" ht="90.75" customHeight="1" x14ac:dyDescent="0.25">
      <c r="B12" s="87">
        <v>10</v>
      </c>
      <c r="C12" s="90">
        <v>26111702</v>
      </c>
      <c r="D12" s="67" t="s">
        <v>75</v>
      </c>
      <c r="E12" s="78" t="s">
        <v>76</v>
      </c>
      <c r="F12" s="90" t="s">
        <v>77</v>
      </c>
      <c r="G12" s="90">
        <v>15</v>
      </c>
      <c r="H12" s="70"/>
      <c r="I12" s="71" t="s">
        <v>56</v>
      </c>
      <c r="J12" s="72">
        <v>2000</v>
      </c>
      <c r="K12" s="73">
        <f t="shared" si="0"/>
        <v>380</v>
      </c>
      <c r="L12" s="73">
        <f t="shared" si="1"/>
        <v>2380</v>
      </c>
      <c r="M12" s="74">
        <f t="shared" si="2"/>
        <v>35700</v>
      </c>
      <c r="N12" s="72">
        <v>1800</v>
      </c>
      <c r="O12" s="73">
        <f t="shared" si="3"/>
        <v>342</v>
      </c>
      <c r="P12" s="73">
        <f t="shared" si="4"/>
        <v>2142</v>
      </c>
      <c r="Q12" s="74">
        <f t="shared" si="5"/>
        <v>32130</v>
      </c>
      <c r="R12" s="75">
        <v>2200</v>
      </c>
      <c r="S12" s="73">
        <f t="shared" si="6"/>
        <v>418</v>
      </c>
      <c r="T12" s="76">
        <f t="shared" si="7"/>
        <v>2618</v>
      </c>
      <c r="U12" s="77">
        <f t="shared" si="8"/>
        <v>39270</v>
      </c>
      <c r="V12" s="72">
        <f t="shared" si="9"/>
        <v>2380</v>
      </c>
      <c r="W12" s="74">
        <f t="shared" si="10"/>
        <v>35700</v>
      </c>
    </row>
    <row r="13" spans="2:23" ht="89.25" x14ac:dyDescent="0.25">
      <c r="B13" s="89">
        <v>11</v>
      </c>
      <c r="C13" s="90">
        <v>26111702</v>
      </c>
      <c r="D13" s="67" t="s">
        <v>75</v>
      </c>
      <c r="E13" s="78" t="s">
        <v>78</v>
      </c>
      <c r="F13" s="90" t="s">
        <v>77</v>
      </c>
      <c r="G13" s="90">
        <v>14</v>
      </c>
      <c r="H13" s="79"/>
      <c r="I13" s="71" t="s">
        <v>56</v>
      </c>
      <c r="J13" s="72">
        <v>7000</v>
      </c>
      <c r="K13" s="73">
        <f t="shared" si="0"/>
        <v>1330</v>
      </c>
      <c r="L13" s="73">
        <f t="shared" si="1"/>
        <v>8330</v>
      </c>
      <c r="M13" s="74">
        <f t="shared" si="2"/>
        <v>116620</v>
      </c>
      <c r="N13" s="80">
        <v>6300</v>
      </c>
      <c r="O13" s="73">
        <f t="shared" si="3"/>
        <v>1197</v>
      </c>
      <c r="P13" s="73">
        <f t="shared" si="4"/>
        <v>7497</v>
      </c>
      <c r="Q13" s="74">
        <f t="shared" si="5"/>
        <v>104958</v>
      </c>
      <c r="R13" s="75">
        <v>7700</v>
      </c>
      <c r="S13" s="73">
        <f t="shared" si="6"/>
        <v>1463</v>
      </c>
      <c r="T13" s="76">
        <f t="shared" si="7"/>
        <v>9163</v>
      </c>
      <c r="U13" s="77">
        <f t="shared" si="8"/>
        <v>128282</v>
      </c>
      <c r="V13" s="72">
        <f t="shared" si="9"/>
        <v>8330</v>
      </c>
      <c r="W13" s="74">
        <f t="shared" si="10"/>
        <v>116620</v>
      </c>
    </row>
    <row r="14" spans="2:23" ht="102" x14ac:dyDescent="0.25">
      <c r="B14" s="89">
        <v>12</v>
      </c>
      <c r="C14" s="90">
        <v>39111500</v>
      </c>
      <c r="D14" s="67" t="s">
        <v>79</v>
      </c>
      <c r="E14" s="78" t="s">
        <v>80</v>
      </c>
      <c r="F14" s="90" t="s">
        <v>70</v>
      </c>
      <c r="G14" s="90">
        <v>2</v>
      </c>
      <c r="H14" s="70"/>
      <c r="I14" s="71" t="s">
        <v>56</v>
      </c>
      <c r="J14" s="72">
        <v>320000</v>
      </c>
      <c r="K14" s="73">
        <f t="shared" si="0"/>
        <v>60800</v>
      </c>
      <c r="L14" s="73">
        <f t="shared" si="1"/>
        <v>380800</v>
      </c>
      <c r="M14" s="74">
        <f t="shared" si="2"/>
        <v>761600</v>
      </c>
      <c r="N14" s="72">
        <v>288000</v>
      </c>
      <c r="O14" s="73">
        <f t="shared" si="3"/>
        <v>54720</v>
      </c>
      <c r="P14" s="73">
        <f t="shared" si="4"/>
        <v>342720</v>
      </c>
      <c r="Q14" s="74">
        <f t="shared" si="5"/>
        <v>685440</v>
      </c>
      <c r="R14" s="75">
        <v>355500</v>
      </c>
      <c r="S14" s="73">
        <f t="shared" si="6"/>
        <v>67545</v>
      </c>
      <c r="T14" s="76">
        <f t="shared" si="7"/>
        <v>423045</v>
      </c>
      <c r="U14" s="77">
        <f t="shared" si="8"/>
        <v>846090</v>
      </c>
      <c r="V14" s="72">
        <f t="shared" si="9"/>
        <v>382188.33333333331</v>
      </c>
      <c r="W14" s="74">
        <f t="shared" si="10"/>
        <v>764376.66666666663</v>
      </c>
    </row>
    <row r="15" spans="2:23" ht="89.25" x14ac:dyDescent="0.25">
      <c r="B15" s="87">
        <v>13</v>
      </c>
      <c r="C15" s="90">
        <v>60121241</v>
      </c>
      <c r="D15" s="67" t="s">
        <v>81</v>
      </c>
      <c r="E15" s="78" t="s">
        <v>82</v>
      </c>
      <c r="F15" s="90" t="s">
        <v>83</v>
      </c>
      <c r="G15" s="90">
        <v>3</v>
      </c>
      <c r="H15" s="70"/>
      <c r="I15" s="71" t="s">
        <v>56</v>
      </c>
      <c r="J15" s="72">
        <v>20000</v>
      </c>
      <c r="K15" s="73">
        <f t="shared" si="0"/>
        <v>3800</v>
      </c>
      <c r="L15" s="73">
        <f t="shared" si="1"/>
        <v>23800</v>
      </c>
      <c r="M15" s="74">
        <f t="shared" si="2"/>
        <v>71400</v>
      </c>
      <c r="N15" s="72">
        <v>21000</v>
      </c>
      <c r="O15" s="73">
        <f t="shared" si="3"/>
        <v>3990</v>
      </c>
      <c r="P15" s="73">
        <f t="shared" si="4"/>
        <v>24990</v>
      </c>
      <c r="Q15" s="74">
        <f t="shared" si="5"/>
        <v>74970</v>
      </c>
      <c r="R15" s="75">
        <v>22200</v>
      </c>
      <c r="S15" s="73">
        <f t="shared" si="6"/>
        <v>4218</v>
      </c>
      <c r="T15" s="76">
        <f t="shared" si="7"/>
        <v>26418</v>
      </c>
      <c r="U15" s="77">
        <f t="shared" si="8"/>
        <v>79254</v>
      </c>
      <c r="V15" s="72">
        <f t="shared" si="9"/>
        <v>25069.333333333332</v>
      </c>
      <c r="W15" s="74">
        <f t="shared" si="10"/>
        <v>75208</v>
      </c>
    </row>
    <row r="16" spans="2:23" ht="51.75" thickBot="1" x14ac:dyDescent="0.3">
      <c r="B16" s="89">
        <v>14</v>
      </c>
      <c r="C16" s="91">
        <v>60121241</v>
      </c>
      <c r="D16" s="81" t="s">
        <v>84</v>
      </c>
      <c r="E16" s="82" t="s">
        <v>85</v>
      </c>
      <c r="F16" s="91" t="s">
        <v>86</v>
      </c>
      <c r="G16" s="91">
        <v>1</v>
      </c>
      <c r="H16" s="83"/>
      <c r="I16" s="84" t="s">
        <v>56</v>
      </c>
      <c r="J16" s="72">
        <v>46000</v>
      </c>
      <c r="K16" s="73">
        <f t="shared" si="0"/>
        <v>8740</v>
      </c>
      <c r="L16" s="73">
        <f t="shared" si="1"/>
        <v>54740</v>
      </c>
      <c r="M16" s="74">
        <f t="shared" si="2"/>
        <v>54740</v>
      </c>
      <c r="N16" s="72">
        <v>41400</v>
      </c>
      <c r="O16" s="73">
        <f t="shared" si="3"/>
        <v>7866</v>
      </c>
      <c r="P16" s="73">
        <f t="shared" si="4"/>
        <v>49266</v>
      </c>
      <c r="Q16" s="74">
        <f t="shared" si="5"/>
        <v>49266</v>
      </c>
      <c r="R16" s="75">
        <v>51100</v>
      </c>
      <c r="S16" s="73">
        <f t="shared" si="6"/>
        <v>9709</v>
      </c>
      <c r="T16" s="76">
        <f t="shared" si="7"/>
        <v>60809</v>
      </c>
      <c r="U16" s="77">
        <f t="shared" si="8"/>
        <v>60809</v>
      </c>
      <c r="V16" s="72">
        <f t="shared" si="9"/>
        <v>54938.333333333336</v>
      </c>
      <c r="W16" s="74">
        <f t="shared" si="10"/>
        <v>54938.333333333336</v>
      </c>
    </row>
    <row r="17" spans="13:23" x14ac:dyDescent="0.25">
      <c r="M17" s="92">
        <f>SUM(M3:M16)</f>
        <v>4180470</v>
      </c>
      <c r="Q17" s="92">
        <f>SUM(Q3:Q16)</f>
        <v>3783129</v>
      </c>
      <c r="U17" s="92">
        <f>SUM(U3:U16)</f>
        <v>4647783</v>
      </c>
      <c r="V17" s="92">
        <f>SUM(V3:V16)</f>
        <v>909953.33333333337</v>
      </c>
      <c r="W17" s="92">
        <f>SUM(W3:W16)</f>
        <v>4203793.9999999991</v>
      </c>
    </row>
  </sheetData>
  <mergeCells count="5">
    <mergeCell ref="B1:I1"/>
    <mergeCell ref="J1:M1"/>
    <mergeCell ref="N1:Q1"/>
    <mergeCell ref="R1:U1"/>
    <mergeCell ref="V1:W1"/>
  </mergeCell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B9219-EFC3-4C9E-B1D7-386A44FA351D}">
  <dimension ref="A1:U63"/>
  <sheetViews>
    <sheetView topLeftCell="A52" zoomScale="70" zoomScaleNormal="70" workbookViewId="0">
      <selection activeCell="P3" sqref="P3"/>
    </sheetView>
  </sheetViews>
  <sheetFormatPr baseColWidth="10" defaultRowHeight="15" x14ac:dyDescent="0.25"/>
  <cols>
    <col min="3" max="3" width="15.7109375" customWidth="1"/>
    <col min="4" max="4" width="45.28515625" style="34" customWidth="1"/>
    <col min="7" max="7" width="15.28515625" customWidth="1"/>
    <col min="8" max="8" width="18.140625" customWidth="1"/>
    <col min="9" max="9" width="17.7109375" customWidth="1"/>
    <col min="10" max="10" width="16" customWidth="1"/>
    <col min="11" max="11" width="16.85546875" customWidth="1"/>
    <col min="12" max="12" width="14.5703125" customWidth="1"/>
    <col min="13" max="13" width="17.5703125" customWidth="1"/>
    <col min="14" max="14" width="14.85546875" customWidth="1"/>
    <col min="15" max="15" width="18.5703125" customWidth="1"/>
    <col min="16" max="16" width="15.140625" customWidth="1"/>
    <col min="17" max="17" width="16.42578125" customWidth="1"/>
    <col min="18" max="18" width="14.28515625" customWidth="1"/>
    <col min="19" max="19" width="16.28515625" customWidth="1"/>
    <col min="20" max="20" width="14.42578125" customWidth="1"/>
    <col min="21" max="21" width="17.28515625" customWidth="1"/>
  </cols>
  <sheetData>
    <row r="1" spans="1:21" ht="30.75" customHeight="1" thickBot="1" x14ac:dyDescent="0.3">
      <c r="A1" s="375" t="s">
        <v>210</v>
      </c>
      <c r="B1" s="376"/>
      <c r="C1" s="376"/>
      <c r="D1" s="376"/>
      <c r="E1" s="376"/>
      <c r="F1" s="376"/>
      <c r="G1" s="377"/>
      <c r="H1" s="378" t="s">
        <v>47</v>
      </c>
      <c r="I1" s="379"/>
      <c r="J1" s="379"/>
      <c r="K1" s="380"/>
      <c r="L1" s="381" t="s">
        <v>51</v>
      </c>
      <c r="M1" s="382"/>
      <c r="N1" s="382"/>
      <c r="O1" s="383"/>
      <c r="P1" s="384" t="s">
        <v>52</v>
      </c>
      <c r="Q1" s="385"/>
      <c r="R1" s="385"/>
      <c r="S1" s="386"/>
      <c r="T1" s="387" t="s">
        <v>50</v>
      </c>
      <c r="U1" s="388"/>
    </row>
    <row r="2" spans="1:21" ht="60.75" thickBot="1" x14ac:dyDescent="0.3">
      <c r="A2" s="97" t="s">
        <v>0</v>
      </c>
      <c r="B2" s="98" t="s">
        <v>1</v>
      </c>
      <c r="C2" s="99" t="s">
        <v>2</v>
      </c>
      <c r="D2" s="99" t="s">
        <v>3</v>
      </c>
      <c r="E2" s="100" t="s">
        <v>4</v>
      </c>
      <c r="F2" s="100" t="s">
        <v>5</v>
      </c>
      <c r="G2" s="4" t="s">
        <v>6</v>
      </c>
      <c r="H2" s="101" t="s">
        <v>7</v>
      </c>
      <c r="I2" s="102" t="s">
        <v>8</v>
      </c>
      <c r="J2" s="102" t="s">
        <v>9</v>
      </c>
      <c r="K2" s="103" t="s">
        <v>10</v>
      </c>
      <c r="L2" s="104" t="s">
        <v>7</v>
      </c>
      <c r="M2" s="105" t="s">
        <v>8</v>
      </c>
      <c r="N2" s="105" t="s">
        <v>9</v>
      </c>
      <c r="O2" s="106" t="s">
        <v>10</v>
      </c>
      <c r="P2" s="107" t="s">
        <v>7</v>
      </c>
      <c r="Q2" s="108" t="s">
        <v>8</v>
      </c>
      <c r="R2" s="108" t="s">
        <v>9</v>
      </c>
      <c r="S2" s="109" t="s">
        <v>10</v>
      </c>
      <c r="T2" s="110" t="s">
        <v>9</v>
      </c>
      <c r="U2" s="111" t="s">
        <v>10</v>
      </c>
    </row>
    <row r="3" spans="1:21" ht="180" x14ac:dyDescent="0.25">
      <c r="A3" s="112">
        <v>1</v>
      </c>
      <c r="B3" s="113">
        <v>11161807</v>
      </c>
      <c r="C3" s="113" t="s">
        <v>88</v>
      </c>
      <c r="D3" s="114" t="s">
        <v>89</v>
      </c>
      <c r="E3" s="115" t="s">
        <v>90</v>
      </c>
      <c r="F3" s="85">
        <v>5</v>
      </c>
      <c r="G3" s="60" t="s">
        <v>91</v>
      </c>
      <c r="H3" s="116">
        <v>28000</v>
      </c>
      <c r="I3" s="117">
        <f>+H3*19%</f>
        <v>5320</v>
      </c>
      <c r="J3" s="117">
        <f>+H3+I3</f>
        <v>33320</v>
      </c>
      <c r="K3" s="118">
        <f>+J3*F3</f>
        <v>166600</v>
      </c>
      <c r="L3" s="116">
        <v>25200</v>
      </c>
      <c r="M3" s="117">
        <f>+L3*19%</f>
        <v>4788</v>
      </c>
      <c r="N3" s="117">
        <f>+L3+M3</f>
        <v>29988</v>
      </c>
      <c r="O3" s="118">
        <f>+N3*F3</f>
        <v>149940</v>
      </c>
      <c r="P3" s="116">
        <v>31200</v>
      </c>
      <c r="Q3" s="117">
        <f>+P3*19%</f>
        <v>5928</v>
      </c>
      <c r="R3" s="117">
        <f>+P3+Q3</f>
        <v>37128</v>
      </c>
      <c r="S3" s="118">
        <f>+R3*F3</f>
        <v>185640</v>
      </c>
      <c r="T3" s="116">
        <f>+AVERAGE(J3,N3,R3)</f>
        <v>33478.666666666664</v>
      </c>
      <c r="U3" s="118">
        <f>+T3*F3</f>
        <v>167393.33333333331</v>
      </c>
    </row>
    <row r="4" spans="1:21" ht="180" x14ac:dyDescent="0.25">
      <c r="A4" s="112">
        <v>2</v>
      </c>
      <c r="B4" s="119">
        <v>11161807</v>
      </c>
      <c r="C4" s="119" t="s">
        <v>88</v>
      </c>
      <c r="D4" s="120" t="s">
        <v>92</v>
      </c>
      <c r="E4" s="121" t="s">
        <v>90</v>
      </c>
      <c r="F4" s="86">
        <v>5</v>
      </c>
      <c r="G4" s="71" t="s">
        <v>91</v>
      </c>
      <c r="H4" s="122">
        <v>28000</v>
      </c>
      <c r="I4" s="123">
        <f t="shared" ref="I4:I62" si="0">+H4*19%</f>
        <v>5320</v>
      </c>
      <c r="J4" s="123">
        <f t="shared" ref="J4:J62" si="1">+H4+I4</f>
        <v>33320</v>
      </c>
      <c r="K4" s="124">
        <f t="shared" ref="K4:K62" si="2">+J4*F4</f>
        <v>166600</v>
      </c>
      <c r="L4" s="122">
        <v>25200</v>
      </c>
      <c r="M4" s="123">
        <f t="shared" ref="M4:M62" si="3">+L4*19%</f>
        <v>4788</v>
      </c>
      <c r="N4" s="123">
        <f t="shared" ref="N4:N62" si="4">+L4+M4</f>
        <v>29988</v>
      </c>
      <c r="O4" s="124">
        <f>+N4*F4</f>
        <v>149940</v>
      </c>
      <c r="P4" s="122">
        <v>31200</v>
      </c>
      <c r="Q4" s="123">
        <f>+P4*19%</f>
        <v>5928</v>
      </c>
      <c r="R4" s="123">
        <f t="shared" ref="R4:R62" si="5">+P4+Q4</f>
        <v>37128</v>
      </c>
      <c r="S4" s="124">
        <f t="shared" ref="S4:S62" si="6">+R4*F4</f>
        <v>185640</v>
      </c>
      <c r="T4" s="122">
        <f t="shared" ref="T4:T62" si="7">+AVERAGE(J4,N4,R4)</f>
        <v>33478.666666666664</v>
      </c>
      <c r="U4" s="124">
        <f t="shared" ref="U4:U62" si="8">+T4*F4</f>
        <v>167393.33333333331</v>
      </c>
    </row>
    <row r="5" spans="1:21" ht="180" x14ac:dyDescent="0.25">
      <c r="A5" s="112">
        <v>3</v>
      </c>
      <c r="B5" s="119">
        <v>11161807</v>
      </c>
      <c r="C5" s="119" t="s">
        <v>88</v>
      </c>
      <c r="D5" s="120" t="s">
        <v>93</v>
      </c>
      <c r="E5" s="121" t="s">
        <v>90</v>
      </c>
      <c r="F5" s="86">
        <v>5</v>
      </c>
      <c r="G5" s="71" t="s">
        <v>91</v>
      </c>
      <c r="H5" s="122">
        <v>28000</v>
      </c>
      <c r="I5" s="123">
        <f t="shared" si="0"/>
        <v>5320</v>
      </c>
      <c r="J5" s="123">
        <f t="shared" si="1"/>
        <v>33320</v>
      </c>
      <c r="K5" s="124">
        <f t="shared" si="2"/>
        <v>166600</v>
      </c>
      <c r="L5" s="122">
        <v>25200</v>
      </c>
      <c r="M5" s="123">
        <f t="shared" si="3"/>
        <v>4788</v>
      </c>
      <c r="N5" s="123">
        <f t="shared" si="4"/>
        <v>29988</v>
      </c>
      <c r="O5" s="124">
        <f t="shared" ref="O5:O62" si="9">+N5*F5</f>
        <v>149940</v>
      </c>
      <c r="P5" s="122">
        <v>31200</v>
      </c>
      <c r="Q5" s="123">
        <f t="shared" ref="Q5:Q62" si="10">+P5*19%</f>
        <v>5928</v>
      </c>
      <c r="R5" s="123">
        <f t="shared" si="5"/>
        <v>37128</v>
      </c>
      <c r="S5" s="124">
        <f t="shared" si="6"/>
        <v>185640</v>
      </c>
      <c r="T5" s="122">
        <f t="shared" si="7"/>
        <v>33478.666666666664</v>
      </c>
      <c r="U5" s="124">
        <f t="shared" si="8"/>
        <v>167393.33333333331</v>
      </c>
    </row>
    <row r="6" spans="1:21" ht="180" x14ac:dyDescent="0.25">
      <c r="A6" s="112">
        <v>4</v>
      </c>
      <c r="B6" s="119">
        <v>11161807</v>
      </c>
      <c r="C6" s="119" t="s">
        <v>88</v>
      </c>
      <c r="D6" s="120" t="s">
        <v>94</v>
      </c>
      <c r="E6" s="121" t="s">
        <v>90</v>
      </c>
      <c r="F6" s="86">
        <v>5</v>
      </c>
      <c r="G6" s="71" t="s">
        <v>91</v>
      </c>
      <c r="H6" s="122">
        <v>28000</v>
      </c>
      <c r="I6" s="123">
        <f t="shared" si="0"/>
        <v>5320</v>
      </c>
      <c r="J6" s="123">
        <f t="shared" si="1"/>
        <v>33320</v>
      </c>
      <c r="K6" s="124">
        <f t="shared" si="2"/>
        <v>166600</v>
      </c>
      <c r="L6" s="122">
        <v>25000</v>
      </c>
      <c r="M6" s="123">
        <f t="shared" si="3"/>
        <v>4750</v>
      </c>
      <c r="N6" s="123">
        <f t="shared" si="4"/>
        <v>29750</v>
      </c>
      <c r="O6" s="124">
        <f t="shared" si="9"/>
        <v>148750</v>
      </c>
      <c r="P6" s="122">
        <v>29000</v>
      </c>
      <c r="Q6" s="123">
        <f t="shared" si="10"/>
        <v>5510</v>
      </c>
      <c r="R6" s="123">
        <f t="shared" si="5"/>
        <v>34510</v>
      </c>
      <c r="S6" s="124">
        <f t="shared" si="6"/>
        <v>172550</v>
      </c>
      <c r="T6" s="122">
        <f t="shared" si="7"/>
        <v>32526.666666666668</v>
      </c>
      <c r="U6" s="124">
        <f t="shared" si="8"/>
        <v>162633.33333333334</v>
      </c>
    </row>
    <row r="7" spans="1:21" ht="180" x14ac:dyDescent="0.25">
      <c r="A7" s="112">
        <v>5</v>
      </c>
      <c r="B7" s="119">
        <v>11161807</v>
      </c>
      <c r="C7" s="119" t="s">
        <v>88</v>
      </c>
      <c r="D7" s="120" t="s">
        <v>95</v>
      </c>
      <c r="E7" s="121" t="s">
        <v>90</v>
      </c>
      <c r="F7" s="86">
        <v>5</v>
      </c>
      <c r="G7" s="71" t="s">
        <v>91</v>
      </c>
      <c r="H7" s="122">
        <v>28000</v>
      </c>
      <c r="I7" s="123">
        <f t="shared" si="0"/>
        <v>5320</v>
      </c>
      <c r="J7" s="123">
        <f t="shared" si="1"/>
        <v>33320</v>
      </c>
      <c r="K7" s="124">
        <f t="shared" si="2"/>
        <v>166600</v>
      </c>
      <c r="L7" s="122">
        <v>25200</v>
      </c>
      <c r="M7" s="123">
        <f t="shared" si="3"/>
        <v>4788</v>
      </c>
      <c r="N7" s="123">
        <f t="shared" si="4"/>
        <v>29988</v>
      </c>
      <c r="O7" s="124">
        <f t="shared" si="9"/>
        <v>149940</v>
      </c>
      <c r="P7" s="122">
        <v>31200</v>
      </c>
      <c r="Q7" s="123">
        <f t="shared" si="10"/>
        <v>5928</v>
      </c>
      <c r="R7" s="123">
        <f t="shared" si="5"/>
        <v>37128</v>
      </c>
      <c r="S7" s="124">
        <f t="shared" si="6"/>
        <v>185640</v>
      </c>
      <c r="T7" s="122">
        <f t="shared" si="7"/>
        <v>33478.666666666664</v>
      </c>
      <c r="U7" s="124">
        <f t="shared" si="8"/>
        <v>167393.33333333331</v>
      </c>
    </row>
    <row r="8" spans="1:21" ht="180" x14ac:dyDescent="0.25">
      <c r="A8" s="112">
        <v>6</v>
      </c>
      <c r="B8" s="119">
        <v>11161807</v>
      </c>
      <c r="C8" s="119" t="s">
        <v>88</v>
      </c>
      <c r="D8" s="120" t="s">
        <v>96</v>
      </c>
      <c r="E8" s="121" t="s">
        <v>90</v>
      </c>
      <c r="F8" s="86">
        <v>5</v>
      </c>
      <c r="G8" s="71" t="s">
        <v>91</v>
      </c>
      <c r="H8" s="122">
        <v>28000</v>
      </c>
      <c r="I8" s="123">
        <f t="shared" si="0"/>
        <v>5320</v>
      </c>
      <c r="J8" s="123">
        <f t="shared" si="1"/>
        <v>33320</v>
      </c>
      <c r="K8" s="124">
        <f t="shared" si="2"/>
        <v>166600</v>
      </c>
      <c r="L8" s="122">
        <v>25200</v>
      </c>
      <c r="M8" s="123">
        <f t="shared" si="3"/>
        <v>4788</v>
      </c>
      <c r="N8" s="123">
        <f t="shared" si="4"/>
        <v>29988</v>
      </c>
      <c r="O8" s="124">
        <f t="shared" si="9"/>
        <v>149940</v>
      </c>
      <c r="P8" s="122">
        <v>31200</v>
      </c>
      <c r="Q8" s="123">
        <f t="shared" si="10"/>
        <v>5928</v>
      </c>
      <c r="R8" s="123">
        <f t="shared" si="5"/>
        <v>37128</v>
      </c>
      <c r="S8" s="124">
        <f t="shared" si="6"/>
        <v>185640</v>
      </c>
      <c r="T8" s="122">
        <f t="shared" si="7"/>
        <v>33478.666666666664</v>
      </c>
      <c r="U8" s="124">
        <f t="shared" si="8"/>
        <v>167393.33333333331</v>
      </c>
    </row>
    <row r="9" spans="1:21" ht="180" x14ac:dyDescent="0.25">
      <c r="A9" s="112">
        <v>7</v>
      </c>
      <c r="B9" s="119">
        <v>11161807</v>
      </c>
      <c r="C9" s="119" t="s">
        <v>88</v>
      </c>
      <c r="D9" s="120" t="s">
        <v>97</v>
      </c>
      <c r="E9" s="121" t="s">
        <v>90</v>
      </c>
      <c r="F9" s="86">
        <v>5</v>
      </c>
      <c r="G9" s="71" t="s">
        <v>91</v>
      </c>
      <c r="H9" s="122">
        <v>28000</v>
      </c>
      <c r="I9" s="123">
        <f t="shared" si="0"/>
        <v>5320</v>
      </c>
      <c r="J9" s="123">
        <f t="shared" si="1"/>
        <v>33320</v>
      </c>
      <c r="K9" s="124">
        <f t="shared" si="2"/>
        <v>166600</v>
      </c>
      <c r="L9" s="122">
        <v>25200</v>
      </c>
      <c r="M9" s="123">
        <f t="shared" si="3"/>
        <v>4788</v>
      </c>
      <c r="N9" s="123">
        <f t="shared" si="4"/>
        <v>29988</v>
      </c>
      <c r="O9" s="124">
        <f t="shared" si="9"/>
        <v>149940</v>
      </c>
      <c r="P9" s="122">
        <v>31200</v>
      </c>
      <c r="Q9" s="123">
        <f t="shared" si="10"/>
        <v>5928</v>
      </c>
      <c r="R9" s="123">
        <f t="shared" si="5"/>
        <v>37128</v>
      </c>
      <c r="S9" s="124">
        <f t="shared" si="6"/>
        <v>185640</v>
      </c>
      <c r="T9" s="122">
        <f t="shared" si="7"/>
        <v>33478.666666666664</v>
      </c>
      <c r="U9" s="124">
        <f t="shared" si="8"/>
        <v>167393.33333333331</v>
      </c>
    </row>
    <row r="10" spans="1:21" ht="180" x14ac:dyDescent="0.25">
      <c r="A10" s="112">
        <v>8</v>
      </c>
      <c r="B10" s="119">
        <v>11161807</v>
      </c>
      <c r="C10" s="119" t="s">
        <v>88</v>
      </c>
      <c r="D10" s="120" t="s">
        <v>98</v>
      </c>
      <c r="E10" s="121" t="s">
        <v>90</v>
      </c>
      <c r="F10" s="86">
        <v>5</v>
      </c>
      <c r="G10" s="71" t="s">
        <v>91</v>
      </c>
      <c r="H10" s="122">
        <v>28000</v>
      </c>
      <c r="I10" s="123">
        <f t="shared" si="0"/>
        <v>5320</v>
      </c>
      <c r="J10" s="123">
        <f t="shared" si="1"/>
        <v>33320</v>
      </c>
      <c r="K10" s="124">
        <f t="shared" si="2"/>
        <v>166600</v>
      </c>
      <c r="L10" s="122">
        <v>25200</v>
      </c>
      <c r="M10" s="123">
        <f t="shared" si="3"/>
        <v>4788</v>
      </c>
      <c r="N10" s="123">
        <f t="shared" si="4"/>
        <v>29988</v>
      </c>
      <c r="O10" s="124">
        <f t="shared" si="9"/>
        <v>149940</v>
      </c>
      <c r="P10" s="122">
        <v>31200</v>
      </c>
      <c r="Q10" s="123">
        <f t="shared" si="10"/>
        <v>5928</v>
      </c>
      <c r="R10" s="123">
        <f t="shared" si="5"/>
        <v>37128</v>
      </c>
      <c r="S10" s="124">
        <f t="shared" si="6"/>
        <v>185640</v>
      </c>
      <c r="T10" s="122">
        <f t="shared" si="7"/>
        <v>33478.666666666664</v>
      </c>
      <c r="U10" s="124">
        <f t="shared" si="8"/>
        <v>167393.33333333331</v>
      </c>
    </row>
    <row r="11" spans="1:21" ht="132" x14ac:dyDescent="0.25">
      <c r="A11" s="112">
        <v>9</v>
      </c>
      <c r="B11" s="86">
        <v>54121500</v>
      </c>
      <c r="C11" s="86" t="s">
        <v>99</v>
      </c>
      <c r="D11" s="120" t="s">
        <v>100</v>
      </c>
      <c r="E11" s="121" t="s">
        <v>101</v>
      </c>
      <c r="F11" s="86">
        <v>500</v>
      </c>
      <c r="G11" s="71" t="s">
        <v>102</v>
      </c>
      <c r="H11" s="122">
        <v>7000</v>
      </c>
      <c r="I11" s="123">
        <f t="shared" si="0"/>
        <v>1330</v>
      </c>
      <c r="J11" s="123">
        <f t="shared" si="1"/>
        <v>8330</v>
      </c>
      <c r="K11" s="124">
        <f t="shared" si="2"/>
        <v>4165000</v>
      </c>
      <c r="L11" s="122">
        <v>6300</v>
      </c>
      <c r="M11" s="123">
        <f t="shared" si="3"/>
        <v>1197</v>
      </c>
      <c r="N11" s="123">
        <f t="shared" si="4"/>
        <v>7497</v>
      </c>
      <c r="O11" s="124">
        <f t="shared" si="9"/>
        <v>3748500</v>
      </c>
      <c r="P11" s="122">
        <v>7800</v>
      </c>
      <c r="Q11" s="123">
        <f t="shared" si="10"/>
        <v>1482</v>
      </c>
      <c r="R11" s="123">
        <f t="shared" si="5"/>
        <v>9282</v>
      </c>
      <c r="S11" s="124">
        <f t="shared" si="6"/>
        <v>4641000</v>
      </c>
      <c r="T11" s="122">
        <f t="shared" si="7"/>
        <v>8369.6666666666661</v>
      </c>
      <c r="U11" s="124">
        <f>+T11*F11</f>
        <v>4184833.333333333</v>
      </c>
    </row>
    <row r="12" spans="1:21" ht="132" x14ac:dyDescent="0.25">
      <c r="A12" s="112">
        <v>10</v>
      </c>
      <c r="B12" s="86">
        <v>54121500</v>
      </c>
      <c r="C12" s="86" t="s">
        <v>99</v>
      </c>
      <c r="D12" s="125" t="s">
        <v>103</v>
      </c>
      <c r="E12" s="121" t="s">
        <v>101</v>
      </c>
      <c r="F12" s="86">
        <v>500</v>
      </c>
      <c r="G12" s="71" t="s">
        <v>104</v>
      </c>
      <c r="H12" s="122">
        <v>6000</v>
      </c>
      <c r="I12" s="123">
        <f t="shared" si="0"/>
        <v>1140</v>
      </c>
      <c r="J12" s="123">
        <f t="shared" si="1"/>
        <v>7140</v>
      </c>
      <c r="K12" s="124">
        <f t="shared" si="2"/>
        <v>3570000</v>
      </c>
      <c r="L12" s="122">
        <v>5400</v>
      </c>
      <c r="M12" s="123">
        <f t="shared" si="3"/>
        <v>1026</v>
      </c>
      <c r="N12" s="123">
        <f t="shared" si="4"/>
        <v>6426</v>
      </c>
      <c r="O12" s="124">
        <f t="shared" si="9"/>
        <v>3213000</v>
      </c>
      <c r="P12" s="122">
        <v>6700</v>
      </c>
      <c r="Q12" s="123">
        <f t="shared" si="10"/>
        <v>1273</v>
      </c>
      <c r="R12" s="123">
        <f t="shared" si="5"/>
        <v>7973</v>
      </c>
      <c r="S12" s="124">
        <f t="shared" si="6"/>
        <v>3986500</v>
      </c>
      <c r="T12" s="122">
        <f t="shared" si="7"/>
        <v>7179.666666666667</v>
      </c>
      <c r="U12" s="124">
        <f t="shared" si="8"/>
        <v>3589833.3333333335</v>
      </c>
    </row>
    <row r="13" spans="1:21" ht="132" x14ac:dyDescent="0.25">
      <c r="A13" s="112">
        <v>11</v>
      </c>
      <c r="B13" s="86">
        <v>54121500</v>
      </c>
      <c r="C13" s="86" t="s">
        <v>99</v>
      </c>
      <c r="D13" s="125" t="s">
        <v>105</v>
      </c>
      <c r="E13" s="86" t="s">
        <v>101</v>
      </c>
      <c r="F13" s="86">
        <v>500</v>
      </c>
      <c r="G13" s="71" t="s">
        <v>104</v>
      </c>
      <c r="H13" s="122">
        <v>6000</v>
      </c>
      <c r="I13" s="123">
        <f t="shared" si="0"/>
        <v>1140</v>
      </c>
      <c r="J13" s="123">
        <f t="shared" si="1"/>
        <v>7140</v>
      </c>
      <c r="K13" s="124">
        <f t="shared" si="2"/>
        <v>3570000</v>
      </c>
      <c r="L13" s="122">
        <v>5400</v>
      </c>
      <c r="M13" s="123">
        <f t="shared" si="3"/>
        <v>1026</v>
      </c>
      <c r="N13" s="123">
        <f t="shared" si="4"/>
        <v>6426</v>
      </c>
      <c r="O13" s="124">
        <f t="shared" si="9"/>
        <v>3213000</v>
      </c>
      <c r="P13" s="122">
        <v>6700</v>
      </c>
      <c r="Q13" s="123">
        <f t="shared" si="10"/>
        <v>1273</v>
      </c>
      <c r="R13" s="123">
        <f t="shared" si="5"/>
        <v>7973</v>
      </c>
      <c r="S13" s="124">
        <f t="shared" si="6"/>
        <v>3986500</v>
      </c>
      <c r="T13" s="122">
        <f t="shared" si="7"/>
        <v>7179.666666666667</v>
      </c>
      <c r="U13" s="124">
        <f t="shared" si="8"/>
        <v>3589833.3333333335</v>
      </c>
    </row>
    <row r="14" spans="1:21" ht="132" x14ac:dyDescent="0.25">
      <c r="A14" s="112">
        <v>12</v>
      </c>
      <c r="B14" s="86">
        <v>54121500</v>
      </c>
      <c r="C14" s="86" t="s">
        <v>99</v>
      </c>
      <c r="D14" s="125" t="s">
        <v>106</v>
      </c>
      <c r="E14" s="86" t="s">
        <v>101</v>
      </c>
      <c r="F14" s="86">
        <v>500</v>
      </c>
      <c r="G14" s="71" t="s">
        <v>104</v>
      </c>
      <c r="H14" s="122">
        <v>7000</v>
      </c>
      <c r="I14" s="123">
        <f t="shared" si="0"/>
        <v>1330</v>
      </c>
      <c r="J14" s="123">
        <f t="shared" si="1"/>
        <v>8330</v>
      </c>
      <c r="K14" s="124">
        <f t="shared" si="2"/>
        <v>4165000</v>
      </c>
      <c r="L14" s="122">
        <v>6300</v>
      </c>
      <c r="M14" s="123">
        <f t="shared" si="3"/>
        <v>1197</v>
      </c>
      <c r="N14" s="123">
        <f t="shared" si="4"/>
        <v>7497</v>
      </c>
      <c r="O14" s="124">
        <f t="shared" si="9"/>
        <v>3748500</v>
      </c>
      <c r="P14" s="122">
        <v>7800</v>
      </c>
      <c r="Q14" s="123">
        <f t="shared" si="10"/>
        <v>1482</v>
      </c>
      <c r="R14" s="123">
        <f t="shared" si="5"/>
        <v>9282</v>
      </c>
      <c r="S14" s="124">
        <f t="shared" si="6"/>
        <v>4641000</v>
      </c>
      <c r="T14" s="122">
        <f t="shared" si="7"/>
        <v>8369.6666666666661</v>
      </c>
      <c r="U14" s="124">
        <f t="shared" si="8"/>
        <v>4184833.333333333</v>
      </c>
    </row>
    <row r="15" spans="1:21" ht="108" x14ac:dyDescent="0.25">
      <c r="A15" s="112">
        <v>13</v>
      </c>
      <c r="B15" s="69">
        <v>54121500</v>
      </c>
      <c r="C15" s="86" t="s">
        <v>107</v>
      </c>
      <c r="D15" s="125" t="s">
        <v>108</v>
      </c>
      <c r="E15" s="86" t="s">
        <v>101</v>
      </c>
      <c r="F15" s="86">
        <v>500</v>
      </c>
      <c r="G15" s="71" t="s">
        <v>104</v>
      </c>
      <c r="H15" s="122">
        <v>2000</v>
      </c>
      <c r="I15" s="123">
        <f t="shared" si="0"/>
        <v>380</v>
      </c>
      <c r="J15" s="123">
        <f t="shared" si="1"/>
        <v>2380</v>
      </c>
      <c r="K15" s="124">
        <f t="shared" si="2"/>
        <v>1190000</v>
      </c>
      <c r="L15" s="122">
        <v>2200</v>
      </c>
      <c r="M15" s="123">
        <f t="shared" si="3"/>
        <v>418</v>
      </c>
      <c r="N15" s="123">
        <f t="shared" si="4"/>
        <v>2618</v>
      </c>
      <c r="O15" s="124">
        <f t="shared" si="9"/>
        <v>1309000</v>
      </c>
      <c r="P15" s="122">
        <v>1900</v>
      </c>
      <c r="Q15" s="123">
        <f t="shared" si="10"/>
        <v>361</v>
      </c>
      <c r="R15" s="123">
        <f t="shared" si="5"/>
        <v>2261</v>
      </c>
      <c r="S15" s="124">
        <f t="shared" si="6"/>
        <v>1130500</v>
      </c>
      <c r="T15" s="122">
        <f t="shared" si="7"/>
        <v>2419.6666666666665</v>
      </c>
      <c r="U15" s="124">
        <f t="shared" si="8"/>
        <v>1209833.3333333333</v>
      </c>
    </row>
    <row r="16" spans="1:21" ht="132" x14ac:dyDescent="0.25">
      <c r="A16" s="112">
        <v>14</v>
      </c>
      <c r="B16" s="69">
        <v>54101602</v>
      </c>
      <c r="C16" s="86" t="s">
        <v>109</v>
      </c>
      <c r="D16" s="125" t="s">
        <v>110</v>
      </c>
      <c r="E16" s="86" t="s">
        <v>111</v>
      </c>
      <c r="F16" s="86">
        <v>112</v>
      </c>
      <c r="G16" s="71" t="s">
        <v>112</v>
      </c>
      <c r="H16" s="122">
        <v>164000</v>
      </c>
      <c r="I16" s="123">
        <f t="shared" si="0"/>
        <v>31160</v>
      </c>
      <c r="J16" s="123">
        <f t="shared" si="1"/>
        <v>195160</v>
      </c>
      <c r="K16" s="124">
        <f t="shared" si="2"/>
        <v>21857920</v>
      </c>
      <c r="L16" s="122">
        <v>147600</v>
      </c>
      <c r="M16" s="123">
        <f t="shared" si="3"/>
        <v>28044</v>
      </c>
      <c r="N16" s="123">
        <f t="shared" si="4"/>
        <v>175644</v>
      </c>
      <c r="O16" s="124">
        <f t="shared" si="9"/>
        <v>19672128</v>
      </c>
      <c r="P16" s="122">
        <v>182300</v>
      </c>
      <c r="Q16" s="123">
        <f t="shared" si="10"/>
        <v>34637</v>
      </c>
      <c r="R16" s="123">
        <f t="shared" si="5"/>
        <v>216937</v>
      </c>
      <c r="S16" s="124">
        <f t="shared" si="6"/>
        <v>24296944</v>
      </c>
      <c r="T16" s="122">
        <f t="shared" si="7"/>
        <v>195913.66666666666</v>
      </c>
      <c r="U16" s="124">
        <f t="shared" si="8"/>
        <v>21942330.666666664</v>
      </c>
    </row>
    <row r="17" spans="1:21" ht="132" x14ac:dyDescent="0.25">
      <c r="A17" s="112">
        <v>15</v>
      </c>
      <c r="B17" s="69">
        <v>54101602</v>
      </c>
      <c r="C17" s="86" t="s">
        <v>113</v>
      </c>
      <c r="D17" s="125" t="s">
        <v>114</v>
      </c>
      <c r="E17" s="86" t="s">
        <v>111</v>
      </c>
      <c r="F17" s="86">
        <v>112</v>
      </c>
      <c r="G17" s="71" t="s">
        <v>112</v>
      </c>
      <c r="H17" s="122">
        <v>164000</v>
      </c>
      <c r="I17" s="123">
        <f t="shared" si="0"/>
        <v>31160</v>
      </c>
      <c r="J17" s="123">
        <f t="shared" si="1"/>
        <v>195160</v>
      </c>
      <c r="K17" s="124">
        <f t="shared" si="2"/>
        <v>21857920</v>
      </c>
      <c r="L17" s="122">
        <v>147600</v>
      </c>
      <c r="M17" s="123">
        <f t="shared" si="3"/>
        <v>28044</v>
      </c>
      <c r="N17" s="123">
        <f t="shared" si="4"/>
        <v>175644</v>
      </c>
      <c r="O17" s="124">
        <f t="shared" si="9"/>
        <v>19672128</v>
      </c>
      <c r="P17" s="122">
        <v>182300</v>
      </c>
      <c r="Q17" s="123">
        <f t="shared" si="10"/>
        <v>34637</v>
      </c>
      <c r="R17" s="123">
        <f t="shared" si="5"/>
        <v>216937</v>
      </c>
      <c r="S17" s="124">
        <f t="shared" si="6"/>
        <v>24296944</v>
      </c>
      <c r="T17" s="122">
        <f t="shared" si="7"/>
        <v>195913.66666666666</v>
      </c>
      <c r="U17" s="124">
        <f t="shared" si="8"/>
        <v>21942330.666666664</v>
      </c>
    </row>
    <row r="18" spans="1:21" ht="120" x14ac:dyDescent="0.25">
      <c r="A18" s="112">
        <v>16</v>
      </c>
      <c r="B18" s="69">
        <v>54101602</v>
      </c>
      <c r="C18" s="86" t="s">
        <v>115</v>
      </c>
      <c r="D18" s="125" t="s">
        <v>116</v>
      </c>
      <c r="E18" s="86" t="s">
        <v>101</v>
      </c>
      <c r="F18" s="86">
        <v>535</v>
      </c>
      <c r="G18" s="71" t="s">
        <v>117</v>
      </c>
      <c r="H18" s="122">
        <v>7000</v>
      </c>
      <c r="I18" s="123">
        <f t="shared" si="0"/>
        <v>1330</v>
      </c>
      <c r="J18" s="123">
        <f t="shared" si="1"/>
        <v>8330</v>
      </c>
      <c r="K18" s="124">
        <f t="shared" si="2"/>
        <v>4456550</v>
      </c>
      <c r="L18" s="122">
        <v>6300</v>
      </c>
      <c r="M18" s="123">
        <f t="shared" si="3"/>
        <v>1197</v>
      </c>
      <c r="N18" s="123">
        <f t="shared" si="4"/>
        <v>7497</v>
      </c>
      <c r="O18" s="124">
        <f t="shared" si="9"/>
        <v>4010895</v>
      </c>
      <c r="P18" s="122">
        <v>7800</v>
      </c>
      <c r="Q18" s="123">
        <f t="shared" si="10"/>
        <v>1482</v>
      </c>
      <c r="R18" s="123">
        <f t="shared" si="5"/>
        <v>9282</v>
      </c>
      <c r="S18" s="124">
        <f t="shared" si="6"/>
        <v>4965870</v>
      </c>
      <c r="T18" s="122">
        <f t="shared" si="7"/>
        <v>8369.6666666666661</v>
      </c>
      <c r="U18" s="124">
        <f t="shared" si="8"/>
        <v>4477771.666666666</v>
      </c>
    </row>
    <row r="19" spans="1:21" ht="120" x14ac:dyDescent="0.25">
      <c r="A19" s="112">
        <v>17</v>
      </c>
      <c r="B19" s="69">
        <v>54101602</v>
      </c>
      <c r="C19" s="86" t="s">
        <v>115</v>
      </c>
      <c r="D19" s="125" t="s">
        <v>118</v>
      </c>
      <c r="E19" s="86" t="s">
        <v>101</v>
      </c>
      <c r="F19" s="86">
        <v>535</v>
      </c>
      <c r="G19" s="71" t="s">
        <v>117</v>
      </c>
      <c r="H19" s="122">
        <v>5000</v>
      </c>
      <c r="I19" s="123">
        <f t="shared" si="0"/>
        <v>950</v>
      </c>
      <c r="J19" s="123">
        <f t="shared" si="1"/>
        <v>5950</v>
      </c>
      <c r="K19" s="124">
        <f t="shared" si="2"/>
        <v>3183250</v>
      </c>
      <c r="L19" s="122">
        <v>4500</v>
      </c>
      <c r="M19" s="123">
        <f t="shared" si="3"/>
        <v>855</v>
      </c>
      <c r="N19" s="123">
        <f t="shared" si="4"/>
        <v>5355</v>
      </c>
      <c r="O19" s="124">
        <f t="shared" si="9"/>
        <v>2864925</v>
      </c>
      <c r="P19" s="122">
        <v>5600</v>
      </c>
      <c r="Q19" s="123">
        <f t="shared" si="10"/>
        <v>1064</v>
      </c>
      <c r="R19" s="123">
        <f t="shared" si="5"/>
        <v>6664</v>
      </c>
      <c r="S19" s="124">
        <f t="shared" si="6"/>
        <v>3565240</v>
      </c>
      <c r="T19" s="122">
        <f t="shared" si="7"/>
        <v>5989.666666666667</v>
      </c>
      <c r="U19" s="124">
        <f t="shared" si="8"/>
        <v>3204471.666666667</v>
      </c>
    </row>
    <row r="20" spans="1:21" ht="180" x14ac:dyDescent="0.25">
      <c r="A20" s="112">
        <v>18</v>
      </c>
      <c r="B20" s="69">
        <v>54101600</v>
      </c>
      <c r="C20" s="86" t="s">
        <v>119</v>
      </c>
      <c r="D20" s="125" t="s">
        <v>120</v>
      </c>
      <c r="E20" s="86" t="s">
        <v>41</v>
      </c>
      <c r="F20" s="86">
        <v>70</v>
      </c>
      <c r="G20" s="71" t="s">
        <v>121</v>
      </c>
      <c r="H20" s="122">
        <v>24000</v>
      </c>
      <c r="I20" s="123">
        <f t="shared" si="0"/>
        <v>4560</v>
      </c>
      <c r="J20" s="123">
        <f t="shared" si="1"/>
        <v>28560</v>
      </c>
      <c r="K20" s="124">
        <f t="shared" si="2"/>
        <v>1999200</v>
      </c>
      <c r="L20" s="122">
        <v>21600</v>
      </c>
      <c r="M20" s="123">
        <f t="shared" si="3"/>
        <v>4104</v>
      </c>
      <c r="N20" s="123">
        <f t="shared" si="4"/>
        <v>25704</v>
      </c>
      <c r="O20" s="124">
        <f t="shared" si="9"/>
        <v>1799280</v>
      </c>
      <c r="P20" s="122">
        <v>26700</v>
      </c>
      <c r="Q20" s="123">
        <f t="shared" si="10"/>
        <v>5073</v>
      </c>
      <c r="R20" s="123">
        <f t="shared" si="5"/>
        <v>31773</v>
      </c>
      <c r="S20" s="124">
        <f t="shared" si="6"/>
        <v>2224110</v>
      </c>
      <c r="T20" s="122">
        <f t="shared" si="7"/>
        <v>28679</v>
      </c>
      <c r="U20" s="124">
        <f t="shared" si="8"/>
        <v>2007530</v>
      </c>
    </row>
    <row r="21" spans="1:21" ht="240" x14ac:dyDescent="0.25">
      <c r="A21" s="112">
        <v>19</v>
      </c>
      <c r="B21" s="69">
        <v>54101600</v>
      </c>
      <c r="C21" s="86" t="s">
        <v>122</v>
      </c>
      <c r="D21" s="125" t="s">
        <v>123</v>
      </c>
      <c r="E21" s="86" t="s">
        <v>41</v>
      </c>
      <c r="F21" s="86">
        <v>70</v>
      </c>
      <c r="G21" s="71" t="s">
        <v>121</v>
      </c>
      <c r="H21" s="122">
        <v>24000</v>
      </c>
      <c r="I21" s="123">
        <f t="shared" si="0"/>
        <v>4560</v>
      </c>
      <c r="J21" s="123">
        <f t="shared" si="1"/>
        <v>28560</v>
      </c>
      <c r="K21" s="124">
        <f t="shared" si="2"/>
        <v>1999200</v>
      </c>
      <c r="L21" s="122">
        <v>21600</v>
      </c>
      <c r="M21" s="123">
        <f t="shared" si="3"/>
        <v>4104</v>
      </c>
      <c r="N21" s="123">
        <f t="shared" si="4"/>
        <v>25704</v>
      </c>
      <c r="O21" s="124">
        <f t="shared" si="9"/>
        <v>1799280</v>
      </c>
      <c r="P21" s="122">
        <v>26700</v>
      </c>
      <c r="Q21" s="123">
        <f t="shared" si="10"/>
        <v>5073</v>
      </c>
      <c r="R21" s="123">
        <f t="shared" si="5"/>
        <v>31773</v>
      </c>
      <c r="S21" s="124">
        <f t="shared" si="6"/>
        <v>2224110</v>
      </c>
      <c r="T21" s="122">
        <f t="shared" si="7"/>
        <v>28679</v>
      </c>
      <c r="U21" s="124">
        <f t="shared" si="8"/>
        <v>2007530</v>
      </c>
    </row>
    <row r="22" spans="1:21" ht="144" x14ac:dyDescent="0.25">
      <c r="A22" s="112">
        <v>20</v>
      </c>
      <c r="B22" s="69">
        <v>54101600</v>
      </c>
      <c r="C22" s="86" t="s">
        <v>124</v>
      </c>
      <c r="D22" s="125" t="s">
        <v>125</v>
      </c>
      <c r="E22" s="86" t="s">
        <v>41</v>
      </c>
      <c r="F22" s="86">
        <v>70</v>
      </c>
      <c r="G22" s="71" t="s">
        <v>121</v>
      </c>
      <c r="H22" s="122">
        <v>24000</v>
      </c>
      <c r="I22" s="123">
        <f t="shared" si="0"/>
        <v>4560</v>
      </c>
      <c r="J22" s="123">
        <f t="shared" si="1"/>
        <v>28560</v>
      </c>
      <c r="K22" s="124">
        <f t="shared" si="2"/>
        <v>1999200</v>
      </c>
      <c r="L22" s="122">
        <v>21600</v>
      </c>
      <c r="M22" s="123">
        <f t="shared" si="3"/>
        <v>4104</v>
      </c>
      <c r="N22" s="123">
        <f t="shared" si="4"/>
        <v>25704</v>
      </c>
      <c r="O22" s="124">
        <f t="shared" si="9"/>
        <v>1799280</v>
      </c>
      <c r="P22" s="122">
        <v>26700</v>
      </c>
      <c r="Q22" s="123">
        <f t="shared" si="10"/>
        <v>5073</v>
      </c>
      <c r="R22" s="123">
        <f t="shared" si="5"/>
        <v>31773</v>
      </c>
      <c r="S22" s="124">
        <f t="shared" si="6"/>
        <v>2224110</v>
      </c>
      <c r="T22" s="122">
        <f t="shared" si="7"/>
        <v>28679</v>
      </c>
      <c r="U22" s="124">
        <f t="shared" si="8"/>
        <v>2007530</v>
      </c>
    </row>
    <row r="23" spans="1:21" ht="120" x14ac:dyDescent="0.25">
      <c r="A23" s="112">
        <v>21</v>
      </c>
      <c r="B23" s="69">
        <v>54101600</v>
      </c>
      <c r="C23" s="86" t="s">
        <v>126</v>
      </c>
      <c r="D23" s="125" t="s">
        <v>127</v>
      </c>
      <c r="E23" s="86" t="s">
        <v>41</v>
      </c>
      <c r="F23" s="86">
        <v>450</v>
      </c>
      <c r="G23" s="71" t="s">
        <v>128</v>
      </c>
      <c r="H23" s="122">
        <v>8000</v>
      </c>
      <c r="I23" s="123">
        <f t="shared" si="0"/>
        <v>1520</v>
      </c>
      <c r="J23" s="123">
        <f t="shared" si="1"/>
        <v>9520</v>
      </c>
      <c r="K23" s="124">
        <f t="shared" si="2"/>
        <v>4284000</v>
      </c>
      <c r="L23" s="122">
        <v>7200</v>
      </c>
      <c r="M23" s="123">
        <f t="shared" si="3"/>
        <v>1368</v>
      </c>
      <c r="N23" s="123">
        <f t="shared" si="4"/>
        <v>8568</v>
      </c>
      <c r="O23" s="124">
        <f t="shared" si="9"/>
        <v>3855600</v>
      </c>
      <c r="P23" s="122">
        <v>8900</v>
      </c>
      <c r="Q23" s="123">
        <f t="shared" si="10"/>
        <v>1691</v>
      </c>
      <c r="R23" s="123">
        <f t="shared" si="5"/>
        <v>10591</v>
      </c>
      <c r="S23" s="124">
        <f t="shared" si="6"/>
        <v>4765950</v>
      </c>
      <c r="T23" s="122">
        <f t="shared" si="7"/>
        <v>9559.6666666666661</v>
      </c>
      <c r="U23" s="124">
        <f t="shared" si="8"/>
        <v>4301850</v>
      </c>
    </row>
    <row r="24" spans="1:21" ht="240" x14ac:dyDescent="0.25">
      <c r="A24" s="112">
        <v>22</v>
      </c>
      <c r="B24" s="86">
        <v>61005809</v>
      </c>
      <c r="C24" s="86" t="s">
        <v>129</v>
      </c>
      <c r="D24" s="125" t="s">
        <v>130</v>
      </c>
      <c r="E24" s="86" t="s">
        <v>41</v>
      </c>
      <c r="F24" s="86">
        <v>5</v>
      </c>
      <c r="G24" s="71" t="s">
        <v>91</v>
      </c>
      <c r="H24" s="122">
        <v>6000</v>
      </c>
      <c r="I24" s="123">
        <f t="shared" si="0"/>
        <v>1140</v>
      </c>
      <c r="J24" s="123">
        <f t="shared" si="1"/>
        <v>7140</v>
      </c>
      <c r="K24" s="124">
        <f t="shared" si="2"/>
        <v>35700</v>
      </c>
      <c r="L24" s="122">
        <v>5400</v>
      </c>
      <c r="M24" s="123">
        <f t="shared" si="3"/>
        <v>1026</v>
      </c>
      <c r="N24" s="123">
        <f t="shared" si="4"/>
        <v>6426</v>
      </c>
      <c r="O24" s="124">
        <f t="shared" si="9"/>
        <v>32130</v>
      </c>
      <c r="P24" s="122">
        <v>6700</v>
      </c>
      <c r="Q24" s="123">
        <f t="shared" si="10"/>
        <v>1273</v>
      </c>
      <c r="R24" s="123">
        <f t="shared" si="5"/>
        <v>7973</v>
      </c>
      <c r="S24" s="124">
        <f t="shared" si="6"/>
        <v>39865</v>
      </c>
      <c r="T24" s="122">
        <f t="shared" si="7"/>
        <v>7179.666666666667</v>
      </c>
      <c r="U24" s="124">
        <f t="shared" si="8"/>
        <v>35898.333333333336</v>
      </c>
    </row>
    <row r="25" spans="1:21" ht="240" x14ac:dyDescent="0.25">
      <c r="A25" s="112">
        <v>23</v>
      </c>
      <c r="B25" s="86">
        <v>61005809</v>
      </c>
      <c r="C25" s="86" t="s">
        <v>129</v>
      </c>
      <c r="D25" s="125" t="s">
        <v>131</v>
      </c>
      <c r="E25" s="86" t="s">
        <v>41</v>
      </c>
      <c r="F25" s="86">
        <v>5</v>
      </c>
      <c r="G25" s="71" t="s">
        <v>91</v>
      </c>
      <c r="H25" s="122">
        <v>6000</v>
      </c>
      <c r="I25" s="123">
        <f t="shared" si="0"/>
        <v>1140</v>
      </c>
      <c r="J25" s="123">
        <f t="shared" si="1"/>
        <v>7140</v>
      </c>
      <c r="K25" s="124">
        <f t="shared" si="2"/>
        <v>35700</v>
      </c>
      <c r="L25" s="122">
        <v>6300</v>
      </c>
      <c r="M25" s="123">
        <f t="shared" si="3"/>
        <v>1197</v>
      </c>
      <c r="N25" s="123">
        <f t="shared" si="4"/>
        <v>7497</v>
      </c>
      <c r="O25" s="124">
        <f t="shared" si="9"/>
        <v>37485</v>
      </c>
      <c r="P25" s="122">
        <v>6500</v>
      </c>
      <c r="Q25" s="123">
        <f t="shared" si="10"/>
        <v>1235</v>
      </c>
      <c r="R25" s="123">
        <f t="shared" si="5"/>
        <v>7735</v>
      </c>
      <c r="S25" s="124">
        <f t="shared" si="6"/>
        <v>38675</v>
      </c>
      <c r="T25" s="122">
        <f t="shared" si="7"/>
        <v>7457.333333333333</v>
      </c>
      <c r="U25" s="124">
        <f t="shared" si="8"/>
        <v>37286.666666666664</v>
      </c>
    </row>
    <row r="26" spans="1:21" ht="240" x14ac:dyDescent="0.25">
      <c r="A26" s="112">
        <v>24</v>
      </c>
      <c r="B26" s="86">
        <v>61005809</v>
      </c>
      <c r="C26" s="86" t="s">
        <v>129</v>
      </c>
      <c r="D26" s="125" t="s">
        <v>132</v>
      </c>
      <c r="E26" s="86" t="s">
        <v>41</v>
      </c>
      <c r="F26" s="86">
        <v>5</v>
      </c>
      <c r="G26" s="71" t="s">
        <v>91</v>
      </c>
      <c r="H26" s="122">
        <v>6000</v>
      </c>
      <c r="I26" s="123">
        <f t="shared" si="0"/>
        <v>1140</v>
      </c>
      <c r="J26" s="123">
        <f t="shared" si="1"/>
        <v>7140</v>
      </c>
      <c r="K26" s="124">
        <f t="shared" si="2"/>
        <v>35700</v>
      </c>
      <c r="L26" s="122">
        <v>5400</v>
      </c>
      <c r="M26" s="123">
        <f t="shared" si="3"/>
        <v>1026</v>
      </c>
      <c r="N26" s="123">
        <f t="shared" si="4"/>
        <v>6426</v>
      </c>
      <c r="O26" s="124">
        <f t="shared" si="9"/>
        <v>32130</v>
      </c>
      <c r="P26" s="122">
        <v>6700</v>
      </c>
      <c r="Q26" s="123">
        <f t="shared" si="10"/>
        <v>1273</v>
      </c>
      <c r="R26" s="123">
        <f t="shared" si="5"/>
        <v>7973</v>
      </c>
      <c r="S26" s="124">
        <f t="shared" si="6"/>
        <v>39865</v>
      </c>
      <c r="T26" s="122">
        <f t="shared" si="7"/>
        <v>7179.666666666667</v>
      </c>
      <c r="U26" s="124">
        <f t="shared" si="8"/>
        <v>35898.333333333336</v>
      </c>
    </row>
    <row r="27" spans="1:21" ht="240" x14ac:dyDescent="0.25">
      <c r="A27" s="112">
        <v>25</v>
      </c>
      <c r="B27" s="86">
        <v>61005809</v>
      </c>
      <c r="C27" s="86" t="s">
        <v>129</v>
      </c>
      <c r="D27" s="125" t="s">
        <v>133</v>
      </c>
      <c r="E27" s="86" t="s">
        <v>41</v>
      </c>
      <c r="F27" s="86">
        <v>5</v>
      </c>
      <c r="G27" s="71" t="s">
        <v>91</v>
      </c>
      <c r="H27" s="122">
        <v>6000</v>
      </c>
      <c r="I27" s="123">
        <f t="shared" si="0"/>
        <v>1140</v>
      </c>
      <c r="J27" s="123">
        <f t="shared" si="1"/>
        <v>7140</v>
      </c>
      <c r="K27" s="124">
        <f t="shared" si="2"/>
        <v>35700</v>
      </c>
      <c r="L27" s="122">
        <v>5400</v>
      </c>
      <c r="M27" s="123">
        <f t="shared" si="3"/>
        <v>1026</v>
      </c>
      <c r="N27" s="123">
        <f t="shared" si="4"/>
        <v>6426</v>
      </c>
      <c r="O27" s="124">
        <f t="shared" si="9"/>
        <v>32130</v>
      </c>
      <c r="P27" s="122">
        <v>6700</v>
      </c>
      <c r="Q27" s="123">
        <f t="shared" si="10"/>
        <v>1273</v>
      </c>
      <c r="R27" s="123">
        <f t="shared" si="5"/>
        <v>7973</v>
      </c>
      <c r="S27" s="124">
        <f t="shared" si="6"/>
        <v>39865</v>
      </c>
      <c r="T27" s="122">
        <f t="shared" si="7"/>
        <v>7179.666666666667</v>
      </c>
      <c r="U27" s="124">
        <f t="shared" si="8"/>
        <v>35898.333333333336</v>
      </c>
    </row>
    <row r="28" spans="1:21" ht="240" x14ac:dyDescent="0.25">
      <c r="A28" s="112">
        <v>26</v>
      </c>
      <c r="B28" s="86">
        <v>61005809</v>
      </c>
      <c r="C28" s="86" t="s">
        <v>129</v>
      </c>
      <c r="D28" s="125" t="s">
        <v>134</v>
      </c>
      <c r="E28" s="86" t="s">
        <v>41</v>
      </c>
      <c r="F28" s="86">
        <v>5</v>
      </c>
      <c r="G28" s="71" t="s">
        <v>91</v>
      </c>
      <c r="H28" s="122">
        <v>6000</v>
      </c>
      <c r="I28" s="123">
        <f t="shared" si="0"/>
        <v>1140</v>
      </c>
      <c r="J28" s="123">
        <f t="shared" si="1"/>
        <v>7140</v>
      </c>
      <c r="K28" s="124">
        <f t="shared" si="2"/>
        <v>35700</v>
      </c>
      <c r="L28" s="122">
        <v>5400</v>
      </c>
      <c r="M28" s="123">
        <f t="shared" si="3"/>
        <v>1026</v>
      </c>
      <c r="N28" s="123">
        <f t="shared" si="4"/>
        <v>6426</v>
      </c>
      <c r="O28" s="124">
        <f t="shared" si="9"/>
        <v>32130</v>
      </c>
      <c r="P28" s="122">
        <v>6700</v>
      </c>
      <c r="Q28" s="123">
        <f t="shared" si="10"/>
        <v>1273</v>
      </c>
      <c r="R28" s="123">
        <f t="shared" si="5"/>
        <v>7973</v>
      </c>
      <c r="S28" s="124">
        <f t="shared" si="6"/>
        <v>39865</v>
      </c>
      <c r="T28" s="122">
        <f t="shared" si="7"/>
        <v>7179.666666666667</v>
      </c>
      <c r="U28" s="124">
        <f t="shared" si="8"/>
        <v>35898.333333333336</v>
      </c>
    </row>
    <row r="29" spans="1:21" ht="240" x14ac:dyDescent="0.25">
      <c r="A29" s="112">
        <v>27</v>
      </c>
      <c r="B29" s="86">
        <v>61005809</v>
      </c>
      <c r="C29" s="86" t="s">
        <v>129</v>
      </c>
      <c r="D29" s="125" t="s">
        <v>135</v>
      </c>
      <c r="E29" s="86" t="s">
        <v>41</v>
      </c>
      <c r="F29" s="86">
        <v>5</v>
      </c>
      <c r="G29" s="71" t="s">
        <v>91</v>
      </c>
      <c r="H29" s="122">
        <v>6000</v>
      </c>
      <c r="I29" s="123">
        <f t="shared" si="0"/>
        <v>1140</v>
      </c>
      <c r="J29" s="123">
        <f t="shared" si="1"/>
        <v>7140</v>
      </c>
      <c r="K29" s="124">
        <f t="shared" si="2"/>
        <v>35700</v>
      </c>
      <c r="L29" s="122">
        <v>5400</v>
      </c>
      <c r="M29" s="123">
        <f t="shared" si="3"/>
        <v>1026</v>
      </c>
      <c r="N29" s="123">
        <f t="shared" si="4"/>
        <v>6426</v>
      </c>
      <c r="O29" s="124">
        <f t="shared" si="9"/>
        <v>32130</v>
      </c>
      <c r="P29" s="122">
        <v>6700</v>
      </c>
      <c r="Q29" s="123">
        <f t="shared" si="10"/>
        <v>1273</v>
      </c>
      <c r="R29" s="123">
        <f t="shared" si="5"/>
        <v>7973</v>
      </c>
      <c r="S29" s="124">
        <f t="shared" si="6"/>
        <v>39865</v>
      </c>
      <c r="T29" s="122">
        <f t="shared" si="7"/>
        <v>7179.666666666667</v>
      </c>
      <c r="U29" s="124">
        <f t="shared" si="8"/>
        <v>35898.333333333336</v>
      </c>
    </row>
    <row r="30" spans="1:21" ht="240" x14ac:dyDescent="0.25">
      <c r="A30" s="112">
        <v>28</v>
      </c>
      <c r="B30" s="86">
        <v>61005809</v>
      </c>
      <c r="C30" s="86" t="s">
        <v>129</v>
      </c>
      <c r="D30" s="125" t="s">
        <v>136</v>
      </c>
      <c r="E30" s="86" t="s">
        <v>41</v>
      </c>
      <c r="F30" s="86">
        <v>5</v>
      </c>
      <c r="G30" s="71" t="s">
        <v>91</v>
      </c>
      <c r="H30" s="122">
        <v>6000</v>
      </c>
      <c r="I30" s="123">
        <f t="shared" si="0"/>
        <v>1140</v>
      </c>
      <c r="J30" s="123">
        <f t="shared" si="1"/>
        <v>7140</v>
      </c>
      <c r="K30" s="124">
        <f t="shared" si="2"/>
        <v>35700</v>
      </c>
      <c r="L30" s="122">
        <v>5400</v>
      </c>
      <c r="M30" s="123">
        <f t="shared" si="3"/>
        <v>1026</v>
      </c>
      <c r="N30" s="123">
        <f t="shared" si="4"/>
        <v>6426</v>
      </c>
      <c r="O30" s="124">
        <f t="shared" si="9"/>
        <v>32130</v>
      </c>
      <c r="P30" s="122">
        <v>6700</v>
      </c>
      <c r="Q30" s="123">
        <f t="shared" si="10"/>
        <v>1273</v>
      </c>
      <c r="R30" s="123">
        <f t="shared" si="5"/>
        <v>7973</v>
      </c>
      <c r="S30" s="124">
        <f t="shared" si="6"/>
        <v>39865</v>
      </c>
      <c r="T30" s="122">
        <f t="shared" si="7"/>
        <v>7179.666666666667</v>
      </c>
      <c r="U30" s="124">
        <f t="shared" si="8"/>
        <v>35898.333333333336</v>
      </c>
    </row>
    <row r="31" spans="1:21" ht="240" x14ac:dyDescent="0.25">
      <c r="A31" s="112">
        <v>29</v>
      </c>
      <c r="B31" s="86">
        <v>61005809</v>
      </c>
      <c r="C31" s="86" t="s">
        <v>129</v>
      </c>
      <c r="D31" s="125" t="s">
        <v>137</v>
      </c>
      <c r="E31" s="86" t="s">
        <v>41</v>
      </c>
      <c r="F31" s="86">
        <v>5</v>
      </c>
      <c r="G31" s="71" t="s">
        <v>91</v>
      </c>
      <c r="H31" s="122">
        <v>6000</v>
      </c>
      <c r="I31" s="123">
        <f t="shared" si="0"/>
        <v>1140</v>
      </c>
      <c r="J31" s="123">
        <f t="shared" si="1"/>
        <v>7140</v>
      </c>
      <c r="K31" s="124">
        <f t="shared" si="2"/>
        <v>35700</v>
      </c>
      <c r="L31" s="122">
        <v>6400</v>
      </c>
      <c r="M31" s="123">
        <f t="shared" si="3"/>
        <v>1216</v>
      </c>
      <c r="N31" s="123">
        <f t="shared" si="4"/>
        <v>7616</v>
      </c>
      <c r="O31" s="124">
        <f t="shared" si="9"/>
        <v>38080</v>
      </c>
      <c r="P31" s="122">
        <v>6500</v>
      </c>
      <c r="Q31" s="123">
        <f t="shared" si="10"/>
        <v>1235</v>
      </c>
      <c r="R31" s="123">
        <f t="shared" si="5"/>
        <v>7735</v>
      </c>
      <c r="S31" s="124">
        <f t="shared" si="6"/>
        <v>38675</v>
      </c>
      <c r="T31" s="122">
        <f t="shared" si="7"/>
        <v>7497</v>
      </c>
      <c r="U31" s="124">
        <f t="shared" si="8"/>
        <v>37485</v>
      </c>
    </row>
    <row r="32" spans="1:21" ht="240" x14ac:dyDescent="0.25">
      <c r="A32" s="112">
        <v>30</v>
      </c>
      <c r="B32" s="86">
        <v>61005809</v>
      </c>
      <c r="C32" s="86" t="s">
        <v>129</v>
      </c>
      <c r="D32" s="125" t="s">
        <v>138</v>
      </c>
      <c r="E32" s="86" t="s">
        <v>41</v>
      </c>
      <c r="F32" s="86">
        <v>5</v>
      </c>
      <c r="G32" s="71" t="s">
        <v>91</v>
      </c>
      <c r="H32" s="122">
        <v>6000</v>
      </c>
      <c r="I32" s="123">
        <f t="shared" si="0"/>
        <v>1140</v>
      </c>
      <c r="J32" s="123">
        <f t="shared" si="1"/>
        <v>7140</v>
      </c>
      <c r="K32" s="124">
        <f t="shared" si="2"/>
        <v>35700</v>
      </c>
      <c r="L32" s="122">
        <v>5400</v>
      </c>
      <c r="M32" s="123">
        <f t="shared" si="3"/>
        <v>1026</v>
      </c>
      <c r="N32" s="123">
        <f t="shared" si="4"/>
        <v>6426</v>
      </c>
      <c r="O32" s="124">
        <f t="shared" si="9"/>
        <v>32130</v>
      </c>
      <c r="P32" s="122">
        <v>6700</v>
      </c>
      <c r="Q32" s="123">
        <f t="shared" si="10"/>
        <v>1273</v>
      </c>
      <c r="R32" s="123">
        <f t="shared" si="5"/>
        <v>7973</v>
      </c>
      <c r="S32" s="124">
        <f t="shared" si="6"/>
        <v>39865</v>
      </c>
      <c r="T32" s="122">
        <f t="shared" si="7"/>
        <v>7179.666666666667</v>
      </c>
      <c r="U32" s="124">
        <f t="shared" si="8"/>
        <v>35898.333333333336</v>
      </c>
    </row>
    <row r="33" spans="1:21" ht="240" x14ac:dyDescent="0.25">
      <c r="A33" s="112">
        <v>31</v>
      </c>
      <c r="B33" s="86">
        <v>61005809</v>
      </c>
      <c r="C33" s="86" t="s">
        <v>129</v>
      </c>
      <c r="D33" s="125" t="s">
        <v>139</v>
      </c>
      <c r="E33" s="86" t="s">
        <v>41</v>
      </c>
      <c r="F33" s="86">
        <v>5</v>
      </c>
      <c r="G33" s="71" t="s">
        <v>91</v>
      </c>
      <c r="H33" s="122">
        <v>6000</v>
      </c>
      <c r="I33" s="123">
        <f t="shared" si="0"/>
        <v>1140</v>
      </c>
      <c r="J33" s="123">
        <f t="shared" si="1"/>
        <v>7140</v>
      </c>
      <c r="K33" s="124">
        <f t="shared" si="2"/>
        <v>35700</v>
      </c>
      <c r="L33" s="122">
        <v>5400</v>
      </c>
      <c r="M33" s="123">
        <f t="shared" si="3"/>
        <v>1026</v>
      </c>
      <c r="N33" s="123">
        <f t="shared" si="4"/>
        <v>6426</v>
      </c>
      <c r="O33" s="124">
        <f t="shared" si="9"/>
        <v>32130</v>
      </c>
      <c r="P33" s="122">
        <v>6700</v>
      </c>
      <c r="Q33" s="123">
        <f t="shared" si="10"/>
        <v>1273</v>
      </c>
      <c r="R33" s="123">
        <f t="shared" si="5"/>
        <v>7973</v>
      </c>
      <c r="S33" s="124">
        <f t="shared" si="6"/>
        <v>39865</v>
      </c>
      <c r="T33" s="122">
        <f t="shared" si="7"/>
        <v>7179.666666666667</v>
      </c>
      <c r="U33" s="124">
        <f t="shared" si="8"/>
        <v>35898.333333333336</v>
      </c>
    </row>
    <row r="34" spans="1:21" ht="240" x14ac:dyDescent="0.25">
      <c r="A34" s="112">
        <v>32</v>
      </c>
      <c r="B34" s="86">
        <v>61005809</v>
      </c>
      <c r="C34" s="86" t="s">
        <v>129</v>
      </c>
      <c r="D34" s="125" t="s">
        <v>140</v>
      </c>
      <c r="E34" s="86" t="s">
        <v>41</v>
      </c>
      <c r="F34" s="86">
        <v>5</v>
      </c>
      <c r="G34" s="71" t="s">
        <v>91</v>
      </c>
      <c r="H34" s="122">
        <v>6000</v>
      </c>
      <c r="I34" s="123">
        <f t="shared" si="0"/>
        <v>1140</v>
      </c>
      <c r="J34" s="123">
        <f t="shared" si="1"/>
        <v>7140</v>
      </c>
      <c r="K34" s="124">
        <f t="shared" si="2"/>
        <v>35700</v>
      </c>
      <c r="L34" s="122">
        <v>5400</v>
      </c>
      <c r="M34" s="123">
        <f t="shared" si="3"/>
        <v>1026</v>
      </c>
      <c r="N34" s="123">
        <f t="shared" si="4"/>
        <v>6426</v>
      </c>
      <c r="O34" s="124">
        <f t="shared" si="9"/>
        <v>32130</v>
      </c>
      <c r="P34" s="122">
        <v>6700</v>
      </c>
      <c r="Q34" s="123">
        <f t="shared" si="10"/>
        <v>1273</v>
      </c>
      <c r="R34" s="123">
        <f t="shared" si="5"/>
        <v>7973</v>
      </c>
      <c r="S34" s="124">
        <f t="shared" si="6"/>
        <v>39865</v>
      </c>
      <c r="T34" s="122">
        <f t="shared" si="7"/>
        <v>7179.666666666667</v>
      </c>
      <c r="U34" s="124">
        <f t="shared" si="8"/>
        <v>35898.333333333336</v>
      </c>
    </row>
    <row r="35" spans="1:21" ht="240" x14ac:dyDescent="0.25">
      <c r="A35" s="112">
        <v>33</v>
      </c>
      <c r="B35" s="86">
        <v>61005809</v>
      </c>
      <c r="C35" s="86" t="s">
        <v>129</v>
      </c>
      <c r="D35" s="125" t="s">
        <v>141</v>
      </c>
      <c r="E35" s="86" t="s">
        <v>41</v>
      </c>
      <c r="F35" s="86">
        <v>5</v>
      </c>
      <c r="G35" s="71" t="s">
        <v>91</v>
      </c>
      <c r="H35" s="122">
        <v>6000</v>
      </c>
      <c r="I35" s="123">
        <f t="shared" si="0"/>
        <v>1140</v>
      </c>
      <c r="J35" s="123">
        <f t="shared" si="1"/>
        <v>7140</v>
      </c>
      <c r="K35" s="124">
        <f t="shared" si="2"/>
        <v>35700</v>
      </c>
      <c r="L35" s="122">
        <v>5400</v>
      </c>
      <c r="M35" s="123">
        <f t="shared" si="3"/>
        <v>1026</v>
      </c>
      <c r="N35" s="123">
        <f t="shared" si="4"/>
        <v>6426</v>
      </c>
      <c r="O35" s="124">
        <f t="shared" si="9"/>
        <v>32130</v>
      </c>
      <c r="P35" s="122">
        <v>6700</v>
      </c>
      <c r="Q35" s="123">
        <f t="shared" si="10"/>
        <v>1273</v>
      </c>
      <c r="R35" s="123">
        <f t="shared" si="5"/>
        <v>7973</v>
      </c>
      <c r="S35" s="124">
        <f t="shared" si="6"/>
        <v>39865</v>
      </c>
      <c r="T35" s="122">
        <f t="shared" si="7"/>
        <v>7179.666666666667</v>
      </c>
      <c r="U35" s="124">
        <f t="shared" si="8"/>
        <v>35898.333333333336</v>
      </c>
    </row>
    <row r="36" spans="1:21" ht="25.5" x14ac:dyDescent="0.25">
      <c r="A36" s="112">
        <v>34</v>
      </c>
      <c r="B36" s="69">
        <v>11161703</v>
      </c>
      <c r="C36" s="126" t="s">
        <v>142</v>
      </c>
      <c r="D36" s="126" t="s">
        <v>143</v>
      </c>
      <c r="E36" s="126" t="s">
        <v>90</v>
      </c>
      <c r="F36" s="126">
        <v>5</v>
      </c>
      <c r="G36" s="71" t="s">
        <v>91</v>
      </c>
      <c r="H36" s="122">
        <v>15600</v>
      </c>
      <c r="I36" s="123">
        <f t="shared" si="0"/>
        <v>2964</v>
      </c>
      <c r="J36" s="123">
        <f t="shared" si="1"/>
        <v>18564</v>
      </c>
      <c r="K36" s="124">
        <f t="shared" si="2"/>
        <v>92820</v>
      </c>
      <c r="L36" s="122">
        <v>15400</v>
      </c>
      <c r="M36" s="123">
        <f t="shared" si="3"/>
        <v>2926</v>
      </c>
      <c r="N36" s="123">
        <f t="shared" si="4"/>
        <v>18326</v>
      </c>
      <c r="O36" s="124">
        <f t="shared" si="9"/>
        <v>91630</v>
      </c>
      <c r="P36" s="122">
        <v>14000</v>
      </c>
      <c r="Q36" s="123">
        <f t="shared" si="10"/>
        <v>2660</v>
      </c>
      <c r="R36" s="123">
        <f t="shared" si="5"/>
        <v>16660</v>
      </c>
      <c r="S36" s="124">
        <f t="shared" si="6"/>
        <v>83300</v>
      </c>
      <c r="T36" s="122">
        <f t="shared" si="7"/>
        <v>17850</v>
      </c>
      <c r="U36" s="124">
        <f t="shared" si="8"/>
        <v>89250</v>
      </c>
    </row>
    <row r="37" spans="1:21" ht="25.5" x14ac:dyDescent="0.25">
      <c r="A37" s="112">
        <v>35</v>
      </c>
      <c r="B37" s="69">
        <v>11161703</v>
      </c>
      <c r="C37" s="126" t="s">
        <v>144</v>
      </c>
      <c r="D37" s="126" t="s">
        <v>145</v>
      </c>
      <c r="E37" s="126" t="s">
        <v>90</v>
      </c>
      <c r="F37" s="86">
        <v>5</v>
      </c>
      <c r="G37" s="71" t="s">
        <v>91</v>
      </c>
      <c r="H37" s="122">
        <v>15600</v>
      </c>
      <c r="I37" s="123">
        <f t="shared" si="0"/>
        <v>2964</v>
      </c>
      <c r="J37" s="123">
        <f t="shared" si="1"/>
        <v>18564</v>
      </c>
      <c r="K37" s="124">
        <f t="shared" si="2"/>
        <v>92820</v>
      </c>
      <c r="L37" s="122">
        <v>14100</v>
      </c>
      <c r="M37" s="123">
        <f t="shared" si="3"/>
        <v>2679</v>
      </c>
      <c r="N37" s="123">
        <f t="shared" si="4"/>
        <v>16779</v>
      </c>
      <c r="O37" s="124">
        <f t="shared" si="9"/>
        <v>83895</v>
      </c>
      <c r="P37" s="122">
        <v>17400</v>
      </c>
      <c r="Q37" s="123">
        <f t="shared" si="10"/>
        <v>3306</v>
      </c>
      <c r="R37" s="123">
        <f t="shared" si="5"/>
        <v>20706</v>
      </c>
      <c r="S37" s="124">
        <f t="shared" si="6"/>
        <v>103530</v>
      </c>
      <c r="T37" s="122">
        <f t="shared" si="7"/>
        <v>18683</v>
      </c>
      <c r="U37" s="124">
        <f t="shared" si="8"/>
        <v>93415</v>
      </c>
    </row>
    <row r="38" spans="1:21" ht="38.25" x14ac:dyDescent="0.25">
      <c r="A38" s="112">
        <v>36</v>
      </c>
      <c r="B38" s="69">
        <v>11161703</v>
      </c>
      <c r="C38" s="126" t="s">
        <v>146</v>
      </c>
      <c r="D38" s="126" t="s">
        <v>147</v>
      </c>
      <c r="E38" s="126" t="s">
        <v>90</v>
      </c>
      <c r="F38" s="86">
        <v>5</v>
      </c>
      <c r="G38" s="71" t="s">
        <v>91</v>
      </c>
      <c r="H38" s="122">
        <v>15600</v>
      </c>
      <c r="I38" s="123">
        <f t="shared" si="0"/>
        <v>2964</v>
      </c>
      <c r="J38" s="123">
        <f t="shared" si="1"/>
        <v>18564</v>
      </c>
      <c r="K38" s="124">
        <f t="shared" si="2"/>
        <v>92820</v>
      </c>
      <c r="L38" s="122">
        <v>14100</v>
      </c>
      <c r="M38" s="123">
        <f t="shared" si="3"/>
        <v>2679</v>
      </c>
      <c r="N38" s="123">
        <f t="shared" si="4"/>
        <v>16779</v>
      </c>
      <c r="O38" s="124">
        <f t="shared" si="9"/>
        <v>83895</v>
      </c>
      <c r="P38" s="122">
        <v>17400</v>
      </c>
      <c r="Q38" s="123">
        <f t="shared" si="10"/>
        <v>3306</v>
      </c>
      <c r="R38" s="123">
        <f t="shared" si="5"/>
        <v>20706</v>
      </c>
      <c r="S38" s="124">
        <f t="shared" si="6"/>
        <v>103530</v>
      </c>
      <c r="T38" s="122">
        <f t="shared" si="7"/>
        <v>18683</v>
      </c>
      <c r="U38" s="124">
        <f t="shared" si="8"/>
        <v>93415</v>
      </c>
    </row>
    <row r="39" spans="1:21" ht="38.25" x14ac:dyDescent="0.25">
      <c r="A39" s="112">
        <v>37</v>
      </c>
      <c r="B39" s="69">
        <v>11161703</v>
      </c>
      <c r="C39" s="126" t="s">
        <v>148</v>
      </c>
      <c r="D39" s="126" t="s">
        <v>149</v>
      </c>
      <c r="E39" s="126" t="s">
        <v>90</v>
      </c>
      <c r="F39" s="86">
        <v>5</v>
      </c>
      <c r="G39" s="71" t="s">
        <v>91</v>
      </c>
      <c r="H39" s="122">
        <v>15600</v>
      </c>
      <c r="I39" s="123">
        <f t="shared" si="0"/>
        <v>2964</v>
      </c>
      <c r="J39" s="123">
        <f t="shared" si="1"/>
        <v>18564</v>
      </c>
      <c r="K39" s="124">
        <f t="shared" si="2"/>
        <v>92820</v>
      </c>
      <c r="L39" s="122">
        <v>14100</v>
      </c>
      <c r="M39" s="123">
        <f t="shared" si="3"/>
        <v>2679</v>
      </c>
      <c r="N39" s="123">
        <f t="shared" si="4"/>
        <v>16779</v>
      </c>
      <c r="O39" s="124">
        <f t="shared" si="9"/>
        <v>83895</v>
      </c>
      <c r="P39" s="122">
        <v>17400</v>
      </c>
      <c r="Q39" s="123">
        <f t="shared" si="10"/>
        <v>3306</v>
      </c>
      <c r="R39" s="123">
        <f t="shared" si="5"/>
        <v>20706</v>
      </c>
      <c r="S39" s="124">
        <f t="shared" si="6"/>
        <v>103530</v>
      </c>
      <c r="T39" s="122">
        <f t="shared" si="7"/>
        <v>18683</v>
      </c>
      <c r="U39" s="124">
        <f t="shared" si="8"/>
        <v>93415</v>
      </c>
    </row>
    <row r="40" spans="1:21" ht="38.25" x14ac:dyDescent="0.25">
      <c r="A40" s="112">
        <v>38</v>
      </c>
      <c r="B40" s="69">
        <v>11161703</v>
      </c>
      <c r="C40" s="126" t="s">
        <v>150</v>
      </c>
      <c r="D40" s="126" t="s">
        <v>151</v>
      </c>
      <c r="E40" s="126" t="s">
        <v>90</v>
      </c>
      <c r="F40" s="86">
        <v>5</v>
      </c>
      <c r="G40" s="71" t="s">
        <v>91</v>
      </c>
      <c r="H40" s="122">
        <v>15600</v>
      </c>
      <c r="I40" s="123">
        <f t="shared" si="0"/>
        <v>2964</v>
      </c>
      <c r="J40" s="123">
        <f t="shared" si="1"/>
        <v>18564</v>
      </c>
      <c r="K40" s="124">
        <f t="shared" si="2"/>
        <v>92820</v>
      </c>
      <c r="L40" s="122">
        <v>14100</v>
      </c>
      <c r="M40" s="123">
        <f t="shared" si="3"/>
        <v>2679</v>
      </c>
      <c r="N40" s="123">
        <f t="shared" si="4"/>
        <v>16779</v>
      </c>
      <c r="O40" s="124">
        <f t="shared" si="9"/>
        <v>83895</v>
      </c>
      <c r="P40" s="122">
        <v>17400</v>
      </c>
      <c r="Q40" s="123">
        <f t="shared" si="10"/>
        <v>3306</v>
      </c>
      <c r="R40" s="123">
        <f t="shared" si="5"/>
        <v>20706</v>
      </c>
      <c r="S40" s="124">
        <f t="shared" si="6"/>
        <v>103530</v>
      </c>
      <c r="T40" s="122">
        <f t="shared" si="7"/>
        <v>18683</v>
      </c>
      <c r="U40" s="124">
        <f t="shared" si="8"/>
        <v>93415</v>
      </c>
    </row>
    <row r="41" spans="1:21" ht="25.5" x14ac:dyDescent="0.25">
      <c r="A41" s="112">
        <v>39</v>
      </c>
      <c r="B41" s="69">
        <v>11161703</v>
      </c>
      <c r="C41" s="126" t="s">
        <v>152</v>
      </c>
      <c r="D41" s="126" t="s">
        <v>153</v>
      </c>
      <c r="E41" s="126" t="s">
        <v>90</v>
      </c>
      <c r="F41" s="86">
        <v>5</v>
      </c>
      <c r="G41" s="71" t="s">
        <v>91</v>
      </c>
      <c r="H41" s="122">
        <v>15600</v>
      </c>
      <c r="I41" s="123">
        <f t="shared" si="0"/>
        <v>2964</v>
      </c>
      <c r="J41" s="123">
        <f t="shared" si="1"/>
        <v>18564</v>
      </c>
      <c r="K41" s="124">
        <f t="shared" si="2"/>
        <v>92820</v>
      </c>
      <c r="L41" s="122">
        <v>14100</v>
      </c>
      <c r="M41" s="123">
        <f t="shared" si="3"/>
        <v>2679</v>
      </c>
      <c r="N41" s="123">
        <f t="shared" si="4"/>
        <v>16779</v>
      </c>
      <c r="O41" s="124">
        <f t="shared" si="9"/>
        <v>83895</v>
      </c>
      <c r="P41" s="122">
        <v>17400</v>
      </c>
      <c r="Q41" s="123">
        <f t="shared" si="10"/>
        <v>3306</v>
      </c>
      <c r="R41" s="123">
        <f t="shared" si="5"/>
        <v>20706</v>
      </c>
      <c r="S41" s="124">
        <f t="shared" si="6"/>
        <v>103530</v>
      </c>
      <c r="T41" s="122">
        <f t="shared" si="7"/>
        <v>18683</v>
      </c>
      <c r="U41" s="124">
        <f t="shared" si="8"/>
        <v>93415</v>
      </c>
    </row>
    <row r="42" spans="1:21" ht="38.25" x14ac:dyDescent="0.25">
      <c r="A42" s="112">
        <v>40</v>
      </c>
      <c r="B42" s="69">
        <v>11161703</v>
      </c>
      <c r="C42" s="126" t="s">
        <v>154</v>
      </c>
      <c r="D42" s="126" t="s">
        <v>155</v>
      </c>
      <c r="E42" s="126" t="s">
        <v>90</v>
      </c>
      <c r="F42" s="86">
        <v>5</v>
      </c>
      <c r="G42" s="71" t="s">
        <v>91</v>
      </c>
      <c r="H42" s="122">
        <v>15600</v>
      </c>
      <c r="I42" s="123">
        <f t="shared" si="0"/>
        <v>2964</v>
      </c>
      <c r="J42" s="123">
        <f t="shared" si="1"/>
        <v>18564</v>
      </c>
      <c r="K42" s="124">
        <f t="shared" si="2"/>
        <v>92820</v>
      </c>
      <c r="L42" s="122">
        <v>14100</v>
      </c>
      <c r="M42" s="123">
        <f t="shared" si="3"/>
        <v>2679</v>
      </c>
      <c r="N42" s="123">
        <f t="shared" si="4"/>
        <v>16779</v>
      </c>
      <c r="O42" s="124">
        <f t="shared" si="9"/>
        <v>83895</v>
      </c>
      <c r="P42" s="122">
        <v>17400</v>
      </c>
      <c r="Q42" s="123">
        <f t="shared" si="10"/>
        <v>3306</v>
      </c>
      <c r="R42" s="123">
        <f t="shared" si="5"/>
        <v>20706</v>
      </c>
      <c r="S42" s="124">
        <f t="shared" si="6"/>
        <v>103530</v>
      </c>
      <c r="T42" s="122">
        <f t="shared" si="7"/>
        <v>18683</v>
      </c>
      <c r="U42" s="124">
        <f t="shared" si="8"/>
        <v>93415</v>
      </c>
    </row>
    <row r="43" spans="1:21" ht="38.25" x14ac:dyDescent="0.25">
      <c r="A43" s="112">
        <v>41</v>
      </c>
      <c r="B43" s="69">
        <v>11161703</v>
      </c>
      <c r="C43" s="126" t="s">
        <v>156</v>
      </c>
      <c r="D43" s="126" t="s">
        <v>157</v>
      </c>
      <c r="E43" s="126" t="s">
        <v>90</v>
      </c>
      <c r="F43" s="86">
        <v>5</v>
      </c>
      <c r="G43" s="71" t="s">
        <v>91</v>
      </c>
      <c r="H43" s="122">
        <v>15600</v>
      </c>
      <c r="I43" s="123">
        <f t="shared" si="0"/>
        <v>2964</v>
      </c>
      <c r="J43" s="123">
        <f t="shared" si="1"/>
        <v>18564</v>
      </c>
      <c r="K43" s="124">
        <f t="shared" si="2"/>
        <v>92820</v>
      </c>
      <c r="L43" s="122">
        <v>16500</v>
      </c>
      <c r="M43" s="123">
        <f t="shared" si="3"/>
        <v>3135</v>
      </c>
      <c r="N43" s="123">
        <f t="shared" si="4"/>
        <v>19635</v>
      </c>
      <c r="O43" s="124">
        <f t="shared" si="9"/>
        <v>98175</v>
      </c>
      <c r="P43" s="122">
        <v>15000</v>
      </c>
      <c r="Q43" s="123">
        <f t="shared" si="10"/>
        <v>2850</v>
      </c>
      <c r="R43" s="123">
        <f t="shared" si="5"/>
        <v>17850</v>
      </c>
      <c r="S43" s="124">
        <f t="shared" si="6"/>
        <v>89250</v>
      </c>
      <c r="T43" s="122">
        <f t="shared" si="7"/>
        <v>18683</v>
      </c>
      <c r="U43" s="124">
        <f t="shared" si="8"/>
        <v>93415</v>
      </c>
    </row>
    <row r="44" spans="1:21" ht="38.25" x14ac:dyDescent="0.25">
      <c r="A44" s="112">
        <v>42</v>
      </c>
      <c r="B44" s="69">
        <v>11151700</v>
      </c>
      <c r="C44" s="126" t="s">
        <v>158</v>
      </c>
      <c r="D44" s="126" t="s">
        <v>159</v>
      </c>
      <c r="E44" s="126" t="s">
        <v>160</v>
      </c>
      <c r="F44" s="126">
        <v>20</v>
      </c>
      <c r="G44" s="71" t="s">
        <v>91</v>
      </c>
      <c r="H44" s="122">
        <v>25000</v>
      </c>
      <c r="I44" s="123">
        <f t="shared" si="0"/>
        <v>4750</v>
      </c>
      <c r="J44" s="123">
        <f t="shared" si="1"/>
        <v>29750</v>
      </c>
      <c r="K44" s="124">
        <f t="shared" si="2"/>
        <v>595000</v>
      </c>
      <c r="L44" s="122">
        <v>22500</v>
      </c>
      <c r="M44" s="123">
        <f t="shared" si="3"/>
        <v>4275</v>
      </c>
      <c r="N44" s="123">
        <f t="shared" si="4"/>
        <v>26775</v>
      </c>
      <c r="O44" s="124">
        <f t="shared" si="9"/>
        <v>535500</v>
      </c>
      <c r="P44" s="122">
        <v>27800</v>
      </c>
      <c r="Q44" s="123">
        <f t="shared" si="10"/>
        <v>5282</v>
      </c>
      <c r="R44" s="123">
        <f t="shared" si="5"/>
        <v>33082</v>
      </c>
      <c r="S44" s="124">
        <f t="shared" si="6"/>
        <v>661640</v>
      </c>
      <c r="T44" s="122">
        <f t="shared" si="7"/>
        <v>29869</v>
      </c>
      <c r="U44" s="124">
        <f t="shared" si="8"/>
        <v>597380</v>
      </c>
    </row>
    <row r="45" spans="1:21" ht="51" x14ac:dyDescent="0.25">
      <c r="A45" s="112">
        <v>43</v>
      </c>
      <c r="B45" s="69">
        <v>11151500</v>
      </c>
      <c r="C45" s="126" t="s">
        <v>161</v>
      </c>
      <c r="D45" s="126" t="s">
        <v>162</v>
      </c>
      <c r="E45" s="126" t="s">
        <v>163</v>
      </c>
      <c r="F45" s="86">
        <v>5</v>
      </c>
      <c r="G45" s="71" t="s">
        <v>91</v>
      </c>
      <c r="H45" s="122">
        <v>38000</v>
      </c>
      <c r="I45" s="123">
        <f t="shared" si="0"/>
        <v>7220</v>
      </c>
      <c r="J45" s="123">
        <f t="shared" si="1"/>
        <v>45220</v>
      </c>
      <c r="K45" s="124">
        <f t="shared" si="2"/>
        <v>226100</v>
      </c>
      <c r="L45" s="122">
        <v>34200</v>
      </c>
      <c r="M45" s="123">
        <f t="shared" si="3"/>
        <v>6498</v>
      </c>
      <c r="N45" s="123">
        <f t="shared" si="4"/>
        <v>40698</v>
      </c>
      <c r="O45" s="124">
        <f t="shared" si="9"/>
        <v>203490</v>
      </c>
      <c r="P45" s="122">
        <v>42300</v>
      </c>
      <c r="Q45" s="123">
        <f t="shared" si="10"/>
        <v>8037</v>
      </c>
      <c r="R45" s="123">
        <f t="shared" si="5"/>
        <v>50337</v>
      </c>
      <c r="S45" s="124">
        <f t="shared" si="6"/>
        <v>251685</v>
      </c>
      <c r="T45" s="122">
        <f t="shared" si="7"/>
        <v>45418.333333333336</v>
      </c>
      <c r="U45" s="124">
        <f t="shared" si="8"/>
        <v>227091.66666666669</v>
      </c>
    </row>
    <row r="46" spans="1:21" ht="25.5" x14ac:dyDescent="0.25">
      <c r="A46" s="112">
        <v>44</v>
      </c>
      <c r="B46" s="69">
        <v>11162100</v>
      </c>
      <c r="C46" s="126" t="s">
        <v>164</v>
      </c>
      <c r="D46" s="126" t="s">
        <v>165</v>
      </c>
      <c r="E46" s="126" t="s">
        <v>90</v>
      </c>
      <c r="F46" s="86">
        <v>5</v>
      </c>
      <c r="G46" s="71" t="s">
        <v>91</v>
      </c>
      <c r="H46" s="122">
        <v>12000</v>
      </c>
      <c r="I46" s="123">
        <f t="shared" si="0"/>
        <v>2280</v>
      </c>
      <c r="J46" s="123">
        <f t="shared" si="1"/>
        <v>14280</v>
      </c>
      <c r="K46" s="124">
        <f t="shared" si="2"/>
        <v>71400</v>
      </c>
      <c r="L46" s="122">
        <v>10800</v>
      </c>
      <c r="M46" s="123">
        <f t="shared" si="3"/>
        <v>2052</v>
      </c>
      <c r="N46" s="123">
        <f t="shared" si="4"/>
        <v>12852</v>
      </c>
      <c r="O46" s="124">
        <f t="shared" si="9"/>
        <v>64260</v>
      </c>
      <c r="P46" s="122">
        <v>13400</v>
      </c>
      <c r="Q46" s="123">
        <f t="shared" si="10"/>
        <v>2546</v>
      </c>
      <c r="R46" s="123">
        <f t="shared" si="5"/>
        <v>15946</v>
      </c>
      <c r="S46" s="124">
        <f t="shared" si="6"/>
        <v>79730</v>
      </c>
      <c r="T46" s="122">
        <f t="shared" si="7"/>
        <v>14359.333333333334</v>
      </c>
      <c r="U46" s="124">
        <f t="shared" si="8"/>
        <v>71796.666666666672</v>
      </c>
    </row>
    <row r="47" spans="1:21" ht="25.5" x14ac:dyDescent="0.25">
      <c r="A47" s="112">
        <v>45</v>
      </c>
      <c r="B47" s="69">
        <v>11162100</v>
      </c>
      <c r="C47" s="126" t="s">
        <v>166</v>
      </c>
      <c r="D47" s="126" t="s">
        <v>167</v>
      </c>
      <c r="E47" s="126" t="s">
        <v>90</v>
      </c>
      <c r="F47" s="86">
        <v>5</v>
      </c>
      <c r="G47" s="71" t="s">
        <v>91</v>
      </c>
      <c r="H47" s="122">
        <v>12000</v>
      </c>
      <c r="I47" s="123">
        <f t="shared" si="0"/>
        <v>2280</v>
      </c>
      <c r="J47" s="123">
        <f t="shared" si="1"/>
        <v>14280</v>
      </c>
      <c r="K47" s="124">
        <f t="shared" si="2"/>
        <v>71400</v>
      </c>
      <c r="L47" s="122">
        <v>10800</v>
      </c>
      <c r="M47" s="123">
        <f t="shared" si="3"/>
        <v>2052</v>
      </c>
      <c r="N47" s="123">
        <f t="shared" si="4"/>
        <v>12852</v>
      </c>
      <c r="O47" s="124">
        <f t="shared" si="9"/>
        <v>64260</v>
      </c>
      <c r="P47" s="122">
        <v>13400</v>
      </c>
      <c r="Q47" s="123">
        <f t="shared" si="10"/>
        <v>2546</v>
      </c>
      <c r="R47" s="123">
        <f t="shared" si="5"/>
        <v>15946</v>
      </c>
      <c r="S47" s="124">
        <f t="shared" si="6"/>
        <v>79730</v>
      </c>
      <c r="T47" s="122">
        <f t="shared" si="7"/>
        <v>14359.333333333334</v>
      </c>
      <c r="U47" s="124">
        <f t="shared" si="8"/>
        <v>71796.666666666672</v>
      </c>
    </row>
    <row r="48" spans="1:21" ht="25.5" x14ac:dyDescent="0.25">
      <c r="A48" s="112">
        <v>46</v>
      </c>
      <c r="B48" s="69">
        <v>11162100</v>
      </c>
      <c r="C48" s="126" t="s">
        <v>168</v>
      </c>
      <c r="D48" s="126" t="s">
        <v>169</v>
      </c>
      <c r="E48" s="126" t="s">
        <v>90</v>
      </c>
      <c r="F48" s="86">
        <v>5</v>
      </c>
      <c r="G48" s="71" t="s">
        <v>91</v>
      </c>
      <c r="H48" s="122">
        <v>12000</v>
      </c>
      <c r="I48" s="123">
        <f t="shared" si="0"/>
        <v>2280</v>
      </c>
      <c r="J48" s="123">
        <f t="shared" si="1"/>
        <v>14280</v>
      </c>
      <c r="K48" s="124">
        <f t="shared" si="2"/>
        <v>71400</v>
      </c>
      <c r="L48" s="122">
        <v>10800</v>
      </c>
      <c r="M48" s="123">
        <f t="shared" si="3"/>
        <v>2052</v>
      </c>
      <c r="N48" s="123">
        <f t="shared" si="4"/>
        <v>12852</v>
      </c>
      <c r="O48" s="124">
        <f t="shared" si="9"/>
        <v>64260</v>
      </c>
      <c r="P48" s="122">
        <v>13400</v>
      </c>
      <c r="Q48" s="123">
        <f t="shared" si="10"/>
        <v>2546</v>
      </c>
      <c r="R48" s="123">
        <f t="shared" si="5"/>
        <v>15946</v>
      </c>
      <c r="S48" s="124">
        <f t="shared" si="6"/>
        <v>79730</v>
      </c>
      <c r="T48" s="122">
        <f t="shared" si="7"/>
        <v>14359.333333333334</v>
      </c>
      <c r="U48" s="124">
        <f t="shared" si="8"/>
        <v>71796.666666666672</v>
      </c>
    </row>
    <row r="49" spans="1:21" ht="38.25" x14ac:dyDescent="0.25">
      <c r="A49" s="112">
        <v>47</v>
      </c>
      <c r="B49" s="69">
        <v>11162100</v>
      </c>
      <c r="C49" s="126" t="s">
        <v>170</v>
      </c>
      <c r="D49" s="126" t="s">
        <v>171</v>
      </c>
      <c r="E49" s="126" t="s">
        <v>90</v>
      </c>
      <c r="F49" s="86">
        <v>5</v>
      </c>
      <c r="G49" s="71" t="s">
        <v>91</v>
      </c>
      <c r="H49" s="122">
        <v>17800</v>
      </c>
      <c r="I49" s="123">
        <f t="shared" si="0"/>
        <v>3382</v>
      </c>
      <c r="J49" s="123">
        <f t="shared" si="1"/>
        <v>21182</v>
      </c>
      <c r="K49" s="124">
        <f t="shared" si="2"/>
        <v>105910</v>
      </c>
      <c r="L49" s="122">
        <v>16100</v>
      </c>
      <c r="M49" s="123">
        <f t="shared" si="3"/>
        <v>3059</v>
      </c>
      <c r="N49" s="123">
        <f t="shared" si="4"/>
        <v>19159</v>
      </c>
      <c r="O49" s="124">
        <f t="shared" si="9"/>
        <v>95795</v>
      </c>
      <c r="P49" s="122">
        <v>19800</v>
      </c>
      <c r="Q49" s="123">
        <f t="shared" si="10"/>
        <v>3762</v>
      </c>
      <c r="R49" s="123">
        <f t="shared" si="5"/>
        <v>23562</v>
      </c>
      <c r="S49" s="124">
        <f t="shared" si="6"/>
        <v>117810</v>
      </c>
      <c r="T49" s="122">
        <f t="shared" si="7"/>
        <v>21301</v>
      </c>
      <c r="U49" s="124">
        <f t="shared" si="8"/>
        <v>106505</v>
      </c>
    </row>
    <row r="50" spans="1:21" ht="38.25" x14ac:dyDescent="0.25">
      <c r="A50" s="112">
        <v>48</v>
      </c>
      <c r="B50" s="69">
        <v>54121702</v>
      </c>
      <c r="C50" s="126" t="s">
        <v>172</v>
      </c>
      <c r="D50" s="127" t="s">
        <v>173</v>
      </c>
      <c r="E50" s="126" t="s">
        <v>174</v>
      </c>
      <c r="F50" s="126">
        <v>200</v>
      </c>
      <c r="G50" s="71" t="s">
        <v>175</v>
      </c>
      <c r="H50" s="122">
        <v>5000</v>
      </c>
      <c r="I50" s="123">
        <f t="shared" si="0"/>
        <v>950</v>
      </c>
      <c r="J50" s="123">
        <f t="shared" si="1"/>
        <v>5950</v>
      </c>
      <c r="K50" s="124">
        <f t="shared" si="2"/>
        <v>1190000</v>
      </c>
      <c r="L50" s="122">
        <v>4500</v>
      </c>
      <c r="M50" s="123">
        <f t="shared" si="3"/>
        <v>855</v>
      </c>
      <c r="N50" s="123">
        <f t="shared" si="4"/>
        <v>5355</v>
      </c>
      <c r="O50" s="124">
        <f t="shared" si="9"/>
        <v>1071000</v>
      </c>
      <c r="P50" s="122">
        <v>5600</v>
      </c>
      <c r="Q50" s="123">
        <f t="shared" si="10"/>
        <v>1064</v>
      </c>
      <c r="R50" s="123">
        <f t="shared" si="5"/>
        <v>6664</v>
      </c>
      <c r="S50" s="124">
        <f t="shared" si="6"/>
        <v>1332800</v>
      </c>
      <c r="T50" s="122">
        <f t="shared" si="7"/>
        <v>5989.666666666667</v>
      </c>
      <c r="U50" s="124">
        <f t="shared" si="8"/>
        <v>1197933.3333333335</v>
      </c>
    </row>
    <row r="51" spans="1:21" ht="38.25" x14ac:dyDescent="0.25">
      <c r="A51" s="112">
        <v>49</v>
      </c>
      <c r="B51" s="69">
        <v>54121702</v>
      </c>
      <c r="C51" s="126" t="s">
        <v>176</v>
      </c>
      <c r="D51" s="127" t="s">
        <v>177</v>
      </c>
      <c r="E51" s="126" t="s">
        <v>174</v>
      </c>
      <c r="F51" s="126">
        <v>200</v>
      </c>
      <c r="G51" s="71" t="s">
        <v>175</v>
      </c>
      <c r="H51" s="122">
        <v>7000</v>
      </c>
      <c r="I51" s="123">
        <f t="shared" si="0"/>
        <v>1330</v>
      </c>
      <c r="J51" s="123">
        <f t="shared" si="1"/>
        <v>8330</v>
      </c>
      <c r="K51" s="124">
        <f t="shared" si="2"/>
        <v>1666000</v>
      </c>
      <c r="L51" s="122">
        <v>6300</v>
      </c>
      <c r="M51" s="123">
        <f t="shared" si="3"/>
        <v>1197</v>
      </c>
      <c r="N51" s="123">
        <f t="shared" si="4"/>
        <v>7497</v>
      </c>
      <c r="O51" s="124">
        <f t="shared" si="9"/>
        <v>1499400</v>
      </c>
      <c r="P51" s="122">
        <v>7800</v>
      </c>
      <c r="Q51" s="123">
        <f t="shared" si="10"/>
        <v>1482</v>
      </c>
      <c r="R51" s="123">
        <f t="shared" si="5"/>
        <v>9282</v>
      </c>
      <c r="S51" s="124">
        <f t="shared" si="6"/>
        <v>1856400</v>
      </c>
      <c r="T51" s="122">
        <f t="shared" si="7"/>
        <v>8369.6666666666661</v>
      </c>
      <c r="U51" s="124">
        <f t="shared" si="8"/>
        <v>1673933.3333333333</v>
      </c>
    </row>
    <row r="52" spans="1:21" ht="38.25" x14ac:dyDescent="0.25">
      <c r="A52" s="112">
        <v>50</v>
      </c>
      <c r="B52" s="69">
        <v>54121702</v>
      </c>
      <c r="C52" s="126" t="s">
        <v>178</v>
      </c>
      <c r="D52" s="127" t="s">
        <v>179</v>
      </c>
      <c r="E52" s="126" t="s">
        <v>174</v>
      </c>
      <c r="F52" s="126">
        <v>200</v>
      </c>
      <c r="G52" s="71" t="s">
        <v>175</v>
      </c>
      <c r="H52" s="122">
        <v>8000</v>
      </c>
      <c r="I52" s="123">
        <f t="shared" si="0"/>
        <v>1520</v>
      </c>
      <c r="J52" s="123">
        <f t="shared" si="1"/>
        <v>9520</v>
      </c>
      <c r="K52" s="124">
        <f t="shared" si="2"/>
        <v>1904000</v>
      </c>
      <c r="L52" s="122">
        <v>7200</v>
      </c>
      <c r="M52" s="123">
        <f t="shared" si="3"/>
        <v>1368</v>
      </c>
      <c r="N52" s="123">
        <f t="shared" si="4"/>
        <v>8568</v>
      </c>
      <c r="O52" s="124">
        <f t="shared" si="9"/>
        <v>1713600</v>
      </c>
      <c r="P52" s="122">
        <v>8900</v>
      </c>
      <c r="Q52" s="123">
        <f t="shared" si="10"/>
        <v>1691</v>
      </c>
      <c r="R52" s="123">
        <f t="shared" si="5"/>
        <v>10591</v>
      </c>
      <c r="S52" s="124">
        <f t="shared" si="6"/>
        <v>2118200</v>
      </c>
      <c r="T52" s="122">
        <f t="shared" si="7"/>
        <v>9559.6666666666661</v>
      </c>
      <c r="U52" s="124">
        <f t="shared" si="8"/>
        <v>1911933.3333333333</v>
      </c>
    </row>
    <row r="53" spans="1:21" ht="51" x14ac:dyDescent="0.25">
      <c r="A53" s="112">
        <v>51</v>
      </c>
      <c r="B53" s="69">
        <v>31201600</v>
      </c>
      <c r="C53" s="126" t="s">
        <v>180</v>
      </c>
      <c r="D53" s="126" t="s">
        <v>181</v>
      </c>
      <c r="E53" s="126" t="s">
        <v>182</v>
      </c>
      <c r="F53" s="126">
        <v>5</v>
      </c>
      <c r="G53" s="71" t="s">
        <v>91</v>
      </c>
      <c r="H53" s="122">
        <v>24000</v>
      </c>
      <c r="I53" s="123">
        <f t="shared" si="0"/>
        <v>4560</v>
      </c>
      <c r="J53" s="123">
        <f t="shared" si="1"/>
        <v>28560</v>
      </c>
      <c r="K53" s="124">
        <f t="shared" si="2"/>
        <v>142800</v>
      </c>
      <c r="L53" s="122">
        <v>21600</v>
      </c>
      <c r="M53" s="123">
        <f t="shared" si="3"/>
        <v>4104</v>
      </c>
      <c r="N53" s="123">
        <f t="shared" si="4"/>
        <v>25704</v>
      </c>
      <c r="O53" s="124">
        <f t="shared" si="9"/>
        <v>128520</v>
      </c>
      <c r="P53" s="122">
        <v>26700</v>
      </c>
      <c r="Q53" s="123">
        <f t="shared" si="10"/>
        <v>5073</v>
      </c>
      <c r="R53" s="123">
        <f t="shared" si="5"/>
        <v>31773</v>
      </c>
      <c r="S53" s="124">
        <f t="shared" si="6"/>
        <v>158865</v>
      </c>
      <c r="T53" s="122">
        <f t="shared" si="7"/>
        <v>28679</v>
      </c>
      <c r="U53" s="124">
        <f t="shared" si="8"/>
        <v>143395</v>
      </c>
    </row>
    <row r="54" spans="1:21" ht="25.5" x14ac:dyDescent="0.25">
      <c r="A54" s="112">
        <v>52</v>
      </c>
      <c r="B54" s="69">
        <v>60124102</v>
      </c>
      <c r="C54" s="126" t="s">
        <v>183</v>
      </c>
      <c r="D54" s="126" t="s">
        <v>184</v>
      </c>
      <c r="E54" s="126" t="s">
        <v>185</v>
      </c>
      <c r="F54" s="126">
        <v>5</v>
      </c>
      <c r="G54" s="71" t="s">
        <v>91</v>
      </c>
      <c r="H54" s="122">
        <v>7000</v>
      </c>
      <c r="I54" s="123">
        <f t="shared" si="0"/>
        <v>1330</v>
      </c>
      <c r="J54" s="123">
        <f t="shared" si="1"/>
        <v>8330</v>
      </c>
      <c r="K54" s="124">
        <f t="shared" si="2"/>
        <v>41650</v>
      </c>
      <c r="L54" s="122">
        <v>6300</v>
      </c>
      <c r="M54" s="123">
        <f t="shared" si="3"/>
        <v>1197</v>
      </c>
      <c r="N54" s="123">
        <f t="shared" si="4"/>
        <v>7497</v>
      </c>
      <c r="O54" s="124">
        <f t="shared" si="9"/>
        <v>37485</v>
      </c>
      <c r="P54" s="122">
        <v>7800</v>
      </c>
      <c r="Q54" s="123">
        <f t="shared" si="10"/>
        <v>1482</v>
      </c>
      <c r="R54" s="123">
        <f t="shared" si="5"/>
        <v>9282</v>
      </c>
      <c r="S54" s="124">
        <f t="shared" si="6"/>
        <v>46410</v>
      </c>
      <c r="T54" s="122">
        <f t="shared" si="7"/>
        <v>8369.6666666666661</v>
      </c>
      <c r="U54" s="124">
        <f t="shared" si="8"/>
        <v>41848.333333333328</v>
      </c>
    </row>
    <row r="55" spans="1:21" ht="25.5" x14ac:dyDescent="0.25">
      <c r="A55" s="112">
        <v>53</v>
      </c>
      <c r="B55" s="69">
        <v>60124102</v>
      </c>
      <c r="C55" s="126" t="s">
        <v>186</v>
      </c>
      <c r="D55" s="126" t="s">
        <v>187</v>
      </c>
      <c r="E55" s="126" t="s">
        <v>185</v>
      </c>
      <c r="F55" s="126">
        <v>5</v>
      </c>
      <c r="G55" s="71" t="s">
        <v>91</v>
      </c>
      <c r="H55" s="122">
        <v>7000</v>
      </c>
      <c r="I55" s="123">
        <f t="shared" si="0"/>
        <v>1330</v>
      </c>
      <c r="J55" s="123">
        <f t="shared" si="1"/>
        <v>8330</v>
      </c>
      <c r="K55" s="124">
        <f t="shared" si="2"/>
        <v>41650</v>
      </c>
      <c r="L55" s="122">
        <v>6300</v>
      </c>
      <c r="M55" s="123">
        <f t="shared" si="3"/>
        <v>1197</v>
      </c>
      <c r="N55" s="123">
        <f t="shared" si="4"/>
        <v>7497</v>
      </c>
      <c r="O55" s="124">
        <f t="shared" si="9"/>
        <v>37485</v>
      </c>
      <c r="P55" s="122">
        <v>7800</v>
      </c>
      <c r="Q55" s="123">
        <f t="shared" si="10"/>
        <v>1482</v>
      </c>
      <c r="R55" s="123">
        <f t="shared" si="5"/>
        <v>9282</v>
      </c>
      <c r="S55" s="124">
        <f t="shared" si="6"/>
        <v>46410</v>
      </c>
      <c r="T55" s="122">
        <f t="shared" si="7"/>
        <v>8369.6666666666661</v>
      </c>
      <c r="U55" s="124">
        <f t="shared" si="8"/>
        <v>41848.333333333328</v>
      </c>
    </row>
    <row r="56" spans="1:21" ht="25.5" x14ac:dyDescent="0.25">
      <c r="A56" s="112">
        <v>54</v>
      </c>
      <c r="B56" s="69">
        <v>60124102</v>
      </c>
      <c r="C56" s="126" t="s">
        <v>188</v>
      </c>
      <c r="D56" s="126" t="s">
        <v>189</v>
      </c>
      <c r="E56" s="126" t="s">
        <v>185</v>
      </c>
      <c r="F56" s="126">
        <v>5</v>
      </c>
      <c r="G56" s="71" t="s">
        <v>91</v>
      </c>
      <c r="H56" s="122">
        <v>7000</v>
      </c>
      <c r="I56" s="123">
        <f t="shared" si="0"/>
        <v>1330</v>
      </c>
      <c r="J56" s="123">
        <f t="shared" si="1"/>
        <v>8330</v>
      </c>
      <c r="K56" s="124">
        <f t="shared" si="2"/>
        <v>41650</v>
      </c>
      <c r="L56" s="122">
        <v>6300</v>
      </c>
      <c r="M56" s="123">
        <f t="shared" si="3"/>
        <v>1197</v>
      </c>
      <c r="N56" s="123">
        <f t="shared" si="4"/>
        <v>7497</v>
      </c>
      <c r="O56" s="124">
        <f t="shared" si="9"/>
        <v>37485</v>
      </c>
      <c r="P56" s="122">
        <v>7800</v>
      </c>
      <c r="Q56" s="123">
        <f t="shared" si="10"/>
        <v>1482</v>
      </c>
      <c r="R56" s="123">
        <f t="shared" si="5"/>
        <v>9282</v>
      </c>
      <c r="S56" s="124">
        <f t="shared" si="6"/>
        <v>46410</v>
      </c>
      <c r="T56" s="122">
        <f t="shared" si="7"/>
        <v>8369.6666666666661</v>
      </c>
      <c r="U56" s="124">
        <f t="shared" si="8"/>
        <v>41848.333333333328</v>
      </c>
    </row>
    <row r="57" spans="1:21" ht="63.75" x14ac:dyDescent="0.25">
      <c r="A57" s="112">
        <v>55</v>
      </c>
      <c r="B57" s="69">
        <v>60124102</v>
      </c>
      <c r="C57" s="126" t="s">
        <v>190</v>
      </c>
      <c r="D57" s="126" t="s">
        <v>191</v>
      </c>
      <c r="E57" s="126" t="s">
        <v>192</v>
      </c>
      <c r="F57" s="126">
        <v>108</v>
      </c>
      <c r="G57" s="71" t="s">
        <v>193</v>
      </c>
      <c r="H57" s="122">
        <v>3000</v>
      </c>
      <c r="I57" s="123">
        <f t="shared" si="0"/>
        <v>570</v>
      </c>
      <c r="J57" s="123">
        <f t="shared" si="1"/>
        <v>3570</v>
      </c>
      <c r="K57" s="124">
        <f t="shared" si="2"/>
        <v>385560</v>
      </c>
      <c r="L57" s="122">
        <v>2700</v>
      </c>
      <c r="M57" s="123">
        <f t="shared" si="3"/>
        <v>513</v>
      </c>
      <c r="N57" s="123">
        <f t="shared" si="4"/>
        <v>3213</v>
      </c>
      <c r="O57" s="124">
        <f t="shared" si="9"/>
        <v>347004</v>
      </c>
      <c r="P57" s="122">
        <v>3400</v>
      </c>
      <c r="Q57" s="123">
        <f t="shared" si="10"/>
        <v>646</v>
      </c>
      <c r="R57" s="123">
        <f t="shared" si="5"/>
        <v>4046</v>
      </c>
      <c r="S57" s="124">
        <f t="shared" si="6"/>
        <v>436968</v>
      </c>
      <c r="T57" s="122">
        <f t="shared" si="7"/>
        <v>3609.6666666666665</v>
      </c>
      <c r="U57" s="124">
        <f t="shared" si="8"/>
        <v>389844</v>
      </c>
    </row>
    <row r="58" spans="1:21" ht="63.75" x14ac:dyDescent="0.25">
      <c r="A58" s="112">
        <v>56</v>
      </c>
      <c r="B58" s="69">
        <v>31201500</v>
      </c>
      <c r="C58" s="126" t="s">
        <v>194</v>
      </c>
      <c r="D58" s="126" t="s">
        <v>195</v>
      </c>
      <c r="E58" s="126" t="s">
        <v>196</v>
      </c>
      <c r="F58" s="126">
        <v>33</v>
      </c>
      <c r="G58" s="71" t="s">
        <v>197</v>
      </c>
      <c r="H58" s="122">
        <v>30000</v>
      </c>
      <c r="I58" s="123">
        <f t="shared" si="0"/>
        <v>5700</v>
      </c>
      <c r="J58" s="123">
        <f t="shared" si="1"/>
        <v>35700</v>
      </c>
      <c r="K58" s="124">
        <f t="shared" si="2"/>
        <v>1178100</v>
      </c>
      <c r="L58" s="122">
        <v>27000</v>
      </c>
      <c r="M58" s="123">
        <f t="shared" si="3"/>
        <v>5130</v>
      </c>
      <c r="N58" s="123">
        <f t="shared" si="4"/>
        <v>32130</v>
      </c>
      <c r="O58" s="124">
        <f t="shared" si="9"/>
        <v>1060290</v>
      </c>
      <c r="P58" s="122">
        <v>33400</v>
      </c>
      <c r="Q58" s="123">
        <f t="shared" si="10"/>
        <v>6346</v>
      </c>
      <c r="R58" s="123">
        <f t="shared" si="5"/>
        <v>39746</v>
      </c>
      <c r="S58" s="124">
        <f t="shared" si="6"/>
        <v>1311618</v>
      </c>
      <c r="T58" s="122">
        <f t="shared" si="7"/>
        <v>35858.666666666664</v>
      </c>
      <c r="U58" s="124">
        <f t="shared" si="8"/>
        <v>1183336</v>
      </c>
    </row>
    <row r="59" spans="1:21" ht="51" x14ac:dyDescent="0.25">
      <c r="A59" s="112">
        <v>57</v>
      </c>
      <c r="B59" s="69">
        <v>60124102</v>
      </c>
      <c r="C59" s="126" t="s">
        <v>198</v>
      </c>
      <c r="D59" s="127" t="s">
        <v>199</v>
      </c>
      <c r="E59" s="126" t="s">
        <v>185</v>
      </c>
      <c r="F59" s="126">
        <v>39</v>
      </c>
      <c r="G59" s="71" t="s">
        <v>200</v>
      </c>
      <c r="H59" s="122">
        <v>11400</v>
      </c>
      <c r="I59" s="123">
        <f t="shared" si="0"/>
        <v>2166</v>
      </c>
      <c r="J59" s="123">
        <f t="shared" si="1"/>
        <v>13566</v>
      </c>
      <c r="K59" s="124">
        <f t="shared" si="2"/>
        <v>529074</v>
      </c>
      <c r="L59" s="122">
        <v>10300</v>
      </c>
      <c r="M59" s="123">
        <f t="shared" si="3"/>
        <v>1957</v>
      </c>
      <c r="N59" s="123">
        <f t="shared" si="4"/>
        <v>12257</v>
      </c>
      <c r="O59" s="124">
        <f t="shared" si="9"/>
        <v>478023</v>
      </c>
      <c r="P59" s="122">
        <v>12700</v>
      </c>
      <c r="Q59" s="123">
        <f t="shared" si="10"/>
        <v>2413</v>
      </c>
      <c r="R59" s="123">
        <f t="shared" si="5"/>
        <v>15113</v>
      </c>
      <c r="S59" s="124">
        <f t="shared" si="6"/>
        <v>589407</v>
      </c>
      <c r="T59" s="122">
        <f t="shared" si="7"/>
        <v>13645.333333333334</v>
      </c>
      <c r="U59" s="124">
        <f t="shared" si="8"/>
        <v>532168</v>
      </c>
    </row>
    <row r="60" spans="1:21" ht="51" x14ac:dyDescent="0.25">
      <c r="A60" s="112">
        <v>58</v>
      </c>
      <c r="B60" s="69">
        <v>60124102</v>
      </c>
      <c r="C60" s="126" t="s">
        <v>201</v>
      </c>
      <c r="D60" s="127" t="s">
        <v>202</v>
      </c>
      <c r="E60" s="126" t="s">
        <v>111</v>
      </c>
      <c r="F60" s="126">
        <v>40</v>
      </c>
      <c r="G60" s="71" t="s">
        <v>203</v>
      </c>
      <c r="H60" s="122">
        <v>84000</v>
      </c>
      <c r="I60" s="123">
        <f t="shared" si="0"/>
        <v>15960</v>
      </c>
      <c r="J60" s="123">
        <f t="shared" si="1"/>
        <v>99960</v>
      </c>
      <c r="K60" s="124">
        <f t="shared" si="2"/>
        <v>3998400</v>
      </c>
      <c r="L60" s="122">
        <v>75600</v>
      </c>
      <c r="M60" s="123">
        <f t="shared" si="3"/>
        <v>14364</v>
      </c>
      <c r="N60" s="123">
        <f t="shared" si="4"/>
        <v>89964</v>
      </c>
      <c r="O60" s="124">
        <f t="shared" si="9"/>
        <v>3598560</v>
      </c>
      <c r="P60" s="122">
        <v>93400</v>
      </c>
      <c r="Q60" s="123">
        <f t="shared" si="10"/>
        <v>17746</v>
      </c>
      <c r="R60" s="123">
        <f t="shared" si="5"/>
        <v>111146</v>
      </c>
      <c r="S60" s="124">
        <f t="shared" si="6"/>
        <v>4445840</v>
      </c>
      <c r="T60" s="122">
        <f t="shared" si="7"/>
        <v>100356.66666666667</v>
      </c>
      <c r="U60" s="124">
        <f t="shared" si="8"/>
        <v>4014266.666666667</v>
      </c>
    </row>
    <row r="61" spans="1:21" ht="25.5" x14ac:dyDescent="0.25">
      <c r="A61" s="112">
        <v>59</v>
      </c>
      <c r="B61" s="69">
        <v>60124102</v>
      </c>
      <c r="C61" s="126" t="s">
        <v>204</v>
      </c>
      <c r="D61" s="126" t="s">
        <v>205</v>
      </c>
      <c r="E61" s="126" t="s">
        <v>41</v>
      </c>
      <c r="F61" s="126">
        <v>5</v>
      </c>
      <c r="G61" s="71" t="s">
        <v>91</v>
      </c>
      <c r="H61" s="122">
        <v>2500</v>
      </c>
      <c r="I61" s="123">
        <f t="shared" si="0"/>
        <v>475</v>
      </c>
      <c r="J61" s="123">
        <f t="shared" si="1"/>
        <v>2975</v>
      </c>
      <c r="K61" s="124">
        <f t="shared" si="2"/>
        <v>14875</v>
      </c>
      <c r="L61" s="122">
        <v>2600</v>
      </c>
      <c r="M61" s="123">
        <f t="shared" si="3"/>
        <v>494</v>
      </c>
      <c r="N61" s="123">
        <f t="shared" si="4"/>
        <v>3094</v>
      </c>
      <c r="O61" s="124">
        <f t="shared" si="9"/>
        <v>15470</v>
      </c>
      <c r="P61" s="122">
        <v>2500</v>
      </c>
      <c r="Q61" s="123">
        <f t="shared" si="10"/>
        <v>475</v>
      </c>
      <c r="R61" s="123">
        <f t="shared" si="5"/>
        <v>2975</v>
      </c>
      <c r="S61" s="124">
        <f t="shared" si="6"/>
        <v>14875</v>
      </c>
      <c r="T61" s="122">
        <f t="shared" si="7"/>
        <v>3014.6666666666665</v>
      </c>
      <c r="U61" s="124">
        <f t="shared" si="8"/>
        <v>15073.333333333332</v>
      </c>
    </row>
    <row r="62" spans="1:21" ht="51.75" thickBot="1" x14ac:dyDescent="0.3">
      <c r="A62" s="128">
        <v>60</v>
      </c>
      <c r="B62" s="129">
        <v>53141615</v>
      </c>
      <c r="C62" s="130" t="s">
        <v>206</v>
      </c>
      <c r="D62" s="131" t="s">
        <v>207</v>
      </c>
      <c r="E62" s="130" t="s">
        <v>208</v>
      </c>
      <c r="F62" s="130">
        <v>52</v>
      </c>
      <c r="G62" s="84" t="s">
        <v>209</v>
      </c>
      <c r="H62" s="133">
        <v>5000</v>
      </c>
      <c r="I62" s="134">
        <f t="shared" si="0"/>
        <v>950</v>
      </c>
      <c r="J62" s="134">
        <f t="shared" si="1"/>
        <v>5950</v>
      </c>
      <c r="K62" s="135">
        <f t="shared" si="2"/>
        <v>309400</v>
      </c>
      <c r="L62" s="133">
        <v>4500</v>
      </c>
      <c r="M62" s="134">
        <f t="shared" si="3"/>
        <v>855</v>
      </c>
      <c r="N62" s="134">
        <f t="shared" si="4"/>
        <v>5355</v>
      </c>
      <c r="O62" s="135">
        <f t="shared" si="9"/>
        <v>278460</v>
      </c>
      <c r="P62" s="133">
        <v>5600</v>
      </c>
      <c r="Q62" s="134">
        <f t="shared" si="10"/>
        <v>1064</v>
      </c>
      <c r="R62" s="134">
        <f t="shared" si="5"/>
        <v>6664</v>
      </c>
      <c r="S62" s="135">
        <f t="shared" si="6"/>
        <v>346528</v>
      </c>
      <c r="T62" s="133">
        <f t="shared" si="7"/>
        <v>5989.666666666667</v>
      </c>
      <c r="U62" s="135">
        <f t="shared" si="8"/>
        <v>311462.66666666669</v>
      </c>
    </row>
    <row r="63" spans="1:21" x14ac:dyDescent="0.25">
      <c r="K63" s="92">
        <f>SUM(K3:K62)</f>
        <v>93385369</v>
      </c>
      <c r="O63" s="92">
        <f>SUM(O3:O62)</f>
        <v>84324233</v>
      </c>
      <c r="S63" s="92">
        <f>SUM(S3:S62)</f>
        <v>103711594</v>
      </c>
      <c r="T63" s="92">
        <f>SUM(T3:T62)</f>
        <v>1417409</v>
      </c>
      <c r="U63" s="92">
        <f>SUM(U3:U62)</f>
        <v>93807065.333333284</v>
      </c>
    </row>
  </sheetData>
  <mergeCells count="5">
    <mergeCell ref="A1:G1"/>
    <mergeCell ref="H1:K1"/>
    <mergeCell ref="L1:O1"/>
    <mergeCell ref="P1:S1"/>
    <mergeCell ref="T1:U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75C53-631D-4FF3-96CC-B6637E03A0BD}">
  <dimension ref="A1:V40"/>
  <sheetViews>
    <sheetView topLeftCell="A31" zoomScale="70" zoomScaleNormal="70" workbookViewId="0">
      <selection sqref="A1:H1"/>
    </sheetView>
  </sheetViews>
  <sheetFormatPr baseColWidth="10" defaultRowHeight="15" x14ac:dyDescent="0.25"/>
  <cols>
    <col min="3" max="3" width="13.42578125" customWidth="1"/>
    <col min="4" max="4" width="27.7109375" style="34" customWidth="1"/>
    <col min="7" max="7" width="28.5703125" customWidth="1"/>
    <col min="8" max="8" width="16.7109375" customWidth="1"/>
    <col min="9" max="9" width="12.85546875" bestFit="1" customWidth="1"/>
    <col min="10" max="10" width="15.28515625" customWidth="1"/>
    <col min="11" max="11" width="12.85546875" bestFit="1" customWidth="1"/>
    <col min="12" max="12" width="19.140625" bestFit="1" customWidth="1"/>
    <col min="13" max="13" width="12.85546875" bestFit="1" customWidth="1"/>
    <col min="14" max="14" width="14.85546875" customWidth="1"/>
    <col min="15" max="15" width="12.85546875" bestFit="1" customWidth="1"/>
    <col min="16" max="16" width="19.140625" bestFit="1" customWidth="1"/>
    <col min="17" max="17" width="12.85546875" bestFit="1" customWidth="1"/>
    <col min="18" max="18" width="15.140625" customWidth="1"/>
    <col min="19" max="19" width="13.7109375" customWidth="1"/>
    <col min="20" max="20" width="18.7109375" bestFit="1" customWidth="1"/>
    <col min="21" max="21" width="17.42578125" bestFit="1" customWidth="1"/>
    <col min="22" max="22" width="18.28515625" bestFit="1" customWidth="1"/>
  </cols>
  <sheetData>
    <row r="1" spans="1:22" ht="26.25" customHeight="1" thickBot="1" x14ac:dyDescent="0.3">
      <c r="A1" s="389" t="s">
        <v>286</v>
      </c>
      <c r="B1" s="390"/>
      <c r="C1" s="390"/>
      <c r="D1" s="390"/>
      <c r="E1" s="390"/>
      <c r="F1" s="390"/>
      <c r="G1" s="390"/>
      <c r="H1" s="391"/>
      <c r="I1" s="392" t="s">
        <v>47</v>
      </c>
      <c r="J1" s="393"/>
      <c r="K1" s="393"/>
      <c r="L1" s="394"/>
      <c r="M1" s="395" t="s">
        <v>51</v>
      </c>
      <c r="N1" s="396"/>
      <c r="O1" s="396"/>
      <c r="P1" s="397"/>
      <c r="Q1" s="398" t="s">
        <v>211</v>
      </c>
      <c r="R1" s="399"/>
      <c r="S1" s="399"/>
      <c r="T1" s="400"/>
      <c r="U1" s="401" t="s">
        <v>50</v>
      </c>
      <c r="V1" s="402"/>
    </row>
    <row r="2" spans="1:22" ht="51.75" thickBot="1" x14ac:dyDescent="0.3">
      <c r="A2" s="1" t="s">
        <v>0</v>
      </c>
      <c r="B2" s="2" t="s">
        <v>1</v>
      </c>
      <c r="C2" s="2" t="s">
        <v>2</v>
      </c>
      <c r="D2" s="2" t="s">
        <v>3</v>
      </c>
      <c r="E2" s="3" t="s">
        <v>4</v>
      </c>
      <c r="F2" s="3" t="s">
        <v>5</v>
      </c>
      <c r="G2" s="136" t="s">
        <v>53</v>
      </c>
      <c r="H2" s="4" t="s">
        <v>6</v>
      </c>
      <c r="I2" s="137" t="s">
        <v>7</v>
      </c>
      <c r="J2" s="138" t="s">
        <v>8</v>
      </c>
      <c r="K2" s="138" t="s">
        <v>9</v>
      </c>
      <c r="L2" s="139" t="s">
        <v>10</v>
      </c>
      <c r="M2" s="140" t="s">
        <v>7</v>
      </c>
      <c r="N2" s="141" t="s">
        <v>8</v>
      </c>
      <c r="O2" s="141" t="s">
        <v>9</v>
      </c>
      <c r="P2" s="142" t="s">
        <v>10</v>
      </c>
      <c r="Q2" s="143" t="s">
        <v>7</v>
      </c>
      <c r="R2" s="144" t="s">
        <v>8</v>
      </c>
      <c r="S2" s="144" t="s">
        <v>9</v>
      </c>
      <c r="T2" s="145" t="s">
        <v>10</v>
      </c>
      <c r="U2" s="146" t="s">
        <v>9</v>
      </c>
      <c r="V2" s="147" t="s">
        <v>10</v>
      </c>
    </row>
    <row r="3" spans="1:22" ht="38.25" x14ac:dyDescent="0.25">
      <c r="A3" s="148">
        <v>1</v>
      </c>
      <c r="B3" s="149">
        <v>52121604</v>
      </c>
      <c r="C3" s="150" t="s">
        <v>212</v>
      </c>
      <c r="D3" s="151" t="s">
        <v>213</v>
      </c>
      <c r="E3" s="149" t="s">
        <v>13</v>
      </c>
      <c r="F3" s="152">
        <v>2</v>
      </c>
      <c r="G3" s="149"/>
      <c r="H3" s="153" t="s">
        <v>214</v>
      </c>
      <c r="I3" s="154">
        <v>262000</v>
      </c>
      <c r="J3" s="155">
        <f t="shared" ref="J3:J38" si="0">+I3*19%</f>
        <v>49780</v>
      </c>
      <c r="K3" s="155">
        <f t="shared" ref="K3:K38" si="1">+I3+J3</f>
        <v>311780</v>
      </c>
      <c r="L3" s="156">
        <f t="shared" ref="L3:L38" si="2">+K3*F3</f>
        <v>623560</v>
      </c>
      <c r="M3" s="154">
        <v>235800</v>
      </c>
      <c r="N3" s="155">
        <f t="shared" ref="N3:N38" si="3">+M3*19%</f>
        <v>44802</v>
      </c>
      <c r="O3" s="155">
        <f t="shared" ref="O3:O38" si="4">+N3+M3</f>
        <v>280602</v>
      </c>
      <c r="P3" s="157">
        <f t="shared" ref="P3:P38" si="5">+O3*F3</f>
        <v>561204</v>
      </c>
      <c r="Q3" s="154">
        <v>291100</v>
      </c>
      <c r="R3" s="155">
        <f t="shared" ref="R3:R38" si="6">+Q3*19%</f>
        <v>55309</v>
      </c>
      <c r="S3" s="155">
        <f t="shared" ref="S3:S38" si="7">+R3+Q3</f>
        <v>346409</v>
      </c>
      <c r="T3" s="157">
        <f t="shared" ref="T3:T38" si="8">+S3*F3</f>
        <v>692818</v>
      </c>
      <c r="U3" s="154">
        <f t="shared" ref="U3:U38" si="9">+AVERAGE(K3,O3,S3)</f>
        <v>312930.33333333331</v>
      </c>
      <c r="V3" s="156">
        <f t="shared" ref="V3:V38" si="10">+U3*F3</f>
        <v>625860.66666666663</v>
      </c>
    </row>
    <row r="4" spans="1:22" ht="25.5" x14ac:dyDescent="0.25">
      <c r="A4" s="158">
        <v>2</v>
      </c>
      <c r="B4" s="86">
        <v>52121604</v>
      </c>
      <c r="C4" s="126" t="s">
        <v>215</v>
      </c>
      <c r="D4" s="127" t="s">
        <v>216</v>
      </c>
      <c r="E4" s="86" t="s">
        <v>13</v>
      </c>
      <c r="F4" s="69">
        <v>2</v>
      </c>
      <c r="G4" s="86"/>
      <c r="H4" s="71" t="s">
        <v>214</v>
      </c>
      <c r="I4" s="154">
        <v>240000</v>
      </c>
      <c r="J4" s="155">
        <f t="shared" si="0"/>
        <v>45600</v>
      </c>
      <c r="K4" s="155">
        <f t="shared" si="1"/>
        <v>285600</v>
      </c>
      <c r="L4" s="156">
        <f t="shared" si="2"/>
        <v>571200</v>
      </c>
      <c r="M4" s="154">
        <v>216000</v>
      </c>
      <c r="N4" s="155">
        <f t="shared" si="3"/>
        <v>41040</v>
      </c>
      <c r="O4" s="155">
        <f t="shared" si="4"/>
        <v>257040</v>
      </c>
      <c r="P4" s="157">
        <f t="shared" si="5"/>
        <v>514080</v>
      </c>
      <c r="Q4" s="154">
        <v>266600</v>
      </c>
      <c r="R4" s="155">
        <f t="shared" si="6"/>
        <v>50654</v>
      </c>
      <c r="S4" s="155">
        <f t="shared" si="7"/>
        <v>317254</v>
      </c>
      <c r="T4" s="157">
        <f t="shared" si="8"/>
        <v>634508</v>
      </c>
      <c r="U4" s="154">
        <f t="shared" si="9"/>
        <v>286631.33333333331</v>
      </c>
      <c r="V4" s="156">
        <f t="shared" si="10"/>
        <v>573262.66666666663</v>
      </c>
    </row>
    <row r="5" spans="1:22" ht="96" customHeight="1" thickBot="1" x14ac:dyDescent="0.3">
      <c r="A5" s="158">
        <v>3</v>
      </c>
      <c r="B5" s="86">
        <v>56141603</v>
      </c>
      <c r="C5" s="126" t="s">
        <v>217</v>
      </c>
      <c r="D5" s="127" t="s">
        <v>218</v>
      </c>
      <c r="E5" s="86" t="s">
        <v>13</v>
      </c>
      <c r="F5" s="69">
        <v>15</v>
      </c>
      <c r="G5" s="86"/>
      <c r="H5" s="71" t="s">
        <v>214</v>
      </c>
      <c r="I5" s="154">
        <v>34000</v>
      </c>
      <c r="J5" s="155">
        <f t="shared" si="0"/>
        <v>6460</v>
      </c>
      <c r="K5" s="155">
        <f t="shared" si="1"/>
        <v>40460</v>
      </c>
      <c r="L5" s="156">
        <f t="shared" si="2"/>
        <v>606900</v>
      </c>
      <c r="M5" s="154">
        <v>30600</v>
      </c>
      <c r="N5" s="155">
        <f t="shared" si="3"/>
        <v>5814</v>
      </c>
      <c r="O5" s="155">
        <f t="shared" si="4"/>
        <v>36414</v>
      </c>
      <c r="P5" s="157">
        <f t="shared" si="5"/>
        <v>546210</v>
      </c>
      <c r="Q5" s="154">
        <v>37700</v>
      </c>
      <c r="R5" s="155">
        <f t="shared" si="6"/>
        <v>7163</v>
      </c>
      <c r="S5" s="155">
        <f t="shared" si="7"/>
        <v>44863</v>
      </c>
      <c r="T5" s="157">
        <f t="shared" si="8"/>
        <v>672945</v>
      </c>
      <c r="U5" s="154">
        <f t="shared" si="9"/>
        <v>40579</v>
      </c>
      <c r="V5" s="156">
        <f t="shared" si="10"/>
        <v>608685</v>
      </c>
    </row>
    <row r="6" spans="1:22" ht="107.25" customHeight="1" x14ac:dyDescent="0.25">
      <c r="A6" s="148">
        <v>4</v>
      </c>
      <c r="B6" s="86">
        <v>56141603</v>
      </c>
      <c r="C6" s="126" t="s">
        <v>219</v>
      </c>
      <c r="D6" s="127" t="s">
        <v>220</v>
      </c>
      <c r="E6" s="86" t="s">
        <v>13</v>
      </c>
      <c r="F6" s="69">
        <v>15</v>
      </c>
      <c r="G6" s="86"/>
      <c r="H6" s="71" t="s">
        <v>214</v>
      </c>
      <c r="I6" s="154">
        <v>24000</v>
      </c>
      <c r="J6" s="155">
        <f t="shared" si="0"/>
        <v>4560</v>
      </c>
      <c r="K6" s="155">
        <f t="shared" si="1"/>
        <v>28560</v>
      </c>
      <c r="L6" s="156">
        <f t="shared" si="2"/>
        <v>428400</v>
      </c>
      <c r="M6" s="154">
        <v>21600</v>
      </c>
      <c r="N6" s="155">
        <f t="shared" si="3"/>
        <v>4104</v>
      </c>
      <c r="O6" s="155">
        <f t="shared" si="4"/>
        <v>25704</v>
      </c>
      <c r="P6" s="157">
        <f t="shared" si="5"/>
        <v>385560</v>
      </c>
      <c r="Q6" s="154">
        <v>26600</v>
      </c>
      <c r="R6" s="155">
        <f t="shared" si="6"/>
        <v>5054</v>
      </c>
      <c r="S6" s="155">
        <f t="shared" si="7"/>
        <v>31654</v>
      </c>
      <c r="T6" s="157">
        <f t="shared" si="8"/>
        <v>474810</v>
      </c>
      <c r="U6" s="154">
        <f t="shared" si="9"/>
        <v>28639.333333333332</v>
      </c>
      <c r="V6" s="156">
        <f t="shared" si="10"/>
        <v>429590</v>
      </c>
    </row>
    <row r="7" spans="1:22" ht="110.25" customHeight="1" x14ac:dyDescent="0.25">
      <c r="A7" s="158">
        <v>5</v>
      </c>
      <c r="B7" s="86">
        <v>48101903</v>
      </c>
      <c r="C7" s="126" t="s">
        <v>221</v>
      </c>
      <c r="D7" s="127" t="s">
        <v>222</v>
      </c>
      <c r="E7" s="86" t="s">
        <v>13</v>
      </c>
      <c r="F7" s="69">
        <v>10</v>
      </c>
      <c r="G7" s="86"/>
      <c r="H7" s="71" t="s">
        <v>214</v>
      </c>
      <c r="I7" s="154">
        <v>50000</v>
      </c>
      <c r="J7" s="155">
        <f t="shared" si="0"/>
        <v>9500</v>
      </c>
      <c r="K7" s="155">
        <f t="shared" si="1"/>
        <v>59500</v>
      </c>
      <c r="L7" s="156">
        <f t="shared" si="2"/>
        <v>595000</v>
      </c>
      <c r="M7" s="154">
        <v>45000</v>
      </c>
      <c r="N7" s="155">
        <f t="shared" si="3"/>
        <v>8550</v>
      </c>
      <c r="O7" s="155">
        <f t="shared" si="4"/>
        <v>53550</v>
      </c>
      <c r="P7" s="157">
        <f t="shared" si="5"/>
        <v>535500</v>
      </c>
      <c r="Q7" s="154">
        <v>55500</v>
      </c>
      <c r="R7" s="155">
        <f t="shared" si="6"/>
        <v>10545</v>
      </c>
      <c r="S7" s="155">
        <f t="shared" si="7"/>
        <v>66045</v>
      </c>
      <c r="T7" s="157">
        <f t="shared" si="8"/>
        <v>660450</v>
      </c>
      <c r="U7" s="154">
        <f t="shared" si="9"/>
        <v>59698.333333333336</v>
      </c>
      <c r="V7" s="156">
        <f t="shared" si="10"/>
        <v>596983.33333333337</v>
      </c>
    </row>
    <row r="8" spans="1:22" ht="115.5" customHeight="1" thickBot="1" x14ac:dyDescent="0.3">
      <c r="A8" s="158">
        <v>6</v>
      </c>
      <c r="B8" s="86">
        <v>56141603</v>
      </c>
      <c r="C8" s="126" t="s">
        <v>223</v>
      </c>
      <c r="D8" s="127" t="s">
        <v>224</v>
      </c>
      <c r="E8" s="86" t="s">
        <v>13</v>
      </c>
      <c r="F8" s="69">
        <v>5</v>
      </c>
      <c r="G8" s="86"/>
      <c r="H8" s="71" t="s">
        <v>214</v>
      </c>
      <c r="I8" s="154">
        <v>40000</v>
      </c>
      <c r="J8" s="155">
        <f t="shared" si="0"/>
        <v>7600</v>
      </c>
      <c r="K8" s="155">
        <f t="shared" si="1"/>
        <v>47600</v>
      </c>
      <c r="L8" s="156">
        <f t="shared" si="2"/>
        <v>238000</v>
      </c>
      <c r="M8" s="154">
        <v>36000</v>
      </c>
      <c r="N8" s="155">
        <f t="shared" si="3"/>
        <v>6840</v>
      </c>
      <c r="O8" s="155">
        <f t="shared" si="4"/>
        <v>42840</v>
      </c>
      <c r="P8" s="157">
        <f t="shared" si="5"/>
        <v>214200</v>
      </c>
      <c r="Q8" s="154">
        <v>44400</v>
      </c>
      <c r="R8" s="155">
        <f t="shared" si="6"/>
        <v>8436</v>
      </c>
      <c r="S8" s="155">
        <f t="shared" si="7"/>
        <v>52836</v>
      </c>
      <c r="T8" s="157">
        <f t="shared" si="8"/>
        <v>264180</v>
      </c>
      <c r="U8" s="154">
        <f t="shared" si="9"/>
        <v>47758.666666666664</v>
      </c>
      <c r="V8" s="156">
        <f t="shared" si="10"/>
        <v>238793.33333333331</v>
      </c>
    </row>
    <row r="9" spans="1:22" ht="101.25" customHeight="1" x14ac:dyDescent="0.25">
      <c r="A9" s="148">
        <v>7</v>
      </c>
      <c r="B9" s="86">
        <v>56141603</v>
      </c>
      <c r="C9" s="126" t="s">
        <v>225</v>
      </c>
      <c r="D9" s="127" t="s">
        <v>226</v>
      </c>
      <c r="E9" s="86" t="s">
        <v>13</v>
      </c>
      <c r="F9" s="69">
        <v>15</v>
      </c>
      <c r="G9" s="86"/>
      <c r="H9" s="71" t="s">
        <v>214</v>
      </c>
      <c r="I9" s="154">
        <v>82000</v>
      </c>
      <c r="J9" s="155">
        <f t="shared" si="0"/>
        <v>15580</v>
      </c>
      <c r="K9" s="155">
        <f t="shared" si="1"/>
        <v>97580</v>
      </c>
      <c r="L9" s="156">
        <f t="shared" si="2"/>
        <v>1463700</v>
      </c>
      <c r="M9" s="154">
        <v>73800</v>
      </c>
      <c r="N9" s="155">
        <f t="shared" si="3"/>
        <v>14022</v>
      </c>
      <c r="O9" s="155">
        <f t="shared" si="4"/>
        <v>87822</v>
      </c>
      <c r="P9" s="157">
        <f t="shared" si="5"/>
        <v>1317330</v>
      </c>
      <c r="Q9" s="154">
        <v>91100</v>
      </c>
      <c r="R9" s="155">
        <f t="shared" si="6"/>
        <v>17309</v>
      </c>
      <c r="S9" s="155">
        <f t="shared" si="7"/>
        <v>108409</v>
      </c>
      <c r="T9" s="157">
        <f t="shared" si="8"/>
        <v>1626135</v>
      </c>
      <c r="U9" s="154">
        <f t="shared" si="9"/>
        <v>97937</v>
      </c>
      <c r="V9" s="156">
        <f t="shared" si="10"/>
        <v>1469055</v>
      </c>
    </row>
    <row r="10" spans="1:22" ht="96" customHeight="1" x14ac:dyDescent="0.25">
      <c r="A10" s="158">
        <v>8</v>
      </c>
      <c r="B10" s="86">
        <v>48101900</v>
      </c>
      <c r="C10" s="126" t="s">
        <v>227</v>
      </c>
      <c r="D10" s="127" t="s">
        <v>228</v>
      </c>
      <c r="E10" s="86" t="s">
        <v>13</v>
      </c>
      <c r="F10" s="69">
        <v>15</v>
      </c>
      <c r="G10" s="86"/>
      <c r="H10" s="71" t="s">
        <v>214</v>
      </c>
      <c r="I10" s="154">
        <v>120000</v>
      </c>
      <c r="J10" s="155">
        <f t="shared" si="0"/>
        <v>22800</v>
      </c>
      <c r="K10" s="155">
        <f t="shared" si="1"/>
        <v>142800</v>
      </c>
      <c r="L10" s="156">
        <f t="shared" si="2"/>
        <v>2142000</v>
      </c>
      <c r="M10" s="154">
        <v>108000</v>
      </c>
      <c r="N10" s="155">
        <f t="shared" si="3"/>
        <v>20520</v>
      </c>
      <c r="O10" s="155">
        <f t="shared" si="4"/>
        <v>128520</v>
      </c>
      <c r="P10" s="157">
        <f t="shared" si="5"/>
        <v>1927800</v>
      </c>
      <c r="Q10" s="154">
        <v>133300</v>
      </c>
      <c r="R10" s="155">
        <f t="shared" si="6"/>
        <v>25327</v>
      </c>
      <c r="S10" s="155">
        <f t="shared" si="7"/>
        <v>158627</v>
      </c>
      <c r="T10" s="157">
        <f t="shared" si="8"/>
        <v>2379405</v>
      </c>
      <c r="U10" s="154">
        <f t="shared" si="9"/>
        <v>143315.66666666666</v>
      </c>
      <c r="V10" s="156">
        <f t="shared" si="10"/>
        <v>2149735</v>
      </c>
    </row>
    <row r="11" spans="1:22" ht="89.25" customHeight="1" thickBot="1" x14ac:dyDescent="0.3">
      <c r="A11" s="158">
        <v>9</v>
      </c>
      <c r="B11" s="86">
        <v>48101900</v>
      </c>
      <c r="C11" s="126" t="s">
        <v>229</v>
      </c>
      <c r="D11" s="127" t="s">
        <v>230</v>
      </c>
      <c r="E11" s="86" t="s">
        <v>13</v>
      </c>
      <c r="F11" s="69">
        <v>15</v>
      </c>
      <c r="G11" s="86"/>
      <c r="H11" s="71" t="s">
        <v>214</v>
      </c>
      <c r="I11" s="154">
        <v>190900</v>
      </c>
      <c r="J11" s="155">
        <f t="shared" si="0"/>
        <v>36271</v>
      </c>
      <c r="K11" s="155">
        <f t="shared" si="1"/>
        <v>227171</v>
      </c>
      <c r="L11" s="156">
        <f t="shared" si="2"/>
        <v>3407565</v>
      </c>
      <c r="M11" s="154">
        <v>171800</v>
      </c>
      <c r="N11" s="155">
        <f t="shared" si="3"/>
        <v>32642</v>
      </c>
      <c r="O11" s="155">
        <f t="shared" si="4"/>
        <v>204442</v>
      </c>
      <c r="P11" s="157">
        <f t="shared" si="5"/>
        <v>3066630</v>
      </c>
      <c r="Q11" s="154">
        <v>212100</v>
      </c>
      <c r="R11" s="155">
        <f t="shared" si="6"/>
        <v>40299</v>
      </c>
      <c r="S11" s="155">
        <f t="shared" si="7"/>
        <v>252399</v>
      </c>
      <c r="T11" s="157">
        <f t="shared" si="8"/>
        <v>3785985</v>
      </c>
      <c r="U11" s="154">
        <f t="shared" si="9"/>
        <v>228004</v>
      </c>
      <c r="V11" s="156">
        <f t="shared" si="10"/>
        <v>3420060</v>
      </c>
    </row>
    <row r="12" spans="1:22" ht="120.75" customHeight="1" x14ac:dyDescent="0.25">
      <c r="A12" s="148">
        <v>10</v>
      </c>
      <c r="B12" s="86">
        <v>48101900</v>
      </c>
      <c r="C12" s="126" t="s">
        <v>231</v>
      </c>
      <c r="D12" s="127" t="s">
        <v>232</v>
      </c>
      <c r="E12" s="86" t="s">
        <v>13</v>
      </c>
      <c r="F12" s="69">
        <v>10</v>
      </c>
      <c r="G12" s="86"/>
      <c r="H12" s="71" t="s">
        <v>214</v>
      </c>
      <c r="I12" s="154">
        <v>19200</v>
      </c>
      <c r="J12" s="155">
        <f t="shared" si="0"/>
        <v>3648</v>
      </c>
      <c r="K12" s="155">
        <f t="shared" si="1"/>
        <v>22848</v>
      </c>
      <c r="L12" s="156">
        <f t="shared" si="2"/>
        <v>228480</v>
      </c>
      <c r="M12" s="154">
        <v>17200</v>
      </c>
      <c r="N12" s="155">
        <f t="shared" si="3"/>
        <v>3268</v>
      </c>
      <c r="O12" s="155">
        <f t="shared" si="4"/>
        <v>20468</v>
      </c>
      <c r="P12" s="157">
        <f t="shared" si="5"/>
        <v>204680</v>
      </c>
      <c r="Q12" s="154">
        <v>21300</v>
      </c>
      <c r="R12" s="155">
        <f t="shared" si="6"/>
        <v>4047</v>
      </c>
      <c r="S12" s="155">
        <f t="shared" si="7"/>
        <v>25347</v>
      </c>
      <c r="T12" s="157">
        <f t="shared" si="8"/>
        <v>253470</v>
      </c>
      <c r="U12" s="154">
        <f t="shared" si="9"/>
        <v>22887.666666666668</v>
      </c>
      <c r="V12" s="156">
        <f t="shared" si="10"/>
        <v>228876.66666666669</v>
      </c>
    </row>
    <row r="13" spans="1:22" ht="182.25" customHeight="1" x14ac:dyDescent="0.25">
      <c r="A13" s="158">
        <v>11</v>
      </c>
      <c r="B13" s="86">
        <v>48101904</v>
      </c>
      <c r="C13" s="126" t="s">
        <v>233</v>
      </c>
      <c r="D13" s="127" t="s">
        <v>234</v>
      </c>
      <c r="E13" s="86" t="s">
        <v>13</v>
      </c>
      <c r="F13" s="69">
        <v>15</v>
      </c>
      <c r="G13" s="86"/>
      <c r="H13" s="71" t="s">
        <v>214</v>
      </c>
      <c r="I13" s="154">
        <v>180000</v>
      </c>
      <c r="J13" s="155">
        <f t="shared" si="0"/>
        <v>34200</v>
      </c>
      <c r="K13" s="155">
        <f t="shared" si="1"/>
        <v>214200</v>
      </c>
      <c r="L13" s="156">
        <f t="shared" si="2"/>
        <v>3213000</v>
      </c>
      <c r="M13" s="154">
        <v>162000</v>
      </c>
      <c r="N13" s="155">
        <f t="shared" si="3"/>
        <v>30780</v>
      </c>
      <c r="O13" s="155">
        <f t="shared" si="4"/>
        <v>192780</v>
      </c>
      <c r="P13" s="157">
        <f t="shared" si="5"/>
        <v>2891700</v>
      </c>
      <c r="Q13" s="154">
        <v>200000</v>
      </c>
      <c r="R13" s="155">
        <f t="shared" si="6"/>
        <v>38000</v>
      </c>
      <c r="S13" s="155">
        <f t="shared" si="7"/>
        <v>238000</v>
      </c>
      <c r="T13" s="157">
        <f t="shared" si="8"/>
        <v>3570000</v>
      </c>
      <c r="U13" s="154">
        <f t="shared" si="9"/>
        <v>214993.33333333334</v>
      </c>
      <c r="V13" s="156">
        <f t="shared" si="10"/>
        <v>3224900</v>
      </c>
    </row>
    <row r="14" spans="1:22" ht="93.75" customHeight="1" thickBot="1" x14ac:dyDescent="0.3">
      <c r="A14" s="158">
        <v>12</v>
      </c>
      <c r="B14" s="86">
        <v>48101904</v>
      </c>
      <c r="C14" s="126" t="s">
        <v>235</v>
      </c>
      <c r="D14" s="127" t="s">
        <v>236</v>
      </c>
      <c r="E14" s="86" t="s">
        <v>13</v>
      </c>
      <c r="F14" s="69">
        <v>10</v>
      </c>
      <c r="G14" s="86"/>
      <c r="H14" s="71" t="s">
        <v>214</v>
      </c>
      <c r="I14" s="154">
        <v>22000</v>
      </c>
      <c r="J14" s="155">
        <f t="shared" si="0"/>
        <v>4180</v>
      </c>
      <c r="K14" s="155">
        <f t="shared" si="1"/>
        <v>26180</v>
      </c>
      <c r="L14" s="156">
        <f t="shared" si="2"/>
        <v>261800</v>
      </c>
      <c r="M14" s="154">
        <v>19800</v>
      </c>
      <c r="N14" s="155">
        <f t="shared" si="3"/>
        <v>3762</v>
      </c>
      <c r="O14" s="155">
        <f t="shared" si="4"/>
        <v>23562</v>
      </c>
      <c r="P14" s="157">
        <f t="shared" si="5"/>
        <v>235620</v>
      </c>
      <c r="Q14" s="154">
        <v>24400</v>
      </c>
      <c r="R14" s="155">
        <f t="shared" si="6"/>
        <v>4636</v>
      </c>
      <c r="S14" s="155">
        <f t="shared" si="7"/>
        <v>29036</v>
      </c>
      <c r="T14" s="157">
        <f t="shared" si="8"/>
        <v>290360</v>
      </c>
      <c r="U14" s="154">
        <f t="shared" si="9"/>
        <v>26259.333333333332</v>
      </c>
      <c r="V14" s="156">
        <f t="shared" si="10"/>
        <v>262593.33333333331</v>
      </c>
    </row>
    <row r="15" spans="1:22" ht="106.5" customHeight="1" x14ac:dyDescent="0.25">
      <c r="A15" s="148">
        <v>13</v>
      </c>
      <c r="B15" s="86">
        <v>48101903</v>
      </c>
      <c r="C15" s="126" t="s">
        <v>237</v>
      </c>
      <c r="D15" s="127" t="s">
        <v>238</v>
      </c>
      <c r="E15" s="86" t="s">
        <v>13</v>
      </c>
      <c r="F15" s="69">
        <v>10</v>
      </c>
      <c r="G15" s="86"/>
      <c r="H15" s="71" t="s">
        <v>214</v>
      </c>
      <c r="I15" s="154">
        <v>240000</v>
      </c>
      <c r="J15" s="155">
        <f t="shared" si="0"/>
        <v>45600</v>
      </c>
      <c r="K15" s="155">
        <f t="shared" si="1"/>
        <v>285600</v>
      </c>
      <c r="L15" s="156">
        <f t="shared" si="2"/>
        <v>2856000</v>
      </c>
      <c r="M15" s="154">
        <v>216000</v>
      </c>
      <c r="N15" s="155">
        <f t="shared" si="3"/>
        <v>41040</v>
      </c>
      <c r="O15" s="155">
        <f t="shared" si="4"/>
        <v>257040</v>
      </c>
      <c r="P15" s="157">
        <f t="shared" si="5"/>
        <v>2570400</v>
      </c>
      <c r="Q15" s="154">
        <v>266600</v>
      </c>
      <c r="R15" s="155">
        <f t="shared" si="6"/>
        <v>50654</v>
      </c>
      <c r="S15" s="155">
        <f t="shared" si="7"/>
        <v>317254</v>
      </c>
      <c r="T15" s="157">
        <f t="shared" si="8"/>
        <v>3172540</v>
      </c>
      <c r="U15" s="154">
        <f t="shared" si="9"/>
        <v>286631.33333333331</v>
      </c>
      <c r="V15" s="156">
        <f t="shared" si="10"/>
        <v>2866313.333333333</v>
      </c>
    </row>
    <row r="16" spans="1:22" ht="88.5" customHeight="1" x14ac:dyDescent="0.25">
      <c r="A16" s="158">
        <v>14</v>
      </c>
      <c r="B16" s="86">
        <v>48101903</v>
      </c>
      <c r="C16" s="126" t="s">
        <v>239</v>
      </c>
      <c r="D16" s="127" t="s">
        <v>240</v>
      </c>
      <c r="E16" s="86" t="s">
        <v>13</v>
      </c>
      <c r="F16" s="69">
        <v>20</v>
      </c>
      <c r="G16" s="86"/>
      <c r="H16" s="71" t="s">
        <v>214</v>
      </c>
      <c r="I16" s="154">
        <v>80000</v>
      </c>
      <c r="J16" s="155">
        <f t="shared" si="0"/>
        <v>15200</v>
      </c>
      <c r="K16" s="155">
        <f t="shared" si="1"/>
        <v>95200</v>
      </c>
      <c r="L16" s="156">
        <f t="shared" si="2"/>
        <v>1904000</v>
      </c>
      <c r="M16" s="154">
        <v>72000</v>
      </c>
      <c r="N16" s="155">
        <f t="shared" si="3"/>
        <v>13680</v>
      </c>
      <c r="O16" s="155">
        <f t="shared" si="4"/>
        <v>85680</v>
      </c>
      <c r="P16" s="157">
        <f t="shared" si="5"/>
        <v>1713600</v>
      </c>
      <c r="Q16" s="154">
        <v>88800</v>
      </c>
      <c r="R16" s="155">
        <f t="shared" si="6"/>
        <v>16872</v>
      </c>
      <c r="S16" s="155">
        <f t="shared" si="7"/>
        <v>105672</v>
      </c>
      <c r="T16" s="157">
        <f t="shared" si="8"/>
        <v>2113440</v>
      </c>
      <c r="U16" s="154">
        <f t="shared" si="9"/>
        <v>95517.333333333328</v>
      </c>
      <c r="V16" s="156">
        <f t="shared" si="10"/>
        <v>1910346.6666666665</v>
      </c>
    </row>
    <row r="17" spans="1:22" ht="96" customHeight="1" thickBot="1" x14ac:dyDescent="0.3">
      <c r="A17" s="158">
        <v>15</v>
      </c>
      <c r="B17" s="86">
        <v>48101902</v>
      </c>
      <c r="C17" s="126" t="s">
        <v>241</v>
      </c>
      <c r="D17" s="127" t="s">
        <v>242</v>
      </c>
      <c r="E17" s="86" t="s">
        <v>13</v>
      </c>
      <c r="F17" s="69">
        <v>15</v>
      </c>
      <c r="G17" s="86"/>
      <c r="H17" s="71" t="s">
        <v>214</v>
      </c>
      <c r="I17" s="154">
        <v>160000</v>
      </c>
      <c r="J17" s="155">
        <f t="shared" si="0"/>
        <v>30400</v>
      </c>
      <c r="K17" s="155">
        <f t="shared" si="1"/>
        <v>190400</v>
      </c>
      <c r="L17" s="156">
        <f t="shared" si="2"/>
        <v>2856000</v>
      </c>
      <c r="M17" s="154">
        <v>144000</v>
      </c>
      <c r="N17" s="155">
        <f t="shared" si="3"/>
        <v>27360</v>
      </c>
      <c r="O17" s="155">
        <f t="shared" si="4"/>
        <v>171360</v>
      </c>
      <c r="P17" s="157">
        <f t="shared" si="5"/>
        <v>2570400</v>
      </c>
      <c r="Q17" s="154">
        <v>177700</v>
      </c>
      <c r="R17" s="155">
        <f t="shared" si="6"/>
        <v>33763</v>
      </c>
      <c r="S17" s="155">
        <f t="shared" si="7"/>
        <v>211463</v>
      </c>
      <c r="T17" s="157">
        <f t="shared" si="8"/>
        <v>3171945</v>
      </c>
      <c r="U17" s="154">
        <f t="shared" si="9"/>
        <v>191074.33333333334</v>
      </c>
      <c r="V17" s="156">
        <f t="shared" si="10"/>
        <v>2866115</v>
      </c>
    </row>
    <row r="18" spans="1:22" ht="105.75" customHeight="1" x14ac:dyDescent="0.25">
      <c r="A18" s="148">
        <v>16</v>
      </c>
      <c r="B18" s="86">
        <v>48101902</v>
      </c>
      <c r="C18" s="126" t="s">
        <v>243</v>
      </c>
      <c r="D18" s="127" t="s">
        <v>244</v>
      </c>
      <c r="E18" s="86" t="s">
        <v>13</v>
      </c>
      <c r="F18" s="69">
        <v>20</v>
      </c>
      <c r="G18" s="86"/>
      <c r="H18" s="71" t="s">
        <v>214</v>
      </c>
      <c r="I18" s="154">
        <v>22000</v>
      </c>
      <c r="J18" s="155">
        <f t="shared" si="0"/>
        <v>4180</v>
      </c>
      <c r="K18" s="155">
        <f t="shared" si="1"/>
        <v>26180</v>
      </c>
      <c r="L18" s="156">
        <f t="shared" si="2"/>
        <v>523600</v>
      </c>
      <c r="M18" s="154">
        <v>19800</v>
      </c>
      <c r="N18" s="155">
        <f t="shared" si="3"/>
        <v>3762</v>
      </c>
      <c r="O18" s="155">
        <f t="shared" si="4"/>
        <v>23562</v>
      </c>
      <c r="P18" s="157">
        <f t="shared" si="5"/>
        <v>471240</v>
      </c>
      <c r="Q18" s="154">
        <v>24400</v>
      </c>
      <c r="R18" s="155">
        <f t="shared" si="6"/>
        <v>4636</v>
      </c>
      <c r="S18" s="155">
        <f t="shared" si="7"/>
        <v>29036</v>
      </c>
      <c r="T18" s="157">
        <f t="shared" si="8"/>
        <v>580720</v>
      </c>
      <c r="U18" s="154">
        <f t="shared" si="9"/>
        <v>26259.333333333332</v>
      </c>
      <c r="V18" s="156">
        <f t="shared" si="10"/>
        <v>525186.66666666663</v>
      </c>
    </row>
    <row r="19" spans="1:22" ht="113.25" customHeight="1" x14ac:dyDescent="0.25">
      <c r="A19" s="158">
        <v>17</v>
      </c>
      <c r="B19" s="86">
        <v>48101902</v>
      </c>
      <c r="C19" s="126" t="s">
        <v>245</v>
      </c>
      <c r="D19" s="127" t="s">
        <v>246</v>
      </c>
      <c r="E19" s="86" t="s">
        <v>13</v>
      </c>
      <c r="F19" s="69">
        <v>20</v>
      </c>
      <c r="G19" s="86"/>
      <c r="H19" s="71" t="s">
        <v>214</v>
      </c>
      <c r="I19" s="154">
        <v>60000</v>
      </c>
      <c r="J19" s="155">
        <f t="shared" si="0"/>
        <v>11400</v>
      </c>
      <c r="K19" s="155">
        <f t="shared" si="1"/>
        <v>71400</v>
      </c>
      <c r="L19" s="156">
        <f t="shared" si="2"/>
        <v>1428000</v>
      </c>
      <c r="M19" s="154">
        <v>54000</v>
      </c>
      <c r="N19" s="155">
        <f t="shared" si="3"/>
        <v>10260</v>
      </c>
      <c r="O19" s="155">
        <f t="shared" si="4"/>
        <v>64260</v>
      </c>
      <c r="P19" s="157">
        <f t="shared" si="5"/>
        <v>1285200</v>
      </c>
      <c r="Q19" s="154">
        <v>66600</v>
      </c>
      <c r="R19" s="155">
        <f t="shared" si="6"/>
        <v>12654</v>
      </c>
      <c r="S19" s="155">
        <f t="shared" si="7"/>
        <v>79254</v>
      </c>
      <c r="T19" s="157">
        <f t="shared" si="8"/>
        <v>1585080</v>
      </c>
      <c r="U19" s="154">
        <f t="shared" si="9"/>
        <v>71638</v>
      </c>
      <c r="V19" s="156">
        <f t="shared" si="10"/>
        <v>1432760</v>
      </c>
    </row>
    <row r="20" spans="1:22" ht="102" customHeight="1" thickBot="1" x14ac:dyDescent="0.3">
      <c r="A20" s="158">
        <v>18</v>
      </c>
      <c r="B20" s="86">
        <v>48101902</v>
      </c>
      <c r="C20" s="126" t="s">
        <v>247</v>
      </c>
      <c r="D20" s="127" t="s">
        <v>248</v>
      </c>
      <c r="E20" s="86" t="s">
        <v>13</v>
      </c>
      <c r="F20" s="69">
        <v>20</v>
      </c>
      <c r="G20" s="86"/>
      <c r="H20" s="71" t="s">
        <v>214</v>
      </c>
      <c r="I20" s="154">
        <v>10000</v>
      </c>
      <c r="J20" s="155">
        <f t="shared" si="0"/>
        <v>1900</v>
      </c>
      <c r="K20" s="155">
        <f t="shared" si="1"/>
        <v>11900</v>
      </c>
      <c r="L20" s="156">
        <f t="shared" si="2"/>
        <v>238000</v>
      </c>
      <c r="M20" s="154">
        <v>9000</v>
      </c>
      <c r="N20" s="155">
        <f t="shared" si="3"/>
        <v>1710</v>
      </c>
      <c r="O20" s="155">
        <f t="shared" si="4"/>
        <v>10710</v>
      </c>
      <c r="P20" s="157">
        <f t="shared" si="5"/>
        <v>214200</v>
      </c>
      <c r="Q20" s="154">
        <v>11100</v>
      </c>
      <c r="R20" s="155">
        <f t="shared" si="6"/>
        <v>2109</v>
      </c>
      <c r="S20" s="155">
        <f t="shared" si="7"/>
        <v>13209</v>
      </c>
      <c r="T20" s="157">
        <f t="shared" si="8"/>
        <v>264180</v>
      </c>
      <c r="U20" s="154">
        <f t="shared" si="9"/>
        <v>11939.666666666666</v>
      </c>
      <c r="V20" s="156">
        <f t="shared" si="10"/>
        <v>238793.33333333331</v>
      </c>
    </row>
    <row r="21" spans="1:22" ht="63.75" customHeight="1" x14ac:dyDescent="0.25">
      <c r="A21" s="148">
        <v>19</v>
      </c>
      <c r="B21" s="86">
        <v>48101902</v>
      </c>
      <c r="C21" s="126" t="s">
        <v>249</v>
      </c>
      <c r="D21" s="127" t="s">
        <v>250</v>
      </c>
      <c r="E21" s="86" t="s">
        <v>13</v>
      </c>
      <c r="F21" s="69">
        <v>20</v>
      </c>
      <c r="G21" s="86"/>
      <c r="H21" s="71" t="s">
        <v>214</v>
      </c>
      <c r="I21" s="154">
        <v>10000</v>
      </c>
      <c r="J21" s="155">
        <f t="shared" si="0"/>
        <v>1900</v>
      </c>
      <c r="K21" s="155">
        <f t="shared" si="1"/>
        <v>11900</v>
      </c>
      <c r="L21" s="156">
        <f t="shared" si="2"/>
        <v>238000</v>
      </c>
      <c r="M21" s="154">
        <v>9000</v>
      </c>
      <c r="N21" s="155">
        <f t="shared" si="3"/>
        <v>1710</v>
      </c>
      <c r="O21" s="155">
        <f t="shared" si="4"/>
        <v>10710</v>
      </c>
      <c r="P21" s="157">
        <f t="shared" si="5"/>
        <v>214200</v>
      </c>
      <c r="Q21" s="154">
        <v>11100</v>
      </c>
      <c r="R21" s="155">
        <f t="shared" si="6"/>
        <v>2109</v>
      </c>
      <c r="S21" s="155">
        <f t="shared" si="7"/>
        <v>13209</v>
      </c>
      <c r="T21" s="157">
        <f t="shared" si="8"/>
        <v>264180</v>
      </c>
      <c r="U21" s="154">
        <f t="shared" si="9"/>
        <v>11939.666666666666</v>
      </c>
      <c r="V21" s="156">
        <f t="shared" si="10"/>
        <v>238793.33333333331</v>
      </c>
    </row>
    <row r="22" spans="1:22" ht="85.5" customHeight="1" x14ac:dyDescent="0.25">
      <c r="A22" s="158">
        <v>20</v>
      </c>
      <c r="B22" s="86">
        <v>48101902</v>
      </c>
      <c r="C22" s="126" t="s">
        <v>251</v>
      </c>
      <c r="D22" s="127" t="s">
        <v>252</v>
      </c>
      <c r="E22" s="86" t="s">
        <v>13</v>
      </c>
      <c r="F22" s="69">
        <v>5</v>
      </c>
      <c r="G22" s="86"/>
      <c r="H22" s="71" t="s">
        <v>214</v>
      </c>
      <c r="I22" s="154">
        <v>40000</v>
      </c>
      <c r="J22" s="155">
        <f t="shared" si="0"/>
        <v>7600</v>
      </c>
      <c r="K22" s="155">
        <f t="shared" si="1"/>
        <v>47600</v>
      </c>
      <c r="L22" s="156">
        <f t="shared" si="2"/>
        <v>238000</v>
      </c>
      <c r="M22" s="154">
        <v>36000</v>
      </c>
      <c r="N22" s="155">
        <f t="shared" si="3"/>
        <v>6840</v>
      </c>
      <c r="O22" s="155">
        <f t="shared" si="4"/>
        <v>42840</v>
      </c>
      <c r="P22" s="157">
        <f t="shared" si="5"/>
        <v>214200</v>
      </c>
      <c r="Q22" s="154">
        <v>44400</v>
      </c>
      <c r="R22" s="155">
        <f t="shared" si="6"/>
        <v>8436</v>
      </c>
      <c r="S22" s="155">
        <f t="shared" si="7"/>
        <v>52836</v>
      </c>
      <c r="T22" s="157">
        <f t="shared" si="8"/>
        <v>264180</v>
      </c>
      <c r="U22" s="154">
        <f t="shared" si="9"/>
        <v>47758.666666666664</v>
      </c>
      <c r="V22" s="156">
        <f t="shared" si="10"/>
        <v>238793.33333333331</v>
      </c>
    </row>
    <row r="23" spans="1:22" ht="75.75" customHeight="1" thickBot="1" x14ac:dyDescent="0.3">
      <c r="A23" s="158">
        <v>21</v>
      </c>
      <c r="B23" s="86">
        <v>52151600</v>
      </c>
      <c r="C23" s="126" t="s">
        <v>253</v>
      </c>
      <c r="D23" s="127" t="s">
        <v>254</v>
      </c>
      <c r="E23" s="86" t="s">
        <v>13</v>
      </c>
      <c r="F23" s="69">
        <v>4</v>
      </c>
      <c r="G23" s="86"/>
      <c r="H23" s="71" t="s">
        <v>214</v>
      </c>
      <c r="I23" s="154">
        <v>10000</v>
      </c>
      <c r="J23" s="155">
        <f t="shared" si="0"/>
        <v>1900</v>
      </c>
      <c r="K23" s="155">
        <f t="shared" si="1"/>
        <v>11900</v>
      </c>
      <c r="L23" s="156">
        <f t="shared" si="2"/>
        <v>47600</v>
      </c>
      <c r="M23" s="154">
        <v>9000</v>
      </c>
      <c r="N23" s="155">
        <f t="shared" si="3"/>
        <v>1710</v>
      </c>
      <c r="O23" s="155">
        <f t="shared" si="4"/>
        <v>10710</v>
      </c>
      <c r="P23" s="157">
        <f t="shared" si="5"/>
        <v>42840</v>
      </c>
      <c r="Q23" s="154">
        <v>11100</v>
      </c>
      <c r="R23" s="155">
        <f t="shared" si="6"/>
        <v>2109</v>
      </c>
      <c r="S23" s="155">
        <f t="shared" si="7"/>
        <v>13209</v>
      </c>
      <c r="T23" s="157">
        <f t="shared" si="8"/>
        <v>52836</v>
      </c>
      <c r="U23" s="154">
        <f t="shared" si="9"/>
        <v>11939.666666666666</v>
      </c>
      <c r="V23" s="156">
        <f t="shared" si="10"/>
        <v>47758.666666666664</v>
      </c>
    </row>
    <row r="24" spans="1:22" ht="73.5" customHeight="1" x14ac:dyDescent="0.25">
      <c r="A24" s="148">
        <v>22</v>
      </c>
      <c r="B24" s="86">
        <v>52151600</v>
      </c>
      <c r="C24" s="126" t="s">
        <v>255</v>
      </c>
      <c r="D24" s="127" t="s">
        <v>256</v>
      </c>
      <c r="E24" s="86" t="s">
        <v>13</v>
      </c>
      <c r="F24" s="69">
        <v>5</v>
      </c>
      <c r="G24" s="86"/>
      <c r="H24" s="71" t="s">
        <v>214</v>
      </c>
      <c r="I24" s="154">
        <v>80000</v>
      </c>
      <c r="J24" s="155">
        <f t="shared" si="0"/>
        <v>15200</v>
      </c>
      <c r="K24" s="155">
        <f t="shared" si="1"/>
        <v>95200</v>
      </c>
      <c r="L24" s="156">
        <f t="shared" si="2"/>
        <v>476000</v>
      </c>
      <c r="M24" s="154">
        <v>72000</v>
      </c>
      <c r="N24" s="155">
        <f t="shared" si="3"/>
        <v>13680</v>
      </c>
      <c r="O24" s="155">
        <f t="shared" si="4"/>
        <v>85680</v>
      </c>
      <c r="P24" s="157">
        <f t="shared" si="5"/>
        <v>428400</v>
      </c>
      <c r="Q24" s="154">
        <v>88800</v>
      </c>
      <c r="R24" s="155">
        <f t="shared" si="6"/>
        <v>16872</v>
      </c>
      <c r="S24" s="155">
        <f t="shared" si="7"/>
        <v>105672</v>
      </c>
      <c r="T24" s="157">
        <f t="shared" si="8"/>
        <v>528360</v>
      </c>
      <c r="U24" s="154">
        <f t="shared" si="9"/>
        <v>95517.333333333328</v>
      </c>
      <c r="V24" s="156">
        <f t="shared" si="10"/>
        <v>477586.66666666663</v>
      </c>
    </row>
    <row r="25" spans="1:22" ht="87.75" customHeight="1" x14ac:dyDescent="0.25">
      <c r="A25" s="158">
        <v>23</v>
      </c>
      <c r="B25" s="86">
        <v>48101911</v>
      </c>
      <c r="C25" s="126" t="s">
        <v>257</v>
      </c>
      <c r="D25" s="127" t="s">
        <v>258</v>
      </c>
      <c r="E25" s="86" t="s">
        <v>13</v>
      </c>
      <c r="F25" s="69">
        <v>4</v>
      </c>
      <c r="G25" s="86"/>
      <c r="H25" s="71" t="s">
        <v>214</v>
      </c>
      <c r="I25" s="154">
        <v>90000</v>
      </c>
      <c r="J25" s="155">
        <f t="shared" si="0"/>
        <v>17100</v>
      </c>
      <c r="K25" s="155">
        <f t="shared" si="1"/>
        <v>107100</v>
      </c>
      <c r="L25" s="156">
        <f t="shared" si="2"/>
        <v>428400</v>
      </c>
      <c r="M25" s="154">
        <v>81000</v>
      </c>
      <c r="N25" s="155">
        <f t="shared" si="3"/>
        <v>15390</v>
      </c>
      <c r="O25" s="155">
        <f t="shared" si="4"/>
        <v>96390</v>
      </c>
      <c r="P25" s="157">
        <f t="shared" si="5"/>
        <v>385560</v>
      </c>
      <c r="Q25" s="154">
        <v>100000</v>
      </c>
      <c r="R25" s="155">
        <f t="shared" si="6"/>
        <v>19000</v>
      </c>
      <c r="S25" s="155">
        <f t="shared" si="7"/>
        <v>119000</v>
      </c>
      <c r="T25" s="157">
        <f t="shared" si="8"/>
        <v>476000</v>
      </c>
      <c r="U25" s="154">
        <f t="shared" si="9"/>
        <v>107496.66666666667</v>
      </c>
      <c r="V25" s="156">
        <f t="shared" si="10"/>
        <v>429986.66666666669</v>
      </c>
    </row>
    <row r="26" spans="1:22" ht="79.5" customHeight="1" thickBot="1" x14ac:dyDescent="0.3">
      <c r="A26" s="158">
        <v>24</v>
      </c>
      <c r="B26" s="86">
        <v>48101907</v>
      </c>
      <c r="C26" s="126" t="s">
        <v>259</v>
      </c>
      <c r="D26" s="127" t="s">
        <v>260</v>
      </c>
      <c r="E26" s="86" t="s">
        <v>13</v>
      </c>
      <c r="F26" s="69">
        <v>1</v>
      </c>
      <c r="G26" s="86"/>
      <c r="H26" s="71" t="s">
        <v>214</v>
      </c>
      <c r="I26" s="154">
        <v>200000</v>
      </c>
      <c r="J26" s="155">
        <f t="shared" si="0"/>
        <v>38000</v>
      </c>
      <c r="K26" s="155">
        <f t="shared" si="1"/>
        <v>238000</v>
      </c>
      <c r="L26" s="156">
        <f t="shared" si="2"/>
        <v>238000</v>
      </c>
      <c r="M26" s="154">
        <v>180000</v>
      </c>
      <c r="N26" s="155">
        <f t="shared" si="3"/>
        <v>34200</v>
      </c>
      <c r="O26" s="155">
        <f t="shared" si="4"/>
        <v>214200</v>
      </c>
      <c r="P26" s="157">
        <f t="shared" si="5"/>
        <v>214200</v>
      </c>
      <c r="Q26" s="154">
        <v>222200</v>
      </c>
      <c r="R26" s="155">
        <f t="shared" si="6"/>
        <v>42218</v>
      </c>
      <c r="S26" s="155">
        <f t="shared" si="7"/>
        <v>264418</v>
      </c>
      <c r="T26" s="157">
        <f t="shared" si="8"/>
        <v>264418</v>
      </c>
      <c r="U26" s="154">
        <f t="shared" si="9"/>
        <v>238872.66666666666</v>
      </c>
      <c r="V26" s="156">
        <f t="shared" si="10"/>
        <v>238872.66666666666</v>
      </c>
    </row>
    <row r="27" spans="1:22" ht="78.75" customHeight="1" x14ac:dyDescent="0.25">
      <c r="A27" s="148">
        <v>25</v>
      </c>
      <c r="B27" s="86">
        <v>48101907</v>
      </c>
      <c r="C27" s="126" t="s">
        <v>261</v>
      </c>
      <c r="D27" s="127" t="s">
        <v>262</v>
      </c>
      <c r="E27" s="86" t="s">
        <v>13</v>
      </c>
      <c r="F27" s="69">
        <v>1</v>
      </c>
      <c r="G27" s="86"/>
      <c r="H27" s="71" t="s">
        <v>214</v>
      </c>
      <c r="I27" s="154">
        <v>80000</v>
      </c>
      <c r="J27" s="155">
        <f t="shared" si="0"/>
        <v>15200</v>
      </c>
      <c r="K27" s="155">
        <f t="shared" si="1"/>
        <v>95200</v>
      </c>
      <c r="L27" s="156">
        <f t="shared" si="2"/>
        <v>95200</v>
      </c>
      <c r="M27" s="154">
        <v>72000</v>
      </c>
      <c r="N27" s="155">
        <f t="shared" si="3"/>
        <v>13680</v>
      </c>
      <c r="O27" s="155">
        <f t="shared" si="4"/>
        <v>85680</v>
      </c>
      <c r="P27" s="157">
        <f t="shared" si="5"/>
        <v>85680</v>
      </c>
      <c r="Q27" s="154">
        <v>88800</v>
      </c>
      <c r="R27" s="155">
        <f t="shared" si="6"/>
        <v>16872</v>
      </c>
      <c r="S27" s="155">
        <f t="shared" si="7"/>
        <v>105672</v>
      </c>
      <c r="T27" s="157">
        <f t="shared" si="8"/>
        <v>105672</v>
      </c>
      <c r="U27" s="154">
        <f t="shared" si="9"/>
        <v>95517.333333333328</v>
      </c>
      <c r="V27" s="156">
        <f t="shared" si="10"/>
        <v>95517.333333333328</v>
      </c>
    </row>
    <row r="28" spans="1:22" ht="76.5" customHeight="1" x14ac:dyDescent="0.25">
      <c r="A28" s="158">
        <v>26</v>
      </c>
      <c r="B28" s="86">
        <v>48101911</v>
      </c>
      <c r="C28" s="126" t="s">
        <v>263</v>
      </c>
      <c r="D28" s="127" t="s">
        <v>264</v>
      </c>
      <c r="E28" s="86" t="s">
        <v>13</v>
      </c>
      <c r="F28" s="69">
        <v>2</v>
      </c>
      <c r="G28" s="86"/>
      <c r="H28" s="71" t="s">
        <v>214</v>
      </c>
      <c r="I28" s="154">
        <v>100000</v>
      </c>
      <c r="J28" s="155">
        <f t="shared" si="0"/>
        <v>19000</v>
      </c>
      <c r="K28" s="155">
        <f t="shared" si="1"/>
        <v>119000</v>
      </c>
      <c r="L28" s="156">
        <f t="shared" si="2"/>
        <v>238000</v>
      </c>
      <c r="M28" s="154">
        <v>90000</v>
      </c>
      <c r="N28" s="155">
        <f t="shared" si="3"/>
        <v>17100</v>
      </c>
      <c r="O28" s="155">
        <f t="shared" si="4"/>
        <v>107100</v>
      </c>
      <c r="P28" s="157">
        <f t="shared" si="5"/>
        <v>214200</v>
      </c>
      <c r="Q28" s="154">
        <v>111100</v>
      </c>
      <c r="R28" s="155">
        <f t="shared" si="6"/>
        <v>21109</v>
      </c>
      <c r="S28" s="155">
        <f t="shared" si="7"/>
        <v>132209</v>
      </c>
      <c r="T28" s="157">
        <f t="shared" si="8"/>
        <v>264418</v>
      </c>
      <c r="U28" s="154">
        <f t="shared" si="9"/>
        <v>119436.33333333333</v>
      </c>
      <c r="V28" s="156">
        <f t="shared" si="10"/>
        <v>238872.66666666666</v>
      </c>
    </row>
    <row r="29" spans="1:22" ht="98.25" customHeight="1" thickBot="1" x14ac:dyDescent="0.3">
      <c r="A29" s="158">
        <v>27</v>
      </c>
      <c r="B29" s="86">
        <v>48101915</v>
      </c>
      <c r="C29" s="126" t="s">
        <v>265</v>
      </c>
      <c r="D29" s="78" t="s">
        <v>266</v>
      </c>
      <c r="E29" s="86" t="s">
        <v>13</v>
      </c>
      <c r="F29" s="69">
        <v>2</v>
      </c>
      <c r="G29" s="86"/>
      <c r="H29" s="71" t="s">
        <v>214</v>
      </c>
      <c r="I29" s="154">
        <v>20000</v>
      </c>
      <c r="J29" s="155">
        <f t="shared" si="0"/>
        <v>3800</v>
      </c>
      <c r="K29" s="155">
        <f t="shared" si="1"/>
        <v>23800</v>
      </c>
      <c r="L29" s="156">
        <f t="shared" si="2"/>
        <v>47600</v>
      </c>
      <c r="M29" s="154">
        <v>18000</v>
      </c>
      <c r="N29" s="155">
        <f t="shared" si="3"/>
        <v>3420</v>
      </c>
      <c r="O29" s="155">
        <f t="shared" si="4"/>
        <v>21420</v>
      </c>
      <c r="P29" s="157">
        <f t="shared" si="5"/>
        <v>42840</v>
      </c>
      <c r="Q29" s="154">
        <v>22200</v>
      </c>
      <c r="R29" s="155">
        <f t="shared" si="6"/>
        <v>4218</v>
      </c>
      <c r="S29" s="155">
        <f t="shared" si="7"/>
        <v>26418</v>
      </c>
      <c r="T29" s="157">
        <f t="shared" si="8"/>
        <v>52836</v>
      </c>
      <c r="U29" s="154">
        <f t="shared" si="9"/>
        <v>23879.333333333332</v>
      </c>
      <c r="V29" s="156">
        <f t="shared" si="10"/>
        <v>47758.666666666664</v>
      </c>
    </row>
    <row r="30" spans="1:22" ht="51" x14ac:dyDescent="0.25">
      <c r="A30" s="148">
        <v>28</v>
      </c>
      <c r="B30" s="159">
        <v>60141000</v>
      </c>
      <c r="C30" s="67" t="s">
        <v>267</v>
      </c>
      <c r="D30" s="68" t="s">
        <v>268</v>
      </c>
      <c r="E30" s="126" t="s">
        <v>269</v>
      </c>
      <c r="F30" s="67">
        <v>14</v>
      </c>
      <c r="G30" s="86"/>
      <c r="H30" s="71" t="s">
        <v>270</v>
      </c>
      <c r="I30" s="160">
        <v>10000</v>
      </c>
      <c r="J30" s="161">
        <f>+I30*19%</f>
        <v>1900</v>
      </c>
      <c r="K30" s="161">
        <f>+I30+J30</f>
        <v>11900</v>
      </c>
      <c r="L30" s="162">
        <f>+K30*F30</f>
        <v>166600</v>
      </c>
      <c r="M30" s="163">
        <v>9000</v>
      </c>
      <c r="N30" s="161">
        <f>+M30*19%</f>
        <v>1710</v>
      </c>
      <c r="O30" s="161">
        <f>+N30+M30</f>
        <v>10710</v>
      </c>
      <c r="P30" s="164">
        <f>+O30*F30</f>
        <v>149940</v>
      </c>
      <c r="Q30" s="163">
        <v>11100</v>
      </c>
      <c r="R30" s="161">
        <f>+Q30*19%</f>
        <v>2109</v>
      </c>
      <c r="S30" s="161">
        <f>+R30+Q30</f>
        <v>13209</v>
      </c>
      <c r="T30" s="164">
        <f>+S30*F30</f>
        <v>184926</v>
      </c>
      <c r="U30" s="160">
        <f>+AVERAGE(K30,O30,S30)</f>
        <v>11939.666666666666</v>
      </c>
      <c r="V30" s="162">
        <f>+U30*F30</f>
        <v>167155.33333333331</v>
      </c>
    </row>
    <row r="31" spans="1:22" ht="89.25" x14ac:dyDescent="0.25">
      <c r="A31" s="158">
        <v>29</v>
      </c>
      <c r="B31" s="159">
        <v>60141001</v>
      </c>
      <c r="C31" s="67" t="s">
        <v>271</v>
      </c>
      <c r="D31" s="68" t="s">
        <v>272</v>
      </c>
      <c r="E31" s="126" t="s">
        <v>208</v>
      </c>
      <c r="F31" s="67">
        <v>10</v>
      </c>
      <c r="G31" s="86"/>
      <c r="H31" s="71" t="s">
        <v>214</v>
      </c>
      <c r="I31" s="154">
        <v>44000</v>
      </c>
      <c r="J31" s="155">
        <f t="shared" si="0"/>
        <v>8360</v>
      </c>
      <c r="K31" s="155">
        <f t="shared" si="1"/>
        <v>52360</v>
      </c>
      <c r="L31" s="156">
        <f t="shared" si="2"/>
        <v>523600</v>
      </c>
      <c r="M31" s="165">
        <v>39600</v>
      </c>
      <c r="N31" s="155">
        <f t="shared" si="3"/>
        <v>7524</v>
      </c>
      <c r="O31" s="155">
        <f t="shared" si="4"/>
        <v>47124</v>
      </c>
      <c r="P31" s="157">
        <f t="shared" si="5"/>
        <v>471240</v>
      </c>
      <c r="Q31" s="165">
        <v>48800</v>
      </c>
      <c r="R31" s="155">
        <f t="shared" si="6"/>
        <v>9272</v>
      </c>
      <c r="S31" s="155">
        <f t="shared" si="7"/>
        <v>58072</v>
      </c>
      <c r="T31" s="157">
        <f t="shared" si="8"/>
        <v>580720</v>
      </c>
      <c r="U31" s="154">
        <f t="shared" si="9"/>
        <v>52518.666666666664</v>
      </c>
      <c r="V31" s="156">
        <f t="shared" si="10"/>
        <v>525186.66666666663</v>
      </c>
    </row>
    <row r="32" spans="1:22" ht="192.75" thickBot="1" x14ac:dyDescent="0.3">
      <c r="A32" s="158">
        <v>30</v>
      </c>
      <c r="B32" s="119">
        <v>60141001</v>
      </c>
      <c r="C32" s="119" t="s">
        <v>273</v>
      </c>
      <c r="D32" s="166" t="s">
        <v>274</v>
      </c>
      <c r="E32" s="86" t="s">
        <v>41</v>
      </c>
      <c r="F32" s="86">
        <v>80</v>
      </c>
      <c r="G32" s="86"/>
      <c r="H32" s="71" t="s">
        <v>214</v>
      </c>
      <c r="I32" s="154">
        <v>1600</v>
      </c>
      <c r="J32" s="155">
        <f t="shared" si="0"/>
        <v>304</v>
      </c>
      <c r="K32" s="155">
        <f t="shared" si="1"/>
        <v>1904</v>
      </c>
      <c r="L32" s="156">
        <f t="shared" si="2"/>
        <v>152320</v>
      </c>
      <c r="M32" s="165">
        <v>1400</v>
      </c>
      <c r="N32" s="155">
        <f t="shared" si="3"/>
        <v>266</v>
      </c>
      <c r="O32" s="155">
        <f t="shared" si="4"/>
        <v>1666</v>
      </c>
      <c r="P32" s="157">
        <f t="shared" si="5"/>
        <v>133280</v>
      </c>
      <c r="Q32" s="165">
        <v>1700</v>
      </c>
      <c r="R32" s="155">
        <f t="shared" si="6"/>
        <v>323</v>
      </c>
      <c r="S32" s="155">
        <f t="shared" si="7"/>
        <v>2023</v>
      </c>
      <c r="T32" s="157">
        <f t="shared" si="8"/>
        <v>161840</v>
      </c>
      <c r="U32" s="154">
        <f t="shared" si="9"/>
        <v>1864.3333333333333</v>
      </c>
      <c r="V32" s="156">
        <f t="shared" si="10"/>
        <v>149146.66666666666</v>
      </c>
    </row>
    <row r="33" spans="1:22" ht="204" x14ac:dyDescent="0.25">
      <c r="A33" s="148">
        <v>31</v>
      </c>
      <c r="B33" s="119">
        <v>60141001</v>
      </c>
      <c r="C33" s="67" t="s">
        <v>271</v>
      </c>
      <c r="D33" s="166" t="s">
        <v>275</v>
      </c>
      <c r="E33" s="86" t="s">
        <v>41</v>
      </c>
      <c r="F33" s="86">
        <v>247</v>
      </c>
      <c r="G33" s="86"/>
      <c r="H33" s="71" t="s">
        <v>276</v>
      </c>
      <c r="I33" s="154">
        <v>1800</v>
      </c>
      <c r="J33" s="155">
        <f t="shared" si="0"/>
        <v>342</v>
      </c>
      <c r="K33" s="155">
        <f t="shared" si="1"/>
        <v>2142</v>
      </c>
      <c r="L33" s="156">
        <f t="shared" si="2"/>
        <v>529074</v>
      </c>
      <c r="M33" s="165">
        <v>1600</v>
      </c>
      <c r="N33" s="155">
        <f t="shared" si="3"/>
        <v>304</v>
      </c>
      <c r="O33" s="155">
        <f t="shared" si="4"/>
        <v>1904</v>
      </c>
      <c r="P33" s="157">
        <f t="shared" si="5"/>
        <v>470288</v>
      </c>
      <c r="Q33" s="165">
        <v>2000</v>
      </c>
      <c r="R33" s="155">
        <f t="shared" si="6"/>
        <v>380</v>
      </c>
      <c r="S33" s="155">
        <f t="shared" si="7"/>
        <v>2380</v>
      </c>
      <c r="T33" s="157">
        <f t="shared" si="8"/>
        <v>587860</v>
      </c>
      <c r="U33" s="154">
        <f t="shared" si="9"/>
        <v>2142</v>
      </c>
      <c r="V33" s="156">
        <f t="shared" si="10"/>
        <v>529074</v>
      </c>
    </row>
    <row r="34" spans="1:22" ht="204" x14ac:dyDescent="0.25">
      <c r="A34" s="158">
        <v>32</v>
      </c>
      <c r="B34" s="119">
        <v>60141001</v>
      </c>
      <c r="C34" s="67" t="s">
        <v>271</v>
      </c>
      <c r="D34" s="166" t="s">
        <v>277</v>
      </c>
      <c r="E34" s="86" t="s">
        <v>41</v>
      </c>
      <c r="F34" s="86">
        <v>318</v>
      </c>
      <c r="G34" s="86"/>
      <c r="H34" s="71" t="s">
        <v>278</v>
      </c>
      <c r="I34" s="154">
        <v>400</v>
      </c>
      <c r="J34" s="155">
        <f t="shared" si="0"/>
        <v>76</v>
      </c>
      <c r="K34" s="155">
        <f t="shared" si="1"/>
        <v>476</v>
      </c>
      <c r="L34" s="156">
        <f t="shared" si="2"/>
        <v>151368</v>
      </c>
      <c r="M34" s="165">
        <v>300</v>
      </c>
      <c r="N34" s="155">
        <f t="shared" si="3"/>
        <v>57</v>
      </c>
      <c r="O34" s="155">
        <f t="shared" si="4"/>
        <v>357</v>
      </c>
      <c r="P34" s="157">
        <f t="shared" si="5"/>
        <v>113526</v>
      </c>
      <c r="Q34" s="165">
        <v>400</v>
      </c>
      <c r="R34" s="155">
        <f t="shared" si="6"/>
        <v>76</v>
      </c>
      <c r="S34" s="155">
        <f t="shared" si="7"/>
        <v>476</v>
      </c>
      <c r="T34" s="157">
        <f t="shared" si="8"/>
        <v>151368</v>
      </c>
      <c r="U34" s="154">
        <f t="shared" si="9"/>
        <v>436.33333333333331</v>
      </c>
      <c r="V34" s="156">
        <f t="shared" si="10"/>
        <v>138754</v>
      </c>
    </row>
    <row r="35" spans="1:22" ht="216.75" thickBot="1" x14ac:dyDescent="0.3">
      <c r="A35" s="158">
        <v>33</v>
      </c>
      <c r="B35" s="86">
        <v>60141001</v>
      </c>
      <c r="C35" s="67" t="s">
        <v>271</v>
      </c>
      <c r="D35" s="166" t="s">
        <v>279</v>
      </c>
      <c r="E35" s="86" t="s">
        <v>41</v>
      </c>
      <c r="F35" s="86">
        <v>50</v>
      </c>
      <c r="G35" s="86"/>
      <c r="H35" s="71" t="s">
        <v>214</v>
      </c>
      <c r="I35" s="154">
        <v>12600</v>
      </c>
      <c r="J35" s="155">
        <f t="shared" si="0"/>
        <v>2394</v>
      </c>
      <c r="K35" s="155">
        <f t="shared" si="1"/>
        <v>14994</v>
      </c>
      <c r="L35" s="156">
        <f t="shared" si="2"/>
        <v>749700</v>
      </c>
      <c r="M35" s="165">
        <v>11300</v>
      </c>
      <c r="N35" s="155">
        <f t="shared" si="3"/>
        <v>2147</v>
      </c>
      <c r="O35" s="155">
        <f t="shared" si="4"/>
        <v>13447</v>
      </c>
      <c r="P35" s="157">
        <f t="shared" si="5"/>
        <v>672350</v>
      </c>
      <c r="Q35" s="165">
        <v>14000</v>
      </c>
      <c r="R35" s="155">
        <f t="shared" si="6"/>
        <v>2660</v>
      </c>
      <c r="S35" s="155">
        <f t="shared" si="7"/>
        <v>16660</v>
      </c>
      <c r="T35" s="157">
        <f t="shared" si="8"/>
        <v>833000</v>
      </c>
      <c r="U35" s="154">
        <f t="shared" si="9"/>
        <v>15033.666666666666</v>
      </c>
      <c r="V35" s="156">
        <f t="shared" si="10"/>
        <v>751683.33333333326</v>
      </c>
    </row>
    <row r="36" spans="1:22" ht="228" x14ac:dyDescent="0.25">
      <c r="A36" s="148">
        <v>34</v>
      </c>
      <c r="B36" s="86">
        <v>60141001</v>
      </c>
      <c r="C36" s="67" t="s">
        <v>271</v>
      </c>
      <c r="D36" s="166" t="s">
        <v>280</v>
      </c>
      <c r="E36" s="86" t="s">
        <v>41</v>
      </c>
      <c r="F36" s="86">
        <v>100</v>
      </c>
      <c r="G36" s="86"/>
      <c r="H36" s="71" t="s">
        <v>214</v>
      </c>
      <c r="I36" s="154">
        <v>1000</v>
      </c>
      <c r="J36" s="155">
        <f t="shared" si="0"/>
        <v>190</v>
      </c>
      <c r="K36" s="155">
        <f t="shared" si="1"/>
        <v>1190</v>
      </c>
      <c r="L36" s="156">
        <f t="shared" si="2"/>
        <v>119000</v>
      </c>
      <c r="M36" s="165">
        <v>900</v>
      </c>
      <c r="N36" s="155">
        <f t="shared" si="3"/>
        <v>171</v>
      </c>
      <c r="O36" s="155">
        <f t="shared" si="4"/>
        <v>1071</v>
      </c>
      <c r="P36" s="157">
        <f t="shared" si="5"/>
        <v>107100</v>
      </c>
      <c r="Q36" s="165">
        <v>1100</v>
      </c>
      <c r="R36" s="155">
        <f t="shared" si="6"/>
        <v>209</v>
      </c>
      <c r="S36" s="155">
        <f t="shared" si="7"/>
        <v>1309</v>
      </c>
      <c r="T36" s="157">
        <f t="shared" si="8"/>
        <v>130900</v>
      </c>
      <c r="U36" s="154">
        <f t="shared" si="9"/>
        <v>1190</v>
      </c>
      <c r="V36" s="156">
        <f t="shared" si="10"/>
        <v>119000</v>
      </c>
    </row>
    <row r="37" spans="1:22" ht="204" x14ac:dyDescent="0.25">
      <c r="A37" s="158">
        <v>35</v>
      </c>
      <c r="B37" s="86">
        <v>60141001</v>
      </c>
      <c r="C37" s="67" t="s">
        <v>271</v>
      </c>
      <c r="D37" s="166" t="s">
        <v>281</v>
      </c>
      <c r="E37" s="86" t="s">
        <v>41</v>
      </c>
      <c r="F37" s="86">
        <v>100</v>
      </c>
      <c r="G37" s="86"/>
      <c r="H37" s="71" t="s">
        <v>214</v>
      </c>
      <c r="I37" s="154">
        <v>300</v>
      </c>
      <c r="J37" s="155">
        <f t="shared" si="0"/>
        <v>57</v>
      </c>
      <c r="K37" s="155">
        <f t="shared" si="1"/>
        <v>357</v>
      </c>
      <c r="L37" s="156">
        <f t="shared" si="2"/>
        <v>35700</v>
      </c>
      <c r="M37" s="165">
        <v>200</v>
      </c>
      <c r="N37" s="155">
        <f t="shared" si="3"/>
        <v>38</v>
      </c>
      <c r="O37" s="155">
        <f t="shared" si="4"/>
        <v>238</v>
      </c>
      <c r="P37" s="157">
        <f t="shared" si="5"/>
        <v>23800</v>
      </c>
      <c r="Q37" s="165">
        <v>300</v>
      </c>
      <c r="R37" s="155">
        <f t="shared" si="6"/>
        <v>57</v>
      </c>
      <c r="S37" s="155">
        <f t="shared" si="7"/>
        <v>357</v>
      </c>
      <c r="T37" s="157">
        <f t="shared" si="8"/>
        <v>35700</v>
      </c>
      <c r="U37" s="154">
        <f t="shared" si="9"/>
        <v>317.33333333333331</v>
      </c>
      <c r="V37" s="156">
        <f t="shared" si="10"/>
        <v>31733.333333333332</v>
      </c>
    </row>
    <row r="38" spans="1:22" ht="115.5" thickBot="1" x14ac:dyDescent="0.3">
      <c r="A38" s="158">
        <v>36</v>
      </c>
      <c r="B38" s="69">
        <v>60141001</v>
      </c>
      <c r="C38" s="67" t="s">
        <v>271</v>
      </c>
      <c r="D38" s="127" t="s">
        <v>282</v>
      </c>
      <c r="E38" s="126" t="s">
        <v>283</v>
      </c>
      <c r="F38" s="86">
        <v>10</v>
      </c>
      <c r="G38" s="86"/>
      <c r="H38" s="71" t="s">
        <v>214</v>
      </c>
      <c r="I38" s="154">
        <v>20000</v>
      </c>
      <c r="J38" s="155">
        <f t="shared" si="0"/>
        <v>3800</v>
      </c>
      <c r="K38" s="155">
        <f t="shared" si="1"/>
        <v>23800</v>
      </c>
      <c r="L38" s="156">
        <f t="shared" si="2"/>
        <v>238000</v>
      </c>
      <c r="M38" s="165">
        <v>18000</v>
      </c>
      <c r="N38" s="155">
        <f t="shared" si="3"/>
        <v>3420</v>
      </c>
      <c r="O38" s="155">
        <f t="shared" si="4"/>
        <v>21420</v>
      </c>
      <c r="P38" s="157">
        <f t="shared" si="5"/>
        <v>214200</v>
      </c>
      <c r="Q38" s="165">
        <v>22200</v>
      </c>
      <c r="R38" s="155">
        <f t="shared" si="6"/>
        <v>4218</v>
      </c>
      <c r="S38" s="155">
        <f t="shared" si="7"/>
        <v>26418</v>
      </c>
      <c r="T38" s="157">
        <f t="shared" si="8"/>
        <v>264180</v>
      </c>
      <c r="U38" s="154">
        <f t="shared" si="9"/>
        <v>23879.333333333332</v>
      </c>
      <c r="V38" s="156">
        <f t="shared" si="10"/>
        <v>238793.33333333331</v>
      </c>
    </row>
    <row r="39" spans="1:22" ht="77.25" thickBot="1" x14ac:dyDescent="0.3">
      <c r="A39" s="148">
        <v>37</v>
      </c>
      <c r="B39" s="129">
        <v>60141001</v>
      </c>
      <c r="C39" s="130" t="s">
        <v>284</v>
      </c>
      <c r="D39" s="131" t="s">
        <v>285</v>
      </c>
      <c r="E39" s="130" t="s">
        <v>41</v>
      </c>
      <c r="F39" s="167">
        <v>15</v>
      </c>
      <c r="G39" s="167"/>
      <c r="H39" s="84" t="s">
        <v>214</v>
      </c>
      <c r="I39" s="168">
        <v>10000</v>
      </c>
      <c r="J39" s="169">
        <f>+I39*19%</f>
        <v>1900</v>
      </c>
      <c r="K39" s="169">
        <f>+I39+J39</f>
        <v>11900</v>
      </c>
      <c r="L39" s="170">
        <f>+K39*F39</f>
        <v>178500</v>
      </c>
      <c r="M39" s="171">
        <v>9000</v>
      </c>
      <c r="N39" s="169">
        <f>+M39*19%</f>
        <v>1710</v>
      </c>
      <c r="O39" s="169">
        <f>+N39+M39</f>
        <v>10710</v>
      </c>
      <c r="P39" s="172">
        <f>+O39*F39</f>
        <v>160650</v>
      </c>
      <c r="Q39" s="171">
        <v>11100</v>
      </c>
      <c r="R39" s="169">
        <f>+Q39*19%</f>
        <v>2109</v>
      </c>
      <c r="S39" s="169">
        <f>+R39+Q39</f>
        <v>13209</v>
      </c>
      <c r="T39" s="172">
        <f>+S39*F39</f>
        <v>198135</v>
      </c>
      <c r="U39" s="168">
        <f>+AVERAGE(K39,O39,S39)</f>
        <v>11939.666666666666</v>
      </c>
      <c r="V39" s="170">
        <f>+U39*F39</f>
        <v>179095</v>
      </c>
    </row>
    <row r="40" spans="1:22" x14ac:dyDescent="0.25">
      <c r="L40" s="41">
        <f>SUM(L3:L39)</f>
        <v>28475867</v>
      </c>
      <c r="P40" s="41">
        <f>SUM(P3:P39)</f>
        <v>25584048</v>
      </c>
      <c r="T40" s="41">
        <f>SUM(T3:T39)</f>
        <v>31594500</v>
      </c>
      <c r="U40" s="41">
        <f>SUM(U3:U39)</f>
        <v>3066312.666666666</v>
      </c>
      <c r="V40" s="41">
        <f>SUM(V3:V39)</f>
        <v>28551471.666666668</v>
      </c>
    </row>
  </sheetData>
  <mergeCells count="5">
    <mergeCell ref="A1:H1"/>
    <mergeCell ref="I1:L1"/>
    <mergeCell ref="M1:P1"/>
    <mergeCell ref="Q1:T1"/>
    <mergeCell ref="U1:V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33E3-5DBD-4B6B-8648-C9DB3863EBD0}">
  <dimension ref="A1:V94"/>
  <sheetViews>
    <sheetView topLeftCell="A86" zoomScale="70" zoomScaleNormal="70" workbookViewId="0">
      <selection activeCell="B63" sqref="B63"/>
    </sheetView>
  </sheetViews>
  <sheetFormatPr baseColWidth="10" defaultRowHeight="15" x14ac:dyDescent="0.25"/>
  <cols>
    <col min="3" max="3" width="24.7109375" customWidth="1"/>
    <col min="4" max="4" width="52" style="34" customWidth="1"/>
    <col min="6" max="6" width="13.85546875" customWidth="1"/>
    <col min="7" max="7" width="38.85546875" customWidth="1"/>
    <col min="12" max="12" width="16" bestFit="1" customWidth="1"/>
    <col min="16" max="16" width="15.28515625" bestFit="1" customWidth="1"/>
    <col min="20" max="20" width="15.7109375" bestFit="1" customWidth="1"/>
    <col min="21" max="21" width="14.85546875" bestFit="1" customWidth="1"/>
    <col min="22" max="22" width="15.7109375" bestFit="1" customWidth="1"/>
  </cols>
  <sheetData>
    <row r="1" spans="1:22" ht="25.5" customHeight="1" thickBot="1" x14ac:dyDescent="0.3">
      <c r="A1" s="403" t="s">
        <v>496</v>
      </c>
      <c r="B1" s="404"/>
      <c r="C1" s="404"/>
      <c r="D1" s="404"/>
      <c r="E1" s="404"/>
      <c r="F1" s="404"/>
      <c r="G1" s="404"/>
      <c r="H1" s="405"/>
      <c r="I1" s="406" t="s">
        <v>287</v>
      </c>
      <c r="J1" s="407"/>
      <c r="K1" s="407"/>
      <c r="L1" s="408"/>
      <c r="M1" s="409" t="s">
        <v>288</v>
      </c>
      <c r="N1" s="410"/>
      <c r="O1" s="410"/>
      <c r="P1" s="411"/>
      <c r="Q1" s="412" t="s">
        <v>289</v>
      </c>
      <c r="R1" s="413"/>
      <c r="S1" s="413"/>
      <c r="T1" s="414"/>
      <c r="U1" s="415" t="s">
        <v>290</v>
      </c>
      <c r="V1" s="416"/>
    </row>
    <row r="2" spans="1:22" ht="36.75" thickBot="1" x14ac:dyDescent="0.3">
      <c r="A2" s="173" t="s">
        <v>0</v>
      </c>
      <c r="B2" s="174" t="s">
        <v>1</v>
      </c>
      <c r="C2" s="174" t="s">
        <v>2</v>
      </c>
      <c r="D2" s="174" t="s">
        <v>3</v>
      </c>
      <c r="E2" s="174" t="s">
        <v>4</v>
      </c>
      <c r="F2" s="174" t="s">
        <v>5</v>
      </c>
      <c r="G2" s="174" t="s">
        <v>53</v>
      </c>
      <c r="H2" s="175" t="s">
        <v>6</v>
      </c>
      <c r="I2" s="176" t="s">
        <v>291</v>
      </c>
      <c r="J2" s="176" t="s">
        <v>292</v>
      </c>
      <c r="K2" s="176" t="s">
        <v>293</v>
      </c>
      <c r="L2" s="176" t="s">
        <v>294</v>
      </c>
      <c r="M2" s="177" t="s">
        <v>295</v>
      </c>
      <c r="N2" s="177" t="s">
        <v>292</v>
      </c>
      <c r="O2" s="177" t="s">
        <v>293</v>
      </c>
      <c r="P2" s="178" t="s">
        <v>294</v>
      </c>
      <c r="Q2" s="179" t="s">
        <v>296</v>
      </c>
      <c r="R2" s="179" t="s">
        <v>292</v>
      </c>
      <c r="S2" s="179" t="s">
        <v>293</v>
      </c>
      <c r="T2" s="179" t="s">
        <v>294</v>
      </c>
      <c r="U2" s="180" t="s">
        <v>293</v>
      </c>
      <c r="V2" s="180" t="s">
        <v>294</v>
      </c>
    </row>
    <row r="3" spans="1:22" ht="288" x14ac:dyDescent="0.25">
      <c r="A3" s="181">
        <v>1</v>
      </c>
      <c r="B3" s="182">
        <v>52121500</v>
      </c>
      <c r="C3" s="182" t="s">
        <v>297</v>
      </c>
      <c r="D3" s="183" t="s">
        <v>298</v>
      </c>
      <c r="E3" s="184" t="s">
        <v>70</v>
      </c>
      <c r="F3" s="184">
        <v>1</v>
      </c>
      <c r="G3" s="184"/>
      <c r="H3" s="185" t="s">
        <v>299</v>
      </c>
      <c r="I3" s="186">
        <v>56000</v>
      </c>
      <c r="J3" s="187">
        <f>+I3*19%</f>
        <v>10640</v>
      </c>
      <c r="K3" s="187">
        <f>+I3+J3</f>
        <v>66640</v>
      </c>
      <c r="L3" s="188">
        <f>+K3*F3</f>
        <v>66640</v>
      </c>
      <c r="M3" s="186">
        <v>62200</v>
      </c>
      <c r="N3" s="187">
        <f>+M3*19%</f>
        <v>11818</v>
      </c>
      <c r="O3" s="187">
        <f>+M3+N3</f>
        <v>74018</v>
      </c>
      <c r="P3" s="188">
        <f>+O3*F3</f>
        <v>74018</v>
      </c>
      <c r="Q3" s="186">
        <v>55900</v>
      </c>
      <c r="R3" s="187">
        <f>+Q3*19%</f>
        <v>10621</v>
      </c>
      <c r="S3" s="187">
        <f>+Q3+R3</f>
        <v>66521</v>
      </c>
      <c r="T3" s="188">
        <f>+S3*F3</f>
        <v>66521</v>
      </c>
      <c r="U3" s="186">
        <f>+AVERAGE(K3,O3,S3)</f>
        <v>69059.666666666672</v>
      </c>
      <c r="V3" s="189">
        <f>+U3*F3</f>
        <v>69059.666666666672</v>
      </c>
    </row>
    <row r="4" spans="1:22" ht="409.5" x14ac:dyDescent="0.25">
      <c r="A4" s="190">
        <v>2</v>
      </c>
      <c r="B4" s="191">
        <v>53131619</v>
      </c>
      <c r="C4" s="192" t="s">
        <v>300</v>
      </c>
      <c r="D4" s="193" t="s">
        <v>301</v>
      </c>
      <c r="E4" s="192" t="s">
        <v>302</v>
      </c>
      <c r="F4" s="192">
        <v>1</v>
      </c>
      <c r="G4" s="192"/>
      <c r="H4" s="194" t="s">
        <v>299</v>
      </c>
      <c r="I4" s="195">
        <v>210000</v>
      </c>
      <c r="J4" s="196">
        <f t="shared" ref="J4:J67" si="0">+I4*19%</f>
        <v>39900</v>
      </c>
      <c r="K4" s="196">
        <f t="shared" ref="K4:K67" si="1">+I4+J4</f>
        <v>249900</v>
      </c>
      <c r="L4" s="197">
        <f t="shared" ref="L4:L67" si="2">+K4*F4</f>
        <v>249900</v>
      </c>
      <c r="M4" s="195">
        <v>233300</v>
      </c>
      <c r="N4" s="196">
        <f t="shared" ref="N4:N67" si="3">+M4*19%</f>
        <v>44327</v>
      </c>
      <c r="O4" s="196">
        <f t="shared" ref="O4:O67" si="4">+M4+N4</f>
        <v>277627</v>
      </c>
      <c r="P4" s="197">
        <f t="shared" ref="P4:P67" si="5">M4*F4</f>
        <v>233300</v>
      </c>
      <c r="Q4" s="198">
        <v>209900</v>
      </c>
      <c r="R4" s="196">
        <f t="shared" ref="R4:R67" si="6">+Q4*19%</f>
        <v>39881</v>
      </c>
      <c r="S4" s="196">
        <f t="shared" ref="S4:S67" si="7">+Q4+R4</f>
        <v>249781</v>
      </c>
      <c r="T4" s="197">
        <f t="shared" ref="T4:T67" si="8">+S4*F4</f>
        <v>249781</v>
      </c>
      <c r="U4" s="199">
        <f t="shared" ref="U4:U67" si="9">+AVERAGE(K4,O4,S4)</f>
        <v>259102.66666666666</v>
      </c>
      <c r="V4" s="200">
        <f t="shared" ref="V4:V67" si="10">+U4*F4</f>
        <v>259102.66666666666</v>
      </c>
    </row>
    <row r="5" spans="1:22" ht="288.75" thickBot="1" x14ac:dyDescent="0.3">
      <c r="A5" s="190">
        <v>3</v>
      </c>
      <c r="B5" s="191">
        <v>51241201</v>
      </c>
      <c r="C5" s="192" t="s">
        <v>303</v>
      </c>
      <c r="D5" s="193" t="s">
        <v>304</v>
      </c>
      <c r="E5" s="192" t="s">
        <v>305</v>
      </c>
      <c r="F5" s="192">
        <v>1</v>
      </c>
      <c r="G5" s="192"/>
      <c r="H5" s="194" t="s">
        <v>299</v>
      </c>
      <c r="I5" s="195">
        <v>70000</v>
      </c>
      <c r="J5" s="196">
        <f t="shared" si="0"/>
        <v>13300</v>
      </c>
      <c r="K5" s="196">
        <f t="shared" si="1"/>
        <v>83300</v>
      </c>
      <c r="L5" s="197">
        <f t="shared" si="2"/>
        <v>83300</v>
      </c>
      <c r="M5" s="195">
        <v>77700</v>
      </c>
      <c r="N5" s="196">
        <f t="shared" si="3"/>
        <v>14763</v>
      </c>
      <c r="O5" s="196">
        <f t="shared" si="4"/>
        <v>92463</v>
      </c>
      <c r="P5" s="197">
        <f t="shared" si="5"/>
        <v>77700</v>
      </c>
      <c r="Q5" s="198">
        <v>69900</v>
      </c>
      <c r="R5" s="196">
        <f t="shared" si="6"/>
        <v>13281</v>
      </c>
      <c r="S5" s="196">
        <f t="shared" si="7"/>
        <v>83181</v>
      </c>
      <c r="T5" s="197">
        <f t="shared" si="8"/>
        <v>83181</v>
      </c>
      <c r="U5" s="199">
        <f t="shared" si="9"/>
        <v>86314.666666666672</v>
      </c>
      <c r="V5" s="200">
        <f t="shared" si="10"/>
        <v>86314.666666666672</v>
      </c>
    </row>
    <row r="6" spans="1:22" ht="312" x14ac:dyDescent="0.25">
      <c r="A6" s="181">
        <v>4</v>
      </c>
      <c r="B6" s="192">
        <v>60124500</v>
      </c>
      <c r="C6" s="192" t="s">
        <v>306</v>
      </c>
      <c r="D6" s="193" t="s">
        <v>307</v>
      </c>
      <c r="E6" s="192" t="s">
        <v>308</v>
      </c>
      <c r="F6" s="192">
        <v>1</v>
      </c>
      <c r="G6" s="192"/>
      <c r="H6" s="194" t="s">
        <v>299</v>
      </c>
      <c r="I6" s="195">
        <v>502000</v>
      </c>
      <c r="J6" s="196">
        <f t="shared" si="0"/>
        <v>95380</v>
      </c>
      <c r="K6" s="196">
        <f t="shared" si="1"/>
        <v>597380</v>
      </c>
      <c r="L6" s="197">
        <f t="shared" si="2"/>
        <v>597380</v>
      </c>
      <c r="M6" s="195">
        <v>557700</v>
      </c>
      <c r="N6" s="196">
        <f t="shared" si="3"/>
        <v>105963</v>
      </c>
      <c r="O6" s="196">
        <f t="shared" si="4"/>
        <v>663663</v>
      </c>
      <c r="P6" s="197">
        <f t="shared" si="5"/>
        <v>557700</v>
      </c>
      <c r="Q6" s="198">
        <v>501900</v>
      </c>
      <c r="R6" s="196">
        <f t="shared" si="6"/>
        <v>95361</v>
      </c>
      <c r="S6" s="196">
        <f t="shared" si="7"/>
        <v>597261</v>
      </c>
      <c r="T6" s="197">
        <f t="shared" si="8"/>
        <v>597261</v>
      </c>
      <c r="U6" s="199">
        <f t="shared" si="9"/>
        <v>619434.66666666663</v>
      </c>
      <c r="V6" s="200">
        <f t="shared" si="10"/>
        <v>619434.66666666663</v>
      </c>
    </row>
    <row r="7" spans="1:22" ht="360" x14ac:dyDescent="0.25">
      <c r="A7" s="190">
        <v>5</v>
      </c>
      <c r="B7" s="191">
        <v>53131619</v>
      </c>
      <c r="C7" s="192" t="s">
        <v>309</v>
      </c>
      <c r="D7" s="193" t="s">
        <v>310</v>
      </c>
      <c r="E7" s="192" t="s">
        <v>311</v>
      </c>
      <c r="F7" s="192">
        <v>1</v>
      </c>
      <c r="G7" s="192"/>
      <c r="H7" s="194" t="s">
        <v>299</v>
      </c>
      <c r="I7" s="195">
        <v>106000</v>
      </c>
      <c r="J7" s="196">
        <f t="shared" si="0"/>
        <v>20140</v>
      </c>
      <c r="K7" s="196">
        <f t="shared" si="1"/>
        <v>126140</v>
      </c>
      <c r="L7" s="197">
        <f t="shared" si="2"/>
        <v>126140</v>
      </c>
      <c r="M7" s="195">
        <v>117700</v>
      </c>
      <c r="N7" s="196">
        <f t="shared" si="3"/>
        <v>22363</v>
      </c>
      <c r="O7" s="196">
        <f t="shared" si="4"/>
        <v>140063</v>
      </c>
      <c r="P7" s="197">
        <f t="shared" si="5"/>
        <v>117700</v>
      </c>
      <c r="Q7" s="198">
        <v>105900</v>
      </c>
      <c r="R7" s="196">
        <f t="shared" si="6"/>
        <v>20121</v>
      </c>
      <c r="S7" s="196">
        <f t="shared" si="7"/>
        <v>126021</v>
      </c>
      <c r="T7" s="197">
        <f t="shared" si="8"/>
        <v>126021</v>
      </c>
      <c r="U7" s="199">
        <f t="shared" si="9"/>
        <v>130741.33333333333</v>
      </c>
      <c r="V7" s="200">
        <f t="shared" si="10"/>
        <v>130741.33333333333</v>
      </c>
    </row>
    <row r="8" spans="1:22" ht="312.75" thickBot="1" x14ac:dyDescent="0.3">
      <c r="A8" s="190">
        <v>6</v>
      </c>
      <c r="B8" s="191">
        <v>53131619</v>
      </c>
      <c r="C8" s="192" t="s">
        <v>312</v>
      </c>
      <c r="D8" s="193" t="s">
        <v>313</v>
      </c>
      <c r="E8" s="192" t="s">
        <v>311</v>
      </c>
      <c r="F8" s="192">
        <v>1</v>
      </c>
      <c r="G8" s="192"/>
      <c r="H8" s="194" t="s">
        <v>299</v>
      </c>
      <c r="I8" s="195">
        <v>144000</v>
      </c>
      <c r="J8" s="196">
        <f t="shared" si="0"/>
        <v>27360</v>
      </c>
      <c r="K8" s="196">
        <f t="shared" si="1"/>
        <v>171360</v>
      </c>
      <c r="L8" s="197">
        <f t="shared" si="2"/>
        <v>171360</v>
      </c>
      <c r="M8" s="195">
        <v>160000</v>
      </c>
      <c r="N8" s="196">
        <f t="shared" si="3"/>
        <v>30400</v>
      </c>
      <c r="O8" s="196">
        <f t="shared" si="4"/>
        <v>190400</v>
      </c>
      <c r="P8" s="197">
        <f t="shared" si="5"/>
        <v>160000</v>
      </c>
      <c r="Q8" s="198">
        <v>144000</v>
      </c>
      <c r="R8" s="196">
        <f t="shared" si="6"/>
        <v>27360</v>
      </c>
      <c r="S8" s="196">
        <f t="shared" si="7"/>
        <v>171360</v>
      </c>
      <c r="T8" s="197">
        <f t="shared" si="8"/>
        <v>171360</v>
      </c>
      <c r="U8" s="199">
        <f t="shared" si="9"/>
        <v>177706.66666666666</v>
      </c>
      <c r="V8" s="200">
        <f t="shared" si="10"/>
        <v>177706.66666666666</v>
      </c>
    </row>
    <row r="9" spans="1:22" ht="336" x14ac:dyDescent="0.25">
      <c r="A9" s="181">
        <v>7</v>
      </c>
      <c r="B9" s="192">
        <v>53131619</v>
      </c>
      <c r="C9" s="192" t="s">
        <v>314</v>
      </c>
      <c r="D9" s="193" t="s">
        <v>315</v>
      </c>
      <c r="E9" s="192" t="s">
        <v>302</v>
      </c>
      <c r="F9" s="192">
        <v>1</v>
      </c>
      <c r="G9" s="192"/>
      <c r="H9" s="194" t="s">
        <v>299</v>
      </c>
      <c r="I9" s="195">
        <v>20000</v>
      </c>
      <c r="J9" s="196">
        <f t="shared" si="0"/>
        <v>3800</v>
      </c>
      <c r="K9" s="196">
        <f t="shared" si="1"/>
        <v>23800</v>
      </c>
      <c r="L9" s="197">
        <f t="shared" si="2"/>
        <v>23800</v>
      </c>
      <c r="M9" s="195">
        <v>22200</v>
      </c>
      <c r="N9" s="196">
        <f t="shared" si="3"/>
        <v>4218</v>
      </c>
      <c r="O9" s="196">
        <f t="shared" si="4"/>
        <v>26418</v>
      </c>
      <c r="P9" s="197">
        <f t="shared" si="5"/>
        <v>22200</v>
      </c>
      <c r="Q9" s="198">
        <v>19900</v>
      </c>
      <c r="R9" s="196">
        <f t="shared" si="6"/>
        <v>3781</v>
      </c>
      <c r="S9" s="196">
        <f t="shared" si="7"/>
        <v>23681</v>
      </c>
      <c r="T9" s="197">
        <f t="shared" si="8"/>
        <v>23681</v>
      </c>
      <c r="U9" s="199">
        <f t="shared" si="9"/>
        <v>24633</v>
      </c>
      <c r="V9" s="200">
        <f t="shared" si="10"/>
        <v>24633</v>
      </c>
    </row>
    <row r="10" spans="1:22" ht="288" x14ac:dyDescent="0.25">
      <c r="A10" s="190">
        <v>8</v>
      </c>
      <c r="B10" s="191">
        <v>53131619</v>
      </c>
      <c r="C10" s="192" t="s">
        <v>316</v>
      </c>
      <c r="D10" s="193" t="s">
        <v>317</v>
      </c>
      <c r="E10" s="192" t="s">
        <v>318</v>
      </c>
      <c r="F10" s="192">
        <v>1</v>
      </c>
      <c r="G10" s="192"/>
      <c r="H10" s="194" t="s">
        <v>299</v>
      </c>
      <c r="I10" s="199">
        <v>144000</v>
      </c>
      <c r="J10" s="201">
        <f t="shared" si="0"/>
        <v>27360</v>
      </c>
      <c r="K10" s="201">
        <f t="shared" si="1"/>
        <v>171360</v>
      </c>
      <c r="L10" s="202">
        <f t="shared" si="2"/>
        <v>171360</v>
      </c>
      <c r="M10" s="199">
        <v>160000</v>
      </c>
      <c r="N10" s="201">
        <f t="shared" si="3"/>
        <v>30400</v>
      </c>
      <c r="O10" s="201">
        <f t="shared" si="4"/>
        <v>190400</v>
      </c>
      <c r="P10" s="202">
        <f t="shared" si="5"/>
        <v>160000</v>
      </c>
      <c r="Q10" s="199">
        <v>144000</v>
      </c>
      <c r="R10" s="201">
        <f t="shared" si="6"/>
        <v>27360</v>
      </c>
      <c r="S10" s="201">
        <f t="shared" si="7"/>
        <v>171360</v>
      </c>
      <c r="T10" s="202">
        <f t="shared" si="8"/>
        <v>171360</v>
      </c>
      <c r="U10" s="199">
        <f t="shared" si="9"/>
        <v>177706.66666666666</v>
      </c>
      <c r="V10" s="200">
        <f t="shared" si="10"/>
        <v>177706.66666666666</v>
      </c>
    </row>
    <row r="11" spans="1:22" ht="372.75" thickBot="1" x14ac:dyDescent="0.3">
      <c r="A11" s="190">
        <v>9</v>
      </c>
      <c r="B11" s="191">
        <v>53131610</v>
      </c>
      <c r="C11" s="192" t="s">
        <v>319</v>
      </c>
      <c r="D11" s="193" t="s">
        <v>320</v>
      </c>
      <c r="E11" s="192" t="s">
        <v>321</v>
      </c>
      <c r="F11" s="192">
        <v>1</v>
      </c>
      <c r="G11" s="192"/>
      <c r="H11" s="194" t="s">
        <v>299</v>
      </c>
      <c r="I11" s="199">
        <v>90000</v>
      </c>
      <c r="J11" s="201">
        <f t="shared" si="0"/>
        <v>17100</v>
      </c>
      <c r="K11" s="201">
        <f t="shared" si="1"/>
        <v>107100</v>
      </c>
      <c r="L11" s="202">
        <f t="shared" si="2"/>
        <v>107100</v>
      </c>
      <c r="M11" s="199">
        <v>100000</v>
      </c>
      <c r="N11" s="201">
        <f t="shared" si="3"/>
        <v>19000</v>
      </c>
      <c r="O11" s="201">
        <f t="shared" si="4"/>
        <v>119000</v>
      </c>
      <c r="P11" s="202">
        <f t="shared" si="5"/>
        <v>100000</v>
      </c>
      <c r="Q11" s="199">
        <v>90000</v>
      </c>
      <c r="R11" s="201">
        <f t="shared" si="6"/>
        <v>17100</v>
      </c>
      <c r="S11" s="201">
        <f t="shared" si="7"/>
        <v>107100</v>
      </c>
      <c r="T11" s="202">
        <f t="shared" si="8"/>
        <v>107100</v>
      </c>
      <c r="U11" s="199">
        <f t="shared" si="9"/>
        <v>111066.66666666667</v>
      </c>
      <c r="V11" s="200">
        <f t="shared" si="10"/>
        <v>111066.66666666667</v>
      </c>
    </row>
    <row r="12" spans="1:22" ht="360" x14ac:dyDescent="0.25">
      <c r="A12" s="181">
        <v>10</v>
      </c>
      <c r="B12" s="191">
        <v>53131619</v>
      </c>
      <c r="C12" s="192" t="s">
        <v>322</v>
      </c>
      <c r="D12" s="193" t="s">
        <v>323</v>
      </c>
      <c r="E12" s="192" t="s">
        <v>324</v>
      </c>
      <c r="F12" s="192">
        <v>1</v>
      </c>
      <c r="G12" s="192"/>
      <c r="H12" s="194" t="s">
        <v>299</v>
      </c>
      <c r="I12" s="195">
        <v>60000</v>
      </c>
      <c r="J12" s="196">
        <f>+I12*19%</f>
        <v>11400</v>
      </c>
      <c r="K12" s="196">
        <f>+I12+J12</f>
        <v>71400</v>
      </c>
      <c r="L12" s="197">
        <f>+K12*F12</f>
        <v>71400</v>
      </c>
      <c r="M12" s="195">
        <v>66600</v>
      </c>
      <c r="N12" s="196">
        <f>+M12*19%</f>
        <v>12654</v>
      </c>
      <c r="O12" s="196">
        <f>+M12+N12</f>
        <v>79254</v>
      </c>
      <c r="P12" s="197">
        <f>M12*F12</f>
        <v>66600</v>
      </c>
      <c r="Q12" s="198">
        <v>59900</v>
      </c>
      <c r="R12" s="196">
        <f>+Q12*19%</f>
        <v>11381</v>
      </c>
      <c r="S12" s="196">
        <f>+Q12+R12</f>
        <v>71281</v>
      </c>
      <c r="T12" s="197">
        <f>+S12*F12</f>
        <v>71281</v>
      </c>
      <c r="U12" s="199">
        <f>+AVERAGE(K12,O12,S12)</f>
        <v>73978.333333333328</v>
      </c>
      <c r="V12" s="200">
        <f>+U12*F12</f>
        <v>73978.333333333328</v>
      </c>
    </row>
    <row r="13" spans="1:22" ht="288" x14ac:dyDescent="0.25">
      <c r="A13" s="190">
        <v>11</v>
      </c>
      <c r="B13" s="191">
        <v>53131619</v>
      </c>
      <c r="C13" s="192" t="s">
        <v>325</v>
      </c>
      <c r="D13" s="193" t="s">
        <v>326</v>
      </c>
      <c r="E13" s="203" t="s">
        <v>327</v>
      </c>
      <c r="F13" s="192">
        <v>1</v>
      </c>
      <c r="G13" s="192"/>
      <c r="H13" s="194" t="s">
        <v>299</v>
      </c>
      <c r="I13" s="199">
        <v>180000</v>
      </c>
      <c r="J13" s="201">
        <f t="shared" si="0"/>
        <v>34200</v>
      </c>
      <c r="K13" s="201">
        <f t="shared" si="1"/>
        <v>214200</v>
      </c>
      <c r="L13" s="202">
        <f t="shared" si="2"/>
        <v>214200</v>
      </c>
      <c r="M13" s="199">
        <v>200000</v>
      </c>
      <c r="N13" s="201">
        <f t="shared" si="3"/>
        <v>38000</v>
      </c>
      <c r="O13" s="201">
        <f t="shared" si="4"/>
        <v>238000</v>
      </c>
      <c r="P13" s="202">
        <f t="shared" si="5"/>
        <v>200000</v>
      </c>
      <c r="Q13" s="199">
        <v>180000</v>
      </c>
      <c r="R13" s="201">
        <f t="shared" si="6"/>
        <v>34200</v>
      </c>
      <c r="S13" s="201">
        <f t="shared" si="7"/>
        <v>214200</v>
      </c>
      <c r="T13" s="202">
        <f t="shared" si="8"/>
        <v>214200</v>
      </c>
      <c r="U13" s="199">
        <f t="shared" si="9"/>
        <v>222133.33333333334</v>
      </c>
      <c r="V13" s="200">
        <f t="shared" si="10"/>
        <v>222133.33333333334</v>
      </c>
    </row>
    <row r="14" spans="1:22" ht="276.75" thickBot="1" x14ac:dyDescent="0.3">
      <c r="A14" s="190">
        <v>12</v>
      </c>
      <c r="B14" s="191">
        <v>11101518</v>
      </c>
      <c r="C14" s="192" t="s">
        <v>328</v>
      </c>
      <c r="D14" s="193" t="s">
        <v>329</v>
      </c>
      <c r="E14" s="192" t="s">
        <v>330</v>
      </c>
      <c r="F14" s="192">
        <v>1</v>
      </c>
      <c r="G14" s="192"/>
      <c r="H14" s="194" t="s">
        <v>299</v>
      </c>
      <c r="I14" s="195">
        <v>32000</v>
      </c>
      <c r="J14" s="196">
        <f>+I14*19%</f>
        <v>6080</v>
      </c>
      <c r="K14" s="196">
        <f>+I14+J14</f>
        <v>38080</v>
      </c>
      <c r="L14" s="197">
        <f>+K14*F14</f>
        <v>38080</v>
      </c>
      <c r="M14" s="195">
        <v>35500</v>
      </c>
      <c r="N14" s="196">
        <f>+M14*19%</f>
        <v>6745</v>
      </c>
      <c r="O14" s="196">
        <f>+M14+N14</f>
        <v>42245</v>
      </c>
      <c r="P14" s="197">
        <f>M14*F14</f>
        <v>35500</v>
      </c>
      <c r="Q14" s="198">
        <v>31900</v>
      </c>
      <c r="R14" s="196">
        <f>+Q14*19%</f>
        <v>6061</v>
      </c>
      <c r="S14" s="196">
        <f>+Q14+R14</f>
        <v>37961</v>
      </c>
      <c r="T14" s="197">
        <f>+S14*F14</f>
        <v>37961</v>
      </c>
      <c r="U14" s="199">
        <f>+AVERAGE(K14,O14,S14)</f>
        <v>39428.666666666664</v>
      </c>
      <c r="V14" s="200">
        <f>+U14*F14</f>
        <v>39428.666666666664</v>
      </c>
    </row>
    <row r="15" spans="1:22" ht="300" x14ac:dyDescent="0.25">
      <c r="A15" s="181">
        <v>13</v>
      </c>
      <c r="B15" s="192">
        <v>53131629</v>
      </c>
      <c r="C15" s="192" t="s">
        <v>331</v>
      </c>
      <c r="D15" s="193" t="s">
        <v>332</v>
      </c>
      <c r="E15" s="192" t="s">
        <v>333</v>
      </c>
      <c r="F15" s="192">
        <v>10</v>
      </c>
      <c r="G15" s="192"/>
      <c r="H15" s="194" t="s">
        <v>299</v>
      </c>
      <c r="I15" s="195">
        <v>10000</v>
      </c>
      <c r="J15" s="196">
        <f>+I15*19%</f>
        <v>1900</v>
      </c>
      <c r="K15" s="196">
        <f>+I15+J15</f>
        <v>11900</v>
      </c>
      <c r="L15" s="197">
        <f>+K15*F15</f>
        <v>119000</v>
      </c>
      <c r="M15" s="195">
        <v>11100</v>
      </c>
      <c r="N15" s="196">
        <f>+M15*19%</f>
        <v>2109</v>
      </c>
      <c r="O15" s="196">
        <f>+M15+N15</f>
        <v>13209</v>
      </c>
      <c r="P15" s="197">
        <f>M15*F15</f>
        <v>111000</v>
      </c>
      <c r="Q15" s="198">
        <v>9900</v>
      </c>
      <c r="R15" s="196">
        <f>+Q15*19%</f>
        <v>1881</v>
      </c>
      <c r="S15" s="196">
        <f>+Q15+R15</f>
        <v>11781</v>
      </c>
      <c r="T15" s="197">
        <f>+S15*F15</f>
        <v>117810</v>
      </c>
      <c r="U15" s="199">
        <f>+AVERAGE(K15,O15,S15)</f>
        <v>12296.666666666666</v>
      </c>
      <c r="V15" s="200">
        <f>+U15*F15</f>
        <v>122966.66666666666</v>
      </c>
    </row>
    <row r="16" spans="1:22" ht="348" x14ac:dyDescent="0.25">
      <c r="A16" s="190">
        <v>14</v>
      </c>
      <c r="B16" s="191">
        <v>53131619</v>
      </c>
      <c r="C16" s="192" t="s">
        <v>334</v>
      </c>
      <c r="D16" s="193" t="s">
        <v>335</v>
      </c>
      <c r="E16" s="192" t="s">
        <v>336</v>
      </c>
      <c r="F16" s="192">
        <v>1</v>
      </c>
      <c r="G16" s="192"/>
      <c r="H16" s="194" t="s">
        <v>299</v>
      </c>
      <c r="I16" s="195">
        <v>80000</v>
      </c>
      <c r="J16" s="196">
        <f>+I16*19%</f>
        <v>15200</v>
      </c>
      <c r="K16" s="196">
        <f>+I16+J16</f>
        <v>95200</v>
      </c>
      <c r="L16" s="197">
        <f>+K16*F16</f>
        <v>95200</v>
      </c>
      <c r="M16" s="195">
        <v>88800</v>
      </c>
      <c r="N16" s="196">
        <f>+M16*19%</f>
        <v>16872</v>
      </c>
      <c r="O16" s="196">
        <f>+M16+N16</f>
        <v>105672</v>
      </c>
      <c r="P16" s="197">
        <f>M16*F16</f>
        <v>88800</v>
      </c>
      <c r="Q16" s="198">
        <v>79900</v>
      </c>
      <c r="R16" s="196">
        <f>+Q16*19%</f>
        <v>15181</v>
      </c>
      <c r="S16" s="196">
        <f>+Q16+R16</f>
        <v>95081</v>
      </c>
      <c r="T16" s="197">
        <f>+S16*F16</f>
        <v>95081</v>
      </c>
      <c r="U16" s="199">
        <f>+AVERAGE(K16,O16,S16)</f>
        <v>98651</v>
      </c>
      <c r="V16" s="200">
        <f>+U16*F16</f>
        <v>98651</v>
      </c>
    </row>
    <row r="17" spans="1:22" ht="264.75" thickBot="1" x14ac:dyDescent="0.3">
      <c r="A17" s="190">
        <v>15</v>
      </c>
      <c r="B17" s="191">
        <v>53131607</v>
      </c>
      <c r="C17" s="192" t="s">
        <v>337</v>
      </c>
      <c r="D17" s="193" t="s">
        <v>338</v>
      </c>
      <c r="E17" s="192" t="s">
        <v>339</v>
      </c>
      <c r="F17" s="192">
        <v>1</v>
      </c>
      <c r="G17" s="192"/>
      <c r="H17" s="194" t="s">
        <v>299</v>
      </c>
      <c r="I17" s="195">
        <v>200000</v>
      </c>
      <c r="J17" s="196">
        <f>+I17*19%</f>
        <v>38000</v>
      </c>
      <c r="K17" s="196">
        <f>+I17+J17</f>
        <v>238000</v>
      </c>
      <c r="L17" s="197">
        <f>+K17*F17</f>
        <v>238000</v>
      </c>
      <c r="M17" s="195">
        <v>222200</v>
      </c>
      <c r="N17" s="196">
        <f>+M17*19%</f>
        <v>42218</v>
      </c>
      <c r="O17" s="196">
        <f>+M17+N17</f>
        <v>264418</v>
      </c>
      <c r="P17" s="197">
        <f>M17*F17</f>
        <v>222200</v>
      </c>
      <c r="Q17" s="198">
        <v>199900</v>
      </c>
      <c r="R17" s="196">
        <f>+Q17*19%</f>
        <v>37981</v>
      </c>
      <c r="S17" s="196">
        <f>+Q17+R17</f>
        <v>237881</v>
      </c>
      <c r="T17" s="197">
        <f>+S17*F17</f>
        <v>237881</v>
      </c>
      <c r="U17" s="199">
        <f>+AVERAGE(K17,O17,S17)</f>
        <v>246766.33333333334</v>
      </c>
      <c r="V17" s="200">
        <f>+U17*F17</f>
        <v>246766.33333333334</v>
      </c>
    </row>
    <row r="18" spans="1:22" ht="276" x14ac:dyDescent="0.25">
      <c r="A18" s="181">
        <v>16</v>
      </c>
      <c r="B18" s="192">
        <v>53130000</v>
      </c>
      <c r="C18" s="192" t="s">
        <v>340</v>
      </c>
      <c r="D18" s="193" t="s">
        <v>341</v>
      </c>
      <c r="E18" s="192" t="s">
        <v>342</v>
      </c>
      <c r="F18" s="192">
        <v>1</v>
      </c>
      <c r="G18" s="192"/>
      <c r="H18" s="204" t="s">
        <v>343</v>
      </c>
      <c r="I18" s="199">
        <v>180000</v>
      </c>
      <c r="J18" s="201">
        <f t="shared" si="0"/>
        <v>34200</v>
      </c>
      <c r="K18" s="201">
        <f t="shared" si="1"/>
        <v>214200</v>
      </c>
      <c r="L18" s="202">
        <f t="shared" si="2"/>
        <v>214200</v>
      </c>
      <c r="M18" s="199">
        <v>200000</v>
      </c>
      <c r="N18" s="201">
        <f t="shared" si="3"/>
        <v>38000</v>
      </c>
      <c r="O18" s="201">
        <f t="shared" si="4"/>
        <v>238000</v>
      </c>
      <c r="P18" s="202">
        <f t="shared" si="5"/>
        <v>200000</v>
      </c>
      <c r="Q18" s="199">
        <v>180000</v>
      </c>
      <c r="R18" s="201">
        <f t="shared" si="6"/>
        <v>34200</v>
      </c>
      <c r="S18" s="201">
        <f t="shared" si="7"/>
        <v>214200</v>
      </c>
      <c r="T18" s="202">
        <f t="shared" si="8"/>
        <v>214200</v>
      </c>
      <c r="U18" s="199">
        <f t="shared" si="9"/>
        <v>222133.33333333334</v>
      </c>
      <c r="V18" s="200">
        <f>+U18*F18</f>
        <v>222133.33333333334</v>
      </c>
    </row>
    <row r="19" spans="1:22" ht="252" x14ac:dyDescent="0.25">
      <c r="A19" s="190">
        <v>17</v>
      </c>
      <c r="B19" s="192">
        <v>14111525</v>
      </c>
      <c r="C19" s="192" t="s">
        <v>344</v>
      </c>
      <c r="D19" s="193" t="s">
        <v>345</v>
      </c>
      <c r="E19" s="192" t="s">
        <v>346</v>
      </c>
      <c r="F19" s="192">
        <v>4</v>
      </c>
      <c r="G19" s="192"/>
      <c r="H19" s="204" t="s">
        <v>343</v>
      </c>
      <c r="I19" s="199">
        <v>160000</v>
      </c>
      <c r="J19" s="201">
        <f t="shared" si="0"/>
        <v>30400</v>
      </c>
      <c r="K19" s="201">
        <f t="shared" si="1"/>
        <v>190400</v>
      </c>
      <c r="L19" s="202">
        <f t="shared" si="2"/>
        <v>761600</v>
      </c>
      <c r="M19" s="199">
        <v>177700</v>
      </c>
      <c r="N19" s="201">
        <f t="shared" si="3"/>
        <v>33763</v>
      </c>
      <c r="O19" s="201">
        <f t="shared" si="4"/>
        <v>211463</v>
      </c>
      <c r="P19" s="202">
        <f t="shared" si="5"/>
        <v>710800</v>
      </c>
      <c r="Q19" s="199">
        <v>159900</v>
      </c>
      <c r="R19" s="201">
        <f t="shared" si="6"/>
        <v>30381</v>
      </c>
      <c r="S19" s="201">
        <f t="shared" si="7"/>
        <v>190281</v>
      </c>
      <c r="T19" s="202">
        <f t="shared" si="8"/>
        <v>761124</v>
      </c>
      <c r="U19" s="199">
        <f t="shared" si="9"/>
        <v>197381.33333333334</v>
      </c>
      <c r="V19" s="200">
        <f t="shared" si="10"/>
        <v>789525.33333333337</v>
      </c>
    </row>
    <row r="20" spans="1:22" ht="288.75" thickBot="1" x14ac:dyDescent="0.3">
      <c r="A20" s="190">
        <v>18</v>
      </c>
      <c r="B20" s="191">
        <v>53131619</v>
      </c>
      <c r="C20" s="192" t="s">
        <v>347</v>
      </c>
      <c r="D20" s="193" t="s">
        <v>348</v>
      </c>
      <c r="E20" s="192" t="s">
        <v>349</v>
      </c>
      <c r="F20" s="192">
        <v>1</v>
      </c>
      <c r="G20" s="192"/>
      <c r="H20" s="194" t="s">
        <v>350</v>
      </c>
      <c r="I20" s="195">
        <v>160000</v>
      </c>
      <c r="J20" s="196">
        <f>+I20*19%</f>
        <v>30400</v>
      </c>
      <c r="K20" s="196">
        <f>+I20+J20</f>
        <v>190400</v>
      </c>
      <c r="L20" s="197">
        <f>+K20*F20</f>
        <v>190400</v>
      </c>
      <c r="M20" s="195">
        <v>177700</v>
      </c>
      <c r="N20" s="196">
        <f>+M20*19%</f>
        <v>33763</v>
      </c>
      <c r="O20" s="196">
        <f>+M20+N20</f>
        <v>211463</v>
      </c>
      <c r="P20" s="197">
        <f t="shared" si="5"/>
        <v>177700</v>
      </c>
      <c r="Q20" s="198">
        <v>159900</v>
      </c>
      <c r="R20" s="196">
        <f>+Q20*19%</f>
        <v>30381</v>
      </c>
      <c r="S20" s="196">
        <f>+Q20+R20</f>
        <v>190281</v>
      </c>
      <c r="T20" s="197">
        <f>+S20*F20</f>
        <v>190281</v>
      </c>
      <c r="U20" s="199">
        <f>+AVERAGE(K20,O20,S20)</f>
        <v>197381.33333333334</v>
      </c>
      <c r="V20" s="200">
        <f>+U20*F20</f>
        <v>197381.33333333334</v>
      </c>
    </row>
    <row r="21" spans="1:22" ht="276" x14ac:dyDescent="0.25">
      <c r="A21" s="181">
        <v>19</v>
      </c>
      <c r="B21" s="191">
        <v>53131607</v>
      </c>
      <c r="C21" s="192" t="s">
        <v>351</v>
      </c>
      <c r="D21" s="193" t="s">
        <v>352</v>
      </c>
      <c r="E21" s="192" t="s">
        <v>353</v>
      </c>
      <c r="F21" s="192">
        <v>1</v>
      </c>
      <c r="G21" s="192"/>
      <c r="H21" s="194" t="s">
        <v>299</v>
      </c>
      <c r="I21" s="195">
        <v>320000</v>
      </c>
      <c r="J21" s="196">
        <f>+I21*19%</f>
        <v>60800</v>
      </c>
      <c r="K21" s="196">
        <f>+I21+J21</f>
        <v>380800</v>
      </c>
      <c r="L21" s="197">
        <f>+K21*F21</f>
        <v>380800</v>
      </c>
      <c r="M21" s="195">
        <v>355500</v>
      </c>
      <c r="N21" s="196">
        <f>+M21*19%</f>
        <v>67545</v>
      </c>
      <c r="O21" s="196">
        <f>+M21+N21</f>
        <v>423045</v>
      </c>
      <c r="P21" s="197">
        <f t="shared" si="5"/>
        <v>355500</v>
      </c>
      <c r="Q21" s="198">
        <v>319900</v>
      </c>
      <c r="R21" s="196">
        <f>+Q21*19%</f>
        <v>60781</v>
      </c>
      <c r="S21" s="196">
        <f>+Q21+R21</f>
        <v>380681</v>
      </c>
      <c r="T21" s="197">
        <f>+S21*F21</f>
        <v>380681</v>
      </c>
      <c r="U21" s="199">
        <f>+AVERAGE(K21,O21,S21)</f>
        <v>394842</v>
      </c>
      <c r="V21" s="200">
        <f>+U21*F21</f>
        <v>394842</v>
      </c>
    </row>
    <row r="22" spans="1:22" ht="48" x14ac:dyDescent="0.25">
      <c r="A22" s="190">
        <v>20</v>
      </c>
      <c r="B22" s="192">
        <v>12181602</v>
      </c>
      <c r="C22" s="192" t="s">
        <v>354</v>
      </c>
      <c r="D22" s="192" t="s">
        <v>355</v>
      </c>
      <c r="E22" s="192" t="s">
        <v>356</v>
      </c>
      <c r="F22" s="192">
        <v>12</v>
      </c>
      <c r="G22" s="192"/>
      <c r="H22" s="204" t="s">
        <v>357</v>
      </c>
      <c r="I22" s="199">
        <v>30000</v>
      </c>
      <c r="J22" s="201">
        <f t="shared" si="0"/>
        <v>5700</v>
      </c>
      <c r="K22" s="201">
        <f t="shared" si="1"/>
        <v>35700</v>
      </c>
      <c r="L22" s="202">
        <f>+K22*F22</f>
        <v>428400</v>
      </c>
      <c r="M22" s="199">
        <v>33300</v>
      </c>
      <c r="N22" s="201">
        <f t="shared" si="3"/>
        <v>6327</v>
      </c>
      <c r="O22" s="201">
        <f t="shared" si="4"/>
        <v>39627</v>
      </c>
      <c r="P22" s="202">
        <f t="shared" si="5"/>
        <v>399600</v>
      </c>
      <c r="Q22" s="199">
        <v>29900</v>
      </c>
      <c r="R22" s="201">
        <f t="shared" si="6"/>
        <v>5681</v>
      </c>
      <c r="S22" s="201">
        <f t="shared" si="7"/>
        <v>35581</v>
      </c>
      <c r="T22" s="202">
        <f t="shared" si="8"/>
        <v>426972</v>
      </c>
      <c r="U22" s="199">
        <f t="shared" si="9"/>
        <v>36969.333333333336</v>
      </c>
      <c r="V22" s="200">
        <f>+U22*F22</f>
        <v>443632</v>
      </c>
    </row>
    <row r="23" spans="1:22" ht="48.75" thickBot="1" x14ac:dyDescent="0.3">
      <c r="A23" s="190">
        <v>21</v>
      </c>
      <c r="B23" s="192">
        <v>53161638</v>
      </c>
      <c r="C23" s="192" t="s">
        <v>358</v>
      </c>
      <c r="D23" s="192" t="s">
        <v>359</v>
      </c>
      <c r="E23" s="192" t="s">
        <v>41</v>
      </c>
      <c r="F23" s="192">
        <v>40</v>
      </c>
      <c r="G23" s="192"/>
      <c r="H23" s="204" t="s">
        <v>357</v>
      </c>
      <c r="I23" s="199">
        <v>30000</v>
      </c>
      <c r="J23" s="201">
        <f t="shared" si="0"/>
        <v>5700</v>
      </c>
      <c r="K23" s="201">
        <f t="shared" si="1"/>
        <v>35700</v>
      </c>
      <c r="L23" s="202">
        <f t="shared" si="2"/>
        <v>1428000</v>
      </c>
      <c r="M23" s="199">
        <v>33300</v>
      </c>
      <c r="N23" s="201">
        <f t="shared" si="3"/>
        <v>6327</v>
      </c>
      <c r="O23" s="201">
        <f t="shared" si="4"/>
        <v>39627</v>
      </c>
      <c r="P23" s="202">
        <f t="shared" si="5"/>
        <v>1332000</v>
      </c>
      <c r="Q23" s="199">
        <v>29900</v>
      </c>
      <c r="R23" s="201">
        <f t="shared" si="6"/>
        <v>5681</v>
      </c>
      <c r="S23" s="201">
        <f t="shared" si="7"/>
        <v>35581</v>
      </c>
      <c r="T23" s="202">
        <f t="shared" si="8"/>
        <v>1423240</v>
      </c>
      <c r="U23" s="199">
        <f t="shared" si="9"/>
        <v>36969.333333333336</v>
      </c>
      <c r="V23" s="200">
        <f t="shared" si="10"/>
        <v>1478773.3333333335</v>
      </c>
    </row>
    <row r="24" spans="1:22" ht="48" x14ac:dyDescent="0.25">
      <c r="A24" s="181">
        <v>22</v>
      </c>
      <c r="B24" s="192">
        <v>53161638</v>
      </c>
      <c r="C24" s="192" t="s">
        <v>360</v>
      </c>
      <c r="D24" s="192" t="s">
        <v>361</v>
      </c>
      <c r="E24" s="192" t="s">
        <v>41</v>
      </c>
      <c r="F24" s="192">
        <v>41</v>
      </c>
      <c r="G24" s="192"/>
      <c r="H24" s="204" t="s">
        <v>357</v>
      </c>
      <c r="I24" s="199">
        <v>26000</v>
      </c>
      <c r="J24" s="201">
        <f t="shared" si="0"/>
        <v>4940</v>
      </c>
      <c r="K24" s="201">
        <f t="shared" si="1"/>
        <v>30940</v>
      </c>
      <c r="L24" s="202">
        <f t="shared" si="2"/>
        <v>1268540</v>
      </c>
      <c r="M24" s="199">
        <v>28800</v>
      </c>
      <c r="N24" s="201">
        <f t="shared" si="3"/>
        <v>5472</v>
      </c>
      <c r="O24" s="201">
        <f t="shared" si="4"/>
        <v>34272</v>
      </c>
      <c r="P24" s="202">
        <f t="shared" si="5"/>
        <v>1180800</v>
      </c>
      <c r="Q24" s="199">
        <v>25900</v>
      </c>
      <c r="R24" s="201">
        <f t="shared" si="6"/>
        <v>4921</v>
      </c>
      <c r="S24" s="201">
        <f t="shared" si="7"/>
        <v>30821</v>
      </c>
      <c r="T24" s="202">
        <f t="shared" si="8"/>
        <v>1263661</v>
      </c>
      <c r="U24" s="199">
        <f t="shared" si="9"/>
        <v>32011</v>
      </c>
      <c r="V24" s="200">
        <f t="shared" si="10"/>
        <v>1312451</v>
      </c>
    </row>
    <row r="25" spans="1:22" ht="48" x14ac:dyDescent="0.25">
      <c r="A25" s="190">
        <v>23</v>
      </c>
      <c r="B25" s="192">
        <v>53131621</v>
      </c>
      <c r="C25" s="192" t="s">
        <v>362</v>
      </c>
      <c r="D25" s="192" t="s">
        <v>363</v>
      </c>
      <c r="E25" s="192" t="s">
        <v>41</v>
      </c>
      <c r="F25" s="192">
        <v>12</v>
      </c>
      <c r="G25" s="192"/>
      <c r="H25" s="204" t="s">
        <v>357</v>
      </c>
      <c r="I25" s="199">
        <v>26000</v>
      </c>
      <c r="J25" s="201">
        <f t="shared" si="0"/>
        <v>4940</v>
      </c>
      <c r="K25" s="201">
        <f t="shared" si="1"/>
        <v>30940</v>
      </c>
      <c r="L25" s="202">
        <f t="shared" si="2"/>
        <v>371280</v>
      </c>
      <c r="M25" s="199">
        <v>28800</v>
      </c>
      <c r="N25" s="201">
        <f t="shared" si="3"/>
        <v>5472</v>
      </c>
      <c r="O25" s="201">
        <f t="shared" si="4"/>
        <v>34272</v>
      </c>
      <c r="P25" s="202">
        <f t="shared" si="5"/>
        <v>345600</v>
      </c>
      <c r="Q25" s="199">
        <v>25900</v>
      </c>
      <c r="R25" s="201">
        <f t="shared" si="6"/>
        <v>4921</v>
      </c>
      <c r="S25" s="201">
        <f t="shared" si="7"/>
        <v>30821</v>
      </c>
      <c r="T25" s="202">
        <f t="shared" si="8"/>
        <v>369852</v>
      </c>
      <c r="U25" s="199">
        <f t="shared" si="9"/>
        <v>32011</v>
      </c>
      <c r="V25" s="200">
        <f t="shared" si="10"/>
        <v>384132</v>
      </c>
    </row>
    <row r="26" spans="1:22" ht="36.75" thickBot="1" x14ac:dyDescent="0.3">
      <c r="A26" s="190">
        <v>24</v>
      </c>
      <c r="B26" s="192">
        <v>53131616</v>
      </c>
      <c r="C26" s="192" t="s">
        <v>364</v>
      </c>
      <c r="D26" s="192" t="s">
        <v>365</v>
      </c>
      <c r="E26" s="192" t="s">
        <v>366</v>
      </c>
      <c r="F26" s="192">
        <v>3</v>
      </c>
      <c r="G26" s="192"/>
      <c r="H26" s="204" t="s">
        <v>343</v>
      </c>
      <c r="I26" s="199">
        <v>320000</v>
      </c>
      <c r="J26" s="201">
        <f t="shared" si="0"/>
        <v>60800</v>
      </c>
      <c r="K26" s="201">
        <f t="shared" si="1"/>
        <v>380800</v>
      </c>
      <c r="L26" s="202">
        <f t="shared" si="2"/>
        <v>1142400</v>
      </c>
      <c r="M26" s="199">
        <v>355500</v>
      </c>
      <c r="N26" s="201">
        <f t="shared" si="3"/>
        <v>67545</v>
      </c>
      <c r="O26" s="201">
        <f t="shared" si="4"/>
        <v>423045</v>
      </c>
      <c r="P26" s="202">
        <f t="shared" si="5"/>
        <v>1066500</v>
      </c>
      <c r="Q26" s="199">
        <v>319900</v>
      </c>
      <c r="R26" s="201">
        <f t="shared" si="6"/>
        <v>60781</v>
      </c>
      <c r="S26" s="201">
        <f t="shared" si="7"/>
        <v>380681</v>
      </c>
      <c r="T26" s="202">
        <f t="shared" si="8"/>
        <v>1142043</v>
      </c>
      <c r="U26" s="199">
        <f t="shared" si="9"/>
        <v>394842</v>
      </c>
      <c r="V26" s="200">
        <f t="shared" si="10"/>
        <v>1184526</v>
      </c>
    </row>
    <row r="27" spans="1:22" ht="48" x14ac:dyDescent="0.25">
      <c r="A27" s="181">
        <v>25</v>
      </c>
      <c r="B27" s="192">
        <v>53131600</v>
      </c>
      <c r="C27" s="192" t="s">
        <v>367</v>
      </c>
      <c r="D27" s="192" t="s">
        <v>368</v>
      </c>
      <c r="E27" s="192" t="s">
        <v>41</v>
      </c>
      <c r="F27" s="192">
        <v>39</v>
      </c>
      <c r="G27" s="192"/>
      <c r="H27" s="204" t="s">
        <v>357</v>
      </c>
      <c r="I27" s="199">
        <v>10000</v>
      </c>
      <c r="J27" s="201">
        <f t="shared" si="0"/>
        <v>1900</v>
      </c>
      <c r="K27" s="201">
        <f t="shared" si="1"/>
        <v>11900</v>
      </c>
      <c r="L27" s="202">
        <f t="shared" si="2"/>
        <v>464100</v>
      </c>
      <c r="M27" s="199">
        <v>11100</v>
      </c>
      <c r="N27" s="201">
        <f t="shared" si="3"/>
        <v>2109</v>
      </c>
      <c r="O27" s="201">
        <f t="shared" si="4"/>
        <v>13209</v>
      </c>
      <c r="P27" s="202">
        <f t="shared" si="5"/>
        <v>432900</v>
      </c>
      <c r="Q27" s="199">
        <v>9900</v>
      </c>
      <c r="R27" s="201">
        <f t="shared" si="6"/>
        <v>1881</v>
      </c>
      <c r="S27" s="201">
        <f t="shared" si="7"/>
        <v>11781</v>
      </c>
      <c r="T27" s="202">
        <f t="shared" si="8"/>
        <v>459459</v>
      </c>
      <c r="U27" s="199">
        <f t="shared" si="9"/>
        <v>12296.666666666666</v>
      </c>
      <c r="V27" s="200">
        <f t="shared" si="10"/>
        <v>479570</v>
      </c>
    </row>
    <row r="28" spans="1:22" ht="48" x14ac:dyDescent="0.25">
      <c r="A28" s="190">
        <v>26</v>
      </c>
      <c r="B28" s="192">
        <v>53131640</v>
      </c>
      <c r="C28" s="192" t="s">
        <v>369</v>
      </c>
      <c r="D28" s="192" t="s">
        <v>370</v>
      </c>
      <c r="E28" s="192" t="s">
        <v>41</v>
      </c>
      <c r="F28" s="192">
        <v>15</v>
      </c>
      <c r="G28" s="192"/>
      <c r="H28" s="204" t="s">
        <v>357</v>
      </c>
      <c r="I28" s="199">
        <v>24000</v>
      </c>
      <c r="J28" s="201">
        <f t="shared" si="0"/>
        <v>4560</v>
      </c>
      <c r="K28" s="201">
        <f t="shared" si="1"/>
        <v>28560</v>
      </c>
      <c r="L28" s="202">
        <f t="shared" si="2"/>
        <v>428400</v>
      </c>
      <c r="M28" s="199">
        <v>26600</v>
      </c>
      <c r="N28" s="201">
        <f t="shared" si="3"/>
        <v>5054</v>
      </c>
      <c r="O28" s="201">
        <f t="shared" si="4"/>
        <v>31654</v>
      </c>
      <c r="P28" s="202">
        <f t="shared" si="5"/>
        <v>399000</v>
      </c>
      <c r="Q28" s="199">
        <v>23900</v>
      </c>
      <c r="R28" s="201">
        <f t="shared" si="6"/>
        <v>4541</v>
      </c>
      <c r="S28" s="201">
        <f t="shared" si="7"/>
        <v>28441</v>
      </c>
      <c r="T28" s="202">
        <f t="shared" si="8"/>
        <v>426615</v>
      </c>
      <c r="U28" s="199">
        <f t="shared" si="9"/>
        <v>29551.666666666668</v>
      </c>
      <c r="V28" s="200">
        <f t="shared" si="10"/>
        <v>443275</v>
      </c>
    </row>
    <row r="29" spans="1:22" ht="48.75" thickBot="1" x14ac:dyDescent="0.3">
      <c r="A29" s="190">
        <v>27</v>
      </c>
      <c r="B29" s="192">
        <v>53161638</v>
      </c>
      <c r="C29" s="192" t="s">
        <v>371</v>
      </c>
      <c r="D29" s="192" t="s">
        <v>372</v>
      </c>
      <c r="E29" s="192" t="s">
        <v>41</v>
      </c>
      <c r="F29" s="192">
        <v>32</v>
      </c>
      <c r="G29" s="192"/>
      <c r="H29" s="204" t="s">
        <v>357</v>
      </c>
      <c r="I29" s="199">
        <v>28000</v>
      </c>
      <c r="J29" s="201">
        <f t="shared" si="0"/>
        <v>5320</v>
      </c>
      <c r="K29" s="201">
        <f t="shared" si="1"/>
        <v>33320</v>
      </c>
      <c r="L29" s="202">
        <f t="shared" si="2"/>
        <v>1066240</v>
      </c>
      <c r="M29" s="199">
        <v>31100</v>
      </c>
      <c r="N29" s="201">
        <f t="shared" si="3"/>
        <v>5909</v>
      </c>
      <c r="O29" s="201">
        <f t="shared" si="4"/>
        <v>37009</v>
      </c>
      <c r="P29" s="202">
        <f t="shared" si="5"/>
        <v>995200</v>
      </c>
      <c r="Q29" s="199">
        <v>27900</v>
      </c>
      <c r="R29" s="201">
        <f t="shared" si="6"/>
        <v>5301</v>
      </c>
      <c r="S29" s="201">
        <f t="shared" si="7"/>
        <v>33201</v>
      </c>
      <c r="T29" s="202">
        <f t="shared" si="8"/>
        <v>1062432</v>
      </c>
      <c r="U29" s="199">
        <f t="shared" si="9"/>
        <v>34510</v>
      </c>
      <c r="V29" s="200">
        <f t="shared" si="10"/>
        <v>1104320</v>
      </c>
    </row>
    <row r="30" spans="1:22" ht="48" x14ac:dyDescent="0.25">
      <c r="A30" s="181">
        <v>28</v>
      </c>
      <c r="B30" s="192">
        <v>53161638</v>
      </c>
      <c r="C30" s="192" t="s">
        <v>373</v>
      </c>
      <c r="D30" s="192" t="s">
        <v>374</v>
      </c>
      <c r="E30" s="192" t="s">
        <v>41</v>
      </c>
      <c r="F30" s="192">
        <v>150</v>
      </c>
      <c r="G30" s="192"/>
      <c r="H30" s="204" t="s">
        <v>357</v>
      </c>
      <c r="I30" s="199">
        <v>24000</v>
      </c>
      <c r="J30" s="201">
        <f t="shared" si="0"/>
        <v>4560</v>
      </c>
      <c r="K30" s="201">
        <f t="shared" si="1"/>
        <v>28560</v>
      </c>
      <c r="L30" s="202">
        <f t="shared" si="2"/>
        <v>4284000</v>
      </c>
      <c r="M30" s="199">
        <v>26600</v>
      </c>
      <c r="N30" s="201">
        <f t="shared" si="3"/>
        <v>5054</v>
      </c>
      <c r="O30" s="201">
        <f t="shared" si="4"/>
        <v>31654</v>
      </c>
      <c r="P30" s="202">
        <f t="shared" si="5"/>
        <v>3990000</v>
      </c>
      <c r="Q30" s="199">
        <v>23900</v>
      </c>
      <c r="R30" s="201">
        <f t="shared" si="6"/>
        <v>4541</v>
      </c>
      <c r="S30" s="201">
        <f t="shared" si="7"/>
        <v>28441</v>
      </c>
      <c r="T30" s="202">
        <f t="shared" si="8"/>
        <v>4266150</v>
      </c>
      <c r="U30" s="199">
        <f t="shared" si="9"/>
        <v>29551.666666666668</v>
      </c>
      <c r="V30" s="200">
        <f t="shared" si="10"/>
        <v>4432750</v>
      </c>
    </row>
    <row r="31" spans="1:22" ht="36" x14ac:dyDescent="0.25">
      <c r="A31" s="190">
        <v>29</v>
      </c>
      <c r="B31" s="192">
        <v>53131613</v>
      </c>
      <c r="C31" s="192" t="s">
        <v>375</v>
      </c>
      <c r="D31" s="192" t="s">
        <v>376</v>
      </c>
      <c r="E31" s="192" t="s">
        <v>377</v>
      </c>
      <c r="F31" s="192">
        <v>2</v>
      </c>
      <c r="G31" s="192"/>
      <c r="H31" s="204" t="s">
        <v>343</v>
      </c>
      <c r="I31" s="199">
        <v>20000</v>
      </c>
      <c r="J31" s="201">
        <f t="shared" si="0"/>
        <v>3800</v>
      </c>
      <c r="K31" s="201">
        <f t="shared" si="1"/>
        <v>23800</v>
      </c>
      <c r="L31" s="202">
        <f t="shared" si="2"/>
        <v>47600</v>
      </c>
      <c r="M31" s="199">
        <v>22200</v>
      </c>
      <c r="N31" s="201">
        <f t="shared" si="3"/>
        <v>4218</v>
      </c>
      <c r="O31" s="201">
        <f t="shared" si="4"/>
        <v>26418</v>
      </c>
      <c r="P31" s="202">
        <f t="shared" si="5"/>
        <v>44400</v>
      </c>
      <c r="Q31" s="199">
        <v>19900</v>
      </c>
      <c r="R31" s="201">
        <f t="shared" si="6"/>
        <v>3781</v>
      </c>
      <c r="S31" s="201">
        <f t="shared" si="7"/>
        <v>23681</v>
      </c>
      <c r="T31" s="202">
        <f t="shared" si="8"/>
        <v>47362</v>
      </c>
      <c r="U31" s="199">
        <f t="shared" si="9"/>
        <v>24633</v>
      </c>
      <c r="V31" s="200">
        <f t="shared" si="10"/>
        <v>49266</v>
      </c>
    </row>
    <row r="32" spans="1:22" ht="48.75" thickBot="1" x14ac:dyDescent="0.3">
      <c r="A32" s="190">
        <v>30</v>
      </c>
      <c r="B32" s="192">
        <v>53161638</v>
      </c>
      <c r="C32" s="192" t="s">
        <v>378</v>
      </c>
      <c r="D32" s="192" t="s">
        <v>379</v>
      </c>
      <c r="E32" s="192" t="s">
        <v>41</v>
      </c>
      <c r="F32" s="192">
        <v>15</v>
      </c>
      <c r="G32" s="192"/>
      <c r="H32" s="204" t="s">
        <v>357</v>
      </c>
      <c r="I32" s="199">
        <v>10000</v>
      </c>
      <c r="J32" s="201">
        <f t="shared" si="0"/>
        <v>1900</v>
      </c>
      <c r="K32" s="201">
        <f t="shared" si="1"/>
        <v>11900</v>
      </c>
      <c r="L32" s="202">
        <f t="shared" si="2"/>
        <v>178500</v>
      </c>
      <c r="M32" s="199">
        <v>11100</v>
      </c>
      <c r="N32" s="201">
        <f t="shared" si="3"/>
        <v>2109</v>
      </c>
      <c r="O32" s="201">
        <f t="shared" si="4"/>
        <v>13209</v>
      </c>
      <c r="P32" s="202">
        <f t="shared" si="5"/>
        <v>166500</v>
      </c>
      <c r="Q32" s="199">
        <v>9900</v>
      </c>
      <c r="R32" s="201">
        <f t="shared" si="6"/>
        <v>1881</v>
      </c>
      <c r="S32" s="201">
        <f t="shared" si="7"/>
        <v>11781</v>
      </c>
      <c r="T32" s="202">
        <f t="shared" si="8"/>
        <v>176715</v>
      </c>
      <c r="U32" s="199">
        <f t="shared" si="9"/>
        <v>12296.666666666666</v>
      </c>
      <c r="V32" s="200">
        <f t="shared" si="10"/>
        <v>184450</v>
      </c>
    </row>
    <row r="33" spans="1:22" ht="60" x14ac:dyDescent="0.25">
      <c r="A33" s="181">
        <v>31</v>
      </c>
      <c r="B33" s="192">
        <v>53131600</v>
      </c>
      <c r="C33" s="192" t="s">
        <v>380</v>
      </c>
      <c r="D33" s="192" t="s">
        <v>381</v>
      </c>
      <c r="E33" s="192" t="s">
        <v>382</v>
      </c>
      <c r="F33" s="192">
        <v>8</v>
      </c>
      <c r="G33" s="192"/>
      <c r="H33" s="204" t="s">
        <v>357</v>
      </c>
      <c r="I33" s="199">
        <v>400000</v>
      </c>
      <c r="J33" s="201">
        <f t="shared" si="0"/>
        <v>76000</v>
      </c>
      <c r="K33" s="201">
        <f t="shared" si="1"/>
        <v>476000</v>
      </c>
      <c r="L33" s="202">
        <f t="shared" si="2"/>
        <v>3808000</v>
      </c>
      <c r="M33" s="199">
        <v>444400</v>
      </c>
      <c r="N33" s="201">
        <f t="shared" si="3"/>
        <v>84436</v>
      </c>
      <c r="O33" s="201">
        <f t="shared" si="4"/>
        <v>528836</v>
      </c>
      <c r="P33" s="202">
        <f t="shared" si="5"/>
        <v>3555200</v>
      </c>
      <c r="Q33" s="199">
        <v>399900</v>
      </c>
      <c r="R33" s="201">
        <f t="shared" si="6"/>
        <v>75981</v>
      </c>
      <c r="S33" s="201">
        <f t="shared" si="7"/>
        <v>475881</v>
      </c>
      <c r="T33" s="202">
        <f t="shared" si="8"/>
        <v>3807048</v>
      </c>
      <c r="U33" s="199">
        <f t="shared" si="9"/>
        <v>493572.33333333331</v>
      </c>
      <c r="V33" s="200">
        <f t="shared" si="10"/>
        <v>3948578.6666666665</v>
      </c>
    </row>
    <row r="34" spans="1:22" ht="48" x14ac:dyDescent="0.25">
      <c r="A34" s="190">
        <v>32</v>
      </c>
      <c r="B34" s="192">
        <v>53131600</v>
      </c>
      <c r="C34" s="192" t="s">
        <v>383</v>
      </c>
      <c r="D34" s="192" t="s">
        <v>384</v>
      </c>
      <c r="E34" s="192" t="s">
        <v>41</v>
      </c>
      <c r="F34" s="192">
        <v>37</v>
      </c>
      <c r="G34" s="192"/>
      <c r="H34" s="204" t="s">
        <v>357</v>
      </c>
      <c r="I34" s="199">
        <v>11400</v>
      </c>
      <c r="J34" s="201">
        <f t="shared" si="0"/>
        <v>2166</v>
      </c>
      <c r="K34" s="201">
        <f t="shared" si="1"/>
        <v>13566</v>
      </c>
      <c r="L34" s="202">
        <f t="shared" si="2"/>
        <v>501942</v>
      </c>
      <c r="M34" s="199">
        <v>12600</v>
      </c>
      <c r="N34" s="201">
        <f t="shared" si="3"/>
        <v>2394</v>
      </c>
      <c r="O34" s="201">
        <f t="shared" si="4"/>
        <v>14994</v>
      </c>
      <c r="P34" s="202">
        <f t="shared" si="5"/>
        <v>466200</v>
      </c>
      <c r="Q34" s="199">
        <v>11300</v>
      </c>
      <c r="R34" s="201">
        <f t="shared" si="6"/>
        <v>2147</v>
      </c>
      <c r="S34" s="201">
        <f t="shared" si="7"/>
        <v>13447</v>
      </c>
      <c r="T34" s="202">
        <f t="shared" si="8"/>
        <v>497539</v>
      </c>
      <c r="U34" s="199">
        <f t="shared" si="9"/>
        <v>14002.333333333334</v>
      </c>
      <c r="V34" s="200">
        <f t="shared" si="10"/>
        <v>518086.33333333337</v>
      </c>
    </row>
    <row r="35" spans="1:22" ht="48.75" thickBot="1" x14ac:dyDescent="0.3">
      <c r="A35" s="190">
        <v>33</v>
      </c>
      <c r="B35" s="192">
        <v>53131600</v>
      </c>
      <c r="C35" s="192" t="s">
        <v>385</v>
      </c>
      <c r="D35" s="192" t="s">
        <v>386</v>
      </c>
      <c r="E35" s="192" t="s">
        <v>387</v>
      </c>
      <c r="F35" s="192">
        <v>16</v>
      </c>
      <c r="G35" s="192"/>
      <c r="H35" s="204" t="s">
        <v>357</v>
      </c>
      <c r="I35" s="199">
        <v>19000</v>
      </c>
      <c r="J35" s="201">
        <f t="shared" si="0"/>
        <v>3610</v>
      </c>
      <c r="K35" s="201">
        <f t="shared" si="1"/>
        <v>22610</v>
      </c>
      <c r="L35" s="202">
        <f t="shared" si="2"/>
        <v>361760</v>
      </c>
      <c r="M35" s="199">
        <v>21100</v>
      </c>
      <c r="N35" s="201">
        <f t="shared" si="3"/>
        <v>4009</v>
      </c>
      <c r="O35" s="201">
        <f t="shared" si="4"/>
        <v>25109</v>
      </c>
      <c r="P35" s="202">
        <f t="shared" si="5"/>
        <v>337600</v>
      </c>
      <c r="Q35" s="199">
        <v>18900</v>
      </c>
      <c r="R35" s="201">
        <f t="shared" si="6"/>
        <v>3591</v>
      </c>
      <c r="S35" s="201">
        <f t="shared" si="7"/>
        <v>22491</v>
      </c>
      <c r="T35" s="202">
        <f t="shared" si="8"/>
        <v>359856</v>
      </c>
      <c r="U35" s="199">
        <f t="shared" si="9"/>
        <v>23403.333333333332</v>
      </c>
      <c r="V35" s="200">
        <f t="shared" si="10"/>
        <v>374453.33333333331</v>
      </c>
    </row>
    <row r="36" spans="1:22" ht="48" x14ac:dyDescent="0.25">
      <c r="A36" s="181">
        <v>34</v>
      </c>
      <c r="B36" s="192">
        <v>53131600</v>
      </c>
      <c r="C36" s="192" t="s">
        <v>388</v>
      </c>
      <c r="D36" s="192" t="s">
        <v>389</v>
      </c>
      <c r="E36" s="192" t="s">
        <v>390</v>
      </c>
      <c r="F36" s="192">
        <v>13</v>
      </c>
      <c r="G36" s="192"/>
      <c r="H36" s="204" t="s">
        <v>357</v>
      </c>
      <c r="I36" s="199">
        <v>6000</v>
      </c>
      <c r="J36" s="201">
        <f t="shared" si="0"/>
        <v>1140</v>
      </c>
      <c r="K36" s="201">
        <f t="shared" si="1"/>
        <v>7140</v>
      </c>
      <c r="L36" s="202">
        <f t="shared" si="2"/>
        <v>92820</v>
      </c>
      <c r="M36" s="199">
        <v>6600</v>
      </c>
      <c r="N36" s="201">
        <f t="shared" si="3"/>
        <v>1254</v>
      </c>
      <c r="O36" s="201">
        <f t="shared" si="4"/>
        <v>7854</v>
      </c>
      <c r="P36" s="202">
        <f t="shared" si="5"/>
        <v>85800</v>
      </c>
      <c r="Q36" s="199">
        <v>5900</v>
      </c>
      <c r="R36" s="201">
        <f t="shared" si="6"/>
        <v>1121</v>
      </c>
      <c r="S36" s="201">
        <f t="shared" si="7"/>
        <v>7021</v>
      </c>
      <c r="T36" s="202">
        <f t="shared" si="8"/>
        <v>91273</v>
      </c>
      <c r="U36" s="199">
        <f t="shared" si="9"/>
        <v>7338.333333333333</v>
      </c>
      <c r="V36" s="200">
        <f t="shared" si="10"/>
        <v>95398.333333333328</v>
      </c>
    </row>
    <row r="37" spans="1:22" ht="48" x14ac:dyDescent="0.25">
      <c r="A37" s="190">
        <v>35</v>
      </c>
      <c r="B37" s="192">
        <v>53131600</v>
      </c>
      <c r="C37" s="192" t="s">
        <v>391</v>
      </c>
      <c r="D37" s="192" t="s">
        <v>392</v>
      </c>
      <c r="E37" s="192" t="s">
        <v>41</v>
      </c>
      <c r="F37" s="192">
        <v>18</v>
      </c>
      <c r="G37" s="192"/>
      <c r="H37" s="204" t="s">
        <v>357</v>
      </c>
      <c r="I37" s="199">
        <v>4000</v>
      </c>
      <c r="J37" s="201">
        <f t="shared" si="0"/>
        <v>760</v>
      </c>
      <c r="K37" s="201">
        <f t="shared" si="1"/>
        <v>4760</v>
      </c>
      <c r="L37" s="202">
        <f t="shared" si="2"/>
        <v>85680</v>
      </c>
      <c r="M37" s="199">
        <v>4400</v>
      </c>
      <c r="N37" s="201">
        <f t="shared" si="3"/>
        <v>836</v>
      </c>
      <c r="O37" s="201">
        <f t="shared" si="4"/>
        <v>5236</v>
      </c>
      <c r="P37" s="202">
        <f t="shared" si="5"/>
        <v>79200</v>
      </c>
      <c r="Q37" s="199">
        <v>3900</v>
      </c>
      <c r="R37" s="201">
        <f t="shared" si="6"/>
        <v>741</v>
      </c>
      <c r="S37" s="201">
        <f t="shared" si="7"/>
        <v>4641</v>
      </c>
      <c r="T37" s="202">
        <f t="shared" si="8"/>
        <v>83538</v>
      </c>
      <c r="U37" s="199">
        <f t="shared" si="9"/>
        <v>4879</v>
      </c>
      <c r="V37" s="200">
        <f t="shared" si="10"/>
        <v>87822</v>
      </c>
    </row>
    <row r="38" spans="1:22" ht="48.75" thickBot="1" x14ac:dyDescent="0.3">
      <c r="A38" s="190">
        <v>36</v>
      </c>
      <c r="B38" s="192">
        <v>53131600</v>
      </c>
      <c r="C38" s="192" t="s">
        <v>393</v>
      </c>
      <c r="D38" s="192" t="s">
        <v>394</v>
      </c>
      <c r="E38" s="192" t="s">
        <v>41</v>
      </c>
      <c r="F38" s="192">
        <v>10</v>
      </c>
      <c r="G38" s="192"/>
      <c r="H38" s="204" t="s">
        <v>357</v>
      </c>
      <c r="I38" s="199">
        <v>20000</v>
      </c>
      <c r="J38" s="201">
        <f t="shared" si="0"/>
        <v>3800</v>
      </c>
      <c r="K38" s="201">
        <f t="shared" si="1"/>
        <v>23800</v>
      </c>
      <c r="L38" s="202">
        <f t="shared" si="2"/>
        <v>238000</v>
      </c>
      <c r="M38" s="199">
        <v>22200</v>
      </c>
      <c r="N38" s="201">
        <f t="shared" si="3"/>
        <v>4218</v>
      </c>
      <c r="O38" s="201">
        <f t="shared" si="4"/>
        <v>26418</v>
      </c>
      <c r="P38" s="202">
        <f t="shared" si="5"/>
        <v>222000</v>
      </c>
      <c r="Q38" s="199">
        <v>19900</v>
      </c>
      <c r="R38" s="201">
        <f t="shared" si="6"/>
        <v>3781</v>
      </c>
      <c r="S38" s="201">
        <f t="shared" si="7"/>
        <v>23681</v>
      </c>
      <c r="T38" s="202">
        <f t="shared" si="8"/>
        <v>236810</v>
      </c>
      <c r="U38" s="199">
        <f t="shared" si="9"/>
        <v>24633</v>
      </c>
      <c r="V38" s="200">
        <f t="shared" si="10"/>
        <v>246330</v>
      </c>
    </row>
    <row r="39" spans="1:22" ht="48" x14ac:dyDescent="0.25">
      <c r="A39" s="181">
        <v>37</v>
      </c>
      <c r="B39" s="192">
        <v>53131600</v>
      </c>
      <c r="C39" s="192" t="s">
        <v>395</v>
      </c>
      <c r="D39" s="192" t="s">
        <v>396</v>
      </c>
      <c r="E39" s="192" t="s">
        <v>41</v>
      </c>
      <c r="F39" s="192">
        <v>29</v>
      </c>
      <c r="G39" s="192"/>
      <c r="H39" s="204" t="s">
        <v>357</v>
      </c>
      <c r="I39" s="199">
        <v>10000</v>
      </c>
      <c r="J39" s="201">
        <f t="shared" si="0"/>
        <v>1900</v>
      </c>
      <c r="K39" s="201">
        <f t="shared" si="1"/>
        <v>11900</v>
      </c>
      <c r="L39" s="202">
        <f t="shared" si="2"/>
        <v>345100</v>
      </c>
      <c r="M39" s="199">
        <v>11100</v>
      </c>
      <c r="N39" s="201">
        <f t="shared" si="3"/>
        <v>2109</v>
      </c>
      <c r="O39" s="201">
        <f t="shared" si="4"/>
        <v>13209</v>
      </c>
      <c r="P39" s="202">
        <f t="shared" si="5"/>
        <v>321900</v>
      </c>
      <c r="Q39" s="199">
        <v>9900</v>
      </c>
      <c r="R39" s="201">
        <f t="shared" si="6"/>
        <v>1881</v>
      </c>
      <c r="S39" s="201">
        <f t="shared" si="7"/>
        <v>11781</v>
      </c>
      <c r="T39" s="202">
        <f t="shared" si="8"/>
        <v>341649</v>
      </c>
      <c r="U39" s="199">
        <f t="shared" si="9"/>
        <v>12296.666666666666</v>
      </c>
      <c r="V39" s="200">
        <f t="shared" si="10"/>
        <v>356603.33333333331</v>
      </c>
    </row>
    <row r="40" spans="1:22" ht="48" x14ac:dyDescent="0.25">
      <c r="A40" s="190">
        <v>38</v>
      </c>
      <c r="B40" s="192">
        <v>60121200</v>
      </c>
      <c r="C40" s="192" t="s">
        <v>397</v>
      </c>
      <c r="D40" s="192" t="s">
        <v>398</v>
      </c>
      <c r="E40" s="192" t="s">
        <v>41</v>
      </c>
      <c r="F40" s="192">
        <v>14</v>
      </c>
      <c r="G40" s="192"/>
      <c r="H40" s="204" t="s">
        <v>357</v>
      </c>
      <c r="I40" s="199">
        <v>184000</v>
      </c>
      <c r="J40" s="201">
        <f t="shared" si="0"/>
        <v>34960</v>
      </c>
      <c r="K40" s="201">
        <f t="shared" si="1"/>
        <v>218960</v>
      </c>
      <c r="L40" s="202">
        <f t="shared" si="2"/>
        <v>3065440</v>
      </c>
      <c r="M40" s="199">
        <v>204400</v>
      </c>
      <c r="N40" s="201">
        <f t="shared" si="3"/>
        <v>38836</v>
      </c>
      <c r="O40" s="201">
        <f t="shared" si="4"/>
        <v>243236</v>
      </c>
      <c r="P40" s="202">
        <f t="shared" si="5"/>
        <v>2861600</v>
      </c>
      <c r="Q40" s="199">
        <v>183900</v>
      </c>
      <c r="R40" s="201">
        <f t="shared" si="6"/>
        <v>34941</v>
      </c>
      <c r="S40" s="201">
        <f t="shared" si="7"/>
        <v>218841</v>
      </c>
      <c r="T40" s="202">
        <f t="shared" si="8"/>
        <v>3063774</v>
      </c>
      <c r="U40" s="199">
        <f t="shared" si="9"/>
        <v>227012.33333333334</v>
      </c>
      <c r="V40" s="200">
        <f t="shared" si="10"/>
        <v>3178172.666666667</v>
      </c>
    </row>
    <row r="41" spans="1:22" ht="48.75" thickBot="1" x14ac:dyDescent="0.3">
      <c r="A41" s="190">
        <v>39</v>
      </c>
      <c r="B41" s="192">
        <v>60121200</v>
      </c>
      <c r="C41" s="192" t="s">
        <v>399</v>
      </c>
      <c r="D41" s="192" t="s">
        <v>400</v>
      </c>
      <c r="E41" s="192" t="s">
        <v>41</v>
      </c>
      <c r="F41" s="192">
        <v>12</v>
      </c>
      <c r="G41" s="192"/>
      <c r="H41" s="204" t="s">
        <v>357</v>
      </c>
      <c r="I41" s="199">
        <v>26000</v>
      </c>
      <c r="J41" s="201">
        <f t="shared" si="0"/>
        <v>4940</v>
      </c>
      <c r="K41" s="201">
        <f t="shared" si="1"/>
        <v>30940</v>
      </c>
      <c r="L41" s="202">
        <f t="shared" si="2"/>
        <v>371280</v>
      </c>
      <c r="M41" s="199">
        <v>28800</v>
      </c>
      <c r="N41" s="201">
        <f t="shared" si="3"/>
        <v>5472</v>
      </c>
      <c r="O41" s="201">
        <f t="shared" si="4"/>
        <v>34272</v>
      </c>
      <c r="P41" s="202">
        <f t="shared" si="5"/>
        <v>345600</v>
      </c>
      <c r="Q41" s="199">
        <v>25900</v>
      </c>
      <c r="R41" s="201">
        <f t="shared" si="6"/>
        <v>4921</v>
      </c>
      <c r="S41" s="201">
        <f t="shared" si="7"/>
        <v>30821</v>
      </c>
      <c r="T41" s="202">
        <f t="shared" si="8"/>
        <v>369852</v>
      </c>
      <c r="U41" s="199">
        <f t="shared" si="9"/>
        <v>32011</v>
      </c>
      <c r="V41" s="200">
        <f t="shared" si="10"/>
        <v>384132</v>
      </c>
    </row>
    <row r="42" spans="1:22" ht="48" x14ac:dyDescent="0.25">
      <c r="A42" s="181">
        <v>40</v>
      </c>
      <c r="B42" s="192">
        <v>60121200</v>
      </c>
      <c r="C42" s="192" t="s">
        <v>401</v>
      </c>
      <c r="D42" s="192" t="s">
        <v>402</v>
      </c>
      <c r="E42" s="192" t="s">
        <v>41</v>
      </c>
      <c r="F42" s="192">
        <v>12</v>
      </c>
      <c r="G42" s="192"/>
      <c r="H42" s="204" t="s">
        <v>357</v>
      </c>
      <c r="I42" s="199">
        <v>90000</v>
      </c>
      <c r="J42" s="201">
        <f t="shared" si="0"/>
        <v>17100</v>
      </c>
      <c r="K42" s="201">
        <f t="shared" si="1"/>
        <v>107100</v>
      </c>
      <c r="L42" s="202">
        <f t="shared" si="2"/>
        <v>1285200</v>
      </c>
      <c r="M42" s="199">
        <v>100000</v>
      </c>
      <c r="N42" s="201">
        <f t="shared" si="3"/>
        <v>19000</v>
      </c>
      <c r="O42" s="201">
        <f t="shared" si="4"/>
        <v>119000</v>
      </c>
      <c r="P42" s="202">
        <f t="shared" si="5"/>
        <v>1200000</v>
      </c>
      <c r="Q42" s="199">
        <v>90000</v>
      </c>
      <c r="R42" s="201">
        <f t="shared" si="6"/>
        <v>17100</v>
      </c>
      <c r="S42" s="201">
        <f t="shared" si="7"/>
        <v>107100</v>
      </c>
      <c r="T42" s="202">
        <f t="shared" si="8"/>
        <v>1285200</v>
      </c>
      <c r="U42" s="199">
        <f t="shared" si="9"/>
        <v>111066.66666666667</v>
      </c>
      <c r="V42" s="200">
        <f t="shared" si="10"/>
        <v>1332800</v>
      </c>
    </row>
    <row r="43" spans="1:22" ht="48" x14ac:dyDescent="0.25">
      <c r="A43" s="190">
        <v>41</v>
      </c>
      <c r="B43" s="192">
        <v>60121200</v>
      </c>
      <c r="C43" s="192" t="s">
        <v>403</v>
      </c>
      <c r="D43" s="192" t="s">
        <v>404</v>
      </c>
      <c r="E43" s="192" t="s">
        <v>41</v>
      </c>
      <c r="F43" s="192">
        <v>12</v>
      </c>
      <c r="G43" s="192"/>
      <c r="H43" s="204" t="s">
        <v>357</v>
      </c>
      <c r="I43" s="199">
        <v>84000</v>
      </c>
      <c r="J43" s="201">
        <f t="shared" si="0"/>
        <v>15960</v>
      </c>
      <c r="K43" s="201">
        <f t="shared" si="1"/>
        <v>99960</v>
      </c>
      <c r="L43" s="202">
        <f t="shared" si="2"/>
        <v>1199520</v>
      </c>
      <c r="M43" s="199">
        <v>93300</v>
      </c>
      <c r="N43" s="201">
        <f t="shared" si="3"/>
        <v>17727</v>
      </c>
      <c r="O43" s="201">
        <f t="shared" si="4"/>
        <v>111027</v>
      </c>
      <c r="P43" s="202">
        <f t="shared" si="5"/>
        <v>1119600</v>
      </c>
      <c r="Q43" s="199">
        <v>83900</v>
      </c>
      <c r="R43" s="201">
        <f t="shared" si="6"/>
        <v>15941</v>
      </c>
      <c r="S43" s="201">
        <f t="shared" si="7"/>
        <v>99841</v>
      </c>
      <c r="T43" s="202">
        <f t="shared" si="8"/>
        <v>1198092</v>
      </c>
      <c r="U43" s="199">
        <f t="shared" si="9"/>
        <v>103609.33333333333</v>
      </c>
      <c r="V43" s="200">
        <f t="shared" si="10"/>
        <v>1243312</v>
      </c>
    </row>
    <row r="44" spans="1:22" ht="48.75" thickBot="1" x14ac:dyDescent="0.3">
      <c r="A44" s="190">
        <v>42</v>
      </c>
      <c r="B44" s="192">
        <v>60121200</v>
      </c>
      <c r="C44" s="192" t="s">
        <v>405</v>
      </c>
      <c r="D44" s="192" t="s">
        <v>406</v>
      </c>
      <c r="E44" s="192" t="s">
        <v>41</v>
      </c>
      <c r="F44" s="192">
        <v>10</v>
      </c>
      <c r="G44" s="192"/>
      <c r="H44" s="204" t="s">
        <v>357</v>
      </c>
      <c r="I44" s="199">
        <v>16000</v>
      </c>
      <c r="J44" s="201">
        <f t="shared" si="0"/>
        <v>3040</v>
      </c>
      <c r="K44" s="201">
        <f t="shared" si="1"/>
        <v>19040</v>
      </c>
      <c r="L44" s="202">
        <f t="shared" si="2"/>
        <v>190400</v>
      </c>
      <c r="M44" s="199">
        <v>17700</v>
      </c>
      <c r="N44" s="201">
        <f t="shared" si="3"/>
        <v>3363</v>
      </c>
      <c r="O44" s="201">
        <f t="shared" si="4"/>
        <v>21063</v>
      </c>
      <c r="P44" s="202">
        <f t="shared" si="5"/>
        <v>177000</v>
      </c>
      <c r="Q44" s="199">
        <v>15900</v>
      </c>
      <c r="R44" s="201">
        <f t="shared" si="6"/>
        <v>3021</v>
      </c>
      <c r="S44" s="201">
        <f t="shared" si="7"/>
        <v>18921</v>
      </c>
      <c r="T44" s="202">
        <f t="shared" si="8"/>
        <v>189210</v>
      </c>
      <c r="U44" s="199">
        <f t="shared" si="9"/>
        <v>19674.666666666668</v>
      </c>
      <c r="V44" s="200">
        <f t="shared" si="10"/>
        <v>196746.66666666669</v>
      </c>
    </row>
    <row r="45" spans="1:22" ht="48" x14ac:dyDescent="0.25">
      <c r="A45" s="181">
        <v>43</v>
      </c>
      <c r="B45" s="192">
        <v>60121200</v>
      </c>
      <c r="C45" s="192" t="s">
        <v>407</v>
      </c>
      <c r="D45" s="192" t="s">
        <v>408</v>
      </c>
      <c r="E45" s="192" t="s">
        <v>41</v>
      </c>
      <c r="F45" s="192">
        <v>12</v>
      </c>
      <c r="G45" s="192"/>
      <c r="H45" s="204" t="s">
        <v>357</v>
      </c>
      <c r="I45" s="199">
        <v>148000</v>
      </c>
      <c r="J45" s="201">
        <f t="shared" si="0"/>
        <v>28120</v>
      </c>
      <c r="K45" s="201">
        <f t="shared" si="1"/>
        <v>176120</v>
      </c>
      <c r="L45" s="202">
        <f t="shared" si="2"/>
        <v>2113440</v>
      </c>
      <c r="M45" s="199">
        <v>164400</v>
      </c>
      <c r="N45" s="201">
        <f t="shared" si="3"/>
        <v>31236</v>
      </c>
      <c r="O45" s="201">
        <f t="shared" si="4"/>
        <v>195636</v>
      </c>
      <c r="P45" s="202">
        <f t="shared" si="5"/>
        <v>1972800</v>
      </c>
      <c r="Q45" s="199">
        <v>147900</v>
      </c>
      <c r="R45" s="201">
        <f t="shared" si="6"/>
        <v>28101</v>
      </c>
      <c r="S45" s="201">
        <f t="shared" si="7"/>
        <v>176001</v>
      </c>
      <c r="T45" s="202">
        <f t="shared" si="8"/>
        <v>2112012</v>
      </c>
      <c r="U45" s="199">
        <f t="shared" si="9"/>
        <v>182585.66666666666</v>
      </c>
      <c r="V45" s="200">
        <f t="shared" si="10"/>
        <v>2191028</v>
      </c>
    </row>
    <row r="46" spans="1:22" ht="48" x14ac:dyDescent="0.25">
      <c r="A46" s="190">
        <v>44</v>
      </c>
      <c r="B46" s="192">
        <v>60121200</v>
      </c>
      <c r="C46" s="192" t="s">
        <v>409</v>
      </c>
      <c r="D46" s="192" t="s">
        <v>410</v>
      </c>
      <c r="E46" s="192" t="s">
        <v>41</v>
      </c>
      <c r="F46" s="192">
        <v>10</v>
      </c>
      <c r="G46" s="192"/>
      <c r="H46" s="204" t="s">
        <v>357</v>
      </c>
      <c r="I46" s="199">
        <v>46000</v>
      </c>
      <c r="J46" s="201">
        <f t="shared" si="0"/>
        <v>8740</v>
      </c>
      <c r="K46" s="201">
        <f t="shared" si="1"/>
        <v>54740</v>
      </c>
      <c r="L46" s="202">
        <f t="shared" si="2"/>
        <v>547400</v>
      </c>
      <c r="M46" s="199">
        <v>51100</v>
      </c>
      <c r="N46" s="201">
        <f t="shared" si="3"/>
        <v>9709</v>
      </c>
      <c r="O46" s="201">
        <f t="shared" si="4"/>
        <v>60809</v>
      </c>
      <c r="P46" s="202">
        <f t="shared" si="5"/>
        <v>511000</v>
      </c>
      <c r="Q46" s="199">
        <v>45900</v>
      </c>
      <c r="R46" s="201">
        <f t="shared" si="6"/>
        <v>8721</v>
      </c>
      <c r="S46" s="201">
        <f t="shared" si="7"/>
        <v>54621</v>
      </c>
      <c r="T46" s="202">
        <f t="shared" si="8"/>
        <v>546210</v>
      </c>
      <c r="U46" s="199">
        <f t="shared" si="9"/>
        <v>56723.333333333336</v>
      </c>
      <c r="V46" s="200">
        <f t="shared" si="10"/>
        <v>567233.33333333337</v>
      </c>
    </row>
    <row r="47" spans="1:22" ht="48.75" thickBot="1" x14ac:dyDescent="0.3">
      <c r="A47" s="190">
        <v>45</v>
      </c>
      <c r="B47" s="192">
        <v>60121200</v>
      </c>
      <c r="C47" s="192" t="s">
        <v>411</v>
      </c>
      <c r="D47" s="192" t="s">
        <v>412</v>
      </c>
      <c r="E47" s="192" t="s">
        <v>413</v>
      </c>
      <c r="F47" s="192">
        <v>9</v>
      </c>
      <c r="G47" s="192"/>
      <c r="H47" s="204" t="s">
        <v>357</v>
      </c>
      <c r="I47" s="199">
        <v>36000</v>
      </c>
      <c r="J47" s="201">
        <f t="shared" si="0"/>
        <v>6840</v>
      </c>
      <c r="K47" s="201">
        <f t="shared" si="1"/>
        <v>42840</v>
      </c>
      <c r="L47" s="202">
        <f t="shared" si="2"/>
        <v>385560</v>
      </c>
      <c r="M47" s="199">
        <v>40000</v>
      </c>
      <c r="N47" s="201">
        <f t="shared" si="3"/>
        <v>7600</v>
      </c>
      <c r="O47" s="201">
        <f t="shared" si="4"/>
        <v>47600</v>
      </c>
      <c r="P47" s="202">
        <f t="shared" si="5"/>
        <v>360000</v>
      </c>
      <c r="Q47" s="199">
        <v>36000</v>
      </c>
      <c r="R47" s="201">
        <f t="shared" si="6"/>
        <v>6840</v>
      </c>
      <c r="S47" s="201">
        <f t="shared" si="7"/>
        <v>42840</v>
      </c>
      <c r="T47" s="202">
        <f t="shared" si="8"/>
        <v>385560</v>
      </c>
      <c r="U47" s="199">
        <f t="shared" si="9"/>
        <v>44426.666666666664</v>
      </c>
      <c r="V47" s="200">
        <f t="shared" si="10"/>
        <v>399840</v>
      </c>
    </row>
    <row r="48" spans="1:22" ht="48" x14ac:dyDescent="0.25">
      <c r="A48" s="181">
        <v>46</v>
      </c>
      <c r="B48" s="192">
        <v>53131600</v>
      </c>
      <c r="C48" s="192" t="s">
        <v>414</v>
      </c>
      <c r="D48" s="192" t="s">
        <v>415</v>
      </c>
      <c r="E48" s="192" t="s">
        <v>416</v>
      </c>
      <c r="F48" s="192">
        <v>6</v>
      </c>
      <c r="G48" s="192"/>
      <c r="H48" s="204" t="s">
        <v>357</v>
      </c>
      <c r="I48" s="199">
        <v>62000</v>
      </c>
      <c r="J48" s="201">
        <f t="shared" si="0"/>
        <v>11780</v>
      </c>
      <c r="K48" s="201">
        <f t="shared" si="1"/>
        <v>73780</v>
      </c>
      <c r="L48" s="202">
        <f t="shared" si="2"/>
        <v>442680</v>
      </c>
      <c r="M48" s="199">
        <v>68800</v>
      </c>
      <c r="N48" s="201">
        <f t="shared" si="3"/>
        <v>13072</v>
      </c>
      <c r="O48" s="201">
        <f t="shared" si="4"/>
        <v>81872</v>
      </c>
      <c r="P48" s="202">
        <f t="shared" si="5"/>
        <v>412800</v>
      </c>
      <c r="Q48" s="199">
        <v>61900</v>
      </c>
      <c r="R48" s="201">
        <f t="shared" si="6"/>
        <v>11761</v>
      </c>
      <c r="S48" s="201">
        <f t="shared" si="7"/>
        <v>73661</v>
      </c>
      <c r="T48" s="202">
        <f t="shared" si="8"/>
        <v>441966</v>
      </c>
      <c r="U48" s="199">
        <f t="shared" si="9"/>
        <v>76437.666666666672</v>
      </c>
      <c r="V48" s="200">
        <f t="shared" si="10"/>
        <v>458626</v>
      </c>
    </row>
    <row r="49" spans="1:22" ht="48" x14ac:dyDescent="0.25">
      <c r="A49" s="190">
        <v>47</v>
      </c>
      <c r="B49" s="192">
        <v>53131600</v>
      </c>
      <c r="C49" s="192" t="s">
        <v>417</v>
      </c>
      <c r="D49" s="192" t="s">
        <v>418</v>
      </c>
      <c r="E49" s="192" t="s">
        <v>416</v>
      </c>
      <c r="F49" s="192">
        <v>8</v>
      </c>
      <c r="G49" s="192"/>
      <c r="H49" s="204" t="s">
        <v>357</v>
      </c>
      <c r="I49" s="199">
        <v>48000</v>
      </c>
      <c r="J49" s="201">
        <f t="shared" si="0"/>
        <v>9120</v>
      </c>
      <c r="K49" s="201">
        <f t="shared" si="1"/>
        <v>57120</v>
      </c>
      <c r="L49" s="202">
        <f t="shared" si="2"/>
        <v>456960</v>
      </c>
      <c r="M49" s="199">
        <v>53300</v>
      </c>
      <c r="N49" s="201">
        <f t="shared" si="3"/>
        <v>10127</v>
      </c>
      <c r="O49" s="201">
        <f t="shared" si="4"/>
        <v>63427</v>
      </c>
      <c r="P49" s="202">
        <f t="shared" si="5"/>
        <v>426400</v>
      </c>
      <c r="Q49" s="199">
        <v>47900</v>
      </c>
      <c r="R49" s="201">
        <f t="shared" si="6"/>
        <v>9101</v>
      </c>
      <c r="S49" s="201">
        <f t="shared" si="7"/>
        <v>57001</v>
      </c>
      <c r="T49" s="202">
        <f t="shared" si="8"/>
        <v>456008</v>
      </c>
      <c r="U49" s="199">
        <f t="shared" si="9"/>
        <v>59182.666666666664</v>
      </c>
      <c r="V49" s="200">
        <f t="shared" si="10"/>
        <v>473461.33333333331</v>
      </c>
    </row>
    <row r="50" spans="1:22" ht="48.75" thickBot="1" x14ac:dyDescent="0.3">
      <c r="A50" s="190">
        <v>48</v>
      </c>
      <c r="B50" s="192">
        <v>53131600</v>
      </c>
      <c r="C50" s="192" t="s">
        <v>419</v>
      </c>
      <c r="D50" s="192" t="s">
        <v>420</v>
      </c>
      <c r="E50" s="192" t="s">
        <v>421</v>
      </c>
      <c r="F50" s="192">
        <v>8</v>
      </c>
      <c r="G50" s="192"/>
      <c r="H50" s="204" t="s">
        <v>357</v>
      </c>
      <c r="I50" s="199">
        <v>64000</v>
      </c>
      <c r="J50" s="201">
        <f t="shared" si="0"/>
        <v>12160</v>
      </c>
      <c r="K50" s="201">
        <f t="shared" si="1"/>
        <v>76160</v>
      </c>
      <c r="L50" s="202">
        <f t="shared" si="2"/>
        <v>609280</v>
      </c>
      <c r="M50" s="199">
        <v>71100</v>
      </c>
      <c r="N50" s="201">
        <f t="shared" si="3"/>
        <v>13509</v>
      </c>
      <c r="O50" s="201">
        <f t="shared" si="4"/>
        <v>84609</v>
      </c>
      <c r="P50" s="202">
        <f t="shared" si="5"/>
        <v>568800</v>
      </c>
      <c r="Q50" s="199">
        <v>63900</v>
      </c>
      <c r="R50" s="201">
        <f t="shared" si="6"/>
        <v>12141</v>
      </c>
      <c r="S50" s="201">
        <f t="shared" si="7"/>
        <v>76041</v>
      </c>
      <c r="T50" s="202">
        <f t="shared" si="8"/>
        <v>608328</v>
      </c>
      <c r="U50" s="199">
        <f t="shared" si="9"/>
        <v>78936.666666666672</v>
      </c>
      <c r="V50" s="200">
        <f t="shared" si="10"/>
        <v>631493.33333333337</v>
      </c>
    </row>
    <row r="51" spans="1:22" ht="36" x14ac:dyDescent="0.25">
      <c r="A51" s="181">
        <v>49</v>
      </c>
      <c r="B51" s="192">
        <v>53131600</v>
      </c>
      <c r="C51" s="192" t="s">
        <v>422</v>
      </c>
      <c r="D51" s="192" t="s">
        <v>423</v>
      </c>
      <c r="E51" s="192" t="s">
        <v>424</v>
      </c>
      <c r="F51" s="192">
        <v>6</v>
      </c>
      <c r="G51" s="192"/>
      <c r="H51" s="204" t="s">
        <v>343</v>
      </c>
      <c r="I51" s="199">
        <v>218000</v>
      </c>
      <c r="J51" s="201">
        <f t="shared" si="0"/>
        <v>41420</v>
      </c>
      <c r="K51" s="201">
        <f t="shared" si="1"/>
        <v>259420</v>
      </c>
      <c r="L51" s="202">
        <f t="shared" si="2"/>
        <v>1556520</v>
      </c>
      <c r="M51" s="199">
        <v>242200</v>
      </c>
      <c r="N51" s="201">
        <f t="shared" si="3"/>
        <v>46018</v>
      </c>
      <c r="O51" s="201">
        <f t="shared" si="4"/>
        <v>288218</v>
      </c>
      <c r="P51" s="202">
        <f t="shared" si="5"/>
        <v>1453200</v>
      </c>
      <c r="Q51" s="199">
        <v>217900</v>
      </c>
      <c r="R51" s="201">
        <f t="shared" si="6"/>
        <v>41401</v>
      </c>
      <c r="S51" s="201">
        <f t="shared" si="7"/>
        <v>259301</v>
      </c>
      <c r="T51" s="202">
        <f t="shared" si="8"/>
        <v>1555806</v>
      </c>
      <c r="U51" s="199">
        <f t="shared" si="9"/>
        <v>268979.66666666669</v>
      </c>
      <c r="V51" s="200">
        <f t="shared" si="10"/>
        <v>1613878</v>
      </c>
    </row>
    <row r="52" spans="1:22" ht="36" x14ac:dyDescent="0.25">
      <c r="A52" s="190">
        <v>50</v>
      </c>
      <c r="B52" s="192">
        <v>53131600</v>
      </c>
      <c r="C52" s="192" t="s">
        <v>425</v>
      </c>
      <c r="D52" s="192" t="s">
        <v>426</v>
      </c>
      <c r="E52" s="192" t="s">
        <v>424</v>
      </c>
      <c r="F52" s="192">
        <v>2</v>
      </c>
      <c r="G52" s="192"/>
      <c r="H52" s="204" t="s">
        <v>343</v>
      </c>
      <c r="I52" s="199">
        <v>144000</v>
      </c>
      <c r="J52" s="201">
        <f t="shared" si="0"/>
        <v>27360</v>
      </c>
      <c r="K52" s="201">
        <f t="shared" si="1"/>
        <v>171360</v>
      </c>
      <c r="L52" s="202">
        <f t="shared" si="2"/>
        <v>342720</v>
      </c>
      <c r="M52" s="199">
        <v>160000</v>
      </c>
      <c r="N52" s="201">
        <f t="shared" si="3"/>
        <v>30400</v>
      </c>
      <c r="O52" s="201">
        <f t="shared" si="4"/>
        <v>190400</v>
      </c>
      <c r="P52" s="202">
        <f t="shared" si="5"/>
        <v>320000</v>
      </c>
      <c r="Q52" s="199">
        <v>144000</v>
      </c>
      <c r="R52" s="201">
        <f t="shared" si="6"/>
        <v>27360</v>
      </c>
      <c r="S52" s="201">
        <f t="shared" si="7"/>
        <v>171360</v>
      </c>
      <c r="T52" s="202">
        <f t="shared" si="8"/>
        <v>342720</v>
      </c>
      <c r="U52" s="199">
        <f t="shared" si="9"/>
        <v>177706.66666666666</v>
      </c>
      <c r="V52" s="200">
        <f t="shared" si="10"/>
        <v>355413.33333333331</v>
      </c>
    </row>
    <row r="53" spans="1:22" ht="36.75" thickBot="1" x14ac:dyDescent="0.3">
      <c r="A53" s="190">
        <v>51</v>
      </c>
      <c r="B53" s="192">
        <v>53131600</v>
      </c>
      <c r="C53" s="192" t="s">
        <v>427</v>
      </c>
      <c r="D53" s="192" t="s">
        <v>428</v>
      </c>
      <c r="E53" s="192" t="s">
        <v>424</v>
      </c>
      <c r="F53" s="192">
        <v>1</v>
      </c>
      <c r="G53" s="192"/>
      <c r="H53" s="204" t="s">
        <v>343</v>
      </c>
      <c r="I53" s="199">
        <v>86000</v>
      </c>
      <c r="J53" s="201">
        <f t="shared" si="0"/>
        <v>16340</v>
      </c>
      <c r="K53" s="201">
        <f t="shared" si="1"/>
        <v>102340</v>
      </c>
      <c r="L53" s="202">
        <f t="shared" si="2"/>
        <v>102340</v>
      </c>
      <c r="M53" s="199">
        <v>95500</v>
      </c>
      <c r="N53" s="201">
        <f t="shared" si="3"/>
        <v>18145</v>
      </c>
      <c r="O53" s="201">
        <f t="shared" si="4"/>
        <v>113645</v>
      </c>
      <c r="P53" s="202">
        <f t="shared" si="5"/>
        <v>95500</v>
      </c>
      <c r="Q53" s="199">
        <v>85900</v>
      </c>
      <c r="R53" s="201">
        <f t="shared" si="6"/>
        <v>16321</v>
      </c>
      <c r="S53" s="201">
        <f t="shared" si="7"/>
        <v>102221</v>
      </c>
      <c r="T53" s="202">
        <f t="shared" si="8"/>
        <v>102221</v>
      </c>
      <c r="U53" s="199">
        <f t="shared" si="9"/>
        <v>106068.66666666667</v>
      </c>
      <c r="V53" s="200">
        <f t="shared" si="10"/>
        <v>106068.66666666667</v>
      </c>
    </row>
    <row r="54" spans="1:22" ht="36" x14ac:dyDescent="0.25">
      <c r="A54" s="181">
        <v>52</v>
      </c>
      <c r="B54" s="192">
        <v>53131600</v>
      </c>
      <c r="C54" s="192" t="s">
        <v>429</v>
      </c>
      <c r="D54" s="192" t="s">
        <v>430</v>
      </c>
      <c r="E54" s="192" t="s">
        <v>431</v>
      </c>
      <c r="F54" s="192">
        <v>3</v>
      </c>
      <c r="G54" s="192"/>
      <c r="H54" s="204" t="s">
        <v>343</v>
      </c>
      <c r="I54" s="199">
        <v>100000</v>
      </c>
      <c r="J54" s="201">
        <f t="shared" si="0"/>
        <v>19000</v>
      </c>
      <c r="K54" s="201">
        <f t="shared" si="1"/>
        <v>119000</v>
      </c>
      <c r="L54" s="202">
        <f t="shared" si="2"/>
        <v>357000</v>
      </c>
      <c r="M54" s="199">
        <v>111100</v>
      </c>
      <c r="N54" s="201">
        <f t="shared" si="3"/>
        <v>21109</v>
      </c>
      <c r="O54" s="201">
        <f t="shared" si="4"/>
        <v>132209</v>
      </c>
      <c r="P54" s="202">
        <f t="shared" si="5"/>
        <v>333300</v>
      </c>
      <c r="Q54" s="199">
        <v>99900</v>
      </c>
      <c r="R54" s="201">
        <f t="shared" si="6"/>
        <v>18981</v>
      </c>
      <c r="S54" s="201">
        <f t="shared" si="7"/>
        <v>118881</v>
      </c>
      <c r="T54" s="202">
        <f t="shared" si="8"/>
        <v>356643</v>
      </c>
      <c r="U54" s="199">
        <f t="shared" si="9"/>
        <v>123363.33333333333</v>
      </c>
      <c r="V54" s="200">
        <f t="shared" si="10"/>
        <v>370090</v>
      </c>
    </row>
    <row r="55" spans="1:22" ht="36" x14ac:dyDescent="0.25">
      <c r="A55" s="190">
        <v>53</v>
      </c>
      <c r="B55" s="192">
        <v>53131600</v>
      </c>
      <c r="C55" s="192" t="s">
        <v>432</v>
      </c>
      <c r="D55" s="192" t="s">
        <v>433</v>
      </c>
      <c r="E55" s="192" t="s">
        <v>431</v>
      </c>
      <c r="F55" s="192">
        <v>2</v>
      </c>
      <c r="G55" s="192"/>
      <c r="H55" s="204" t="s">
        <v>343</v>
      </c>
      <c r="I55" s="199">
        <v>44000</v>
      </c>
      <c r="J55" s="201">
        <f t="shared" si="0"/>
        <v>8360</v>
      </c>
      <c r="K55" s="201">
        <f t="shared" si="1"/>
        <v>52360</v>
      </c>
      <c r="L55" s="202">
        <f t="shared" si="2"/>
        <v>104720</v>
      </c>
      <c r="M55" s="199">
        <v>48800</v>
      </c>
      <c r="N55" s="201">
        <f t="shared" si="3"/>
        <v>9272</v>
      </c>
      <c r="O55" s="201">
        <f t="shared" si="4"/>
        <v>58072</v>
      </c>
      <c r="P55" s="202">
        <f t="shared" si="5"/>
        <v>97600</v>
      </c>
      <c r="Q55" s="199">
        <v>43900</v>
      </c>
      <c r="R55" s="201">
        <f t="shared" si="6"/>
        <v>8341</v>
      </c>
      <c r="S55" s="201">
        <f t="shared" si="7"/>
        <v>52241</v>
      </c>
      <c r="T55" s="202">
        <f t="shared" si="8"/>
        <v>104482</v>
      </c>
      <c r="U55" s="199">
        <f t="shared" si="9"/>
        <v>54224.333333333336</v>
      </c>
      <c r="V55" s="200">
        <f t="shared" si="10"/>
        <v>108448.66666666667</v>
      </c>
    </row>
    <row r="56" spans="1:22" ht="36.75" thickBot="1" x14ac:dyDescent="0.3">
      <c r="A56" s="190">
        <v>54</v>
      </c>
      <c r="B56" s="192">
        <v>53131600</v>
      </c>
      <c r="C56" s="192" t="s">
        <v>434</v>
      </c>
      <c r="D56" s="192" t="s">
        <v>435</v>
      </c>
      <c r="E56" s="192" t="s">
        <v>431</v>
      </c>
      <c r="F56" s="192">
        <v>3</v>
      </c>
      <c r="G56" s="192"/>
      <c r="H56" s="204" t="s">
        <v>343</v>
      </c>
      <c r="I56" s="199">
        <v>188000</v>
      </c>
      <c r="J56" s="201">
        <f t="shared" si="0"/>
        <v>35720</v>
      </c>
      <c r="K56" s="201">
        <f t="shared" si="1"/>
        <v>223720</v>
      </c>
      <c r="L56" s="202">
        <f t="shared" si="2"/>
        <v>671160</v>
      </c>
      <c r="M56" s="199">
        <v>208800</v>
      </c>
      <c r="N56" s="201">
        <f t="shared" si="3"/>
        <v>39672</v>
      </c>
      <c r="O56" s="201">
        <f t="shared" si="4"/>
        <v>248472</v>
      </c>
      <c r="P56" s="202">
        <f t="shared" si="5"/>
        <v>626400</v>
      </c>
      <c r="Q56" s="199">
        <v>187900</v>
      </c>
      <c r="R56" s="201">
        <f t="shared" si="6"/>
        <v>35701</v>
      </c>
      <c r="S56" s="201">
        <f t="shared" si="7"/>
        <v>223601</v>
      </c>
      <c r="T56" s="202">
        <f t="shared" si="8"/>
        <v>670803</v>
      </c>
      <c r="U56" s="199">
        <f t="shared" si="9"/>
        <v>231931</v>
      </c>
      <c r="V56" s="200">
        <f t="shared" si="10"/>
        <v>695793</v>
      </c>
    </row>
    <row r="57" spans="1:22" ht="60" x14ac:dyDescent="0.25">
      <c r="A57" s="181">
        <v>55</v>
      </c>
      <c r="B57" s="192">
        <v>53131600</v>
      </c>
      <c r="C57" s="192" t="s">
        <v>436</v>
      </c>
      <c r="D57" s="192" t="s">
        <v>437</v>
      </c>
      <c r="E57" s="192" t="s">
        <v>438</v>
      </c>
      <c r="F57" s="192">
        <v>4</v>
      </c>
      <c r="G57" s="192"/>
      <c r="H57" s="204" t="s">
        <v>343</v>
      </c>
      <c r="I57" s="199">
        <v>260000</v>
      </c>
      <c r="J57" s="201">
        <f t="shared" si="0"/>
        <v>49400</v>
      </c>
      <c r="K57" s="201">
        <f t="shared" si="1"/>
        <v>309400</v>
      </c>
      <c r="L57" s="202">
        <f t="shared" si="2"/>
        <v>1237600</v>
      </c>
      <c r="M57" s="199">
        <v>288800</v>
      </c>
      <c r="N57" s="201">
        <f t="shared" si="3"/>
        <v>54872</v>
      </c>
      <c r="O57" s="201">
        <f t="shared" si="4"/>
        <v>343672</v>
      </c>
      <c r="P57" s="202">
        <f t="shared" si="5"/>
        <v>1155200</v>
      </c>
      <c r="Q57" s="199">
        <v>259900</v>
      </c>
      <c r="R57" s="201">
        <f t="shared" si="6"/>
        <v>49381</v>
      </c>
      <c r="S57" s="201">
        <f t="shared" si="7"/>
        <v>309281</v>
      </c>
      <c r="T57" s="202">
        <f t="shared" si="8"/>
        <v>1237124</v>
      </c>
      <c r="U57" s="199">
        <f t="shared" si="9"/>
        <v>320784.33333333331</v>
      </c>
      <c r="V57" s="200">
        <f t="shared" si="10"/>
        <v>1283137.3333333333</v>
      </c>
    </row>
    <row r="58" spans="1:22" ht="36" x14ac:dyDescent="0.25">
      <c r="A58" s="190">
        <v>56</v>
      </c>
      <c r="B58" s="192" t="s">
        <v>439</v>
      </c>
      <c r="C58" s="192" t="s">
        <v>440</v>
      </c>
      <c r="D58" s="192" t="s">
        <v>441</v>
      </c>
      <c r="E58" s="192" t="s">
        <v>442</v>
      </c>
      <c r="F58" s="192">
        <v>6</v>
      </c>
      <c r="G58" s="192"/>
      <c r="H58" s="204" t="s">
        <v>343</v>
      </c>
      <c r="I58" s="199">
        <v>146000</v>
      </c>
      <c r="J58" s="201">
        <f t="shared" si="0"/>
        <v>27740</v>
      </c>
      <c r="K58" s="201">
        <f t="shared" si="1"/>
        <v>173740</v>
      </c>
      <c r="L58" s="202">
        <f t="shared" si="2"/>
        <v>1042440</v>
      </c>
      <c r="M58" s="199">
        <v>162200</v>
      </c>
      <c r="N58" s="201">
        <f t="shared" si="3"/>
        <v>30818</v>
      </c>
      <c r="O58" s="201">
        <f t="shared" si="4"/>
        <v>193018</v>
      </c>
      <c r="P58" s="202">
        <f t="shared" si="5"/>
        <v>973200</v>
      </c>
      <c r="Q58" s="199">
        <v>145900</v>
      </c>
      <c r="R58" s="201">
        <f t="shared" si="6"/>
        <v>27721</v>
      </c>
      <c r="S58" s="201">
        <f t="shared" si="7"/>
        <v>173621</v>
      </c>
      <c r="T58" s="202">
        <f t="shared" si="8"/>
        <v>1041726</v>
      </c>
      <c r="U58" s="199">
        <f t="shared" si="9"/>
        <v>180126.33333333334</v>
      </c>
      <c r="V58" s="200">
        <f t="shared" si="10"/>
        <v>1080758</v>
      </c>
    </row>
    <row r="59" spans="1:22" ht="36.75" thickBot="1" x14ac:dyDescent="0.3">
      <c r="A59" s="190">
        <v>57</v>
      </c>
      <c r="B59" s="192" t="s">
        <v>439</v>
      </c>
      <c r="C59" s="192" t="s">
        <v>443</v>
      </c>
      <c r="D59" s="192" t="s">
        <v>444</v>
      </c>
      <c r="E59" s="192" t="s">
        <v>442</v>
      </c>
      <c r="F59" s="192">
        <v>4</v>
      </c>
      <c r="G59" s="192"/>
      <c r="H59" s="204" t="s">
        <v>343</v>
      </c>
      <c r="I59" s="199">
        <v>128000</v>
      </c>
      <c r="J59" s="201">
        <f t="shared" si="0"/>
        <v>24320</v>
      </c>
      <c r="K59" s="201">
        <f t="shared" si="1"/>
        <v>152320</v>
      </c>
      <c r="L59" s="202">
        <f t="shared" si="2"/>
        <v>609280</v>
      </c>
      <c r="M59" s="199">
        <v>142200</v>
      </c>
      <c r="N59" s="201">
        <f t="shared" si="3"/>
        <v>27018</v>
      </c>
      <c r="O59" s="201">
        <f t="shared" si="4"/>
        <v>169218</v>
      </c>
      <c r="P59" s="202">
        <f t="shared" si="5"/>
        <v>568800</v>
      </c>
      <c r="Q59" s="199">
        <v>127900</v>
      </c>
      <c r="R59" s="201">
        <f t="shared" si="6"/>
        <v>24301</v>
      </c>
      <c r="S59" s="201">
        <f t="shared" si="7"/>
        <v>152201</v>
      </c>
      <c r="T59" s="202">
        <f t="shared" si="8"/>
        <v>608804</v>
      </c>
      <c r="U59" s="199">
        <f t="shared" si="9"/>
        <v>157913</v>
      </c>
      <c r="V59" s="200">
        <f t="shared" si="10"/>
        <v>631652</v>
      </c>
    </row>
    <row r="60" spans="1:22" ht="36" x14ac:dyDescent="0.25">
      <c r="A60" s="181">
        <v>58</v>
      </c>
      <c r="B60" s="192" t="s">
        <v>439</v>
      </c>
      <c r="C60" s="192" t="s">
        <v>445</v>
      </c>
      <c r="D60" s="192" t="s">
        <v>446</v>
      </c>
      <c r="E60" s="192" t="s">
        <v>442</v>
      </c>
      <c r="F60" s="192">
        <v>6</v>
      </c>
      <c r="G60" s="192"/>
      <c r="H60" s="204" t="s">
        <v>343</v>
      </c>
      <c r="I60" s="199">
        <v>70000</v>
      </c>
      <c r="J60" s="201">
        <f t="shared" si="0"/>
        <v>13300</v>
      </c>
      <c r="K60" s="201">
        <f t="shared" si="1"/>
        <v>83300</v>
      </c>
      <c r="L60" s="202">
        <f t="shared" si="2"/>
        <v>499800</v>
      </c>
      <c r="M60" s="199">
        <v>77700</v>
      </c>
      <c r="N60" s="201">
        <f t="shared" si="3"/>
        <v>14763</v>
      </c>
      <c r="O60" s="201">
        <f t="shared" si="4"/>
        <v>92463</v>
      </c>
      <c r="P60" s="202">
        <f t="shared" si="5"/>
        <v>466200</v>
      </c>
      <c r="Q60" s="199">
        <v>69900</v>
      </c>
      <c r="R60" s="201">
        <f t="shared" si="6"/>
        <v>13281</v>
      </c>
      <c r="S60" s="201">
        <f t="shared" si="7"/>
        <v>83181</v>
      </c>
      <c r="T60" s="202">
        <f t="shared" si="8"/>
        <v>499086</v>
      </c>
      <c r="U60" s="199">
        <f t="shared" si="9"/>
        <v>86314.666666666672</v>
      </c>
      <c r="V60" s="200">
        <f t="shared" si="10"/>
        <v>517888</v>
      </c>
    </row>
    <row r="61" spans="1:22" ht="36" x14ac:dyDescent="0.25">
      <c r="A61" s="190">
        <v>59</v>
      </c>
      <c r="B61" s="192" t="s">
        <v>439</v>
      </c>
      <c r="C61" s="192" t="s">
        <v>447</v>
      </c>
      <c r="D61" s="192" t="s">
        <v>448</v>
      </c>
      <c r="E61" s="192" t="s">
        <v>449</v>
      </c>
      <c r="F61" s="192">
        <v>8</v>
      </c>
      <c r="G61" s="192"/>
      <c r="H61" s="204" t="s">
        <v>343</v>
      </c>
      <c r="I61" s="199">
        <v>50000</v>
      </c>
      <c r="J61" s="201">
        <f t="shared" si="0"/>
        <v>9500</v>
      </c>
      <c r="K61" s="201">
        <f t="shared" si="1"/>
        <v>59500</v>
      </c>
      <c r="L61" s="202">
        <f t="shared" si="2"/>
        <v>476000</v>
      </c>
      <c r="M61" s="199">
        <v>55500</v>
      </c>
      <c r="N61" s="201">
        <f t="shared" si="3"/>
        <v>10545</v>
      </c>
      <c r="O61" s="201">
        <f t="shared" si="4"/>
        <v>66045</v>
      </c>
      <c r="P61" s="202">
        <f t="shared" si="5"/>
        <v>444000</v>
      </c>
      <c r="Q61" s="199">
        <v>49900</v>
      </c>
      <c r="R61" s="201">
        <f t="shared" si="6"/>
        <v>9481</v>
      </c>
      <c r="S61" s="201">
        <f t="shared" si="7"/>
        <v>59381</v>
      </c>
      <c r="T61" s="202">
        <f t="shared" si="8"/>
        <v>475048</v>
      </c>
      <c r="U61" s="199">
        <f t="shared" si="9"/>
        <v>61642</v>
      </c>
      <c r="V61" s="200">
        <f t="shared" si="10"/>
        <v>493136</v>
      </c>
    </row>
    <row r="62" spans="1:22" ht="36.75" thickBot="1" x14ac:dyDescent="0.3">
      <c r="A62" s="190">
        <v>60</v>
      </c>
      <c r="B62" s="192">
        <v>12162200</v>
      </c>
      <c r="C62" s="192" t="s">
        <v>450</v>
      </c>
      <c r="D62" s="192" t="s">
        <v>451</v>
      </c>
      <c r="E62" s="192" t="s">
        <v>41</v>
      </c>
      <c r="F62" s="192">
        <v>6</v>
      </c>
      <c r="G62" s="192"/>
      <c r="H62" s="204" t="s">
        <v>343</v>
      </c>
      <c r="I62" s="199">
        <v>42000</v>
      </c>
      <c r="J62" s="201">
        <f t="shared" si="0"/>
        <v>7980</v>
      </c>
      <c r="K62" s="201">
        <f t="shared" si="1"/>
        <v>49980</v>
      </c>
      <c r="L62" s="202">
        <f t="shared" si="2"/>
        <v>299880</v>
      </c>
      <c r="M62" s="199">
        <v>46600</v>
      </c>
      <c r="N62" s="201">
        <f t="shared" si="3"/>
        <v>8854</v>
      </c>
      <c r="O62" s="201">
        <f t="shared" si="4"/>
        <v>55454</v>
      </c>
      <c r="P62" s="202">
        <f t="shared" si="5"/>
        <v>279600</v>
      </c>
      <c r="Q62" s="199">
        <v>41900</v>
      </c>
      <c r="R62" s="201">
        <f t="shared" si="6"/>
        <v>7961</v>
      </c>
      <c r="S62" s="201">
        <f t="shared" si="7"/>
        <v>49861</v>
      </c>
      <c r="T62" s="202">
        <f t="shared" si="8"/>
        <v>299166</v>
      </c>
      <c r="U62" s="199">
        <f t="shared" si="9"/>
        <v>51765</v>
      </c>
      <c r="V62" s="200">
        <f>+U62*F62</f>
        <v>310590</v>
      </c>
    </row>
    <row r="63" spans="1:22" ht="36" x14ac:dyDescent="0.25">
      <c r="A63" s="181">
        <v>61</v>
      </c>
      <c r="B63" s="192">
        <v>12162200</v>
      </c>
      <c r="C63" s="192" t="s">
        <v>452</v>
      </c>
      <c r="D63" s="192" t="s">
        <v>451</v>
      </c>
      <c r="E63" s="192" t="s">
        <v>41</v>
      </c>
      <c r="F63" s="192">
        <v>6</v>
      </c>
      <c r="G63" s="192"/>
      <c r="H63" s="204" t="s">
        <v>343</v>
      </c>
      <c r="I63" s="199">
        <v>360000</v>
      </c>
      <c r="J63" s="201">
        <f t="shared" si="0"/>
        <v>68400</v>
      </c>
      <c r="K63" s="201">
        <f t="shared" si="1"/>
        <v>428400</v>
      </c>
      <c r="L63" s="202">
        <f t="shared" si="2"/>
        <v>2570400</v>
      </c>
      <c r="M63" s="199">
        <v>400000</v>
      </c>
      <c r="N63" s="201">
        <f t="shared" si="3"/>
        <v>76000</v>
      </c>
      <c r="O63" s="201">
        <f t="shared" si="4"/>
        <v>476000</v>
      </c>
      <c r="P63" s="202">
        <f t="shared" si="5"/>
        <v>2400000</v>
      </c>
      <c r="Q63" s="199">
        <v>360000</v>
      </c>
      <c r="R63" s="201">
        <f t="shared" si="6"/>
        <v>68400</v>
      </c>
      <c r="S63" s="201">
        <f t="shared" si="7"/>
        <v>428400</v>
      </c>
      <c r="T63" s="202">
        <f t="shared" si="8"/>
        <v>2570400</v>
      </c>
      <c r="U63" s="199">
        <f t="shared" si="9"/>
        <v>444266.66666666669</v>
      </c>
      <c r="V63" s="200">
        <f t="shared" si="10"/>
        <v>2665600</v>
      </c>
    </row>
    <row r="64" spans="1:22" ht="36" x14ac:dyDescent="0.25">
      <c r="A64" s="190">
        <v>62</v>
      </c>
      <c r="B64" s="192">
        <v>12162200</v>
      </c>
      <c r="C64" s="192" t="s">
        <v>453</v>
      </c>
      <c r="D64" s="192" t="s">
        <v>451</v>
      </c>
      <c r="E64" s="192" t="s">
        <v>41</v>
      </c>
      <c r="F64" s="192">
        <v>6</v>
      </c>
      <c r="G64" s="192"/>
      <c r="H64" s="204" t="s">
        <v>343</v>
      </c>
      <c r="I64" s="199">
        <v>240000</v>
      </c>
      <c r="J64" s="201">
        <f t="shared" si="0"/>
        <v>45600</v>
      </c>
      <c r="K64" s="201">
        <f t="shared" si="1"/>
        <v>285600</v>
      </c>
      <c r="L64" s="202">
        <f t="shared" si="2"/>
        <v>1713600</v>
      </c>
      <c r="M64" s="199">
        <v>266600</v>
      </c>
      <c r="N64" s="201">
        <f t="shared" si="3"/>
        <v>50654</v>
      </c>
      <c r="O64" s="201">
        <f t="shared" si="4"/>
        <v>317254</v>
      </c>
      <c r="P64" s="202">
        <f t="shared" si="5"/>
        <v>1599600</v>
      </c>
      <c r="Q64" s="199">
        <v>239900</v>
      </c>
      <c r="R64" s="201">
        <f t="shared" si="6"/>
        <v>45581</v>
      </c>
      <c r="S64" s="201">
        <f t="shared" si="7"/>
        <v>285481</v>
      </c>
      <c r="T64" s="202">
        <f t="shared" si="8"/>
        <v>1712886</v>
      </c>
      <c r="U64" s="199">
        <f t="shared" si="9"/>
        <v>296111.66666666669</v>
      </c>
      <c r="V64" s="200">
        <f t="shared" si="10"/>
        <v>1776670</v>
      </c>
    </row>
    <row r="65" spans="1:22" ht="36.75" thickBot="1" x14ac:dyDescent="0.3">
      <c r="A65" s="190">
        <v>63</v>
      </c>
      <c r="B65" s="192">
        <v>12162200</v>
      </c>
      <c r="C65" s="192" t="s">
        <v>454</v>
      </c>
      <c r="D65" s="192" t="s">
        <v>451</v>
      </c>
      <c r="E65" s="192" t="s">
        <v>41</v>
      </c>
      <c r="F65" s="192">
        <v>7</v>
      </c>
      <c r="G65" s="192"/>
      <c r="H65" s="204" t="s">
        <v>343</v>
      </c>
      <c r="I65" s="199">
        <v>88000</v>
      </c>
      <c r="J65" s="201">
        <f t="shared" si="0"/>
        <v>16720</v>
      </c>
      <c r="K65" s="201">
        <f t="shared" si="1"/>
        <v>104720</v>
      </c>
      <c r="L65" s="202">
        <f t="shared" si="2"/>
        <v>733040</v>
      </c>
      <c r="M65" s="199">
        <v>97700</v>
      </c>
      <c r="N65" s="201">
        <f t="shared" si="3"/>
        <v>18563</v>
      </c>
      <c r="O65" s="201">
        <f t="shared" si="4"/>
        <v>116263</v>
      </c>
      <c r="P65" s="202">
        <f t="shared" si="5"/>
        <v>683900</v>
      </c>
      <c r="Q65" s="199">
        <v>87900</v>
      </c>
      <c r="R65" s="201">
        <f t="shared" si="6"/>
        <v>16701</v>
      </c>
      <c r="S65" s="201">
        <f t="shared" si="7"/>
        <v>104601</v>
      </c>
      <c r="T65" s="202">
        <f t="shared" si="8"/>
        <v>732207</v>
      </c>
      <c r="U65" s="199">
        <f t="shared" si="9"/>
        <v>108528</v>
      </c>
      <c r="V65" s="200">
        <f t="shared" si="10"/>
        <v>759696</v>
      </c>
    </row>
    <row r="66" spans="1:22" ht="36" x14ac:dyDescent="0.25">
      <c r="A66" s="181">
        <v>64</v>
      </c>
      <c r="B66" s="192">
        <v>12162200</v>
      </c>
      <c r="C66" s="192" t="s">
        <v>455</v>
      </c>
      <c r="D66" s="192" t="s">
        <v>451</v>
      </c>
      <c r="E66" s="192" t="s">
        <v>41</v>
      </c>
      <c r="F66" s="192">
        <v>6</v>
      </c>
      <c r="G66" s="192"/>
      <c r="H66" s="204" t="s">
        <v>343</v>
      </c>
      <c r="I66" s="199">
        <v>180000</v>
      </c>
      <c r="J66" s="201">
        <f t="shared" si="0"/>
        <v>34200</v>
      </c>
      <c r="K66" s="201">
        <f t="shared" si="1"/>
        <v>214200</v>
      </c>
      <c r="L66" s="202">
        <f t="shared" si="2"/>
        <v>1285200</v>
      </c>
      <c r="M66" s="199">
        <v>200000</v>
      </c>
      <c r="N66" s="201">
        <f t="shared" si="3"/>
        <v>38000</v>
      </c>
      <c r="O66" s="201">
        <f t="shared" si="4"/>
        <v>238000</v>
      </c>
      <c r="P66" s="202">
        <f t="shared" si="5"/>
        <v>1200000</v>
      </c>
      <c r="Q66" s="199">
        <v>180000</v>
      </c>
      <c r="R66" s="201">
        <f t="shared" si="6"/>
        <v>34200</v>
      </c>
      <c r="S66" s="201">
        <f t="shared" si="7"/>
        <v>214200</v>
      </c>
      <c r="T66" s="202">
        <f t="shared" si="8"/>
        <v>1285200</v>
      </c>
      <c r="U66" s="199">
        <f t="shared" si="9"/>
        <v>222133.33333333334</v>
      </c>
      <c r="V66" s="200">
        <f t="shared" si="10"/>
        <v>1332800</v>
      </c>
    </row>
    <row r="67" spans="1:22" ht="36" x14ac:dyDescent="0.25">
      <c r="A67" s="190">
        <v>65</v>
      </c>
      <c r="B67" s="192" t="s">
        <v>439</v>
      </c>
      <c r="C67" s="192" t="s">
        <v>456</v>
      </c>
      <c r="D67" s="192" t="s">
        <v>451</v>
      </c>
      <c r="E67" s="192" t="s">
        <v>41</v>
      </c>
      <c r="F67" s="192">
        <v>10</v>
      </c>
      <c r="G67" s="192"/>
      <c r="H67" s="204" t="s">
        <v>343</v>
      </c>
      <c r="I67" s="199">
        <v>28000</v>
      </c>
      <c r="J67" s="201">
        <f t="shared" si="0"/>
        <v>5320</v>
      </c>
      <c r="K67" s="201">
        <f t="shared" si="1"/>
        <v>33320</v>
      </c>
      <c r="L67" s="202">
        <f t="shared" si="2"/>
        <v>333200</v>
      </c>
      <c r="M67" s="199">
        <v>31100</v>
      </c>
      <c r="N67" s="201">
        <f t="shared" si="3"/>
        <v>5909</v>
      </c>
      <c r="O67" s="201">
        <f t="shared" si="4"/>
        <v>37009</v>
      </c>
      <c r="P67" s="202">
        <f t="shared" si="5"/>
        <v>311000</v>
      </c>
      <c r="Q67" s="199">
        <v>27900</v>
      </c>
      <c r="R67" s="201">
        <f t="shared" si="6"/>
        <v>5301</v>
      </c>
      <c r="S67" s="201">
        <f t="shared" si="7"/>
        <v>33201</v>
      </c>
      <c r="T67" s="202">
        <f t="shared" si="8"/>
        <v>332010</v>
      </c>
      <c r="U67" s="199">
        <f t="shared" si="9"/>
        <v>34510</v>
      </c>
      <c r="V67" s="200">
        <f t="shared" si="10"/>
        <v>345100</v>
      </c>
    </row>
    <row r="68" spans="1:22" ht="36.75" thickBot="1" x14ac:dyDescent="0.3">
      <c r="A68" s="190">
        <v>66</v>
      </c>
      <c r="B68" s="192">
        <v>12162200</v>
      </c>
      <c r="C68" s="192" t="s">
        <v>457</v>
      </c>
      <c r="D68" s="192" t="s">
        <v>451</v>
      </c>
      <c r="E68" s="192" t="s">
        <v>41</v>
      </c>
      <c r="F68" s="192">
        <v>10</v>
      </c>
      <c r="G68" s="192"/>
      <c r="H68" s="204" t="s">
        <v>343</v>
      </c>
      <c r="I68" s="199">
        <v>16000</v>
      </c>
      <c r="J68" s="201">
        <f t="shared" ref="J68:J93" si="11">+I68*19%</f>
        <v>3040</v>
      </c>
      <c r="K68" s="201">
        <f t="shared" ref="K68:K93" si="12">+I68+J68</f>
        <v>19040</v>
      </c>
      <c r="L68" s="202">
        <f t="shared" ref="L68:L93" si="13">+K68*F68</f>
        <v>190400</v>
      </c>
      <c r="M68" s="199">
        <v>17700</v>
      </c>
      <c r="N68" s="201">
        <f t="shared" ref="N68:N93" si="14">+M68*19%</f>
        <v>3363</v>
      </c>
      <c r="O68" s="201">
        <f t="shared" ref="O68:O93" si="15">+M68+N68</f>
        <v>21063</v>
      </c>
      <c r="P68" s="202">
        <f t="shared" ref="P68:P93" si="16">M68*F68</f>
        <v>177000</v>
      </c>
      <c r="Q68" s="199">
        <v>15900</v>
      </c>
      <c r="R68" s="201">
        <f t="shared" ref="R68:R93" si="17">+Q68*19%</f>
        <v>3021</v>
      </c>
      <c r="S68" s="201">
        <f t="shared" ref="S68:S93" si="18">+Q68+R68</f>
        <v>18921</v>
      </c>
      <c r="T68" s="202">
        <f t="shared" ref="T68:T93" si="19">+S68*F68</f>
        <v>189210</v>
      </c>
      <c r="U68" s="199">
        <f t="shared" ref="U68:U93" si="20">+AVERAGE(K68,O68,S68)</f>
        <v>19674.666666666668</v>
      </c>
      <c r="V68" s="200">
        <f t="shared" ref="V68:V93" si="21">+U68*F68</f>
        <v>196746.66666666669</v>
      </c>
    </row>
    <row r="69" spans="1:22" ht="36" x14ac:dyDescent="0.25">
      <c r="A69" s="181">
        <v>67</v>
      </c>
      <c r="B69" s="192">
        <v>53131600</v>
      </c>
      <c r="C69" s="192" t="s">
        <v>458</v>
      </c>
      <c r="D69" s="192" t="s">
        <v>459</v>
      </c>
      <c r="E69" s="192" t="s">
        <v>41</v>
      </c>
      <c r="F69" s="192">
        <v>8</v>
      </c>
      <c r="G69" s="192"/>
      <c r="H69" s="204" t="s">
        <v>343</v>
      </c>
      <c r="I69" s="199">
        <v>64000</v>
      </c>
      <c r="J69" s="201">
        <f t="shared" si="11"/>
        <v>12160</v>
      </c>
      <c r="K69" s="201">
        <f t="shared" si="12"/>
        <v>76160</v>
      </c>
      <c r="L69" s="202">
        <f t="shared" si="13"/>
        <v>609280</v>
      </c>
      <c r="M69" s="199">
        <v>71100</v>
      </c>
      <c r="N69" s="201">
        <f t="shared" si="14"/>
        <v>13509</v>
      </c>
      <c r="O69" s="201">
        <f t="shared" si="15"/>
        <v>84609</v>
      </c>
      <c r="P69" s="202">
        <f t="shared" si="16"/>
        <v>568800</v>
      </c>
      <c r="Q69" s="199">
        <v>63900</v>
      </c>
      <c r="R69" s="201">
        <f t="shared" si="17"/>
        <v>12141</v>
      </c>
      <c r="S69" s="201">
        <f t="shared" si="18"/>
        <v>76041</v>
      </c>
      <c r="T69" s="202">
        <f t="shared" si="19"/>
        <v>608328</v>
      </c>
      <c r="U69" s="199">
        <f t="shared" si="20"/>
        <v>78936.666666666672</v>
      </c>
      <c r="V69" s="200">
        <f t="shared" si="21"/>
        <v>631493.33333333337</v>
      </c>
    </row>
    <row r="70" spans="1:22" ht="36" x14ac:dyDescent="0.25">
      <c r="A70" s="190">
        <v>68</v>
      </c>
      <c r="B70" s="192">
        <v>53131600</v>
      </c>
      <c r="C70" s="192" t="s">
        <v>460</v>
      </c>
      <c r="D70" s="192" t="s">
        <v>461</v>
      </c>
      <c r="E70" s="192" t="s">
        <v>41</v>
      </c>
      <c r="F70" s="192">
        <v>8</v>
      </c>
      <c r="G70" s="192"/>
      <c r="H70" s="204" t="s">
        <v>343</v>
      </c>
      <c r="I70" s="199">
        <v>36000</v>
      </c>
      <c r="J70" s="201">
        <f t="shared" si="11"/>
        <v>6840</v>
      </c>
      <c r="K70" s="201">
        <f t="shared" si="12"/>
        <v>42840</v>
      </c>
      <c r="L70" s="202">
        <f t="shared" si="13"/>
        <v>342720</v>
      </c>
      <c r="M70" s="199">
        <v>40000</v>
      </c>
      <c r="N70" s="201">
        <f t="shared" si="14"/>
        <v>7600</v>
      </c>
      <c r="O70" s="201">
        <f t="shared" si="15"/>
        <v>47600</v>
      </c>
      <c r="P70" s="202">
        <f t="shared" si="16"/>
        <v>320000</v>
      </c>
      <c r="Q70" s="199">
        <v>36000</v>
      </c>
      <c r="R70" s="201">
        <f t="shared" si="17"/>
        <v>6840</v>
      </c>
      <c r="S70" s="201">
        <f t="shared" si="18"/>
        <v>42840</v>
      </c>
      <c r="T70" s="202">
        <f t="shared" si="19"/>
        <v>342720</v>
      </c>
      <c r="U70" s="199">
        <f t="shared" si="20"/>
        <v>44426.666666666664</v>
      </c>
      <c r="V70" s="200">
        <f t="shared" si="21"/>
        <v>355413.33333333331</v>
      </c>
    </row>
    <row r="71" spans="1:22" ht="36.75" thickBot="1" x14ac:dyDescent="0.3">
      <c r="A71" s="190">
        <v>69</v>
      </c>
      <c r="B71" s="192">
        <v>53131600</v>
      </c>
      <c r="C71" s="192" t="s">
        <v>462</v>
      </c>
      <c r="D71" s="192" t="s">
        <v>463</v>
      </c>
      <c r="E71" s="192" t="s">
        <v>41</v>
      </c>
      <c r="F71" s="192">
        <v>6</v>
      </c>
      <c r="G71" s="192"/>
      <c r="H71" s="204" t="s">
        <v>343</v>
      </c>
      <c r="I71" s="199">
        <v>4000</v>
      </c>
      <c r="J71" s="201">
        <f t="shared" si="11"/>
        <v>760</v>
      </c>
      <c r="K71" s="201">
        <f t="shared" si="12"/>
        <v>4760</v>
      </c>
      <c r="L71" s="202">
        <f t="shared" si="13"/>
        <v>28560</v>
      </c>
      <c r="M71" s="199">
        <v>4400</v>
      </c>
      <c r="N71" s="201">
        <f t="shared" si="14"/>
        <v>836</v>
      </c>
      <c r="O71" s="201">
        <f t="shared" si="15"/>
        <v>5236</v>
      </c>
      <c r="P71" s="202">
        <f t="shared" si="16"/>
        <v>26400</v>
      </c>
      <c r="Q71" s="199">
        <v>3900</v>
      </c>
      <c r="R71" s="201">
        <f t="shared" si="17"/>
        <v>741</v>
      </c>
      <c r="S71" s="201">
        <f t="shared" si="18"/>
        <v>4641</v>
      </c>
      <c r="T71" s="202">
        <f t="shared" si="19"/>
        <v>27846</v>
      </c>
      <c r="U71" s="199">
        <f t="shared" si="20"/>
        <v>4879</v>
      </c>
      <c r="V71" s="200">
        <f t="shared" si="21"/>
        <v>29274</v>
      </c>
    </row>
    <row r="72" spans="1:22" ht="36" x14ac:dyDescent="0.25">
      <c r="A72" s="181">
        <v>70</v>
      </c>
      <c r="B72" s="192">
        <v>53131600</v>
      </c>
      <c r="C72" s="192" t="s">
        <v>464</v>
      </c>
      <c r="D72" s="192" t="s">
        <v>465</v>
      </c>
      <c r="E72" s="192" t="s">
        <v>41</v>
      </c>
      <c r="F72" s="192">
        <v>6</v>
      </c>
      <c r="G72" s="192"/>
      <c r="H72" s="204" t="s">
        <v>343</v>
      </c>
      <c r="I72" s="199">
        <v>26000</v>
      </c>
      <c r="J72" s="201">
        <f t="shared" si="11"/>
        <v>4940</v>
      </c>
      <c r="K72" s="201">
        <f t="shared" si="12"/>
        <v>30940</v>
      </c>
      <c r="L72" s="202">
        <f t="shared" si="13"/>
        <v>185640</v>
      </c>
      <c r="M72" s="199">
        <v>28800</v>
      </c>
      <c r="N72" s="201">
        <f t="shared" si="14"/>
        <v>5472</v>
      </c>
      <c r="O72" s="201">
        <f t="shared" si="15"/>
        <v>34272</v>
      </c>
      <c r="P72" s="202">
        <f t="shared" si="16"/>
        <v>172800</v>
      </c>
      <c r="Q72" s="199">
        <v>25900</v>
      </c>
      <c r="R72" s="201">
        <f t="shared" si="17"/>
        <v>4921</v>
      </c>
      <c r="S72" s="201">
        <f t="shared" si="18"/>
        <v>30821</v>
      </c>
      <c r="T72" s="202">
        <f t="shared" si="19"/>
        <v>184926</v>
      </c>
      <c r="U72" s="199">
        <f t="shared" si="20"/>
        <v>32011</v>
      </c>
      <c r="V72" s="200">
        <f t="shared" si="21"/>
        <v>192066</v>
      </c>
    </row>
    <row r="73" spans="1:22" ht="36" x14ac:dyDescent="0.25">
      <c r="A73" s="190">
        <v>71</v>
      </c>
      <c r="B73" s="192">
        <v>53131600</v>
      </c>
      <c r="C73" s="192" t="s">
        <v>466</v>
      </c>
      <c r="D73" s="192" t="s">
        <v>466</v>
      </c>
      <c r="E73" s="192" t="s">
        <v>41</v>
      </c>
      <c r="F73" s="192">
        <v>18</v>
      </c>
      <c r="G73" s="192"/>
      <c r="H73" s="204" t="s">
        <v>467</v>
      </c>
      <c r="I73" s="199">
        <v>40000</v>
      </c>
      <c r="J73" s="201">
        <f t="shared" si="11"/>
        <v>7600</v>
      </c>
      <c r="K73" s="201">
        <f t="shared" si="12"/>
        <v>47600</v>
      </c>
      <c r="L73" s="202">
        <f t="shared" si="13"/>
        <v>856800</v>
      </c>
      <c r="M73" s="199">
        <v>44400</v>
      </c>
      <c r="N73" s="201">
        <f t="shared" si="14"/>
        <v>8436</v>
      </c>
      <c r="O73" s="201">
        <f t="shared" si="15"/>
        <v>52836</v>
      </c>
      <c r="P73" s="202">
        <f t="shared" si="16"/>
        <v>799200</v>
      </c>
      <c r="Q73" s="199">
        <v>39900</v>
      </c>
      <c r="R73" s="201">
        <f t="shared" si="17"/>
        <v>7581</v>
      </c>
      <c r="S73" s="201">
        <f t="shared" si="18"/>
        <v>47481</v>
      </c>
      <c r="T73" s="202">
        <f t="shared" si="19"/>
        <v>854658</v>
      </c>
      <c r="U73" s="199">
        <f t="shared" si="20"/>
        <v>49305.666666666664</v>
      </c>
      <c r="V73" s="200">
        <f t="shared" si="21"/>
        <v>887502</v>
      </c>
    </row>
    <row r="74" spans="1:22" ht="36.75" thickBot="1" x14ac:dyDescent="0.3">
      <c r="A74" s="190">
        <v>72</v>
      </c>
      <c r="B74" s="192">
        <v>53131600</v>
      </c>
      <c r="C74" s="192" t="s">
        <v>468</v>
      </c>
      <c r="D74" s="191" t="s">
        <v>469</v>
      </c>
      <c r="E74" s="192" t="s">
        <v>470</v>
      </c>
      <c r="F74" s="192">
        <v>18</v>
      </c>
      <c r="G74" s="192"/>
      <c r="H74" s="204" t="s">
        <v>467</v>
      </c>
      <c r="I74" s="199">
        <v>140000</v>
      </c>
      <c r="J74" s="201">
        <f t="shared" si="11"/>
        <v>26600</v>
      </c>
      <c r="K74" s="201">
        <f t="shared" si="12"/>
        <v>166600</v>
      </c>
      <c r="L74" s="202">
        <f t="shared" si="13"/>
        <v>2998800</v>
      </c>
      <c r="M74" s="199">
        <v>155500</v>
      </c>
      <c r="N74" s="201">
        <f t="shared" si="14"/>
        <v>29545</v>
      </c>
      <c r="O74" s="201">
        <f t="shared" si="15"/>
        <v>185045</v>
      </c>
      <c r="P74" s="202">
        <f t="shared" si="16"/>
        <v>2799000</v>
      </c>
      <c r="Q74" s="199">
        <v>139900</v>
      </c>
      <c r="R74" s="201">
        <f t="shared" si="17"/>
        <v>26581</v>
      </c>
      <c r="S74" s="201">
        <f t="shared" si="18"/>
        <v>166481</v>
      </c>
      <c r="T74" s="202">
        <f t="shared" si="19"/>
        <v>2996658</v>
      </c>
      <c r="U74" s="199">
        <f t="shared" si="20"/>
        <v>172708.66666666666</v>
      </c>
      <c r="V74" s="200">
        <f t="shared" si="21"/>
        <v>3108756</v>
      </c>
    </row>
    <row r="75" spans="1:22" ht="36" x14ac:dyDescent="0.25">
      <c r="A75" s="181">
        <v>73</v>
      </c>
      <c r="B75" s="192">
        <v>53131600</v>
      </c>
      <c r="C75" s="192" t="s">
        <v>471</v>
      </c>
      <c r="D75" s="192" t="s">
        <v>472</v>
      </c>
      <c r="E75" s="192" t="s">
        <v>473</v>
      </c>
      <c r="F75" s="192">
        <v>7</v>
      </c>
      <c r="G75" s="192"/>
      <c r="H75" s="204" t="s">
        <v>467</v>
      </c>
      <c r="I75" s="199">
        <v>20000</v>
      </c>
      <c r="J75" s="201">
        <f t="shared" si="11"/>
        <v>3800</v>
      </c>
      <c r="K75" s="201">
        <f t="shared" si="12"/>
        <v>23800</v>
      </c>
      <c r="L75" s="202">
        <f t="shared" si="13"/>
        <v>166600</v>
      </c>
      <c r="M75" s="199">
        <v>22200</v>
      </c>
      <c r="N75" s="201">
        <f t="shared" si="14"/>
        <v>4218</v>
      </c>
      <c r="O75" s="201">
        <f t="shared" si="15"/>
        <v>26418</v>
      </c>
      <c r="P75" s="202">
        <f t="shared" si="16"/>
        <v>155400</v>
      </c>
      <c r="Q75" s="199">
        <v>19900</v>
      </c>
      <c r="R75" s="201">
        <f t="shared" si="17"/>
        <v>3781</v>
      </c>
      <c r="S75" s="201">
        <f t="shared" si="18"/>
        <v>23681</v>
      </c>
      <c r="T75" s="202">
        <f t="shared" si="19"/>
        <v>165767</v>
      </c>
      <c r="U75" s="199">
        <f t="shared" si="20"/>
        <v>24633</v>
      </c>
      <c r="V75" s="200">
        <f t="shared" si="21"/>
        <v>172431</v>
      </c>
    </row>
    <row r="76" spans="1:22" ht="36" x14ac:dyDescent="0.25">
      <c r="A76" s="190">
        <v>74</v>
      </c>
      <c r="B76" s="192">
        <v>53131600</v>
      </c>
      <c r="C76" s="192" t="s">
        <v>474</v>
      </c>
      <c r="D76" s="192" t="s">
        <v>474</v>
      </c>
      <c r="E76" s="192" t="s">
        <v>475</v>
      </c>
      <c r="F76" s="192">
        <v>13</v>
      </c>
      <c r="G76" s="192"/>
      <c r="H76" s="204" t="s">
        <v>467</v>
      </c>
      <c r="I76" s="199">
        <v>60000</v>
      </c>
      <c r="J76" s="201">
        <f t="shared" si="11"/>
        <v>11400</v>
      </c>
      <c r="K76" s="201">
        <f t="shared" si="12"/>
        <v>71400</v>
      </c>
      <c r="L76" s="202">
        <f t="shared" si="13"/>
        <v>928200</v>
      </c>
      <c r="M76" s="199">
        <v>66600</v>
      </c>
      <c r="N76" s="201">
        <f t="shared" si="14"/>
        <v>12654</v>
      </c>
      <c r="O76" s="201">
        <f t="shared" si="15"/>
        <v>79254</v>
      </c>
      <c r="P76" s="202">
        <f t="shared" si="16"/>
        <v>865800</v>
      </c>
      <c r="Q76" s="199">
        <v>59900</v>
      </c>
      <c r="R76" s="201">
        <f t="shared" si="17"/>
        <v>11381</v>
      </c>
      <c r="S76" s="201">
        <f t="shared" si="18"/>
        <v>71281</v>
      </c>
      <c r="T76" s="202">
        <f t="shared" si="19"/>
        <v>926653</v>
      </c>
      <c r="U76" s="199">
        <f t="shared" si="20"/>
        <v>73978.333333333328</v>
      </c>
      <c r="V76" s="200">
        <f t="shared" si="21"/>
        <v>961718.33333333326</v>
      </c>
    </row>
    <row r="77" spans="1:22" ht="36.75" thickBot="1" x14ac:dyDescent="0.3">
      <c r="A77" s="190">
        <v>75</v>
      </c>
      <c r="B77" s="192">
        <v>53131600</v>
      </c>
      <c r="C77" s="192" t="s">
        <v>476</v>
      </c>
      <c r="D77" s="192" t="s">
        <v>476</v>
      </c>
      <c r="E77" s="192" t="s">
        <v>41</v>
      </c>
      <c r="F77" s="192">
        <v>15</v>
      </c>
      <c r="G77" s="192"/>
      <c r="H77" s="204" t="s">
        <v>467</v>
      </c>
      <c r="I77" s="199">
        <v>280000</v>
      </c>
      <c r="J77" s="201">
        <f t="shared" si="11"/>
        <v>53200</v>
      </c>
      <c r="K77" s="201">
        <f t="shared" si="12"/>
        <v>333200</v>
      </c>
      <c r="L77" s="202">
        <f t="shared" si="13"/>
        <v>4998000</v>
      </c>
      <c r="M77" s="199">
        <v>311100</v>
      </c>
      <c r="N77" s="201">
        <f t="shared" si="14"/>
        <v>59109</v>
      </c>
      <c r="O77" s="201">
        <f t="shared" si="15"/>
        <v>370209</v>
      </c>
      <c r="P77" s="202">
        <f t="shared" si="16"/>
        <v>4666500</v>
      </c>
      <c r="Q77" s="199">
        <v>279900</v>
      </c>
      <c r="R77" s="201">
        <f t="shared" si="17"/>
        <v>53181</v>
      </c>
      <c r="S77" s="201">
        <f t="shared" si="18"/>
        <v>333081</v>
      </c>
      <c r="T77" s="202">
        <f t="shared" si="19"/>
        <v>4996215</v>
      </c>
      <c r="U77" s="199">
        <f t="shared" si="20"/>
        <v>345496.66666666669</v>
      </c>
      <c r="V77" s="200">
        <f t="shared" si="21"/>
        <v>5182450</v>
      </c>
    </row>
    <row r="78" spans="1:22" ht="36" x14ac:dyDescent="0.25">
      <c r="A78" s="181">
        <v>76</v>
      </c>
      <c r="B78" s="192">
        <v>53131600</v>
      </c>
      <c r="C78" s="192" t="s">
        <v>477</v>
      </c>
      <c r="D78" s="192" t="s">
        <v>477</v>
      </c>
      <c r="E78" s="192" t="s">
        <v>478</v>
      </c>
      <c r="F78" s="192">
        <v>36</v>
      </c>
      <c r="G78" s="192"/>
      <c r="H78" s="204" t="s">
        <v>467</v>
      </c>
      <c r="I78" s="199">
        <v>6000</v>
      </c>
      <c r="J78" s="201">
        <f t="shared" si="11"/>
        <v>1140</v>
      </c>
      <c r="K78" s="201">
        <f t="shared" si="12"/>
        <v>7140</v>
      </c>
      <c r="L78" s="202">
        <f t="shared" si="13"/>
        <v>257040</v>
      </c>
      <c r="M78" s="199">
        <v>6600</v>
      </c>
      <c r="N78" s="201">
        <f t="shared" si="14"/>
        <v>1254</v>
      </c>
      <c r="O78" s="201">
        <f t="shared" si="15"/>
        <v>7854</v>
      </c>
      <c r="P78" s="202">
        <f t="shared" si="16"/>
        <v>237600</v>
      </c>
      <c r="Q78" s="199">
        <v>5900</v>
      </c>
      <c r="R78" s="201">
        <f t="shared" si="17"/>
        <v>1121</v>
      </c>
      <c r="S78" s="201">
        <f t="shared" si="18"/>
        <v>7021</v>
      </c>
      <c r="T78" s="202">
        <f t="shared" si="19"/>
        <v>252756</v>
      </c>
      <c r="U78" s="199">
        <f t="shared" si="20"/>
        <v>7338.333333333333</v>
      </c>
      <c r="V78" s="200">
        <f t="shared" si="21"/>
        <v>264180</v>
      </c>
    </row>
    <row r="79" spans="1:22" ht="36" x14ac:dyDescent="0.25">
      <c r="A79" s="190">
        <v>77</v>
      </c>
      <c r="B79" s="192">
        <v>53131600</v>
      </c>
      <c r="C79" s="192" t="s">
        <v>479</v>
      </c>
      <c r="D79" s="192" t="s">
        <v>479</v>
      </c>
      <c r="E79" s="192" t="s">
        <v>41</v>
      </c>
      <c r="F79" s="192">
        <v>18</v>
      </c>
      <c r="G79" s="192"/>
      <c r="H79" s="204" t="s">
        <v>467</v>
      </c>
      <c r="I79" s="199">
        <v>44000</v>
      </c>
      <c r="J79" s="201">
        <f t="shared" si="11"/>
        <v>8360</v>
      </c>
      <c r="K79" s="201">
        <f t="shared" si="12"/>
        <v>52360</v>
      </c>
      <c r="L79" s="202">
        <f t="shared" si="13"/>
        <v>942480</v>
      </c>
      <c r="M79" s="199">
        <v>48800</v>
      </c>
      <c r="N79" s="201">
        <f t="shared" si="14"/>
        <v>9272</v>
      </c>
      <c r="O79" s="201">
        <f t="shared" si="15"/>
        <v>58072</v>
      </c>
      <c r="P79" s="202">
        <f t="shared" si="16"/>
        <v>878400</v>
      </c>
      <c r="Q79" s="199">
        <v>43900</v>
      </c>
      <c r="R79" s="201">
        <f t="shared" si="17"/>
        <v>8341</v>
      </c>
      <c r="S79" s="201">
        <f t="shared" si="18"/>
        <v>52241</v>
      </c>
      <c r="T79" s="202">
        <f t="shared" si="19"/>
        <v>940338</v>
      </c>
      <c r="U79" s="199">
        <f t="shared" si="20"/>
        <v>54224.333333333336</v>
      </c>
      <c r="V79" s="200">
        <f t="shared" si="21"/>
        <v>976038</v>
      </c>
    </row>
    <row r="80" spans="1:22" ht="36.75" thickBot="1" x14ac:dyDescent="0.3">
      <c r="A80" s="190">
        <v>78</v>
      </c>
      <c r="B80" s="192">
        <v>53131600</v>
      </c>
      <c r="C80" s="192" t="s">
        <v>480</v>
      </c>
      <c r="D80" s="192" t="s">
        <v>480</v>
      </c>
      <c r="E80" s="192" t="s">
        <v>41</v>
      </c>
      <c r="F80" s="192">
        <v>6</v>
      </c>
      <c r="G80" s="192"/>
      <c r="H80" s="204" t="s">
        <v>467</v>
      </c>
      <c r="I80" s="199">
        <v>50000</v>
      </c>
      <c r="J80" s="201">
        <f t="shared" si="11"/>
        <v>9500</v>
      </c>
      <c r="K80" s="201">
        <f t="shared" si="12"/>
        <v>59500</v>
      </c>
      <c r="L80" s="202">
        <f t="shared" si="13"/>
        <v>357000</v>
      </c>
      <c r="M80" s="199">
        <v>55500</v>
      </c>
      <c r="N80" s="201">
        <f t="shared" si="14"/>
        <v>10545</v>
      </c>
      <c r="O80" s="201">
        <f t="shared" si="15"/>
        <v>66045</v>
      </c>
      <c r="P80" s="202">
        <f t="shared" si="16"/>
        <v>333000</v>
      </c>
      <c r="Q80" s="199">
        <v>49900</v>
      </c>
      <c r="R80" s="201">
        <f t="shared" si="17"/>
        <v>9481</v>
      </c>
      <c r="S80" s="201">
        <f t="shared" si="18"/>
        <v>59381</v>
      </c>
      <c r="T80" s="202">
        <f t="shared" si="19"/>
        <v>356286</v>
      </c>
      <c r="U80" s="199">
        <f t="shared" si="20"/>
        <v>61642</v>
      </c>
      <c r="V80" s="200">
        <f t="shared" si="21"/>
        <v>369852</v>
      </c>
    </row>
    <row r="81" spans="1:22" ht="36" x14ac:dyDescent="0.25">
      <c r="A81" s="181">
        <v>79</v>
      </c>
      <c r="B81" s="192">
        <v>53131600</v>
      </c>
      <c r="C81" s="192" t="s">
        <v>481</v>
      </c>
      <c r="D81" s="192" t="s">
        <v>481</v>
      </c>
      <c r="E81" s="192" t="s">
        <v>470</v>
      </c>
      <c r="F81" s="192">
        <v>6</v>
      </c>
      <c r="G81" s="192"/>
      <c r="H81" s="204" t="s">
        <v>467</v>
      </c>
      <c r="I81" s="199">
        <v>180000</v>
      </c>
      <c r="J81" s="201">
        <f t="shared" si="11"/>
        <v>34200</v>
      </c>
      <c r="K81" s="201">
        <f t="shared" si="12"/>
        <v>214200</v>
      </c>
      <c r="L81" s="202">
        <f t="shared" si="13"/>
        <v>1285200</v>
      </c>
      <c r="M81" s="199">
        <v>200000</v>
      </c>
      <c r="N81" s="201">
        <f t="shared" si="14"/>
        <v>38000</v>
      </c>
      <c r="O81" s="201">
        <f t="shared" si="15"/>
        <v>238000</v>
      </c>
      <c r="P81" s="202">
        <f t="shared" si="16"/>
        <v>1200000</v>
      </c>
      <c r="Q81" s="199">
        <v>180000</v>
      </c>
      <c r="R81" s="201">
        <f t="shared" si="17"/>
        <v>34200</v>
      </c>
      <c r="S81" s="201">
        <f t="shared" si="18"/>
        <v>214200</v>
      </c>
      <c r="T81" s="202">
        <f t="shared" si="19"/>
        <v>1285200</v>
      </c>
      <c r="U81" s="199">
        <f t="shared" si="20"/>
        <v>222133.33333333334</v>
      </c>
      <c r="V81" s="200">
        <f t="shared" si="21"/>
        <v>1332800</v>
      </c>
    </row>
    <row r="82" spans="1:22" ht="36" x14ac:dyDescent="0.25">
      <c r="A82" s="190">
        <v>80</v>
      </c>
      <c r="B82" s="205">
        <v>53131600</v>
      </c>
      <c r="C82" s="205" t="s">
        <v>482</v>
      </c>
      <c r="D82" s="205" t="s">
        <v>482</v>
      </c>
      <c r="E82" s="205" t="s">
        <v>41</v>
      </c>
      <c r="F82" s="205">
        <v>12</v>
      </c>
      <c r="G82" s="192"/>
      <c r="H82" s="204" t="s">
        <v>467</v>
      </c>
      <c r="I82" s="199">
        <v>90000</v>
      </c>
      <c r="J82" s="201">
        <f t="shared" si="11"/>
        <v>17100</v>
      </c>
      <c r="K82" s="201">
        <f t="shared" si="12"/>
        <v>107100</v>
      </c>
      <c r="L82" s="202">
        <f t="shared" si="13"/>
        <v>1285200</v>
      </c>
      <c r="M82" s="199">
        <v>100000</v>
      </c>
      <c r="N82" s="201">
        <f t="shared" si="14"/>
        <v>19000</v>
      </c>
      <c r="O82" s="201">
        <f t="shared" si="15"/>
        <v>119000</v>
      </c>
      <c r="P82" s="202">
        <f t="shared" si="16"/>
        <v>1200000</v>
      </c>
      <c r="Q82" s="199">
        <v>90000</v>
      </c>
      <c r="R82" s="201">
        <f t="shared" si="17"/>
        <v>17100</v>
      </c>
      <c r="S82" s="201">
        <f t="shared" si="18"/>
        <v>107100</v>
      </c>
      <c r="T82" s="202">
        <f t="shared" si="19"/>
        <v>1285200</v>
      </c>
      <c r="U82" s="199">
        <f t="shared" si="20"/>
        <v>111066.66666666667</v>
      </c>
      <c r="V82" s="200">
        <f t="shared" si="21"/>
        <v>1332800</v>
      </c>
    </row>
    <row r="83" spans="1:22" ht="36.75" thickBot="1" x14ac:dyDescent="0.3">
      <c r="A83" s="190">
        <v>81</v>
      </c>
      <c r="B83" s="205">
        <v>53131600</v>
      </c>
      <c r="C83" s="205" t="s">
        <v>483</v>
      </c>
      <c r="D83" s="205" t="s">
        <v>484</v>
      </c>
      <c r="E83" s="205" t="s">
        <v>41</v>
      </c>
      <c r="F83" s="205">
        <v>10</v>
      </c>
      <c r="G83" s="192"/>
      <c r="H83" s="204" t="s">
        <v>467</v>
      </c>
      <c r="I83" s="199">
        <v>260000</v>
      </c>
      <c r="J83" s="201">
        <f t="shared" si="11"/>
        <v>49400</v>
      </c>
      <c r="K83" s="201">
        <f t="shared" si="12"/>
        <v>309400</v>
      </c>
      <c r="L83" s="202">
        <f t="shared" si="13"/>
        <v>3094000</v>
      </c>
      <c r="M83" s="199">
        <v>288800</v>
      </c>
      <c r="N83" s="201">
        <f t="shared" si="14"/>
        <v>54872</v>
      </c>
      <c r="O83" s="201">
        <f t="shared" si="15"/>
        <v>343672</v>
      </c>
      <c r="P83" s="202">
        <f t="shared" si="16"/>
        <v>2888000</v>
      </c>
      <c r="Q83" s="199">
        <v>259900</v>
      </c>
      <c r="R83" s="201">
        <f t="shared" si="17"/>
        <v>49381</v>
      </c>
      <c r="S83" s="201">
        <f t="shared" si="18"/>
        <v>309281</v>
      </c>
      <c r="T83" s="202">
        <f t="shared" si="19"/>
        <v>3092810</v>
      </c>
      <c r="U83" s="199">
        <f t="shared" si="20"/>
        <v>320784.33333333331</v>
      </c>
      <c r="V83" s="200">
        <f t="shared" si="21"/>
        <v>3207843.333333333</v>
      </c>
    </row>
    <row r="84" spans="1:22" ht="48" x14ac:dyDescent="0.25">
      <c r="A84" s="181">
        <v>82</v>
      </c>
      <c r="B84" s="205">
        <v>53131600</v>
      </c>
      <c r="C84" s="205" t="s">
        <v>485</v>
      </c>
      <c r="D84" s="205" t="s">
        <v>485</v>
      </c>
      <c r="E84" s="205" t="s">
        <v>41</v>
      </c>
      <c r="F84" s="205">
        <v>7</v>
      </c>
      <c r="G84" s="192"/>
      <c r="H84" s="204" t="s">
        <v>467</v>
      </c>
      <c r="I84" s="199">
        <v>160000</v>
      </c>
      <c r="J84" s="201">
        <f t="shared" si="11"/>
        <v>30400</v>
      </c>
      <c r="K84" s="201">
        <f t="shared" si="12"/>
        <v>190400</v>
      </c>
      <c r="L84" s="202">
        <f t="shared" si="13"/>
        <v>1332800</v>
      </c>
      <c r="M84" s="199">
        <v>177700</v>
      </c>
      <c r="N84" s="201">
        <f t="shared" si="14"/>
        <v>33763</v>
      </c>
      <c r="O84" s="201">
        <f t="shared" si="15"/>
        <v>211463</v>
      </c>
      <c r="P84" s="202">
        <f t="shared" si="16"/>
        <v>1243900</v>
      </c>
      <c r="Q84" s="199">
        <v>159900</v>
      </c>
      <c r="R84" s="201">
        <f t="shared" si="17"/>
        <v>30381</v>
      </c>
      <c r="S84" s="201">
        <f t="shared" si="18"/>
        <v>190281</v>
      </c>
      <c r="T84" s="202">
        <f t="shared" si="19"/>
        <v>1331967</v>
      </c>
      <c r="U84" s="199">
        <f t="shared" si="20"/>
        <v>197381.33333333334</v>
      </c>
      <c r="V84" s="200">
        <f t="shared" si="21"/>
        <v>1381669.3333333335</v>
      </c>
    </row>
    <row r="85" spans="1:22" ht="84" x14ac:dyDescent="0.25">
      <c r="A85" s="190">
        <v>83</v>
      </c>
      <c r="B85" s="205">
        <v>53131600</v>
      </c>
      <c r="C85" s="205" t="s">
        <v>486</v>
      </c>
      <c r="D85" s="205" t="s">
        <v>486</v>
      </c>
      <c r="E85" s="205" t="s">
        <v>41</v>
      </c>
      <c r="F85" s="205">
        <v>7</v>
      </c>
      <c r="G85" s="192"/>
      <c r="H85" s="204" t="s">
        <v>467</v>
      </c>
      <c r="I85" s="199">
        <v>120000</v>
      </c>
      <c r="J85" s="201">
        <f t="shared" si="11"/>
        <v>22800</v>
      </c>
      <c r="K85" s="201">
        <f t="shared" si="12"/>
        <v>142800</v>
      </c>
      <c r="L85" s="202">
        <f t="shared" si="13"/>
        <v>999600</v>
      </c>
      <c r="M85" s="199">
        <v>133300</v>
      </c>
      <c r="N85" s="201">
        <f t="shared" si="14"/>
        <v>25327</v>
      </c>
      <c r="O85" s="201">
        <f t="shared" si="15"/>
        <v>158627</v>
      </c>
      <c r="P85" s="202">
        <f t="shared" si="16"/>
        <v>933100</v>
      </c>
      <c r="Q85" s="199">
        <v>119900</v>
      </c>
      <c r="R85" s="201">
        <f t="shared" si="17"/>
        <v>22781</v>
      </c>
      <c r="S85" s="201">
        <f t="shared" si="18"/>
        <v>142681</v>
      </c>
      <c r="T85" s="202">
        <f t="shared" si="19"/>
        <v>998767</v>
      </c>
      <c r="U85" s="199">
        <f t="shared" si="20"/>
        <v>148036</v>
      </c>
      <c r="V85" s="200">
        <f t="shared" si="21"/>
        <v>1036252</v>
      </c>
    </row>
    <row r="86" spans="1:22" ht="36.75" thickBot="1" x14ac:dyDescent="0.3">
      <c r="A86" s="190">
        <v>84</v>
      </c>
      <c r="B86" s="205">
        <v>53131600</v>
      </c>
      <c r="C86" s="205" t="s">
        <v>487</v>
      </c>
      <c r="D86" s="205" t="s">
        <v>487</v>
      </c>
      <c r="E86" s="205" t="s">
        <v>41</v>
      </c>
      <c r="F86" s="205">
        <v>6</v>
      </c>
      <c r="G86" s="192"/>
      <c r="H86" s="204" t="s">
        <v>467</v>
      </c>
      <c r="I86" s="199">
        <v>30000</v>
      </c>
      <c r="J86" s="201">
        <f t="shared" si="11"/>
        <v>5700</v>
      </c>
      <c r="K86" s="201">
        <f t="shared" si="12"/>
        <v>35700</v>
      </c>
      <c r="L86" s="202">
        <f t="shared" si="13"/>
        <v>214200</v>
      </c>
      <c r="M86" s="199">
        <v>33300</v>
      </c>
      <c r="N86" s="201">
        <f t="shared" si="14"/>
        <v>6327</v>
      </c>
      <c r="O86" s="201">
        <f t="shared" si="15"/>
        <v>39627</v>
      </c>
      <c r="P86" s="202">
        <f t="shared" si="16"/>
        <v>199800</v>
      </c>
      <c r="Q86" s="199">
        <v>29900</v>
      </c>
      <c r="R86" s="201">
        <f t="shared" si="17"/>
        <v>5681</v>
      </c>
      <c r="S86" s="201">
        <f t="shared" si="18"/>
        <v>35581</v>
      </c>
      <c r="T86" s="202">
        <f t="shared" si="19"/>
        <v>213486</v>
      </c>
      <c r="U86" s="199">
        <f t="shared" si="20"/>
        <v>36969.333333333336</v>
      </c>
      <c r="V86" s="200">
        <f t="shared" si="21"/>
        <v>221816</v>
      </c>
    </row>
    <row r="87" spans="1:22" ht="36" x14ac:dyDescent="0.25">
      <c r="A87" s="181">
        <v>85</v>
      </c>
      <c r="B87" s="205">
        <v>53131600</v>
      </c>
      <c r="C87" s="205" t="s">
        <v>488</v>
      </c>
      <c r="D87" s="205" t="s">
        <v>488</v>
      </c>
      <c r="E87" s="205" t="s">
        <v>41</v>
      </c>
      <c r="F87" s="205">
        <v>6</v>
      </c>
      <c r="G87" s="192"/>
      <c r="H87" s="204" t="s">
        <v>467</v>
      </c>
      <c r="I87" s="199">
        <v>40000</v>
      </c>
      <c r="J87" s="201">
        <f t="shared" si="11"/>
        <v>7600</v>
      </c>
      <c r="K87" s="201">
        <f t="shared" si="12"/>
        <v>47600</v>
      </c>
      <c r="L87" s="202">
        <f t="shared" si="13"/>
        <v>285600</v>
      </c>
      <c r="M87" s="199">
        <v>44400</v>
      </c>
      <c r="N87" s="201">
        <f t="shared" si="14"/>
        <v>8436</v>
      </c>
      <c r="O87" s="201">
        <f t="shared" si="15"/>
        <v>52836</v>
      </c>
      <c r="P87" s="202">
        <f t="shared" si="16"/>
        <v>266400</v>
      </c>
      <c r="Q87" s="199">
        <v>39900</v>
      </c>
      <c r="R87" s="201">
        <f t="shared" si="17"/>
        <v>7581</v>
      </c>
      <c r="S87" s="201">
        <f t="shared" si="18"/>
        <v>47481</v>
      </c>
      <c r="T87" s="202">
        <f t="shared" si="19"/>
        <v>284886</v>
      </c>
      <c r="U87" s="199">
        <f t="shared" si="20"/>
        <v>49305.666666666664</v>
      </c>
      <c r="V87" s="200">
        <f t="shared" si="21"/>
        <v>295834</v>
      </c>
    </row>
    <row r="88" spans="1:22" ht="36" x14ac:dyDescent="0.25">
      <c r="A88" s="190">
        <v>86</v>
      </c>
      <c r="B88" s="205">
        <v>53131600</v>
      </c>
      <c r="C88" s="205" t="s">
        <v>489</v>
      </c>
      <c r="D88" s="205" t="s">
        <v>489</v>
      </c>
      <c r="E88" s="205" t="s">
        <v>41</v>
      </c>
      <c r="F88" s="205">
        <v>7</v>
      </c>
      <c r="G88" s="192"/>
      <c r="H88" s="204" t="s">
        <v>467</v>
      </c>
      <c r="I88" s="199">
        <v>720000</v>
      </c>
      <c r="J88" s="201">
        <f t="shared" si="11"/>
        <v>136800</v>
      </c>
      <c r="K88" s="201">
        <f t="shared" si="12"/>
        <v>856800</v>
      </c>
      <c r="L88" s="202">
        <f t="shared" si="13"/>
        <v>5997600</v>
      </c>
      <c r="M88" s="199">
        <v>800000</v>
      </c>
      <c r="N88" s="201">
        <f t="shared" si="14"/>
        <v>152000</v>
      </c>
      <c r="O88" s="201">
        <f t="shared" si="15"/>
        <v>952000</v>
      </c>
      <c r="P88" s="202">
        <f t="shared" si="16"/>
        <v>5600000</v>
      </c>
      <c r="Q88" s="199">
        <v>720000</v>
      </c>
      <c r="R88" s="201">
        <f t="shared" si="17"/>
        <v>136800</v>
      </c>
      <c r="S88" s="201">
        <f t="shared" si="18"/>
        <v>856800</v>
      </c>
      <c r="T88" s="202">
        <f t="shared" si="19"/>
        <v>5997600</v>
      </c>
      <c r="U88" s="199">
        <f t="shared" si="20"/>
        <v>888533.33333333337</v>
      </c>
      <c r="V88" s="200">
        <f t="shared" si="21"/>
        <v>6219733.333333334</v>
      </c>
    </row>
    <row r="89" spans="1:22" ht="36.75" thickBot="1" x14ac:dyDescent="0.3">
      <c r="A89" s="190">
        <v>87</v>
      </c>
      <c r="B89" s="205">
        <v>53131600</v>
      </c>
      <c r="C89" s="205" t="s">
        <v>490</v>
      </c>
      <c r="D89" s="205" t="s">
        <v>490</v>
      </c>
      <c r="E89" s="205" t="s">
        <v>321</v>
      </c>
      <c r="F89" s="205">
        <v>6</v>
      </c>
      <c r="G89" s="192"/>
      <c r="H89" s="204" t="s">
        <v>467</v>
      </c>
      <c r="I89" s="199">
        <v>46000</v>
      </c>
      <c r="J89" s="201">
        <f t="shared" si="11"/>
        <v>8740</v>
      </c>
      <c r="K89" s="201">
        <f t="shared" si="12"/>
        <v>54740</v>
      </c>
      <c r="L89" s="202">
        <f t="shared" si="13"/>
        <v>328440</v>
      </c>
      <c r="M89" s="199">
        <v>51100</v>
      </c>
      <c r="N89" s="201">
        <f t="shared" si="14"/>
        <v>9709</v>
      </c>
      <c r="O89" s="201">
        <f t="shared" si="15"/>
        <v>60809</v>
      </c>
      <c r="P89" s="202">
        <f t="shared" si="16"/>
        <v>306600</v>
      </c>
      <c r="Q89" s="199">
        <v>45900</v>
      </c>
      <c r="R89" s="201">
        <f t="shared" si="17"/>
        <v>8721</v>
      </c>
      <c r="S89" s="201">
        <f t="shared" si="18"/>
        <v>54621</v>
      </c>
      <c r="T89" s="202">
        <f t="shared" si="19"/>
        <v>327726</v>
      </c>
      <c r="U89" s="199">
        <f t="shared" si="20"/>
        <v>56723.333333333336</v>
      </c>
      <c r="V89" s="200">
        <f t="shared" si="21"/>
        <v>340340</v>
      </c>
    </row>
    <row r="90" spans="1:22" ht="36" x14ac:dyDescent="0.25">
      <c r="A90" s="181">
        <v>88</v>
      </c>
      <c r="B90" s="205">
        <v>53131600</v>
      </c>
      <c r="C90" s="205" t="s">
        <v>491</v>
      </c>
      <c r="D90" s="205" t="s">
        <v>491</v>
      </c>
      <c r="E90" s="205" t="s">
        <v>321</v>
      </c>
      <c r="F90" s="205">
        <v>6</v>
      </c>
      <c r="G90" s="192"/>
      <c r="H90" s="204" t="s">
        <v>467</v>
      </c>
      <c r="I90" s="199">
        <v>32000</v>
      </c>
      <c r="J90" s="201">
        <f t="shared" si="11"/>
        <v>6080</v>
      </c>
      <c r="K90" s="201">
        <f t="shared" si="12"/>
        <v>38080</v>
      </c>
      <c r="L90" s="202">
        <f t="shared" si="13"/>
        <v>228480</v>
      </c>
      <c r="M90" s="199">
        <v>35500</v>
      </c>
      <c r="N90" s="201">
        <f t="shared" si="14"/>
        <v>6745</v>
      </c>
      <c r="O90" s="201">
        <f t="shared" si="15"/>
        <v>42245</v>
      </c>
      <c r="P90" s="202">
        <f t="shared" si="16"/>
        <v>213000</v>
      </c>
      <c r="Q90" s="199">
        <v>31900</v>
      </c>
      <c r="R90" s="201">
        <f t="shared" si="17"/>
        <v>6061</v>
      </c>
      <c r="S90" s="201">
        <f t="shared" si="18"/>
        <v>37961</v>
      </c>
      <c r="T90" s="202">
        <f t="shared" si="19"/>
        <v>227766</v>
      </c>
      <c r="U90" s="199">
        <f t="shared" si="20"/>
        <v>39428.666666666664</v>
      </c>
      <c r="V90" s="200">
        <f t="shared" si="21"/>
        <v>236572</v>
      </c>
    </row>
    <row r="91" spans="1:22" ht="36" x14ac:dyDescent="0.25">
      <c r="A91" s="190">
        <v>89</v>
      </c>
      <c r="B91" s="205">
        <v>53131600</v>
      </c>
      <c r="C91" s="205" t="s">
        <v>492</v>
      </c>
      <c r="D91" s="205" t="s">
        <v>492</v>
      </c>
      <c r="E91" s="205" t="s">
        <v>493</v>
      </c>
      <c r="F91" s="205">
        <v>24</v>
      </c>
      <c r="G91" s="192"/>
      <c r="H91" s="204" t="s">
        <v>467</v>
      </c>
      <c r="I91" s="199">
        <v>16000</v>
      </c>
      <c r="J91" s="201">
        <f t="shared" si="11"/>
        <v>3040</v>
      </c>
      <c r="K91" s="201">
        <f t="shared" si="12"/>
        <v>19040</v>
      </c>
      <c r="L91" s="202">
        <f t="shared" si="13"/>
        <v>456960</v>
      </c>
      <c r="M91" s="199">
        <v>17700</v>
      </c>
      <c r="N91" s="201">
        <f t="shared" si="14"/>
        <v>3363</v>
      </c>
      <c r="O91" s="201">
        <f t="shared" si="15"/>
        <v>21063</v>
      </c>
      <c r="P91" s="202">
        <f t="shared" si="16"/>
        <v>424800</v>
      </c>
      <c r="Q91" s="199">
        <v>15900</v>
      </c>
      <c r="R91" s="201">
        <f t="shared" si="17"/>
        <v>3021</v>
      </c>
      <c r="S91" s="201">
        <f t="shared" si="18"/>
        <v>18921</v>
      </c>
      <c r="T91" s="202">
        <f t="shared" si="19"/>
        <v>454104</v>
      </c>
      <c r="U91" s="199">
        <f t="shared" si="20"/>
        <v>19674.666666666668</v>
      </c>
      <c r="V91" s="200">
        <f t="shared" si="21"/>
        <v>472192</v>
      </c>
    </row>
    <row r="92" spans="1:22" ht="36.75" thickBot="1" x14ac:dyDescent="0.3">
      <c r="A92" s="190">
        <v>90</v>
      </c>
      <c r="B92" s="205">
        <v>53131600</v>
      </c>
      <c r="C92" s="205" t="s">
        <v>494</v>
      </c>
      <c r="D92" s="205" t="s">
        <v>494</v>
      </c>
      <c r="E92" s="205" t="s">
        <v>41</v>
      </c>
      <c r="F92" s="205">
        <v>10</v>
      </c>
      <c r="G92" s="192"/>
      <c r="H92" s="204" t="s">
        <v>467</v>
      </c>
      <c r="I92" s="199">
        <v>60000</v>
      </c>
      <c r="J92" s="201">
        <f t="shared" si="11"/>
        <v>11400</v>
      </c>
      <c r="K92" s="201">
        <f t="shared" si="12"/>
        <v>71400</v>
      </c>
      <c r="L92" s="202">
        <f t="shared" si="13"/>
        <v>714000</v>
      </c>
      <c r="M92" s="199">
        <v>66600</v>
      </c>
      <c r="N92" s="201">
        <f t="shared" si="14"/>
        <v>12654</v>
      </c>
      <c r="O92" s="201">
        <f t="shared" si="15"/>
        <v>79254</v>
      </c>
      <c r="P92" s="202">
        <f t="shared" si="16"/>
        <v>666000</v>
      </c>
      <c r="Q92" s="199">
        <v>59900</v>
      </c>
      <c r="R92" s="201">
        <f t="shared" si="17"/>
        <v>11381</v>
      </c>
      <c r="S92" s="201">
        <f t="shared" si="18"/>
        <v>71281</v>
      </c>
      <c r="T92" s="202">
        <f t="shared" si="19"/>
        <v>712810</v>
      </c>
      <c r="U92" s="199">
        <f t="shared" si="20"/>
        <v>73978.333333333328</v>
      </c>
      <c r="V92" s="200">
        <f t="shared" si="21"/>
        <v>739783.33333333326</v>
      </c>
    </row>
    <row r="93" spans="1:22" ht="36.75" thickBot="1" x14ac:dyDescent="0.3">
      <c r="A93" s="181">
        <v>91</v>
      </c>
      <c r="B93" s="206">
        <v>53131600</v>
      </c>
      <c r="C93" s="206" t="s">
        <v>495</v>
      </c>
      <c r="D93" s="206" t="s">
        <v>495</v>
      </c>
      <c r="E93" s="206" t="s">
        <v>208</v>
      </c>
      <c r="F93" s="206">
        <v>24</v>
      </c>
      <c r="G93" s="207"/>
      <c r="H93" s="208" t="s">
        <v>467</v>
      </c>
      <c r="I93" s="209">
        <v>60000</v>
      </c>
      <c r="J93" s="210">
        <f t="shared" si="11"/>
        <v>11400</v>
      </c>
      <c r="K93" s="210">
        <f t="shared" si="12"/>
        <v>71400</v>
      </c>
      <c r="L93" s="211">
        <f t="shared" si="13"/>
        <v>1713600</v>
      </c>
      <c r="M93" s="209">
        <v>66600</v>
      </c>
      <c r="N93" s="210">
        <f t="shared" si="14"/>
        <v>12654</v>
      </c>
      <c r="O93" s="210">
        <f t="shared" si="15"/>
        <v>79254</v>
      </c>
      <c r="P93" s="211">
        <f t="shared" si="16"/>
        <v>1598400</v>
      </c>
      <c r="Q93" s="209">
        <v>59900</v>
      </c>
      <c r="R93" s="210">
        <f t="shared" si="17"/>
        <v>11381</v>
      </c>
      <c r="S93" s="210">
        <f t="shared" si="18"/>
        <v>71281</v>
      </c>
      <c r="T93" s="211">
        <f t="shared" si="19"/>
        <v>1710744</v>
      </c>
      <c r="U93" s="209">
        <f t="shared" si="20"/>
        <v>73978.333333333328</v>
      </c>
      <c r="V93" s="212">
        <f t="shared" si="21"/>
        <v>1775480</v>
      </c>
    </row>
    <row r="94" spans="1:22" x14ac:dyDescent="0.25">
      <c r="L94" s="92">
        <f>SUM(L3:L93)</f>
        <v>75859882</v>
      </c>
      <c r="P94" s="92">
        <f>SUM(P3:P93)</f>
        <v>70794118</v>
      </c>
      <c r="T94" s="92">
        <f>SUM(T3:T93)</f>
        <v>75746951</v>
      </c>
      <c r="U94" s="92">
        <f>SUM(U3:U93)</f>
        <v>11741809.333333336</v>
      </c>
      <c r="V94" s="92">
        <f>SUM(V3:V93)</f>
        <v>78612590</v>
      </c>
    </row>
  </sheetData>
  <mergeCells count="5">
    <mergeCell ref="A1:H1"/>
    <mergeCell ref="I1:L1"/>
    <mergeCell ref="M1:P1"/>
    <mergeCell ref="Q1:T1"/>
    <mergeCell ref="U1:V1"/>
  </mergeCells>
  <dataValidations count="1">
    <dataValidation type="list" allowBlank="1" showInputMessage="1" prompt="Seleccion de Datos - Usted ha intentado insertar datos manualmente. Debe escoger la lista desplegable para indicar su opción de Respuesta." sqref="D58:D68" xr:uid="{DEEAED00-66E2-446D-BE7A-419A24835886}">
      <formula1>INDIRECT(#REF!)</formula1>
      <formula2>0</formula2>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AB394-045C-4976-8A48-C0F57737FAAD}">
  <dimension ref="A1:T86"/>
  <sheetViews>
    <sheetView topLeftCell="A45" zoomScale="80" zoomScaleNormal="80" workbookViewId="0">
      <selection activeCell="E62" sqref="E62"/>
    </sheetView>
  </sheetViews>
  <sheetFormatPr baseColWidth="10" defaultRowHeight="15" x14ac:dyDescent="0.25"/>
  <cols>
    <col min="2" max="2" width="22.5703125" customWidth="1"/>
    <col min="3" max="3" width="40.85546875" style="34" customWidth="1"/>
    <col min="4" max="4" width="12.7109375" customWidth="1"/>
    <col min="6" max="6" width="18.140625" customWidth="1"/>
    <col min="7" max="7" width="15.85546875" customWidth="1"/>
    <col min="9" max="9" width="15" customWidth="1"/>
    <col min="10" max="10" width="17.140625" customWidth="1"/>
    <col min="11" max="11" width="15" customWidth="1"/>
    <col min="13" max="13" width="15.85546875" customWidth="1"/>
    <col min="14" max="14" width="15" customWidth="1"/>
    <col min="15" max="15" width="15.42578125" customWidth="1"/>
    <col min="17" max="17" width="13.7109375" customWidth="1"/>
    <col min="18" max="18" width="15.42578125" customWidth="1"/>
    <col min="19" max="19" width="14.42578125" customWidth="1"/>
    <col min="20" max="20" width="14.140625" customWidth="1"/>
  </cols>
  <sheetData>
    <row r="1" spans="1:20" s="93" customFormat="1" ht="25.5" customHeight="1" x14ac:dyDescent="0.3">
      <c r="A1" s="417" t="s">
        <v>705</v>
      </c>
      <c r="B1" s="417"/>
      <c r="C1" s="417"/>
      <c r="D1" s="417"/>
      <c r="E1" s="417"/>
      <c r="F1" s="417"/>
      <c r="G1" s="418" t="s">
        <v>287</v>
      </c>
      <c r="H1" s="419"/>
      <c r="I1" s="419"/>
      <c r="J1" s="420"/>
      <c r="K1" s="421" t="s">
        <v>288</v>
      </c>
      <c r="L1" s="422"/>
      <c r="M1" s="422"/>
      <c r="N1" s="423"/>
      <c r="O1" s="424" t="s">
        <v>497</v>
      </c>
      <c r="P1" s="425"/>
      <c r="Q1" s="425"/>
      <c r="R1" s="425"/>
      <c r="S1" s="426" t="s">
        <v>50</v>
      </c>
      <c r="T1" s="426"/>
    </row>
    <row r="2" spans="1:20" ht="45" x14ac:dyDescent="0.25">
      <c r="A2" s="239" t="s">
        <v>0</v>
      </c>
      <c r="B2" s="239" t="s">
        <v>2</v>
      </c>
      <c r="C2" s="239" t="s">
        <v>3</v>
      </c>
      <c r="D2" s="239" t="s">
        <v>4</v>
      </c>
      <c r="E2" s="239" t="s">
        <v>5</v>
      </c>
      <c r="F2" s="239" t="s">
        <v>6</v>
      </c>
      <c r="G2" s="213" t="s">
        <v>498</v>
      </c>
      <c r="H2" s="213" t="s">
        <v>292</v>
      </c>
      <c r="I2" s="213" t="s">
        <v>499</v>
      </c>
      <c r="J2" s="213" t="s">
        <v>500</v>
      </c>
      <c r="K2" s="214" t="s">
        <v>498</v>
      </c>
      <c r="L2" s="214" t="s">
        <v>292</v>
      </c>
      <c r="M2" s="214" t="s">
        <v>499</v>
      </c>
      <c r="N2" s="214" t="s">
        <v>500</v>
      </c>
      <c r="O2" s="215" t="s">
        <v>498</v>
      </c>
      <c r="P2" s="215" t="s">
        <v>292</v>
      </c>
      <c r="Q2" s="215" t="s">
        <v>499</v>
      </c>
      <c r="R2" s="216" t="s">
        <v>500</v>
      </c>
      <c r="S2" s="217" t="s">
        <v>499</v>
      </c>
      <c r="T2" s="217" t="s">
        <v>500</v>
      </c>
    </row>
    <row r="3" spans="1:20" ht="76.5" x14ac:dyDescent="0.25">
      <c r="A3" s="218">
        <v>1</v>
      </c>
      <c r="B3" s="219" t="s">
        <v>501</v>
      </c>
      <c r="C3" s="220" t="s">
        <v>502</v>
      </c>
      <c r="D3" s="221" t="s">
        <v>13</v>
      </c>
      <c r="E3" s="221">
        <v>2</v>
      </c>
      <c r="F3" s="222" t="s">
        <v>503</v>
      </c>
      <c r="G3" s="223">
        <v>9800</v>
      </c>
      <c r="H3" s="223">
        <f>+G3*19%</f>
        <v>1862</v>
      </c>
      <c r="I3" s="223">
        <f>+G3+H3</f>
        <v>11662</v>
      </c>
      <c r="J3" s="223">
        <f>+I3*E3</f>
        <v>23324</v>
      </c>
      <c r="K3" s="223">
        <v>10800</v>
      </c>
      <c r="L3" s="223">
        <f>+K3*19%</f>
        <v>2052</v>
      </c>
      <c r="M3" s="223">
        <f>+K3+L3</f>
        <v>12852</v>
      </c>
      <c r="N3" s="223">
        <f>+M3*E3</f>
        <v>25704</v>
      </c>
      <c r="O3" s="223">
        <v>8800</v>
      </c>
      <c r="P3" s="223">
        <f>+O3*19%</f>
        <v>1672</v>
      </c>
      <c r="Q3" s="223">
        <f>+O3+P3</f>
        <v>10472</v>
      </c>
      <c r="R3" s="224">
        <f>+Q3*E3</f>
        <v>20944</v>
      </c>
      <c r="S3" s="223">
        <f>+AVERAGE(I3,M3,Q3)</f>
        <v>11662</v>
      </c>
      <c r="T3" s="223">
        <f t="shared" ref="T3:T66" si="0">+S3*E3</f>
        <v>23324</v>
      </c>
    </row>
    <row r="4" spans="1:20" ht="76.5" x14ac:dyDescent="0.25">
      <c r="A4" s="218">
        <v>2</v>
      </c>
      <c r="B4" s="225" t="s">
        <v>504</v>
      </c>
      <c r="C4" s="226" t="s">
        <v>505</v>
      </c>
      <c r="D4" s="227" t="s">
        <v>506</v>
      </c>
      <c r="E4" s="227">
        <v>4</v>
      </c>
      <c r="F4" s="228" t="s">
        <v>507</v>
      </c>
      <c r="G4" s="223">
        <v>87400</v>
      </c>
      <c r="H4" s="223">
        <f t="shared" ref="H4:H67" si="1">+G4*19%</f>
        <v>16606</v>
      </c>
      <c r="I4" s="223">
        <f t="shared" ref="I4:I67" si="2">+G4+H4</f>
        <v>104006</v>
      </c>
      <c r="J4" s="223">
        <f t="shared" ref="J4:J67" si="3">+I4*E4</f>
        <v>416024</v>
      </c>
      <c r="K4" s="223">
        <v>97100</v>
      </c>
      <c r="L4" s="223">
        <f t="shared" ref="L4:L67" si="4">+K4*19%</f>
        <v>18449</v>
      </c>
      <c r="M4" s="223">
        <f t="shared" ref="M4:M67" si="5">+K4+L4</f>
        <v>115549</v>
      </c>
      <c r="N4" s="223">
        <f t="shared" ref="N4:N67" si="6">+M4*E4</f>
        <v>462196</v>
      </c>
      <c r="O4" s="223">
        <v>78600</v>
      </c>
      <c r="P4" s="223">
        <f t="shared" ref="P4:P67" si="7">+O4*19%</f>
        <v>14934</v>
      </c>
      <c r="Q4" s="223">
        <f t="shared" ref="Q4:Q67" si="8">+O4+P4</f>
        <v>93534</v>
      </c>
      <c r="R4" s="224">
        <f t="shared" ref="R4:R67" si="9">+Q4*E4</f>
        <v>374136</v>
      </c>
      <c r="S4" s="223">
        <f t="shared" ref="S4:S67" si="10">+AVERAGE(I4,M4,Q4)</f>
        <v>104363</v>
      </c>
      <c r="T4" s="223">
        <f t="shared" si="0"/>
        <v>417452</v>
      </c>
    </row>
    <row r="5" spans="1:20" ht="51" x14ac:dyDescent="0.25">
      <c r="A5" s="218">
        <v>3</v>
      </c>
      <c r="B5" s="225" t="s">
        <v>508</v>
      </c>
      <c r="C5" s="226" t="s">
        <v>509</v>
      </c>
      <c r="D5" s="227" t="s">
        <v>506</v>
      </c>
      <c r="E5" s="227">
        <v>4</v>
      </c>
      <c r="F5" s="228" t="s">
        <v>507</v>
      </c>
      <c r="G5" s="223">
        <v>50000</v>
      </c>
      <c r="H5" s="223">
        <f t="shared" si="1"/>
        <v>9500</v>
      </c>
      <c r="I5" s="223">
        <f t="shared" si="2"/>
        <v>59500</v>
      </c>
      <c r="J5" s="223">
        <f t="shared" si="3"/>
        <v>238000</v>
      </c>
      <c r="K5" s="223">
        <v>55500</v>
      </c>
      <c r="L5" s="223">
        <f t="shared" si="4"/>
        <v>10545</v>
      </c>
      <c r="M5" s="223">
        <f t="shared" si="5"/>
        <v>66045</v>
      </c>
      <c r="N5" s="223">
        <f t="shared" si="6"/>
        <v>264180</v>
      </c>
      <c r="O5" s="223">
        <v>45000</v>
      </c>
      <c r="P5" s="223">
        <f t="shared" si="7"/>
        <v>8550</v>
      </c>
      <c r="Q5" s="223">
        <f t="shared" si="8"/>
        <v>53550</v>
      </c>
      <c r="R5" s="224">
        <f t="shared" si="9"/>
        <v>214200</v>
      </c>
      <c r="S5" s="223">
        <f t="shared" si="10"/>
        <v>59698.333333333336</v>
      </c>
      <c r="T5" s="223">
        <f t="shared" si="0"/>
        <v>238793.33333333334</v>
      </c>
    </row>
    <row r="6" spans="1:20" ht="76.5" x14ac:dyDescent="0.25">
      <c r="A6" s="218">
        <v>4</v>
      </c>
      <c r="B6" s="225" t="s">
        <v>510</v>
      </c>
      <c r="C6" s="226" t="s">
        <v>511</v>
      </c>
      <c r="D6" s="227" t="s">
        <v>506</v>
      </c>
      <c r="E6" s="227">
        <v>4</v>
      </c>
      <c r="F6" s="228" t="s">
        <v>507</v>
      </c>
      <c r="G6" s="223">
        <v>38000</v>
      </c>
      <c r="H6" s="223">
        <f t="shared" si="1"/>
        <v>7220</v>
      </c>
      <c r="I6" s="223">
        <f t="shared" si="2"/>
        <v>45220</v>
      </c>
      <c r="J6" s="223">
        <f t="shared" si="3"/>
        <v>180880</v>
      </c>
      <c r="K6" s="223">
        <v>42200</v>
      </c>
      <c r="L6" s="223">
        <f t="shared" si="4"/>
        <v>8018</v>
      </c>
      <c r="M6" s="223">
        <f t="shared" si="5"/>
        <v>50218</v>
      </c>
      <c r="N6" s="223">
        <f t="shared" si="6"/>
        <v>200872</v>
      </c>
      <c r="O6" s="223">
        <v>34200</v>
      </c>
      <c r="P6" s="223">
        <f t="shared" si="7"/>
        <v>6498</v>
      </c>
      <c r="Q6" s="223">
        <f t="shared" si="8"/>
        <v>40698</v>
      </c>
      <c r="R6" s="224">
        <f t="shared" si="9"/>
        <v>162792</v>
      </c>
      <c r="S6" s="223">
        <f t="shared" si="10"/>
        <v>45378.666666666664</v>
      </c>
      <c r="T6" s="223">
        <f t="shared" si="0"/>
        <v>181514.66666666666</v>
      </c>
    </row>
    <row r="7" spans="1:20" ht="63.75" x14ac:dyDescent="0.25">
      <c r="A7" s="218">
        <v>5</v>
      </c>
      <c r="B7" s="225" t="s">
        <v>510</v>
      </c>
      <c r="C7" s="226" t="s">
        <v>512</v>
      </c>
      <c r="D7" s="227" t="s">
        <v>506</v>
      </c>
      <c r="E7" s="227">
        <v>3</v>
      </c>
      <c r="F7" s="228" t="s">
        <v>507</v>
      </c>
      <c r="G7" s="223">
        <v>67800</v>
      </c>
      <c r="H7" s="223">
        <f t="shared" si="1"/>
        <v>12882</v>
      </c>
      <c r="I7" s="223">
        <f t="shared" si="2"/>
        <v>80682</v>
      </c>
      <c r="J7" s="223">
        <f t="shared" si="3"/>
        <v>242046</v>
      </c>
      <c r="K7" s="223">
        <v>75300</v>
      </c>
      <c r="L7" s="223">
        <f t="shared" si="4"/>
        <v>14307</v>
      </c>
      <c r="M7" s="223">
        <f t="shared" si="5"/>
        <v>89607</v>
      </c>
      <c r="N7" s="223">
        <f t="shared" si="6"/>
        <v>268821</v>
      </c>
      <c r="O7" s="223">
        <v>61000</v>
      </c>
      <c r="P7" s="223">
        <f t="shared" si="7"/>
        <v>11590</v>
      </c>
      <c r="Q7" s="223">
        <f t="shared" si="8"/>
        <v>72590</v>
      </c>
      <c r="R7" s="224">
        <f t="shared" si="9"/>
        <v>217770</v>
      </c>
      <c r="S7" s="223">
        <f t="shared" si="10"/>
        <v>80959.666666666672</v>
      </c>
      <c r="T7" s="223">
        <f t="shared" si="0"/>
        <v>242879</v>
      </c>
    </row>
    <row r="8" spans="1:20" ht="76.5" x14ac:dyDescent="0.25">
      <c r="A8" s="218">
        <v>6</v>
      </c>
      <c r="B8" s="225" t="s">
        <v>513</v>
      </c>
      <c r="C8" s="226" t="s">
        <v>514</v>
      </c>
      <c r="D8" s="227" t="s">
        <v>506</v>
      </c>
      <c r="E8" s="227">
        <v>3</v>
      </c>
      <c r="F8" s="228" t="s">
        <v>507</v>
      </c>
      <c r="G8" s="223">
        <v>141800</v>
      </c>
      <c r="H8" s="223">
        <f t="shared" si="1"/>
        <v>26942</v>
      </c>
      <c r="I8" s="223">
        <f t="shared" si="2"/>
        <v>168742</v>
      </c>
      <c r="J8" s="223">
        <f t="shared" si="3"/>
        <v>506226</v>
      </c>
      <c r="K8" s="223">
        <v>157500</v>
      </c>
      <c r="L8" s="223">
        <f t="shared" si="4"/>
        <v>29925</v>
      </c>
      <c r="M8" s="223">
        <f t="shared" si="5"/>
        <v>187425</v>
      </c>
      <c r="N8" s="223">
        <f t="shared" si="6"/>
        <v>562275</v>
      </c>
      <c r="O8" s="223">
        <v>127600</v>
      </c>
      <c r="P8" s="223">
        <f t="shared" si="7"/>
        <v>24244</v>
      </c>
      <c r="Q8" s="223">
        <f t="shared" si="8"/>
        <v>151844</v>
      </c>
      <c r="R8" s="224">
        <f t="shared" si="9"/>
        <v>455532</v>
      </c>
      <c r="S8" s="223">
        <f t="shared" si="10"/>
        <v>169337</v>
      </c>
      <c r="T8" s="223">
        <f t="shared" si="0"/>
        <v>508011</v>
      </c>
    </row>
    <row r="9" spans="1:20" ht="63.75" x14ac:dyDescent="0.25">
      <c r="A9" s="218">
        <v>7</v>
      </c>
      <c r="B9" s="229" t="s">
        <v>515</v>
      </c>
      <c r="C9" s="226" t="s">
        <v>516</v>
      </c>
      <c r="D9" s="227" t="s">
        <v>517</v>
      </c>
      <c r="E9" s="227">
        <v>3</v>
      </c>
      <c r="F9" s="228" t="s">
        <v>507</v>
      </c>
      <c r="G9" s="223">
        <v>38000</v>
      </c>
      <c r="H9" s="223">
        <f t="shared" si="1"/>
        <v>7220</v>
      </c>
      <c r="I9" s="223">
        <f t="shared" si="2"/>
        <v>45220</v>
      </c>
      <c r="J9" s="223">
        <f t="shared" si="3"/>
        <v>135660</v>
      </c>
      <c r="K9" s="223">
        <v>42200</v>
      </c>
      <c r="L9" s="223">
        <f t="shared" si="4"/>
        <v>8018</v>
      </c>
      <c r="M9" s="223">
        <f t="shared" si="5"/>
        <v>50218</v>
      </c>
      <c r="N9" s="223">
        <f t="shared" si="6"/>
        <v>150654</v>
      </c>
      <c r="O9" s="223">
        <v>34200</v>
      </c>
      <c r="P9" s="223">
        <f t="shared" si="7"/>
        <v>6498</v>
      </c>
      <c r="Q9" s="223">
        <f t="shared" si="8"/>
        <v>40698</v>
      </c>
      <c r="R9" s="224">
        <f t="shared" si="9"/>
        <v>122094</v>
      </c>
      <c r="S9" s="223">
        <f t="shared" si="10"/>
        <v>45378.666666666664</v>
      </c>
      <c r="T9" s="223">
        <f t="shared" si="0"/>
        <v>136136</v>
      </c>
    </row>
    <row r="10" spans="1:20" ht="76.5" x14ac:dyDescent="0.25">
      <c r="A10" s="218">
        <v>8</v>
      </c>
      <c r="B10" s="229" t="s">
        <v>518</v>
      </c>
      <c r="C10" s="226" t="s">
        <v>519</v>
      </c>
      <c r="D10" s="227" t="s">
        <v>517</v>
      </c>
      <c r="E10" s="227">
        <v>10</v>
      </c>
      <c r="F10" s="228" t="s">
        <v>507</v>
      </c>
      <c r="G10" s="223">
        <v>27900</v>
      </c>
      <c r="H10" s="223">
        <f t="shared" si="1"/>
        <v>5301</v>
      </c>
      <c r="I10" s="223">
        <f t="shared" si="2"/>
        <v>33201</v>
      </c>
      <c r="J10" s="223">
        <f t="shared" si="3"/>
        <v>332010</v>
      </c>
      <c r="K10" s="223">
        <v>31000</v>
      </c>
      <c r="L10" s="223">
        <f t="shared" si="4"/>
        <v>5890</v>
      </c>
      <c r="M10" s="223">
        <f t="shared" si="5"/>
        <v>36890</v>
      </c>
      <c r="N10" s="223">
        <f t="shared" si="6"/>
        <v>368900</v>
      </c>
      <c r="O10" s="223">
        <v>25100</v>
      </c>
      <c r="P10" s="223">
        <f t="shared" si="7"/>
        <v>4769</v>
      </c>
      <c r="Q10" s="223">
        <f t="shared" si="8"/>
        <v>29869</v>
      </c>
      <c r="R10" s="224">
        <f t="shared" si="9"/>
        <v>298690</v>
      </c>
      <c r="S10" s="223">
        <f t="shared" si="10"/>
        <v>33320</v>
      </c>
      <c r="T10" s="223">
        <f t="shared" si="0"/>
        <v>333200</v>
      </c>
    </row>
    <row r="11" spans="1:20" ht="51" x14ac:dyDescent="0.25">
      <c r="A11" s="218">
        <v>9</v>
      </c>
      <c r="B11" s="230" t="s">
        <v>520</v>
      </c>
      <c r="C11" s="231" t="s">
        <v>521</v>
      </c>
      <c r="D11" s="232" t="s">
        <v>506</v>
      </c>
      <c r="E11" s="227">
        <v>10</v>
      </c>
      <c r="F11" s="228" t="s">
        <v>507</v>
      </c>
      <c r="G11" s="223">
        <v>9700</v>
      </c>
      <c r="H11" s="223">
        <f t="shared" si="1"/>
        <v>1843</v>
      </c>
      <c r="I11" s="223">
        <f t="shared" si="2"/>
        <v>11543</v>
      </c>
      <c r="J11" s="223">
        <f t="shared" si="3"/>
        <v>115430</v>
      </c>
      <c r="K11" s="223">
        <v>10700</v>
      </c>
      <c r="L11" s="223">
        <f t="shared" si="4"/>
        <v>2033</v>
      </c>
      <c r="M11" s="223">
        <f t="shared" si="5"/>
        <v>12733</v>
      </c>
      <c r="N11" s="223">
        <f t="shared" si="6"/>
        <v>127330</v>
      </c>
      <c r="O11" s="223">
        <v>8700</v>
      </c>
      <c r="P11" s="223">
        <f t="shared" si="7"/>
        <v>1653</v>
      </c>
      <c r="Q11" s="223">
        <f t="shared" si="8"/>
        <v>10353</v>
      </c>
      <c r="R11" s="224">
        <f t="shared" si="9"/>
        <v>103530</v>
      </c>
      <c r="S11" s="223">
        <f t="shared" si="10"/>
        <v>11543</v>
      </c>
      <c r="T11" s="223">
        <f t="shared" si="0"/>
        <v>115430</v>
      </c>
    </row>
    <row r="12" spans="1:20" ht="25.5" x14ac:dyDescent="0.25">
      <c r="A12" s="218">
        <v>10</v>
      </c>
      <c r="B12" s="230" t="s">
        <v>522</v>
      </c>
      <c r="C12" s="231" t="s">
        <v>523</v>
      </c>
      <c r="D12" s="232" t="s">
        <v>506</v>
      </c>
      <c r="E12" s="227">
        <v>10</v>
      </c>
      <c r="F12" s="228" t="s">
        <v>507</v>
      </c>
      <c r="G12" s="223">
        <v>11400</v>
      </c>
      <c r="H12" s="223">
        <f t="shared" si="1"/>
        <v>2166</v>
      </c>
      <c r="I12" s="223">
        <f t="shared" si="2"/>
        <v>13566</v>
      </c>
      <c r="J12" s="223">
        <f t="shared" si="3"/>
        <v>135660</v>
      </c>
      <c r="K12" s="223">
        <v>12600</v>
      </c>
      <c r="L12" s="223">
        <f t="shared" si="4"/>
        <v>2394</v>
      </c>
      <c r="M12" s="223">
        <f t="shared" si="5"/>
        <v>14994</v>
      </c>
      <c r="N12" s="223">
        <f t="shared" si="6"/>
        <v>149940</v>
      </c>
      <c r="O12" s="223">
        <v>10200</v>
      </c>
      <c r="P12" s="223">
        <f t="shared" si="7"/>
        <v>1938</v>
      </c>
      <c r="Q12" s="223">
        <f t="shared" si="8"/>
        <v>12138</v>
      </c>
      <c r="R12" s="224">
        <f t="shared" si="9"/>
        <v>121380</v>
      </c>
      <c r="S12" s="223">
        <f t="shared" si="10"/>
        <v>13566</v>
      </c>
      <c r="T12" s="223">
        <f t="shared" si="0"/>
        <v>135660</v>
      </c>
    </row>
    <row r="13" spans="1:20" ht="140.25" x14ac:dyDescent="0.25">
      <c r="A13" s="218">
        <v>11</v>
      </c>
      <c r="B13" s="227" t="s">
        <v>524</v>
      </c>
      <c r="C13" s="231" t="s">
        <v>525</v>
      </c>
      <c r="D13" s="227" t="s">
        <v>13</v>
      </c>
      <c r="E13" s="233">
        <v>5</v>
      </c>
      <c r="F13" s="228" t="s">
        <v>507</v>
      </c>
      <c r="G13" s="223">
        <v>17900</v>
      </c>
      <c r="H13" s="223">
        <f t="shared" si="1"/>
        <v>3401</v>
      </c>
      <c r="I13" s="223">
        <f t="shared" si="2"/>
        <v>21301</v>
      </c>
      <c r="J13" s="223">
        <f t="shared" si="3"/>
        <v>106505</v>
      </c>
      <c r="K13" s="223">
        <v>19800</v>
      </c>
      <c r="L13" s="223">
        <f t="shared" si="4"/>
        <v>3762</v>
      </c>
      <c r="M13" s="223">
        <f t="shared" si="5"/>
        <v>23562</v>
      </c>
      <c r="N13" s="223">
        <f t="shared" si="6"/>
        <v>117810</v>
      </c>
      <c r="O13" s="223">
        <v>16100</v>
      </c>
      <c r="P13" s="223">
        <f t="shared" si="7"/>
        <v>3059</v>
      </c>
      <c r="Q13" s="223">
        <f t="shared" si="8"/>
        <v>19159</v>
      </c>
      <c r="R13" s="224">
        <f t="shared" si="9"/>
        <v>95795</v>
      </c>
      <c r="S13" s="223">
        <f t="shared" si="10"/>
        <v>21340.666666666668</v>
      </c>
      <c r="T13" s="223">
        <f t="shared" si="0"/>
        <v>106703.33333333334</v>
      </c>
    </row>
    <row r="14" spans="1:20" ht="38.25" x14ac:dyDescent="0.25">
      <c r="A14" s="218">
        <v>12</v>
      </c>
      <c r="B14" s="230" t="s">
        <v>526</v>
      </c>
      <c r="C14" s="226" t="s">
        <v>527</v>
      </c>
      <c r="D14" s="233" t="s">
        <v>528</v>
      </c>
      <c r="E14" s="230">
        <v>4</v>
      </c>
      <c r="F14" s="222" t="s">
        <v>529</v>
      </c>
      <c r="G14" s="223">
        <v>11500</v>
      </c>
      <c r="H14" s="223">
        <f t="shared" si="1"/>
        <v>2185</v>
      </c>
      <c r="I14" s="223">
        <f t="shared" si="2"/>
        <v>13685</v>
      </c>
      <c r="J14" s="223">
        <f t="shared" si="3"/>
        <v>54740</v>
      </c>
      <c r="K14" s="223">
        <v>12700</v>
      </c>
      <c r="L14" s="223">
        <f t="shared" si="4"/>
        <v>2413</v>
      </c>
      <c r="M14" s="223">
        <f t="shared" si="5"/>
        <v>15113</v>
      </c>
      <c r="N14" s="223">
        <f t="shared" si="6"/>
        <v>60452</v>
      </c>
      <c r="O14" s="223">
        <v>10300</v>
      </c>
      <c r="P14" s="223">
        <f t="shared" si="7"/>
        <v>1957</v>
      </c>
      <c r="Q14" s="223">
        <f t="shared" si="8"/>
        <v>12257</v>
      </c>
      <c r="R14" s="224">
        <f t="shared" si="9"/>
        <v>49028</v>
      </c>
      <c r="S14" s="223">
        <f t="shared" si="10"/>
        <v>13685</v>
      </c>
      <c r="T14" s="223">
        <f t="shared" si="0"/>
        <v>54740</v>
      </c>
    </row>
    <row r="15" spans="1:20" ht="25.5" x14ac:dyDescent="0.25">
      <c r="A15" s="218">
        <v>13</v>
      </c>
      <c r="B15" s="230" t="s">
        <v>530</v>
      </c>
      <c r="C15" s="231" t="s">
        <v>530</v>
      </c>
      <c r="D15" s="233" t="s">
        <v>528</v>
      </c>
      <c r="E15" s="230">
        <v>5</v>
      </c>
      <c r="F15" s="222" t="s">
        <v>531</v>
      </c>
      <c r="G15" s="223">
        <v>129800</v>
      </c>
      <c r="H15" s="223">
        <f t="shared" si="1"/>
        <v>24662</v>
      </c>
      <c r="I15" s="223">
        <f t="shared" si="2"/>
        <v>154462</v>
      </c>
      <c r="J15" s="223">
        <f t="shared" si="3"/>
        <v>772310</v>
      </c>
      <c r="K15" s="223">
        <v>144200</v>
      </c>
      <c r="L15" s="223">
        <f t="shared" si="4"/>
        <v>27398</v>
      </c>
      <c r="M15" s="223">
        <f t="shared" si="5"/>
        <v>171598</v>
      </c>
      <c r="N15" s="223">
        <f t="shared" si="6"/>
        <v>857990</v>
      </c>
      <c r="O15" s="223">
        <v>116800</v>
      </c>
      <c r="P15" s="223">
        <f t="shared" si="7"/>
        <v>22192</v>
      </c>
      <c r="Q15" s="223">
        <f t="shared" si="8"/>
        <v>138992</v>
      </c>
      <c r="R15" s="224">
        <f t="shared" si="9"/>
        <v>694960</v>
      </c>
      <c r="S15" s="223">
        <f t="shared" si="10"/>
        <v>155017.33333333334</v>
      </c>
      <c r="T15" s="223">
        <f t="shared" si="0"/>
        <v>775086.66666666674</v>
      </c>
    </row>
    <row r="16" spans="1:20" ht="25.5" x14ac:dyDescent="0.25">
      <c r="A16" s="218">
        <v>14</v>
      </c>
      <c r="B16" s="230" t="s">
        <v>532</v>
      </c>
      <c r="C16" s="231" t="s">
        <v>533</v>
      </c>
      <c r="D16" s="233" t="s">
        <v>528</v>
      </c>
      <c r="E16" s="230">
        <v>3</v>
      </c>
      <c r="F16" s="222" t="s">
        <v>503</v>
      </c>
      <c r="G16" s="223">
        <v>22500</v>
      </c>
      <c r="H16" s="223">
        <f t="shared" si="1"/>
        <v>4275</v>
      </c>
      <c r="I16" s="223">
        <f t="shared" si="2"/>
        <v>26775</v>
      </c>
      <c r="J16" s="223">
        <f t="shared" si="3"/>
        <v>80325</v>
      </c>
      <c r="K16" s="223">
        <v>25000</v>
      </c>
      <c r="L16" s="223">
        <f t="shared" si="4"/>
        <v>4750</v>
      </c>
      <c r="M16" s="223">
        <f t="shared" si="5"/>
        <v>29750</v>
      </c>
      <c r="N16" s="223">
        <f t="shared" si="6"/>
        <v>89250</v>
      </c>
      <c r="O16" s="223">
        <v>20200</v>
      </c>
      <c r="P16" s="223">
        <f t="shared" si="7"/>
        <v>3838</v>
      </c>
      <c r="Q16" s="223">
        <f t="shared" si="8"/>
        <v>24038</v>
      </c>
      <c r="R16" s="224">
        <f t="shared" si="9"/>
        <v>72114</v>
      </c>
      <c r="S16" s="223">
        <f t="shared" si="10"/>
        <v>26854.333333333332</v>
      </c>
      <c r="T16" s="223">
        <f t="shared" si="0"/>
        <v>80563</v>
      </c>
    </row>
    <row r="17" spans="1:20" ht="25.5" x14ac:dyDescent="0.25">
      <c r="A17" s="218">
        <v>15</v>
      </c>
      <c r="B17" s="230" t="s">
        <v>534</v>
      </c>
      <c r="C17" s="231" t="s">
        <v>535</v>
      </c>
      <c r="D17" s="233" t="s">
        <v>528</v>
      </c>
      <c r="E17" s="230">
        <v>1</v>
      </c>
      <c r="F17" s="222" t="s">
        <v>503</v>
      </c>
      <c r="G17" s="223">
        <v>3700</v>
      </c>
      <c r="H17" s="223">
        <f t="shared" si="1"/>
        <v>703</v>
      </c>
      <c r="I17" s="223">
        <f t="shared" si="2"/>
        <v>4403</v>
      </c>
      <c r="J17" s="223">
        <f t="shared" si="3"/>
        <v>4403</v>
      </c>
      <c r="K17" s="223">
        <v>4100</v>
      </c>
      <c r="L17" s="223">
        <f t="shared" si="4"/>
        <v>779</v>
      </c>
      <c r="M17" s="223">
        <f t="shared" si="5"/>
        <v>4879</v>
      </c>
      <c r="N17" s="223">
        <f t="shared" si="6"/>
        <v>4879</v>
      </c>
      <c r="O17" s="223">
        <v>3300</v>
      </c>
      <c r="P17" s="223">
        <f t="shared" si="7"/>
        <v>627</v>
      </c>
      <c r="Q17" s="223">
        <f t="shared" si="8"/>
        <v>3927</v>
      </c>
      <c r="R17" s="224">
        <f t="shared" si="9"/>
        <v>3927</v>
      </c>
      <c r="S17" s="223">
        <f t="shared" si="10"/>
        <v>4403</v>
      </c>
      <c r="T17" s="223">
        <f t="shared" si="0"/>
        <v>4403</v>
      </c>
    </row>
    <row r="18" spans="1:20" ht="25.5" x14ac:dyDescent="0.25">
      <c r="A18" s="218">
        <v>16</v>
      </c>
      <c r="B18" s="230" t="s">
        <v>536</v>
      </c>
      <c r="C18" s="231" t="s">
        <v>537</v>
      </c>
      <c r="D18" s="233" t="s">
        <v>538</v>
      </c>
      <c r="E18" s="230">
        <v>1</v>
      </c>
      <c r="F18" s="222" t="s">
        <v>503</v>
      </c>
      <c r="G18" s="223">
        <v>116100</v>
      </c>
      <c r="H18" s="223">
        <f t="shared" si="1"/>
        <v>22059</v>
      </c>
      <c r="I18" s="223">
        <f t="shared" si="2"/>
        <v>138159</v>
      </c>
      <c r="J18" s="223">
        <f t="shared" si="3"/>
        <v>138159</v>
      </c>
      <c r="K18" s="223">
        <v>129000</v>
      </c>
      <c r="L18" s="223">
        <f t="shared" si="4"/>
        <v>24510</v>
      </c>
      <c r="M18" s="223">
        <f t="shared" si="5"/>
        <v>153510</v>
      </c>
      <c r="N18" s="223">
        <f t="shared" si="6"/>
        <v>153510</v>
      </c>
      <c r="O18" s="223">
        <v>104400</v>
      </c>
      <c r="P18" s="223">
        <f t="shared" si="7"/>
        <v>19836</v>
      </c>
      <c r="Q18" s="223">
        <f t="shared" si="8"/>
        <v>124236</v>
      </c>
      <c r="R18" s="224">
        <f t="shared" si="9"/>
        <v>124236</v>
      </c>
      <c r="S18" s="223">
        <f t="shared" si="10"/>
        <v>138635</v>
      </c>
      <c r="T18" s="223">
        <f t="shared" si="0"/>
        <v>138635</v>
      </c>
    </row>
    <row r="19" spans="1:20" ht="51" x14ac:dyDescent="0.25">
      <c r="A19" s="218">
        <v>17</v>
      </c>
      <c r="B19" s="230" t="s">
        <v>539</v>
      </c>
      <c r="C19" s="231" t="s">
        <v>540</v>
      </c>
      <c r="D19" s="233" t="s">
        <v>41</v>
      </c>
      <c r="E19" s="230">
        <v>1</v>
      </c>
      <c r="F19" s="222" t="s">
        <v>503</v>
      </c>
      <c r="G19" s="223">
        <v>5700</v>
      </c>
      <c r="H19" s="223">
        <f t="shared" si="1"/>
        <v>1083</v>
      </c>
      <c r="I19" s="223">
        <f t="shared" si="2"/>
        <v>6783</v>
      </c>
      <c r="J19" s="223">
        <f t="shared" si="3"/>
        <v>6783</v>
      </c>
      <c r="K19" s="223">
        <v>6300</v>
      </c>
      <c r="L19" s="223">
        <f t="shared" si="4"/>
        <v>1197</v>
      </c>
      <c r="M19" s="223">
        <f t="shared" si="5"/>
        <v>7497</v>
      </c>
      <c r="N19" s="223">
        <f t="shared" si="6"/>
        <v>7497</v>
      </c>
      <c r="O19" s="223">
        <v>5100</v>
      </c>
      <c r="P19" s="223">
        <f t="shared" si="7"/>
        <v>969</v>
      </c>
      <c r="Q19" s="223">
        <f t="shared" si="8"/>
        <v>6069</v>
      </c>
      <c r="R19" s="224">
        <f t="shared" si="9"/>
        <v>6069</v>
      </c>
      <c r="S19" s="223">
        <f t="shared" si="10"/>
        <v>6783</v>
      </c>
      <c r="T19" s="223">
        <f t="shared" si="0"/>
        <v>6783</v>
      </c>
    </row>
    <row r="20" spans="1:20" ht="25.5" x14ac:dyDescent="0.25">
      <c r="A20" s="218">
        <v>18</v>
      </c>
      <c r="B20" s="230" t="s">
        <v>541</v>
      </c>
      <c r="C20" s="226" t="s">
        <v>542</v>
      </c>
      <c r="D20" s="233" t="s">
        <v>41</v>
      </c>
      <c r="E20" s="230">
        <v>1</v>
      </c>
      <c r="F20" s="222" t="s">
        <v>503</v>
      </c>
      <c r="G20" s="223">
        <v>3300</v>
      </c>
      <c r="H20" s="223">
        <f t="shared" si="1"/>
        <v>627</v>
      </c>
      <c r="I20" s="223">
        <f t="shared" si="2"/>
        <v>3927</v>
      </c>
      <c r="J20" s="223">
        <f t="shared" si="3"/>
        <v>3927</v>
      </c>
      <c r="K20" s="223">
        <v>3600</v>
      </c>
      <c r="L20" s="223">
        <f t="shared" si="4"/>
        <v>684</v>
      </c>
      <c r="M20" s="223">
        <f t="shared" si="5"/>
        <v>4284</v>
      </c>
      <c r="N20" s="223">
        <f t="shared" si="6"/>
        <v>4284</v>
      </c>
      <c r="O20" s="223">
        <v>2900</v>
      </c>
      <c r="P20" s="223">
        <f t="shared" si="7"/>
        <v>551</v>
      </c>
      <c r="Q20" s="223">
        <f t="shared" si="8"/>
        <v>3451</v>
      </c>
      <c r="R20" s="224">
        <f t="shared" si="9"/>
        <v>3451</v>
      </c>
      <c r="S20" s="223">
        <f t="shared" si="10"/>
        <v>3887.3333333333335</v>
      </c>
      <c r="T20" s="223">
        <f t="shared" si="0"/>
        <v>3887.3333333333335</v>
      </c>
    </row>
    <row r="21" spans="1:20" ht="25.5" x14ac:dyDescent="0.25">
      <c r="A21" s="218">
        <v>19</v>
      </c>
      <c r="B21" s="230" t="s">
        <v>543</v>
      </c>
      <c r="C21" s="231" t="s">
        <v>543</v>
      </c>
      <c r="D21" s="233" t="s">
        <v>544</v>
      </c>
      <c r="E21" s="230">
        <v>1</v>
      </c>
      <c r="F21" s="222" t="s">
        <v>503</v>
      </c>
      <c r="G21" s="223">
        <v>54000</v>
      </c>
      <c r="H21" s="223">
        <f t="shared" si="1"/>
        <v>10260</v>
      </c>
      <c r="I21" s="223">
        <f t="shared" si="2"/>
        <v>64260</v>
      </c>
      <c r="J21" s="223">
        <f t="shared" si="3"/>
        <v>64260</v>
      </c>
      <c r="K21" s="223">
        <v>60000</v>
      </c>
      <c r="L21" s="223">
        <f t="shared" si="4"/>
        <v>11400</v>
      </c>
      <c r="M21" s="223">
        <f t="shared" si="5"/>
        <v>71400</v>
      </c>
      <c r="N21" s="223">
        <f t="shared" si="6"/>
        <v>71400</v>
      </c>
      <c r="O21" s="223">
        <v>48600</v>
      </c>
      <c r="P21" s="223">
        <f t="shared" si="7"/>
        <v>9234</v>
      </c>
      <c r="Q21" s="223">
        <f t="shared" si="8"/>
        <v>57834</v>
      </c>
      <c r="R21" s="224">
        <f t="shared" si="9"/>
        <v>57834</v>
      </c>
      <c r="S21" s="223">
        <f t="shared" si="10"/>
        <v>64498</v>
      </c>
      <c r="T21" s="223">
        <f t="shared" si="0"/>
        <v>64498</v>
      </c>
    </row>
    <row r="22" spans="1:20" ht="25.5" x14ac:dyDescent="0.25">
      <c r="A22" s="218">
        <v>20</v>
      </c>
      <c r="B22" s="230" t="s">
        <v>545</v>
      </c>
      <c r="C22" s="231" t="s">
        <v>546</v>
      </c>
      <c r="D22" s="233" t="s">
        <v>547</v>
      </c>
      <c r="E22" s="230">
        <v>1</v>
      </c>
      <c r="F22" s="222" t="s">
        <v>503</v>
      </c>
      <c r="G22" s="223">
        <v>10000</v>
      </c>
      <c r="H22" s="223">
        <f t="shared" si="1"/>
        <v>1900</v>
      </c>
      <c r="I22" s="223">
        <f t="shared" si="2"/>
        <v>11900</v>
      </c>
      <c r="J22" s="223">
        <f t="shared" si="3"/>
        <v>11900</v>
      </c>
      <c r="K22" s="223">
        <v>11100</v>
      </c>
      <c r="L22" s="223">
        <f t="shared" si="4"/>
        <v>2109</v>
      </c>
      <c r="M22" s="223">
        <f t="shared" si="5"/>
        <v>13209</v>
      </c>
      <c r="N22" s="223">
        <f t="shared" si="6"/>
        <v>13209</v>
      </c>
      <c r="O22" s="223">
        <v>9000</v>
      </c>
      <c r="P22" s="223">
        <f t="shared" si="7"/>
        <v>1710</v>
      </c>
      <c r="Q22" s="223">
        <f t="shared" si="8"/>
        <v>10710</v>
      </c>
      <c r="R22" s="224">
        <f t="shared" si="9"/>
        <v>10710</v>
      </c>
      <c r="S22" s="223">
        <f t="shared" si="10"/>
        <v>11939.666666666666</v>
      </c>
      <c r="T22" s="223">
        <f t="shared" si="0"/>
        <v>11939.666666666666</v>
      </c>
    </row>
    <row r="23" spans="1:20" ht="25.5" x14ac:dyDescent="0.25">
      <c r="A23" s="218">
        <v>21</v>
      </c>
      <c r="B23" s="230" t="s">
        <v>548</v>
      </c>
      <c r="C23" s="231" t="s">
        <v>549</v>
      </c>
      <c r="D23" s="233" t="s">
        <v>544</v>
      </c>
      <c r="E23" s="230">
        <v>1</v>
      </c>
      <c r="F23" s="222" t="s">
        <v>503</v>
      </c>
      <c r="G23" s="223">
        <v>7800</v>
      </c>
      <c r="H23" s="223">
        <f t="shared" si="1"/>
        <v>1482</v>
      </c>
      <c r="I23" s="223">
        <f t="shared" si="2"/>
        <v>9282</v>
      </c>
      <c r="J23" s="223">
        <f t="shared" si="3"/>
        <v>9282</v>
      </c>
      <c r="K23" s="223">
        <v>8600</v>
      </c>
      <c r="L23" s="223">
        <f t="shared" si="4"/>
        <v>1634</v>
      </c>
      <c r="M23" s="223">
        <f t="shared" si="5"/>
        <v>10234</v>
      </c>
      <c r="N23" s="223">
        <f t="shared" si="6"/>
        <v>10234</v>
      </c>
      <c r="O23" s="223">
        <v>7000</v>
      </c>
      <c r="P23" s="223">
        <f t="shared" si="7"/>
        <v>1330</v>
      </c>
      <c r="Q23" s="223">
        <f t="shared" si="8"/>
        <v>8330</v>
      </c>
      <c r="R23" s="224">
        <f t="shared" si="9"/>
        <v>8330</v>
      </c>
      <c r="S23" s="223">
        <f t="shared" si="10"/>
        <v>9282</v>
      </c>
      <c r="T23" s="223">
        <f t="shared" si="0"/>
        <v>9282</v>
      </c>
    </row>
    <row r="24" spans="1:20" ht="25.5" x14ac:dyDescent="0.25">
      <c r="A24" s="218">
        <v>22</v>
      </c>
      <c r="B24" s="230" t="s">
        <v>550</v>
      </c>
      <c r="C24" s="231" t="s">
        <v>550</v>
      </c>
      <c r="D24" s="230" t="s">
        <v>551</v>
      </c>
      <c r="E24" s="230">
        <v>1</v>
      </c>
      <c r="F24" s="234" t="s">
        <v>552</v>
      </c>
      <c r="G24" s="223">
        <v>405800</v>
      </c>
      <c r="H24" s="223">
        <f t="shared" si="1"/>
        <v>77102</v>
      </c>
      <c r="I24" s="223">
        <f t="shared" si="2"/>
        <v>482902</v>
      </c>
      <c r="J24" s="223">
        <f t="shared" si="3"/>
        <v>482902</v>
      </c>
      <c r="K24" s="223">
        <v>450800</v>
      </c>
      <c r="L24" s="223">
        <f t="shared" si="4"/>
        <v>85652</v>
      </c>
      <c r="M24" s="223">
        <f t="shared" si="5"/>
        <v>536452</v>
      </c>
      <c r="N24" s="223">
        <f t="shared" si="6"/>
        <v>536452</v>
      </c>
      <c r="O24" s="223">
        <v>365200</v>
      </c>
      <c r="P24" s="223">
        <f t="shared" si="7"/>
        <v>69388</v>
      </c>
      <c r="Q24" s="223">
        <f t="shared" si="8"/>
        <v>434588</v>
      </c>
      <c r="R24" s="224">
        <f t="shared" si="9"/>
        <v>434588</v>
      </c>
      <c r="S24" s="223">
        <f t="shared" si="10"/>
        <v>484647.33333333331</v>
      </c>
      <c r="T24" s="223">
        <f t="shared" si="0"/>
        <v>484647.33333333331</v>
      </c>
    </row>
    <row r="25" spans="1:20" ht="38.25" x14ac:dyDescent="0.25">
      <c r="A25" s="218">
        <v>23</v>
      </c>
      <c r="B25" s="233" t="s">
        <v>553</v>
      </c>
      <c r="C25" s="226" t="s">
        <v>554</v>
      </c>
      <c r="D25" s="233" t="s">
        <v>551</v>
      </c>
      <c r="E25" s="235">
        <v>10</v>
      </c>
      <c r="F25" s="234" t="s">
        <v>555</v>
      </c>
      <c r="G25" s="223">
        <v>20000</v>
      </c>
      <c r="H25" s="223">
        <f t="shared" si="1"/>
        <v>3800</v>
      </c>
      <c r="I25" s="223">
        <f t="shared" si="2"/>
        <v>23800</v>
      </c>
      <c r="J25" s="223">
        <f t="shared" si="3"/>
        <v>238000</v>
      </c>
      <c r="K25" s="223">
        <v>22200</v>
      </c>
      <c r="L25" s="223">
        <f t="shared" si="4"/>
        <v>4218</v>
      </c>
      <c r="M25" s="223">
        <f t="shared" si="5"/>
        <v>26418</v>
      </c>
      <c r="N25" s="223">
        <f t="shared" si="6"/>
        <v>264180</v>
      </c>
      <c r="O25" s="223">
        <v>18000</v>
      </c>
      <c r="P25" s="223">
        <f t="shared" si="7"/>
        <v>3420</v>
      </c>
      <c r="Q25" s="223">
        <f t="shared" si="8"/>
        <v>21420</v>
      </c>
      <c r="R25" s="224">
        <f t="shared" si="9"/>
        <v>214200</v>
      </c>
      <c r="S25" s="223">
        <f t="shared" si="10"/>
        <v>23879.333333333332</v>
      </c>
      <c r="T25" s="223">
        <f t="shared" si="0"/>
        <v>238793.33333333331</v>
      </c>
    </row>
    <row r="26" spans="1:20" ht="76.5" x14ac:dyDescent="0.25">
      <c r="A26" s="218">
        <v>24</v>
      </c>
      <c r="B26" s="233" t="s">
        <v>556</v>
      </c>
      <c r="C26" s="226" t="s">
        <v>557</v>
      </c>
      <c r="D26" s="233" t="s">
        <v>558</v>
      </c>
      <c r="E26" s="235">
        <v>15</v>
      </c>
      <c r="F26" s="228" t="s">
        <v>507</v>
      </c>
      <c r="G26" s="223">
        <v>62800</v>
      </c>
      <c r="H26" s="223">
        <f t="shared" si="1"/>
        <v>11932</v>
      </c>
      <c r="I26" s="223">
        <f t="shared" si="2"/>
        <v>74732</v>
      </c>
      <c r="J26" s="223">
        <f t="shared" si="3"/>
        <v>1120980</v>
      </c>
      <c r="K26" s="223">
        <v>69700</v>
      </c>
      <c r="L26" s="223">
        <f t="shared" si="4"/>
        <v>13243</v>
      </c>
      <c r="M26" s="223">
        <f t="shared" si="5"/>
        <v>82943</v>
      </c>
      <c r="N26" s="223">
        <f t="shared" si="6"/>
        <v>1244145</v>
      </c>
      <c r="O26" s="223">
        <v>56500</v>
      </c>
      <c r="P26" s="223">
        <f t="shared" si="7"/>
        <v>10735</v>
      </c>
      <c r="Q26" s="223">
        <f t="shared" si="8"/>
        <v>67235</v>
      </c>
      <c r="R26" s="224">
        <f t="shared" si="9"/>
        <v>1008525</v>
      </c>
      <c r="S26" s="223">
        <f t="shared" si="10"/>
        <v>74970</v>
      </c>
      <c r="T26" s="223">
        <f t="shared" si="0"/>
        <v>1124550</v>
      </c>
    </row>
    <row r="27" spans="1:20" ht="51" x14ac:dyDescent="0.25">
      <c r="A27" s="218">
        <v>25</v>
      </c>
      <c r="B27" s="233" t="s">
        <v>559</v>
      </c>
      <c r="C27" s="236" t="s">
        <v>560</v>
      </c>
      <c r="D27" s="233" t="s">
        <v>561</v>
      </c>
      <c r="E27" s="233">
        <v>50</v>
      </c>
      <c r="F27" s="222" t="s">
        <v>531</v>
      </c>
      <c r="G27" s="223">
        <v>31600</v>
      </c>
      <c r="H27" s="223">
        <f t="shared" si="1"/>
        <v>6004</v>
      </c>
      <c r="I27" s="223">
        <f t="shared" si="2"/>
        <v>37604</v>
      </c>
      <c r="J27" s="223">
        <f t="shared" si="3"/>
        <v>1880200</v>
      </c>
      <c r="K27" s="223">
        <v>35100</v>
      </c>
      <c r="L27" s="223">
        <f t="shared" si="4"/>
        <v>6669</v>
      </c>
      <c r="M27" s="223">
        <f t="shared" si="5"/>
        <v>41769</v>
      </c>
      <c r="N27" s="223">
        <f t="shared" si="6"/>
        <v>2088450</v>
      </c>
      <c r="O27" s="223">
        <v>28400</v>
      </c>
      <c r="P27" s="223">
        <f t="shared" si="7"/>
        <v>5396</v>
      </c>
      <c r="Q27" s="223">
        <f t="shared" si="8"/>
        <v>33796</v>
      </c>
      <c r="R27" s="224">
        <f t="shared" si="9"/>
        <v>1689800</v>
      </c>
      <c r="S27" s="223">
        <f t="shared" si="10"/>
        <v>37723</v>
      </c>
      <c r="T27" s="223">
        <f t="shared" si="0"/>
        <v>1886150</v>
      </c>
    </row>
    <row r="28" spans="1:20" ht="38.25" x14ac:dyDescent="0.25">
      <c r="A28" s="218">
        <v>26</v>
      </c>
      <c r="B28" s="233" t="s">
        <v>562</v>
      </c>
      <c r="C28" s="236" t="s">
        <v>563</v>
      </c>
      <c r="D28" s="233" t="s">
        <v>41</v>
      </c>
      <c r="E28" s="233">
        <v>4</v>
      </c>
      <c r="F28" s="222" t="s">
        <v>531</v>
      </c>
      <c r="G28" s="223">
        <v>27800</v>
      </c>
      <c r="H28" s="223">
        <f t="shared" si="1"/>
        <v>5282</v>
      </c>
      <c r="I28" s="223">
        <f t="shared" si="2"/>
        <v>33082</v>
      </c>
      <c r="J28" s="223">
        <f t="shared" si="3"/>
        <v>132328</v>
      </c>
      <c r="K28" s="223">
        <v>30800</v>
      </c>
      <c r="L28" s="223">
        <f t="shared" si="4"/>
        <v>5852</v>
      </c>
      <c r="M28" s="223">
        <f t="shared" si="5"/>
        <v>36652</v>
      </c>
      <c r="N28" s="223">
        <f t="shared" si="6"/>
        <v>146608</v>
      </c>
      <c r="O28" s="223">
        <v>25000</v>
      </c>
      <c r="P28" s="223">
        <f t="shared" si="7"/>
        <v>4750</v>
      </c>
      <c r="Q28" s="223">
        <f t="shared" si="8"/>
        <v>29750</v>
      </c>
      <c r="R28" s="224">
        <f t="shared" si="9"/>
        <v>119000</v>
      </c>
      <c r="S28" s="223">
        <f t="shared" si="10"/>
        <v>33161.333333333336</v>
      </c>
      <c r="T28" s="223">
        <f t="shared" si="0"/>
        <v>132645.33333333334</v>
      </c>
    </row>
    <row r="29" spans="1:20" ht="38.25" x14ac:dyDescent="0.25">
      <c r="A29" s="218">
        <v>27</v>
      </c>
      <c r="B29" s="233" t="s">
        <v>564</v>
      </c>
      <c r="C29" s="236" t="s">
        <v>565</v>
      </c>
      <c r="D29" s="233" t="s">
        <v>41</v>
      </c>
      <c r="E29" s="233">
        <v>4</v>
      </c>
      <c r="F29" s="222" t="s">
        <v>531</v>
      </c>
      <c r="G29" s="223">
        <v>49800</v>
      </c>
      <c r="H29" s="223">
        <f t="shared" si="1"/>
        <v>9462</v>
      </c>
      <c r="I29" s="223">
        <f t="shared" si="2"/>
        <v>59262</v>
      </c>
      <c r="J29" s="223">
        <f t="shared" si="3"/>
        <v>237048</v>
      </c>
      <c r="K29" s="223">
        <v>55300</v>
      </c>
      <c r="L29" s="223">
        <f t="shared" si="4"/>
        <v>10507</v>
      </c>
      <c r="M29" s="223">
        <f t="shared" si="5"/>
        <v>65807</v>
      </c>
      <c r="N29" s="223">
        <f t="shared" si="6"/>
        <v>263228</v>
      </c>
      <c r="O29" s="223">
        <v>44800</v>
      </c>
      <c r="P29" s="223">
        <f t="shared" si="7"/>
        <v>8512</v>
      </c>
      <c r="Q29" s="223">
        <f t="shared" si="8"/>
        <v>53312</v>
      </c>
      <c r="R29" s="224">
        <f t="shared" si="9"/>
        <v>213248</v>
      </c>
      <c r="S29" s="223">
        <f t="shared" si="10"/>
        <v>59460.333333333336</v>
      </c>
      <c r="T29" s="223">
        <f t="shared" si="0"/>
        <v>237841.33333333334</v>
      </c>
    </row>
    <row r="30" spans="1:20" ht="38.25" x14ac:dyDescent="0.25">
      <c r="A30" s="218">
        <v>28</v>
      </c>
      <c r="B30" s="233" t="s">
        <v>566</v>
      </c>
      <c r="C30" s="226" t="s">
        <v>567</v>
      </c>
      <c r="D30" s="233" t="s">
        <v>568</v>
      </c>
      <c r="E30" s="233">
        <v>10</v>
      </c>
      <c r="F30" s="222" t="s">
        <v>531</v>
      </c>
      <c r="G30" s="223">
        <v>57000</v>
      </c>
      <c r="H30" s="223">
        <f t="shared" si="1"/>
        <v>10830</v>
      </c>
      <c r="I30" s="223">
        <f t="shared" si="2"/>
        <v>67830</v>
      </c>
      <c r="J30" s="223">
        <f t="shared" si="3"/>
        <v>678300</v>
      </c>
      <c r="K30" s="223">
        <v>63300</v>
      </c>
      <c r="L30" s="223">
        <f t="shared" si="4"/>
        <v>12027</v>
      </c>
      <c r="M30" s="223">
        <f t="shared" si="5"/>
        <v>75327</v>
      </c>
      <c r="N30" s="223">
        <f t="shared" si="6"/>
        <v>753270</v>
      </c>
      <c r="O30" s="223">
        <v>51300</v>
      </c>
      <c r="P30" s="223">
        <f t="shared" si="7"/>
        <v>9747</v>
      </c>
      <c r="Q30" s="223">
        <f t="shared" si="8"/>
        <v>61047</v>
      </c>
      <c r="R30" s="224">
        <f t="shared" si="9"/>
        <v>610470</v>
      </c>
      <c r="S30" s="223">
        <f t="shared" si="10"/>
        <v>68068</v>
      </c>
      <c r="T30" s="223">
        <f t="shared" si="0"/>
        <v>680680</v>
      </c>
    </row>
    <row r="31" spans="1:20" ht="38.25" x14ac:dyDescent="0.25">
      <c r="A31" s="218">
        <v>29</v>
      </c>
      <c r="B31" s="233" t="s">
        <v>569</v>
      </c>
      <c r="C31" s="226" t="s">
        <v>570</v>
      </c>
      <c r="D31" s="233" t="s">
        <v>41</v>
      </c>
      <c r="E31" s="233">
        <v>4</v>
      </c>
      <c r="F31" s="222" t="s">
        <v>531</v>
      </c>
      <c r="G31" s="223">
        <v>16400</v>
      </c>
      <c r="H31" s="223">
        <f t="shared" si="1"/>
        <v>3116</v>
      </c>
      <c r="I31" s="223">
        <f t="shared" si="2"/>
        <v>19516</v>
      </c>
      <c r="J31" s="223">
        <f t="shared" si="3"/>
        <v>78064</v>
      </c>
      <c r="K31" s="223">
        <v>18200</v>
      </c>
      <c r="L31" s="223">
        <f t="shared" si="4"/>
        <v>3458</v>
      </c>
      <c r="M31" s="223">
        <f t="shared" si="5"/>
        <v>21658</v>
      </c>
      <c r="N31" s="223">
        <f t="shared" si="6"/>
        <v>86632</v>
      </c>
      <c r="O31" s="223">
        <v>14700</v>
      </c>
      <c r="P31" s="223">
        <f t="shared" si="7"/>
        <v>2793</v>
      </c>
      <c r="Q31" s="223">
        <f t="shared" si="8"/>
        <v>17493</v>
      </c>
      <c r="R31" s="224">
        <f t="shared" si="9"/>
        <v>69972</v>
      </c>
      <c r="S31" s="223">
        <f t="shared" si="10"/>
        <v>19555.666666666668</v>
      </c>
      <c r="T31" s="223">
        <f t="shared" si="0"/>
        <v>78222.666666666672</v>
      </c>
    </row>
    <row r="32" spans="1:20" ht="51" x14ac:dyDescent="0.25">
      <c r="A32" s="218">
        <v>30</v>
      </c>
      <c r="B32" s="233" t="s">
        <v>571</v>
      </c>
      <c r="C32" s="226" t="s">
        <v>572</v>
      </c>
      <c r="D32" s="233" t="s">
        <v>41</v>
      </c>
      <c r="E32" s="233">
        <v>14</v>
      </c>
      <c r="F32" s="228" t="s">
        <v>507</v>
      </c>
      <c r="G32" s="223">
        <v>5000</v>
      </c>
      <c r="H32" s="223">
        <f t="shared" si="1"/>
        <v>950</v>
      </c>
      <c r="I32" s="223">
        <f t="shared" si="2"/>
        <v>5950</v>
      </c>
      <c r="J32" s="223">
        <f t="shared" si="3"/>
        <v>83300</v>
      </c>
      <c r="K32" s="223">
        <v>5500</v>
      </c>
      <c r="L32" s="223">
        <f t="shared" si="4"/>
        <v>1045</v>
      </c>
      <c r="M32" s="223">
        <f t="shared" si="5"/>
        <v>6545</v>
      </c>
      <c r="N32" s="223">
        <f t="shared" si="6"/>
        <v>91630</v>
      </c>
      <c r="O32" s="223">
        <v>4500</v>
      </c>
      <c r="P32" s="223">
        <f t="shared" si="7"/>
        <v>855</v>
      </c>
      <c r="Q32" s="223">
        <f t="shared" si="8"/>
        <v>5355</v>
      </c>
      <c r="R32" s="224">
        <f t="shared" si="9"/>
        <v>74970</v>
      </c>
      <c r="S32" s="223">
        <f t="shared" si="10"/>
        <v>5950</v>
      </c>
      <c r="T32" s="223">
        <f t="shared" si="0"/>
        <v>83300</v>
      </c>
    </row>
    <row r="33" spans="1:20" ht="51" x14ac:dyDescent="0.25">
      <c r="A33" s="218">
        <v>31</v>
      </c>
      <c r="B33" s="233" t="s">
        <v>573</v>
      </c>
      <c r="C33" s="226" t="s">
        <v>574</v>
      </c>
      <c r="D33" s="233" t="s">
        <v>575</v>
      </c>
      <c r="E33" s="233">
        <v>15</v>
      </c>
      <c r="F33" s="228" t="s">
        <v>507</v>
      </c>
      <c r="G33" s="223">
        <v>31800</v>
      </c>
      <c r="H33" s="223">
        <f t="shared" si="1"/>
        <v>6042</v>
      </c>
      <c r="I33" s="223">
        <f t="shared" si="2"/>
        <v>37842</v>
      </c>
      <c r="J33" s="223">
        <f t="shared" si="3"/>
        <v>567630</v>
      </c>
      <c r="K33" s="223">
        <v>35300</v>
      </c>
      <c r="L33" s="223">
        <f t="shared" si="4"/>
        <v>6707</v>
      </c>
      <c r="M33" s="223">
        <f t="shared" si="5"/>
        <v>42007</v>
      </c>
      <c r="N33" s="223">
        <f t="shared" si="6"/>
        <v>630105</v>
      </c>
      <c r="O33" s="223">
        <v>28600</v>
      </c>
      <c r="P33" s="223">
        <f t="shared" si="7"/>
        <v>5434</v>
      </c>
      <c r="Q33" s="223">
        <f t="shared" si="8"/>
        <v>34034</v>
      </c>
      <c r="R33" s="224">
        <f t="shared" si="9"/>
        <v>510510</v>
      </c>
      <c r="S33" s="223">
        <f t="shared" si="10"/>
        <v>37961</v>
      </c>
      <c r="T33" s="223">
        <f t="shared" si="0"/>
        <v>569415</v>
      </c>
    </row>
    <row r="34" spans="1:20" ht="51" x14ac:dyDescent="0.25">
      <c r="A34" s="218">
        <v>32</v>
      </c>
      <c r="B34" s="233" t="s">
        <v>576</v>
      </c>
      <c r="C34" s="226" t="s">
        <v>577</v>
      </c>
      <c r="D34" s="233" t="s">
        <v>578</v>
      </c>
      <c r="E34" s="233">
        <v>20</v>
      </c>
      <c r="F34" s="234" t="s">
        <v>555</v>
      </c>
      <c r="G34" s="223">
        <v>4800</v>
      </c>
      <c r="H34" s="223">
        <f t="shared" si="1"/>
        <v>912</v>
      </c>
      <c r="I34" s="223">
        <f t="shared" si="2"/>
        <v>5712</v>
      </c>
      <c r="J34" s="223">
        <f t="shared" si="3"/>
        <v>114240</v>
      </c>
      <c r="K34" s="223">
        <v>5300</v>
      </c>
      <c r="L34" s="223">
        <f t="shared" si="4"/>
        <v>1007</v>
      </c>
      <c r="M34" s="223">
        <f t="shared" si="5"/>
        <v>6307</v>
      </c>
      <c r="N34" s="223">
        <f t="shared" si="6"/>
        <v>126140</v>
      </c>
      <c r="O34" s="223">
        <v>4300</v>
      </c>
      <c r="P34" s="223">
        <f t="shared" si="7"/>
        <v>817</v>
      </c>
      <c r="Q34" s="223">
        <f t="shared" si="8"/>
        <v>5117</v>
      </c>
      <c r="R34" s="224">
        <f t="shared" si="9"/>
        <v>102340</v>
      </c>
      <c r="S34" s="223">
        <f t="shared" si="10"/>
        <v>5712</v>
      </c>
      <c r="T34" s="223">
        <f t="shared" si="0"/>
        <v>114240</v>
      </c>
    </row>
    <row r="35" spans="1:20" ht="140.25" x14ac:dyDescent="0.25">
      <c r="A35" s="218">
        <v>33</v>
      </c>
      <c r="B35" s="233" t="s">
        <v>579</v>
      </c>
      <c r="C35" s="226" t="s">
        <v>579</v>
      </c>
      <c r="D35" s="233" t="s">
        <v>41</v>
      </c>
      <c r="E35" s="227">
        <v>16</v>
      </c>
      <c r="F35" s="234" t="s">
        <v>580</v>
      </c>
      <c r="G35" s="223">
        <v>62400</v>
      </c>
      <c r="H35" s="223">
        <f t="shared" si="1"/>
        <v>11856</v>
      </c>
      <c r="I35" s="223">
        <f t="shared" si="2"/>
        <v>74256</v>
      </c>
      <c r="J35" s="223">
        <f t="shared" si="3"/>
        <v>1188096</v>
      </c>
      <c r="K35" s="223">
        <v>69300</v>
      </c>
      <c r="L35" s="223">
        <f t="shared" si="4"/>
        <v>13167</v>
      </c>
      <c r="M35" s="223">
        <f t="shared" si="5"/>
        <v>82467</v>
      </c>
      <c r="N35" s="223">
        <f t="shared" si="6"/>
        <v>1319472</v>
      </c>
      <c r="O35" s="223">
        <v>56100</v>
      </c>
      <c r="P35" s="223">
        <f t="shared" si="7"/>
        <v>10659</v>
      </c>
      <c r="Q35" s="223">
        <f t="shared" si="8"/>
        <v>66759</v>
      </c>
      <c r="R35" s="224">
        <f t="shared" si="9"/>
        <v>1068144</v>
      </c>
      <c r="S35" s="223">
        <f t="shared" si="10"/>
        <v>74494</v>
      </c>
      <c r="T35" s="223">
        <f t="shared" si="0"/>
        <v>1191904</v>
      </c>
    </row>
    <row r="36" spans="1:20" ht="76.5" x14ac:dyDescent="0.25">
      <c r="A36" s="218">
        <v>34</v>
      </c>
      <c r="B36" s="233" t="s">
        <v>581</v>
      </c>
      <c r="C36" s="226" t="s">
        <v>581</v>
      </c>
      <c r="D36" s="233" t="s">
        <v>86</v>
      </c>
      <c r="E36" s="227">
        <v>20</v>
      </c>
      <c r="F36" s="234" t="s">
        <v>582</v>
      </c>
      <c r="G36" s="223">
        <v>30200</v>
      </c>
      <c r="H36" s="223">
        <f t="shared" si="1"/>
        <v>5738</v>
      </c>
      <c r="I36" s="223">
        <f t="shared" si="2"/>
        <v>35938</v>
      </c>
      <c r="J36" s="223">
        <f t="shared" si="3"/>
        <v>718760</v>
      </c>
      <c r="K36" s="223">
        <v>33500</v>
      </c>
      <c r="L36" s="223">
        <f t="shared" si="4"/>
        <v>6365</v>
      </c>
      <c r="M36" s="223">
        <f t="shared" si="5"/>
        <v>39865</v>
      </c>
      <c r="N36" s="223">
        <f t="shared" si="6"/>
        <v>797300</v>
      </c>
      <c r="O36" s="223">
        <v>27100</v>
      </c>
      <c r="P36" s="223">
        <f t="shared" si="7"/>
        <v>5149</v>
      </c>
      <c r="Q36" s="223">
        <f t="shared" si="8"/>
        <v>32249</v>
      </c>
      <c r="R36" s="224">
        <f t="shared" si="9"/>
        <v>644980</v>
      </c>
      <c r="S36" s="223">
        <f t="shared" si="10"/>
        <v>36017.333333333336</v>
      </c>
      <c r="T36" s="223">
        <f t="shared" si="0"/>
        <v>720346.66666666674</v>
      </c>
    </row>
    <row r="37" spans="1:20" ht="89.25" x14ac:dyDescent="0.25">
      <c r="A37" s="218">
        <v>35</v>
      </c>
      <c r="B37" s="233" t="s">
        <v>583</v>
      </c>
      <c r="C37" s="226" t="s">
        <v>583</v>
      </c>
      <c r="D37" s="233" t="s">
        <v>41</v>
      </c>
      <c r="E37" s="227">
        <v>66</v>
      </c>
      <c r="F37" s="234" t="s">
        <v>584</v>
      </c>
      <c r="G37" s="223">
        <v>20000</v>
      </c>
      <c r="H37" s="223">
        <f t="shared" si="1"/>
        <v>3800</v>
      </c>
      <c r="I37" s="223">
        <f t="shared" si="2"/>
        <v>23800</v>
      </c>
      <c r="J37" s="223">
        <f t="shared" si="3"/>
        <v>1570800</v>
      </c>
      <c r="K37" s="223">
        <v>22200</v>
      </c>
      <c r="L37" s="223">
        <f t="shared" si="4"/>
        <v>4218</v>
      </c>
      <c r="M37" s="223">
        <f t="shared" si="5"/>
        <v>26418</v>
      </c>
      <c r="N37" s="223">
        <f t="shared" si="6"/>
        <v>1743588</v>
      </c>
      <c r="O37" s="223">
        <v>18000</v>
      </c>
      <c r="P37" s="223">
        <f t="shared" si="7"/>
        <v>3420</v>
      </c>
      <c r="Q37" s="223">
        <f t="shared" si="8"/>
        <v>21420</v>
      </c>
      <c r="R37" s="224">
        <f t="shared" si="9"/>
        <v>1413720</v>
      </c>
      <c r="S37" s="223">
        <f t="shared" si="10"/>
        <v>23879.333333333332</v>
      </c>
      <c r="T37" s="223">
        <f t="shared" si="0"/>
        <v>1576036</v>
      </c>
    </row>
    <row r="38" spans="1:20" ht="51" x14ac:dyDescent="0.25">
      <c r="A38" s="218">
        <v>36</v>
      </c>
      <c r="B38" s="233" t="s">
        <v>585</v>
      </c>
      <c r="C38" s="226" t="s">
        <v>585</v>
      </c>
      <c r="D38" s="233" t="s">
        <v>41</v>
      </c>
      <c r="E38" s="233">
        <v>12</v>
      </c>
      <c r="F38" s="234" t="s">
        <v>582</v>
      </c>
      <c r="G38" s="223">
        <v>43800</v>
      </c>
      <c r="H38" s="223">
        <f t="shared" si="1"/>
        <v>8322</v>
      </c>
      <c r="I38" s="223">
        <f t="shared" si="2"/>
        <v>52122</v>
      </c>
      <c r="J38" s="223">
        <f t="shared" si="3"/>
        <v>625464</v>
      </c>
      <c r="K38" s="223">
        <v>48600</v>
      </c>
      <c r="L38" s="223">
        <f t="shared" si="4"/>
        <v>9234</v>
      </c>
      <c r="M38" s="223">
        <f t="shared" si="5"/>
        <v>57834</v>
      </c>
      <c r="N38" s="223">
        <f t="shared" si="6"/>
        <v>694008</v>
      </c>
      <c r="O38" s="223">
        <v>39400</v>
      </c>
      <c r="P38" s="223">
        <f t="shared" si="7"/>
        <v>7486</v>
      </c>
      <c r="Q38" s="223">
        <f t="shared" si="8"/>
        <v>46886</v>
      </c>
      <c r="R38" s="224">
        <f t="shared" si="9"/>
        <v>562632</v>
      </c>
      <c r="S38" s="223">
        <f t="shared" si="10"/>
        <v>52280.666666666664</v>
      </c>
      <c r="T38" s="223">
        <f t="shared" si="0"/>
        <v>627368</v>
      </c>
    </row>
    <row r="39" spans="1:20" ht="102" x14ac:dyDescent="0.25">
      <c r="A39" s="218">
        <v>37</v>
      </c>
      <c r="B39" s="230" t="s">
        <v>586</v>
      </c>
      <c r="C39" s="231" t="s">
        <v>587</v>
      </c>
      <c r="D39" s="230" t="s">
        <v>13</v>
      </c>
      <c r="E39" s="227">
        <v>16</v>
      </c>
      <c r="F39" s="234" t="s">
        <v>588</v>
      </c>
      <c r="G39" s="223">
        <v>16000</v>
      </c>
      <c r="H39" s="223">
        <f t="shared" si="1"/>
        <v>3040</v>
      </c>
      <c r="I39" s="223">
        <f t="shared" si="2"/>
        <v>19040</v>
      </c>
      <c r="J39" s="223">
        <f t="shared" si="3"/>
        <v>304640</v>
      </c>
      <c r="K39" s="223">
        <v>17700</v>
      </c>
      <c r="L39" s="223">
        <f t="shared" si="4"/>
        <v>3363</v>
      </c>
      <c r="M39" s="223">
        <f t="shared" si="5"/>
        <v>21063</v>
      </c>
      <c r="N39" s="223">
        <f t="shared" si="6"/>
        <v>337008</v>
      </c>
      <c r="O39" s="223">
        <v>14400</v>
      </c>
      <c r="P39" s="223">
        <f t="shared" si="7"/>
        <v>2736</v>
      </c>
      <c r="Q39" s="223">
        <f t="shared" si="8"/>
        <v>17136</v>
      </c>
      <c r="R39" s="224">
        <f t="shared" si="9"/>
        <v>274176</v>
      </c>
      <c r="S39" s="223">
        <f t="shared" si="10"/>
        <v>19079.666666666668</v>
      </c>
      <c r="T39" s="223">
        <f t="shared" si="0"/>
        <v>305274.66666666669</v>
      </c>
    </row>
    <row r="40" spans="1:20" ht="102" x14ac:dyDescent="0.25">
      <c r="A40" s="218">
        <v>38</v>
      </c>
      <c r="B40" s="230" t="s">
        <v>589</v>
      </c>
      <c r="C40" s="231" t="s">
        <v>590</v>
      </c>
      <c r="D40" s="230" t="s">
        <v>13</v>
      </c>
      <c r="E40" s="227">
        <v>15</v>
      </c>
      <c r="F40" s="234" t="s">
        <v>591</v>
      </c>
      <c r="G40" s="223">
        <v>36000</v>
      </c>
      <c r="H40" s="223">
        <f t="shared" si="1"/>
        <v>6840</v>
      </c>
      <c r="I40" s="223">
        <f t="shared" si="2"/>
        <v>42840</v>
      </c>
      <c r="J40" s="223">
        <f t="shared" si="3"/>
        <v>642600</v>
      </c>
      <c r="K40" s="223">
        <v>40000</v>
      </c>
      <c r="L40" s="223">
        <f t="shared" si="4"/>
        <v>7600</v>
      </c>
      <c r="M40" s="223">
        <f t="shared" si="5"/>
        <v>47600</v>
      </c>
      <c r="N40" s="223">
        <f t="shared" si="6"/>
        <v>714000</v>
      </c>
      <c r="O40" s="223">
        <v>32400</v>
      </c>
      <c r="P40" s="223">
        <f t="shared" si="7"/>
        <v>6156</v>
      </c>
      <c r="Q40" s="223">
        <f t="shared" si="8"/>
        <v>38556</v>
      </c>
      <c r="R40" s="224">
        <f t="shared" si="9"/>
        <v>578340</v>
      </c>
      <c r="S40" s="223">
        <f t="shared" si="10"/>
        <v>42998.666666666664</v>
      </c>
      <c r="T40" s="223">
        <f t="shared" si="0"/>
        <v>644980</v>
      </c>
    </row>
    <row r="41" spans="1:20" ht="76.5" x14ac:dyDescent="0.25">
      <c r="A41" s="218">
        <v>39</v>
      </c>
      <c r="B41" s="230" t="s">
        <v>592</v>
      </c>
      <c r="C41" s="231" t="s">
        <v>593</v>
      </c>
      <c r="D41" s="230" t="s">
        <v>70</v>
      </c>
      <c r="E41" s="227">
        <v>12</v>
      </c>
      <c r="F41" s="234" t="s">
        <v>594</v>
      </c>
      <c r="G41" s="223">
        <v>7600</v>
      </c>
      <c r="H41" s="223">
        <f t="shared" si="1"/>
        <v>1444</v>
      </c>
      <c r="I41" s="223">
        <f t="shared" si="2"/>
        <v>9044</v>
      </c>
      <c r="J41" s="223">
        <f t="shared" si="3"/>
        <v>108528</v>
      </c>
      <c r="K41" s="223">
        <v>8400</v>
      </c>
      <c r="L41" s="223">
        <f t="shared" si="4"/>
        <v>1596</v>
      </c>
      <c r="M41" s="223">
        <f t="shared" si="5"/>
        <v>9996</v>
      </c>
      <c r="N41" s="223">
        <f t="shared" si="6"/>
        <v>119952</v>
      </c>
      <c r="O41" s="223">
        <v>6800</v>
      </c>
      <c r="P41" s="223">
        <f t="shared" si="7"/>
        <v>1292</v>
      </c>
      <c r="Q41" s="223">
        <f t="shared" si="8"/>
        <v>8092</v>
      </c>
      <c r="R41" s="224">
        <f t="shared" si="9"/>
        <v>97104</v>
      </c>
      <c r="S41" s="223">
        <f t="shared" si="10"/>
        <v>9044</v>
      </c>
      <c r="T41" s="223">
        <f t="shared" si="0"/>
        <v>108528</v>
      </c>
    </row>
    <row r="42" spans="1:20" x14ac:dyDescent="0.25">
      <c r="A42" s="218">
        <v>40</v>
      </c>
      <c r="B42" s="227" t="s">
        <v>595</v>
      </c>
      <c r="C42" s="226" t="s">
        <v>596</v>
      </c>
      <c r="D42" s="233" t="s">
        <v>13</v>
      </c>
      <c r="E42" s="233">
        <v>10</v>
      </c>
      <c r="F42" s="234" t="s">
        <v>597</v>
      </c>
      <c r="G42" s="223">
        <v>930000</v>
      </c>
      <c r="H42" s="223">
        <f t="shared" si="1"/>
        <v>176700</v>
      </c>
      <c r="I42" s="223">
        <f t="shared" si="2"/>
        <v>1106700</v>
      </c>
      <c r="J42" s="223">
        <f t="shared" si="3"/>
        <v>11067000</v>
      </c>
      <c r="K42" s="223">
        <v>1033300</v>
      </c>
      <c r="L42" s="223">
        <f t="shared" si="4"/>
        <v>196327</v>
      </c>
      <c r="M42" s="223">
        <f t="shared" si="5"/>
        <v>1229627</v>
      </c>
      <c r="N42" s="223">
        <f t="shared" si="6"/>
        <v>12296270</v>
      </c>
      <c r="O42" s="223">
        <v>837000</v>
      </c>
      <c r="P42" s="223">
        <f t="shared" si="7"/>
        <v>159030</v>
      </c>
      <c r="Q42" s="223">
        <f t="shared" si="8"/>
        <v>996030</v>
      </c>
      <c r="R42" s="224">
        <f t="shared" si="9"/>
        <v>9960300</v>
      </c>
      <c r="S42" s="223">
        <f t="shared" si="10"/>
        <v>1110785.6666666667</v>
      </c>
      <c r="T42" s="223">
        <f>+S42*E42</f>
        <v>11107856.666666668</v>
      </c>
    </row>
    <row r="43" spans="1:20" ht="25.5" x14ac:dyDescent="0.25">
      <c r="A43" s="218">
        <v>41</v>
      </c>
      <c r="B43" s="233" t="s">
        <v>598</v>
      </c>
      <c r="C43" s="226" t="s">
        <v>598</v>
      </c>
      <c r="D43" s="233" t="s">
        <v>41</v>
      </c>
      <c r="E43" s="233">
        <v>6</v>
      </c>
      <c r="F43" s="234" t="s">
        <v>582</v>
      </c>
      <c r="G43" s="223">
        <v>81800</v>
      </c>
      <c r="H43" s="223">
        <f t="shared" si="1"/>
        <v>15542</v>
      </c>
      <c r="I43" s="223">
        <f t="shared" si="2"/>
        <v>97342</v>
      </c>
      <c r="J43" s="223">
        <f t="shared" si="3"/>
        <v>584052</v>
      </c>
      <c r="K43" s="223">
        <v>90800</v>
      </c>
      <c r="L43" s="223">
        <f t="shared" si="4"/>
        <v>17252</v>
      </c>
      <c r="M43" s="223">
        <f t="shared" si="5"/>
        <v>108052</v>
      </c>
      <c r="N43" s="223">
        <f t="shared" si="6"/>
        <v>648312</v>
      </c>
      <c r="O43" s="223">
        <v>73600</v>
      </c>
      <c r="P43" s="223">
        <f t="shared" si="7"/>
        <v>13984</v>
      </c>
      <c r="Q43" s="223">
        <f t="shared" si="8"/>
        <v>87584</v>
      </c>
      <c r="R43" s="224">
        <f t="shared" si="9"/>
        <v>525504</v>
      </c>
      <c r="S43" s="223">
        <f t="shared" si="10"/>
        <v>97659.333333333328</v>
      </c>
      <c r="T43" s="223">
        <f t="shared" si="0"/>
        <v>585956</v>
      </c>
    </row>
    <row r="44" spans="1:20" ht="89.25" x14ac:dyDescent="0.25">
      <c r="A44" s="218">
        <v>42</v>
      </c>
      <c r="B44" s="230" t="s">
        <v>599</v>
      </c>
      <c r="C44" s="231" t="s">
        <v>600</v>
      </c>
      <c r="D44" s="230" t="s">
        <v>13</v>
      </c>
      <c r="E44" s="227">
        <v>6</v>
      </c>
      <c r="F44" s="234" t="s">
        <v>582</v>
      </c>
      <c r="G44" s="223">
        <v>26000</v>
      </c>
      <c r="H44" s="223">
        <f t="shared" si="1"/>
        <v>4940</v>
      </c>
      <c r="I44" s="223">
        <f t="shared" si="2"/>
        <v>30940</v>
      </c>
      <c r="J44" s="223">
        <f t="shared" si="3"/>
        <v>185640</v>
      </c>
      <c r="K44" s="223">
        <v>28800</v>
      </c>
      <c r="L44" s="223">
        <f t="shared" si="4"/>
        <v>5472</v>
      </c>
      <c r="M44" s="223">
        <f t="shared" si="5"/>
        <v>34272</v>
      </c>
      <c r="N44" s="223">
        <f t="shared" si="6"/>
        <v>205632</v>
      </c>
      <c r="O44" s="223">
        <v>23400</v>
      </c>
      <c r="P44" s="223">
        <f t="shared" si="7"/>
        <v>4446</v>
      </c>
      <c r="Q44" s="223">
        <f t="shared" si="8"/>
        <v>27846</v>
      </c>
      <c r="R44" s="224">
        <f t="shared" si="9"/>
        <v>167076</v>
      </c>
      <c r="S44" s="223">
        <f t="shared" si="10"/>
        <v>31019.333333333332</v>
      </c>
      <c r="T44" s="223">
        <f t="shared" si="0"/>
        <v>186116</v>
      </c>
    </row>
    <row r="45" spans="1:20" ht="165.75" x14ac:dyDescent="0.25">
      <c r="A45" s="218">
        <v>43</v>
      </c>
      <c r="B45" s="230" t="s">
        <v>601</v>
      </c>
      <c r="C45" s="231" t="s">
        <v>602</v>
      </c>
      <c r="D45" s="230" t="s">
        <v>13</v>
      </c>
      <c r="E45" s="227">
        <v>37</v>
      </c>
      <c r="F45" s="234" t="s">
        <v>582</v>
      </c>
      <c r="G45" s="223">
        <v>1800</v>
      </c>
      <c r="H45" s="223">
        <f t="shared" si="1"/>
        <v>342</v>
      </c>
      <c r="I45" s="223">
        <f t="shared" si="2"/>
        <v>2142</v>
      </c>
      <c r="J45" s="223">
        <f t="shared" si="3"/>
        <v>79254</v>
      </c>
      <c r="K45" s="223">
        <v>2000</v>
      </c>
      <c r="L45" s="223">
        <f t="shared" si="4"/>
        <v>380</v>
      </c>
      <c r="M45" s="223">
        <f t="shared" si="5"/>
        <v>2380</v>
      </c>
      <c r="N45" s="223">
        <f t="shared" si="6"/>
        <v>88060</v>
      </c>
      <c r="O45" s="223">
        <v>1600</v>
      </c>
      <c r="P45" s="223">
        <f t="shared" si="7"/>
        <v>304</v>
      </c>
      <c r="Q45" s="223">
        <f t="shared" si="8"/>
        <v>1904</v>
      </c>
      <c r="R45" s="224">
        <f t="shared" si="9"/>
        <v>70448</v>
      </c>
      <c r="S45" s="223">
        <f t="shared" si="10"/>
        <v>2142</v>
      </c>
      <c r="T45" s="223">
        <f t="shared" si="0"/>
        <v>79254</v>
      </c>
    </row>
    <row r="46" spans="1:20" ht="25.5" x14ac:dyDescent="0.25">
      <c r="A46" s="218">
        <v>44</v>
      </c>
      <c r="B46" s="227" t="s">
        <v>603</v>
      </c>
      <c r="C46" s="226" t="s">
        <v>604</v>
      </c>
      <c r="D46" s="233" t="s">
        <v>86</v>
      </c>
      <c r="E46" s="227">
        <v>10</v>
      </c>
      <c r="F46" s="234" t="s">
        <v>582</v>
      </c>
      <c r="G46" s="223">
        <v>12000</v>
      </c>
      <c r="H46" s="223">
        <f t="shared" si="1"/>
        <v>2280</v>
      </c>
      <c r="I46" s="223">
        <f t="shared" si="2"/>
        <v>14280</v>
      </c>
      <c r="J46" s="223">
        <f t="shared" si="3"/>
        <v>142800</v>
      </c>
      <c r="K46" s="223">
        <v>13300</v>
      </c>
      <c r="L46" s="223">
        <f t="shared" si="4"/>
        <v>2527</v>
      </c>
      <c r="M46" s="223">
        <f t="shared" si="5"/>
        <v>15827</v>
      </c>
      <c r="N46" s="223">
        <f t="shared" si="6"/>
        <v>158270</v>
      </c>
      <c r="O46" s="223">
        <v>10800</v>
      </c>
      <c r="P46" s="223">
        <f t="shared" si="7"/>
        <v>2052</v>
      </c>
      <c r="Q46" s="223">
        <f t="shared" si="8"/>
        <v>12852</v>
      </c>
      <c r="R46" s="224">
        <f t="shared" si="9"/>
        <v>128520</v>
      </c>
      <c r="S46" s="223">
        <f t="shared" si="10"/>
        <v>14319.666666666666</v>
      </c>
      <c r="T46" s="223">
        <f t="shared" si="0"/>
        <v>143196.66666666666</v>
      </c>
    </row>
    <row r="47" spans="1:20" ht="76.5" x14ac:dyDescent="0.25">
      <c r="A47" s="218">
        <v>45</v>
      </c>
      <c r="B47" s="227" t="s">
        <v>605</v>
      </c>
      <c r="C47" s="226" t="s">
        <v>606</v>
      </c>
      <c r="D47" s="233" t="s">
        <v>13</v>
      </c>
      <c r="E47" s="233">
        <v>1</v>
      </c>
      <c r="F47" s="234" t="s">
        <v>582</v>
      </c>
      <c r="G47" s="223">
        <v>260100</v>
      </c>
      <c r="H47" s="223">
        <f t="shared" si="1"/>
        <v>49419</v>
      </c>
      <c r="I47" s="223">
        <f t="shared" si="2"/>
        <v>309519</v>
      </c>
      <c r="J47" s="223">
        <f t="shared" si="3"/>
        <v>309519</v>
      </c>
      <c r="K47" s="223">
        <v>289000</v>
      </c>
      <c r="L47" s="223">
        <f t="shared" si="4"/>
        <v>54910</v>
      </c>
      <c r="M47" s="223">
        <f t="shared" si="5"/>
        <v>343910</v>
      </c>
      <c r="N47" s="223">
        <f t="shared" si="6"/>
        <v>343910</v>
      </c>
      <c r="O47" s="223">
        <v>234000</v>
      </c>
      <c r="P47" s="223">
        <f t="shared" si="7"/>
        <v>44460</v>
      </c>
      <c r="Q47" s="223">
        <f t="shared" si="8"/>
        <v>278460</v>
      </c>
      <c r="R47" s="224">
        <f t="shared" si="9"/>
        <v>278460</v>
      </c>
      <c r="S47" s="223">
        <f t="shared" si="10"/>
        <v>310629.66666666669</v>
      </c>
      <c r="T47" s="223">
        <f t="shared" si="0"/>
        <v>310629.66666666669</v>
      </c>
    </row>
    <row r="48" spans="1:20" ht="114.75" x14ac:dyDescent="0.25">
      <c r="A48" s="218">
        <v>46</v>
      </c>
      <c r="B48" s="230" t="s">
        <v>607</v>
      </c>
      <c r="C48" s="231" t="s">
        <v>608</v>
      </c>
      <c r="D48" s="230" t="s">
        <v>390</v>
      </c>
      <c r="E48" s="227">
        <v>35</v>
      </c>
      <c r="F48" s="234" t="s">
        <v>609</v>
      </c>
      <c r="G48" s="223">
        <v>9900</v>
      </c>
      <c r="H48" s="223">
        <f t="shared" si="1"/>
        <v>1881</v>
      </c>
      <c r="I48" s="223">
        <f t="shared" si="2"/>
        <v>11781</v>
      </c>
      <c r="J48" s="223">
        <f t="shared" si="3"/>
        <v>412335</v>
      </c>
      <c r="K48" s="223">
        <v>11000</v>
      </c>
      <c r="L48" s="223">
        <f t="shared" si="4"/>
        <v>2090</v>
      </c>
      <c r="M48" s="223">
        <f t="shared" si="5"/>
        <v>13090</v>
      </c>
      <c r="N48" s="223">
        <f t="shared" si="6"/>
        <v>458150</v>
      </c>
      <c r="O48" s="223">
        <v>8900</v>
      </c>
      <c r="P48" s="223">
        <f t="shared" si="7"/>
        <v>1691</v>
      </c>
      <c r="Q48" s="223">
        <f t="shared" si="8"/>
        <v>10591</v>
      </c>
      <c r="R48" s="224">
        <f t="shared" si="9"/>
        <v>370685</v>
      </c>
      <c r="S48" s="223">
        <f t="shared" si="10"/>
        <v>11820.666666666666</v>
      </c>
      <c r="T48" s="223">
        <f t="shared" si="0"/>
        <v>413723.33333333331</v>
      </c>
    </row>
    <row r="49" spans="1:20" ht="114.75" x14ac:dyDescent="0.25">
      <c r="A49" s="218">
        <v>47</v>
      </c>
      <c r="B49" s="230" t="s">
        <v>610</v>
      </c>
      <c r="C49" s="231" t="s">
        <v>611</v>
      </c>
      <c r="D49" s="230" t="s">
        <v>390</v>
      </c>
      <c r="E49" s="227">
        <v>41</v>
      </c>
      <c r="F49" s="234" t="s">
        <v>612</v>
      </c>
      <c r="G49" s="223">
        <v>50500</v>
      </c>
      <c r="H49" s="223">
        <f t="shared" si="1"/>
        <v>9595</v>
      </c>
      <c r="I49" s="223">
        <f t="shared" si="2"/>
        <v>60095</v>
      </c>
      <c r="J49" s="223">
        <f t="shared" si="3"/>
        <v>2463895</v>
      </c>
      <c r="K49" s="223">
        <v>56100</v>
      </c>
      <c r="L49" s="223">
        <f t="shared" si="4"/>
        <v>10659</v>
      </c>
      <c r="M49" s="223">
        <f t="shared" si="5"/>
        <v>66759</v>
      </c>
      <c r="N49" s="223">
        <f t="shared" si="6"/>
        <v>2737119</v>
      </c>
      <c r="O49" s="223">
        <v>45400</v>
      </c>
      <c r="P49" s="223">
        <f t="shared" si="7"/>
        <v>8626</v>
      </c>
      <c r="Q49" s="223">
        <f t="shared" si="8"/>
        <v>54026</v>
      </c>
      <c r="R49" s="224">
        <f t="shared" si="9"/>
        <v>2215066</v>
      </c>
      <c r="S49" s="223">
        <f t="shared" si="10"/>
        <v>60293.333333333336</v>
      </c>
      <c r="T49" s="223">
        <f t="shared" si="0"/>
        <v>2472026.666666667</v>
      </c>
    </row>
    <row r="50" spans="1:20" ht="63.75" x14ac:dyDescent="0.25">
      <c r="A50" s="218">
        <v>48</v>
      </c>
      <c r="B50" s="233" t="s">
        <v>613</v>
      </c>
      <c r="C50" s="226" t="s">
        <v>613</v>
      </c>
      <c r="D50" s="233" t="s">
        <v>614</v>
      </c>
      <c r="E50" s="227">
        <v>30</v>
      </c>
      <c r="F50" s="234" t="s">
        <v>582</v>
      </c>
      <c r="G50" s="223">
        <v>11000</v>
      </c>
      <c r="H50" s="223">
        <f t="shared" si="1"/>
        <v>2090</v>
      </c>
      <c r="I50" s="223">
        <f t="shared" si="2"/>
        <v>13090</v>
      </c>
      <c r="J50" s="223">
        <f t="shared" si="3"/>
        <v>392700</v>
      </c>
      <c r="K50" s="223">
        <v>12200</v>
      </c>
      <c r="L50" s="223">
        <f t="shared" si="4"/>
        <v>2318</v>
      </c>
      <c r="M50" s="223">
        <f t="shared" si="5"/>
        <v>14518</v>
      </c>
      <c r="N50" s="223">
        <f t="shared" si="6"/>
        <v>435540</v>
      </c>
      <c r="O50" s="223">
        <v>9900</v>
      </c>
      <c r="P50" s="223">
        <f t="shared" si="7"/>
        <v>1881</v>
      </c>
      <c r="Q50" s="223">
        <f t="shared" si="8"/>
        <v>11781</v>
      </c>
      <c r="R50" s="224">
        <f t="shared" si="9"/>
        <v>353430</v>
      </c>
      <c r="S50" s="223">
        <f t="shared" si="10"/>
        <v>13129.666666666666</v>
      </c>
      <c r="T50" s="223">
        <f t="shared" si="0"/>
        <v>393890</v>
      </c>
    </row>
    <row r="51" spans="1:20" ht="178.5" x14ac:dyDescent="0.25">
      <c r="A51" s="218">
        <v>49</v>
      </c>
      <c r="B51" s="230" t="s">
        <v>615</v>
      </c>
      <c r="C51" s="231" t="s">
        <v>616</v>
      </c>
      <c r="D51" s="230" t="s">
        <v>13</v>
      </c>
      <c r="E51" s="227">
        <v>356</v>
      </c>
      <c r="F51" s="234" t="s">
        <v>617</v>
      </c>
      <c r="G51" s="223">
        <v>2000</v>
      </c>
      <c r="H51" s="223">
        <f t="shared" si="1"/>
        <v>380</v>
      </c>
      <c r="I51" s="223">
        <f t="shared" si="2"/>
        <v>2380</v>
      </c>
      <c r="J51" s="223">
        <f t="shared" si="3"/>
        <v>847280</v>
      </c>
      <c r="K51" s="223">
        <v>2200</v>
      </c>
      <c r="L51" s="223">
        <f t="shared" si="4"/>
        <v>418</v>
      </c>
      <c r="M51" s="223">
        <f t="shared" si="5"/>
        <v>2618</v>
      </c>
      <c r="N51" s="223">
        <f t="shared" si="6"/>
        <v>932008</v>
      </c>
      <c r="O51" s="223">
        <v>1800</v>
      </c>
      <c r="P51" s="223">
        <f t="shared" si="7"/>
        <v>342</v>
      </c>
      <c r="Q51" s="223">
        <f t="shared" si="8"/>
        <v>2142</v>
      </c>
      <c r="R51" s="224">
        <f t="shared" si="9"/>
        <v>762552</v>
      </c>
      <c r="S51" s="223">
        <f t="shared" si="10"/>
        <v>2380</v>
      </c>
      <c r="T51" s="223">
        <f t="shared" si="0"/>
        <v>847280</v>
      </c>
    </row>
    <row r="52" spans="1:20" ht="63.75" x14ac:dyDescent="0.25">
      <c r="A52" s="218">
        <v>50</v>
      </c>
      <c r="B52" s="230" t="s">
        <v>618</v>
      </c>
      <c r="C52" s="226" t="s">
        <v>619</v>
      </c>
      <c r="D52" s="233" t="s">
        <v>13</v>
      </c>
      <c r="E52" s="227">
        <v>20</v>
      </c>
      <c r="F52" s="234" t="s">
        <v>620</v>
      </c>
      <c r="G52" s="223">
        <v>270000</v>
      </c>
      <c r="H52" s="223">
        <f t="shared" si="1"/>
        <v>51300</v>
      </c>
      <c r="I52" s="223">
        <f t="shared" si="2"/>
        <v>321300</v>
      </c>
      <c r="J52" s="223">
        <f t="shared" si="3"/>
        <v>6426000</v>
      </c>
      <c r="K52" s="223">
        <v>300000</v>
      </c>
      <c r="L52" s="223">
        <f t="shared" si="4"/>
        <v>57000</v>
      </c>
      <c r="M52" s="223">
        <f t="shared" si="5"/>
        <v>357000</v>
      </c>
      <c r="N52" s="223">
        <f t="shared" si="6"/>
        <v>7140000</v>
      </c>
      <c r="O52" s="223">
        <v>243000</v>
      </c>
      <c r="P52" s="223">
        <f t="shared" si="7"/>
        <v>46170</v>
      </c>
      <c r="Q52" s="223">
        <f t="shared" si="8"/>
        <v>289170</v>
      </c>
      <c r="R52" s="224">
        <f t="shared" si="9"/>
        <v>5783400</v>
      </c>
      <c r="S52" s="223">
        <f t="shared" si="10"/>
        <v>322490</v>
      </c>
      <c r="T52" s="223">
        <f t="shared" si="0"/>
        <v>6449800</v>
      </c>
    </row>
    <row r="53" spans="1:20" ht="102" x14ac:dyDescent="0.25">
      <c r="A53" s="218">
        <v>51</v>
      </c>
      <c r="B53" s="230" t="s">
        <v>621</v>
      </c>
      <c r="C53" s="231" t="s">
        <v>622</v>
      </c>
      <c r="D53" s="230" t="s">
        <v>623</v>
      </c>
      <c r="E53" s="227">
        <v>15</v>
      </c>
      <c r="F53" s="234" t="s">
        <v>624</v>
      </c>
      <c r="G53" s="223">
        <v>12600</v>
      </c>
      <c r="H53" s="223">
        <f t="shared" si="1"/>
        <v>2394</v>
      </c>
      <c r="I53" s="223">
        <f t="shared" si="2"/>
        <v>14994</v>
      </c>
      <c r="J53" s="223">
        <f t="shared" si="3"/>
        <v>224910</v>
      </c>
      <c r="K53" s="223">
        <v>14000</v>
      </c>
      <c r="L53" s="223">
        <f t="shared" si="4"/>
        <v>2660</v>
      </c>
      <c r="M53" s="223">
        <f t="shared" si="5"/>
        <v>16660</v>
      </c>
      <c r="N53" s="223">
        <f t="shared" si="6"/>
        <v>249900</v>
      </c>
      <c r="O53" s="223">
        <v>11300</v>
      </c>
      <c r="P53" s="223">
        <f t="shared" si="7"/>
        <v>2147</v>
      </c>
      <c r="Q53" s="223">
        <f t="shared" si="8"/>
        <v>13447</v>
      </c>
      <c r="R53" s="224">
        <f t="shared" si="9"/>
        <v>201705</v>
      </c>
      <c r="S53" s="223">
        <f t="shared" si="10"/>
        <v>15033.666666666666</v>
      </c>
      <c r="T53" s="223">
        <f t="shared" si="0"/>
        <v>225505</v>
      </c>
    </row>
    <row r="54" spans="1:20" ht="102" x14ac:dyDescent="0.25">
      <c r="A54" s="218">
        <v>52</v>
      </c>
      <c r="B54" s="230" t="s">
        <v>625</v>
      </c>
      <c r="C54" s="231" t="s">
        <v>626</v>
      </c>
      <c r="D54" s="230" t="s">
        <v>623</v>
      </c>
      <c r="E54" s="227">
        <v>14</v>
      </c>
      <c r="F54" s="234" t="s">
        <v>624</v>
      </c>
      <c r="G54" s="223">
        <v>13600</v>
      </c>
      <c r="H54" s="223">
        <f t="shared" si="1"/>
        <v>2584</v>
      </c>
      <c r="I54" s="223">
        <f t="shared" si="2"/>
        <v>16184</v>
      </c>
      <c r="J54" s="223">
        <f t="shared" si="3"/>
        <v>226576</v>
      </c>
      <c r="K54" s="223">
        <v>15100</v>
      </c>
      <c r="L54" s="223">
        <f t="shared" si="4"/>
        <v>2869</v>
      </c>
      <c r="M54" s="223">
        <f t="shared" si="5"/>
        <v>17969</v>
      </c>
      <c r="N54" s="223">
        <f t="shared" si="6"/>
        <v>251566</v>
      </c>
      <c r="O54" s="223">
        <v>12200</v>
      </c>
      <c r="P54" s="223">
        <f t="shared" si="7"/>
        <v>2318</v>
      </c>
      <c r="Q54" s="223">
        <f t="shared" si="8"/>
        <v>14518</v>
      </c>
      <c r="R54" s="224">
        <f t="shared" si="9"/>
        <v>203252</v>
      </c>
      <c r="S54" s="223">
        <f t="shared" si="10"/>
        <v>16223.666666666666</v>
      </c>
      <c r="T54" s="223">
        <f t="shared" si="0"/>
        <v>227131.33333333331</v>
      </c>
    </row>
    <row r="55" spans="1:20" ht="102" x14ac:dyDescent="0.25">
      <c r="A55" s="218">
        <v>53</v>
      </c>
      <c r="B55" s="230" t="s">
        <v>627</v>
      </c>
      <c r="C55" s="231" t="s">
        <v>628</v>
      </c>
      <c r="D55" s="230" t="s">
        <v>623</v>
      </c>
      <c r="E55" s="227">
        <v>15</v>
      </c>
      <c r="F55" s="234" t="s">
        <v>629</v>
      </c>
      <c r="G55" s="223">
        <v>13600</v>
      </c>
      <c r="H55" s="223">
        <f t="shared" si="1"/>
        <v>2584</v>
      </c>
      <c r="I55" s="223">
        <f t="shared" si="2"/>
        <v>16184</v>
      </c>
      <c r="J55" s="223">
        <f t="shared" si="3"/>
        <v>242760</v>
      </c>
      <c r="K55" s="223">
        <v>15100</v>
      </c>
      <c r="L55" s="223">
        <f t="shared" si="4"/>
        <v>2869</v>
      </c>
      <c r="M55" s="223">
        <f t="shared" si="5"/>
        <v>17969</v>
      </c>
      <c r="N55" s="223">
        <f t="shared" si="6"/>
        <v>269535</v>
      </c>
      <c r="O55" s="223">
        <v>12200</v>
      </c>
      <c r="P55" s="223">
        <f t="shared" si="7"/>
        <v>2318</v>
      </c>
      <c r="Q55" s="223">
        <f t="shared" si="8"/>
        <v>14518</v>
      </c>
      <c r="R55" s="224">
        <f t="shared" si="9"/>
        <v>217770</v>
      </c>
      <c r="S55" s="223">
        <f t="shared" si="10"/>
        <v>16223.666666666666</v>
      </c>
      <c r="T55" s="223">
        <f t="shared" si="0"/>
        <v>243355</v>
      </c>
    </row>
    <row r="56" spans="1:20" ht="102" x14ac:dyDescent="0.25">
      <c r="A56" s="218">
        <v>54</v>
      </c>
      <c r="B56" s="230" t="s">
        <v>630</v>
      </c>
      <c r="C56" s="231" t="s">
        <v>631</v>
      </c>
      <c r="D56" s="230" t="s">
        <v>623</v>
      </c>
      <c r="E56" s="227">
        <v>14</v>
      </c>
      <c r="F56" s="234" t="s">
        <v>632</v>
      </c>
      <c r="G56" s="223">
        <v>13600</v>
      </c>
      <c r="H56" s="223">
        <f t="shared" si="1"/>
        <v>2584</v>
      </c>
      <c r="I56" s="223">
        <f t="shared" si="2"/>
        <v>16184</v>
      </c>
      <c r="J56" s="223">
        <f t="shared" si="3"/>
        <v>226576</v>
      </c>
      <c r="K56" s="223">
        <v>15100</v>
      </c>
      <c r="L56" s="223">
        <f t="shared" si="4"/>
        <v>2869</v>
      </c>
      <c r="M56" s="223">
        <f t="shared" si="5"/>
        <v>17969</v>
      </c>
      <c r="N56" s="223">
        <f t="shared" si="6"/>
        <v>251566</v>
      </c>
      <c r="O56" s="223">
        <v>12200</v>
      </c>
      <c r="P56" s="223">
        <f t="shared" si="7"/>
        <v>2318</v>
      </c>
      <c r="Q56" s="223">
        <f t="shared" si="8"/>
        <v>14518</v>
      </c>
      <c r="R56" s="224">
        <f t="shared" si="9"/>
        <v>203252</v>
      </c>
      <c r="S56" s="223">
        <f t="shared" si="10"/>
        <v>16223.666666666666</v>
      </c>
      <c r="T56" s="223">
        <f t="shared" si="0"/>
        <v>227131.33333333331</v>
      </c>
    </row>
    <row r="57" spans="1:20" ht="102" x14ac:dyDescent="0.25">
      <c r="A57" s="218">
        <v>55</v>
      </c>
      <c r="B57" s="230" t="s">
        <v>633</v>
      </c>
      <c r="C57" s="231" t="s">
        <v>634</v>
      </c>
      <c r="D57" s="230" t="s">
        <v>635</v>
      </c>
      <c r="E57" s="227">
        <v>14</v>
      </c>
      <c r="F57" s="234" t="s">
        <v>632</v>
      </c>
      <c r="G57" s="223">
        <v>22000</v>
      </c>
      <c r="H57" s="223">
        <f t="shared" si="1"/>
        <v>4180</v>
      </c>
      <c r="I57" s="223">
        <f t="shared" si="2"/>
        <v>26180</v>
      </c>
      <c r="J57" s="223">
        <f t="shared" si="3"/>
        <v>366520</v>
      </c>
      <c r="K57" s="223">
        <v>24400</v>
      </c>
      <c r="L57" s="223">
        <f t="shared" si="4"/>
        <v>4636</v>
      </c>
      <c r="M57" s="223">
        <f t="shared" si="5"/>
        <v>29036</v>
      </c>
      <c r="N57" s="223">
        <f t="shared" si="6"/>
        <v>406504</v>
      </c>
      <c r="O57" s="223">
        <v>19800</v>
      </c>
      <c r="P57" s="223">
        <f t="shared" si="7"/>
        <v>3762</v>
      </c>
      <c r="Q57" s="223">
        <f t="shared" si="8"/>
        <v>23562</v>
      </c>
      <c r="R57" s="224">
        <f t="shared" si="9"/>
        <v>329868</v>
      </c>
      <c r="S57" s="223">
        <f t="shared" si="10"/>
        <v>26259.333333333332</v>
      </c>
      <c r="T57" s="223">
        <f t="shared" si="0"/>
        <v>367630.66666666663</v>
      </c>
    </row>
    <row r="58" spans="1:20" ht="114.75" x14ac:dyDescent="0.25">
      <c r="A58" s="218">
        <v>56</v>
      </c>
      <c r="B58" s="230" t="s">
        <v>636</v>
      </c>
      <c r="C58" s="231" t="s">
        <v>637</v>
      </c>
      <c r="D58" s="230" t="s">
        <v>638</v>
      </c>
      <c r="E58" s="227">
        <v>24</v>
      </c>
      <c r="F58" s="234" t="s">
        <v>639</v>
      </c>
      <c r="G58" s="223">
        <v>9200</v>
      </c>
      <c r="H58" s="223">
        <f t="shared" si="1"/>
        <v>1748</v>
      </c>
      <c r="I58" s="223">
        <f t="shared" si="2"/>
        <v>10948</v>
      </c>
      <c r="J58" s="223">
        <f t="shared" si="3"/>
        <v>262752</v>
      </c>
      <c r="K58" s="223">
        <v>10200</v>
      </c>
      <c r="L58" s="223">
        <f t="shared" si="4"/>
        <v>1938</v>
      </c>
      <c r="M58" s="223">
        <f t="shared" si="5"/>
        <v>12138</v>
      </c>
      <c r="N58" s="223">
        <f t="shared" si="6"/>
        <v>291312</v>
      </c>
      <c r="O58" s="223">
        <v>8200</v>
      </c>
      <c r="P58" s="223">
        <f t="shared" si="7"/>
        <v>1558</v>
      </c>
      <c r="Q58" s="223">
        <f t="shared" si="8"/>
        <v>9758</v>
      </c>
      <c r="R58" s="224">
        <f t="shared" si="9"/>
        <v>234192</v>
      </c>
      <c r="S58" s="223">
        <f t="shared" si="10"/>
        <v>10948</v>
      </c>
      <c r="T58" s="223">
        <f t="shared" si="0"/>
        <v>262752</v>
      </c>
    </row>
    <row r="59" spans="1:20" ht="127.5" x14ac:dyDescent="0.25">
      <c r="A59" s="218">
        <v>57</v>
      </c>
      <c r="B59" s="230" t="s">
        <v>640</v>
      </c>
      <c r="C59" s="231" t="s">
        <v>641</v>
      </c>
      <c r="D59" s="230" t="s">
        <v>642</v>
      </c>
      <c r="E59" s="227">
        <v>51</v>
      </c>
      <c r="F59" s="234" t="s">
        <v>643</v>
      </c>
      <c r="G59" s="223">
        <v>5600</v>
      </c>
      <c r="H59" s="223">
        <f t="shared" si="1"/>
        <v>1064</v>
      </c>
      <c r="I59" s="223">
        <f t="shared" si="2"/>
        <v>6664</v>
      </c>
      <c r="J59" s="223">
        <f t="shared" si="3"/>
        <v>339864</v>
      </c>
      <c r="K59" s="223">
        <v>6200</v>
      </c>
      <c r="L59" s="223">
        <f t="shared" si="4"/>
        <v>1178</v>
      </c>
      <c r="M59" s="223">
        <f t="shared" si="5"/>
        <v>7378</v>
      </c>
      <c r="N59" s="223">
        <f t="shared" si="6"/>
        <v>376278</v>
      </c>
      <c r="O59" s="223">
        <v>5000</v>
      </c>
      <c r="P59" s="223">
        <f t="shared" si="7"/>
        <v>950</v>
      </c>
      <c r="Q59" s="223">
        <f t="shared" si="8"/>
        <v>5950</v>
      </c>
      <c r="R59" s="224">
        <f t="shared" si="9"/>
        <v>303450</v>
      </c>
      <c r="S59" s="223">
        <f t="shared" si="10"/>
        <v>6664</v>
      </c>
      <c r="T59" s="223">
        <f t="shared" si="0"/>
        <v>339864</v>
      </c>
    </row>
    <row r="60" spans="1:20" ht="76.5" x14ac:dyDescent="0.25">
      <c r="A60" s="218">
        <v>58</v>
      </c>
      <c r="B60" s="227" t="s">
        <v>644</v>
      </c>
      <c r="C60" s="226" t="s">
        <v>645</v>
      </c>
      <c r="D60" s="233" t="s">
        <v>623</v>
      </c>
      <c r="E60" s="232">
        <v>15</v>
      </c>
      <c r="F60" s="234" t="s">
        <v>646</v>
      </c>
      <c r="G60" s="223">
        <v>42000</v>
      </c>
      <c r="H60" s="223">
        <f t="shared" si="1"/>
        <v>7980</v>
      </c>
      <c r="I60" s="223">
        <f t="shared" si="2"/>
        <v>49980</v>
      </c>
      <c r="J60" s="223">
        <f t="shared" si="3"/>
        <v>749700</v>
      </c>
      <c r="K60" s="223">
        <v>46600</v>
      </c>
      <c r="L60" s="223">
        <f t="shared" si="4"/>
        <v>8854</v>
      </c>
      <c r="M60" s="223">
        <f t="shared" si="5"/>
        <v>55454</v>
      </c>
      <c r="N60" s="223">
        <f t="shared" si="6"/>
        <v>831810</v>
      </c>
      <c r="O60" s="223">
        <v>37800</v>
      </c>
      <c r="P60" s="223">
        <f t="shared" si="7"/>
        <v>7182</v>
      </c>
      <c r="Q60" s="223">
        <f t="shared" si="8"/>
        <v>44982</v>
      </c>
      <c r="R60" s="224">
        <f t="shared" si="9"/>
        <v>674730</v>
      </c>
      <c r="S60" s="223">
        <f t="shared" si="10"/>
        <v>50138.666666666664</v>
      </c>
      <c r="T60" s="223">
        <f t="shared" si="0"/>
        <v>752080</v>
      </c>
    </row>
    <row r="61" spans="1:20" ht="63.75" x14ac:dyDescent="0.25">
      <c r="A61" s="218">
        <v>59</v>
      </c>
      <c r="B61" s="233" t="s">
        <v>647</v>
      </c>
      <c r="C61" s="226" t="s">
        <v>648</v>
      </c>
      <c r="D61" s="233" t="s">
        <v>623</v>
      </c>
      <c r="E61" s="237">
        <v>15</v>
      </c>
      <c r="F61" s="234" t="s">
        <v>649</v>
      </c>
      <c r="G61" s="223">
        <v>344000</v>
      </c>
      <c r="H61" s="223">
        <f t="shared" si="1"/>
        <v>65360</v>
      </c>
      <c r="I61" s="223">
        <f t="shared" si="2"/>
        <v>409360</v>
      </c>
      <c r="J61" s="223">
        <f t="shared" si="3"/>
        <v>6140400</v>
      </c>
      <c r="K61" s="223">
        <v>382200</v>
      </c>
      <c r="L61" s="223">
        <f t="shared" si="4"/>
        <v>72618</v>
      </c>
      <c r="M61" s="223">
        <f t="shared" si="5"/>
        <v>454818</v>
      </c>
      <c r="N61" s="223">
        <f t="shared" si="6"/>
        <v>6822270</v>
      </c>
      <c r="O61" s="223">
        <v>309600</v>
      </c>
      <c r="P61" s="223">
        <f t="shared" si="7"/>
        <v>58824</v>
      </c>
      <c r="Q61" s="223">
        <f t="shared" si="8"/>
        <v>368424</v>
      </c>
      <c r="R61" s="224">
        <f t="shared" si="9"/>
        <v>5526360</v>
      </c>
      <c r="S61" s="223">
        <f t="shared" si="10"/>
        <v>410867.33333333331</v>
      </c>
      <c r="T61" s="223">
        <f t="shared" si="0"/>
        <v>6163010</v>
      </c>
    </row>
    <row r="62" spans="1:20" ht="76.5" x14ac:dyDescent="0.25">
      <c r="A62" s="218">
        <v>60</v>
      </c>
      <c r="B62" s="233" t="s">
        <v>650</v>
      </c>
      <c r="C62" s="226" t="s">
        <v>651</v>
      </c>
      <c r="D62" s="233" t="s">
        <v>86</v>
      </c>
      <c r="E62" s="227">
        <v>50</v>
      </c>
      <c r="F62" s="234" t="s">
        <v>652</v>
      </c>
      <c r="G62" s="223">
        <v>30200</v>
      </c>
      <c r="H62" s="223">
        <f t="shared" si="1"/>
        <v>5738</v>
      </c>
      <c r="I62" s="223">
        <f t="shared" si="2"/>
        <v>35938</v>
      </c>
      <c r="J62" s="223">
        <f t="shared" si="3"/>
        <v>1796900</v>
      </c>
      <c r="K62" s="223">
        <v>33500</v>
      </c>
      <c r="L62" s="223">
        <f t="shared" si="4"/>
        <v>6365</v>
      </c>
      <c r="M62" s="223">
        <f t="shared" si="5"/>
        <v>39865</v>
      </c>
      <c r="N62" s="223">
        <f t="shared" si="6"/>
        <v>1993250</v>
      </c>
      <c r="O62" s="223">
        <v>27100</v>
      </c>
      <c r="P62" s="223">
        <f t="shared" si="7"/>
        <v>5149</v>
      </c>
      <c r="Q62" s="223">
        <f t="shared" si="8"/>
        <v>32249</v>
      </c>
      <c r="R62" s="224">
        <f t="shared" si="9"/>
        <v>1612450</v>
      </c>
      <c r="S62" s="223">
        <f>+AVERAGE(I62,M62,Q62)</f>
        <v>36017.333333333336</v>
      </c>
      <c r="T62" s="223">
        <f t="shared" si="0"/>
        <v>1800866.6666666667</v>
      </c>
    </row>
    <row r="63" spans="1:20" ht="76.5" x14ac:dyDescent="0.25">
      <c r="A63" s="218">
        <v>61</v>
      </c>
      <c r="B63" s="232" t="s">
        <v>653</v>
      </c>
      <c r="C63" s="231" t="s">
        <v>654</v>
      </c>
      <c r="D63" s="230" t="s">
        <v>41</v>
      </c>
      <c r="E63" s="232">
        <v>62</v>
      </c>
      <c r="F63" s="234" t="s">
        <v>655</v>
      </c>
      <c r="G63" s="223">
        <v>9000</v>
      </c>
      <c r="H63" s="223">
        <f t="shared" si="1"/>
        <v>1710</v>
      </c>
      <c r="I63" s="223">
        <f t="shared" si="2"/>
        <v>10710</v>
      </c>
      <c r="J63" s="223">
        <f t="shared" si="3"/>
        <v>664020</v>
      </c>
      <c r="K63" s="223">
        <v>10000</v>
      </c>
      <c r="L63" s="223">
        <f t="shared" si="4"/>
        <v>1900</v>
      </c>
      <c r="M63" s="223">
        <f t="shared" si="5"/>
        <v>11900</v>
      </c>
      <c r="N63" s="223">
        <f t="shared" si="6"/>
        <v>737800</v>
      </c>
      <c r="O63" s="223">
        <v>8100</v>
      </c>
      <c r="P63" s="223">
        <f t="shared" si="7"/>
        <v>1539</v>
      </c>
      <c r="Q63" s="223">
        <f t="shared" si="8"/>
        <v>9639</v>
      </c>
      <c r="R63" s="224">
        <f t="shared" si="9"/>
        <v>597618</v>
      </c>
      <c r="S63" s="223">
        <f t="shared" si="10"/>
        <v>10749.666666666666</v>
      </c>
      <c r="T63" s="223">
        <f t="shared" si="0"/>
        <v>666479.33333333326</v>
      </c>
    </row>
    <row r="64" spans="1:20" ht="89.25" x14ac:dyDescent="0.25">
      <c r="A64" s="218">
        <v>62</v>
      </c>
      <c r="B64" s="230" t="s">
        <v>656</v>
      </c>
      <c r="C64" s="231" t="s">
        <v>657</v>
      </c>
      <c r="D64" s="230" t="s">
        <v>13</v>
      </c>
      <c r="E64" s="227">
        <v>23</v>
      </c>
      <c r="F64" s="234" t="s">
        <v>658</v>
      </c>
      <c r="G64" s="223">
        <v>76000</v>
      </c>
      <c r="H64" s="223">
        <f t="shared" si="1"/>
        <v>14440</v>
      </c>
      <c r="I64" s="223">
        <f t="shared" si="2"/>
        <v>90440</v>
      </c>
      <c r="J64" s="223">
        <f t="shared" si="3"/>
        <v>2080120</v>
      </c>
      <c r="K64" s="223">
        <v>84400</v>
      </c>
      <c r="L64" s="223">
        <f t="shared" si="4"/>
        <v>16036</v>
      </c>
      <c r="M64" s="223">
        <f t="shared" si="5"/>
        <v>100436</v>
      </c>
      <c r="N64" s="223">
        <f t="shared" si="6"/>
        <v>2310028</v>
      </c>
      <c r="O64" s="223">
        <v>68400</v>
      </c>
      <c r="P64" s="223">
        <f t="shared" si="7"/>
        <v>12996</v>
      </c>
      <c r="Q64" s="223">
        <f t="shared" si="8"/>
        <v>81396</v>
      </c>
      <c r="R64" s="224">
        <f t="shared" si="9"/>
        <v>1872108</v>
      </c>
      <c r="S64" s="223">
        <f t="shared" si="10"/>
        <v>90757.333333333328</v>
      </c>
      <c r="T64" s="223">
        <f t="shared" si="0"/>
        <v>2087418.6666666665</v>
      </c>
    </row>
    <row r="65" spans="1:20" ht="76.5" x14ac:dyDescent="0.25">
      <c r="A65" s="218">
        <v>63</v>
      </c>
      <c r="B65" s="230" t="s">
        <v>659</v>
      </c>
      <c r="C65" s="226" t="s">
        <v>660</v>
      </c>
      <c r="D65" s="233" t="s">
        <v>623</v>
      </c>
      <c r="E65" s="227">
        <v>16</v>
      </c>
      <c r="F65" s="234" t="s">
        <v>661</v>
      </c>
      <c r="G65" s="223">
        <v>44000</v>
      </c>
      <c r="H65" s="223">
        <f t="shared" si="1"/>
        <v>8360</v>
      </c>
      <c r="I65" s="223">
        <f t="shared" si="2"/>
        <v>52360</v>
      </c>
      <c r="J65" s="223">
        <f t="shared" si="3"/>
        <v>837760</v>
      </c>
      <c r="K65" s="223">
        <v>48800</v>
      </c>
      <c r="L65" s="223">
        <f t="shared" si="4"/>
        <v>9272</v>
      </c>
      <c r="M65" s="223">
        <f t="shared" si="5"/>
        <v>58072</v>
      </c>
      <c r="N65" s="223">
        <f t="shared" si="6"/>
        <v>929152</v>
      </c>
      <c r="O65" s="223">
        <v>39600</v>
      </c>
      <c r="P65" s="223">
        <f t="shared" si="7"/>
        <v>7524</v>
      </c>
      <c r="Q65" s="223">
        <f t="shared" si="8"/>
        <v>47124</v>
      </c>
      <c r="R65" s="224">
        <f t="shared" si="9"/>
        <v>753984</v>
      </c>
      <c r="S65" s="223">
        <f t="shared" si="10"/>
        <v>52518.666666666664</v>
      </c>
      <c r="T65" s="223">
        <f t="shared" si="0"/>
        <v>840298.66666666663</v>
      </c>
    </row>
    <row r="66" spans="1:20" ht="102" x14ac:dyDescent="0.25">
      <c r="A66" s="218">
        <v>64</v>
      </c>
      <c r="B66" s="230" t="s">
        <v>662</v>
      </c>
      <c r="C66" s="236" t="s">
        <v>663</v>
      </c>
      <c r="D66" s="230" t="s">
        <v>41</v>
      </c>
      <c r="E66" s="227">
        <v>56</v>
      </c>
      <c r="F66" s="234" t="s">
        <v>643</v>
      </c>
      <c r="G66" s="223">
        <v>43000</v>
      </c>
      <c r="H66" s="223">
        <f t="shared" si="1"/>
        <v>8170</v>
      </c>
      <c r="I66" s="223">
        <f t="shared" si="2"/>
        <v>51170</v>
      </c>
      <c r="J66" s="223">
        <f t="shared" si="3"/>
        <v>2865520</v>
      </c>
      <c r="K66" s="223">
        <v>47700</v>
      </c>
      <c r="L66" s="223">
        <f t="shared" si="4"/>
        <v>9063</v>
      </c>
      <c r="M66" s="223">
        <f t="shared" si="5"/>
        <v>56763</v>
      </c>
      <c r="N66" s="223">
        <f t="shared" si="6"/>
        <v>3178728</v>
      </c>
      <c r="O66" s="223">
        <v>38700</v>
      </c>
      <c r="P66" s="223">
        <f t="shared" si="7"/>
        <v>7353</v>
      </c>
      <c r="Q66" s="223">
        <f t="shared" si="8"/>
        <v>46053</v>
      </c>
      <c r="R66" s="224">
        <f t="shared" si="9"/>
        <v>2578968</v>
      </c>
      <c r="S66" s="223">
        <f t="shared" si="10"/>
        <v>51328.666666666664</v>
      </c>
      <c r="T66" s="223">
        <f t="shared" si="0"/>
        <v>2874405.333333333</v>
      </c>
    </row>
    <row r="67" spans="1:20" x14ac:dyDescent="0.25">
      <c r="A67" s="218">
        <v>65</v>
      </c>
      <c r="B67" s="230" t="s">
        <v>664</v>
      </c>
      <c r="C67" s="236" t="s">
        <v>665</v>
      </c>
      <c r="D67" s="233" t="s">
        <v>86</v>
      </c>
      <c r="E67" s="227">
        <v>10</v>
      </c>
      <c r="F67" s="234" t="s">
        <v>643</v>
      </c>
      <c r="G67" s="223">
        <v>3700</v>
      </c>
      <c r="H67" s="223">
        <f t="shared" si="1"/>
        <v>703</v>
      </c>
      <c r="I67" s="223">
        <f t="shared" si="2"/>
        <v>4403</v>
      </c>
      <c r="J67" s="223">
        <f t="shared" si="3"/>
        <v>44030</v>
      </c>
      <c r="K67" s="223">
        <v>4100</v>
      </c>
      <c r="L67" s="223">
        <f t="shared" si="4"/>
        <v>779</v>
      </c>
      <c r="M67" s="223">
        <f t="shared" si="5"/>
        <v>4879</v>
      </c>
      <c r="N67" s="223">
        <f t="shared" si="6"/>
        <v>48790</v>
      </c>
      <c r="O67" s="223">
        <v>3300</v>
      </c>
      <c r="P67" s="223">
        <f t="shared" si="7"/>
        <v>627</v>
      </c>
      <c r="Q67" s="223">
        <f t="shared" si="8"/>
        <v>3927</v>
      </c>
      <c r="R67" s="224">
        <f t="shared" si="9"/>
        <v>39270</v>
      </c>
      <c r="S67" s="223">
        <f t="shared" si="10"/>
        <v>4403</v>
      </c>
      <c r="T67" s="223">
        <f t="shared" ref="T67:T85" si="11">+S67*E67</f>
        <v>44030</v>
      </c>
    </row>
    <row r="68" spans="1:20" x14ac:dyDescent="0.25">
      <c r="A68" s="218">
        <v>66</v>
      </c>
      <c r="B68" s="230" t="s">
        <v>666</v>
      </c>
      <c r="C68" s="236" t="s">
        <v>667</v>
      </c>
      <c r="D68" s="233" t="s">
        <v>86</v>
      </c>
      <c r="E68" s="227">
        <v>10</v>
      </c>
      <c r="F68" s="234" t="s">
        <v>643</v>
      </c>
      <c r="G68" s="223">
        <v>7700</v>
      </c>
      <c r="H68" s="223">
        <f t="shared" ref="H68:H85" si="12">+G68*19%</f>
        <v>1463</v>
      </c>
      <c r="I68" s="223">
        <f t="shared" ref="I68:I85" si="13">+G68+H68</f>
        <v>9163</v>
      </c>
      <c r="J68" s="223">
        <f t="shared" ref="J68:J85" si="14">+I68*E68</f>
        <v>91630</v>
      </c>
      <c r="K68" s="223">
        <v>8500</v>
      </c>
      <c r="L68" s="223">
        <f t="shared" ref="L68:L85" si="15">+K68*19%</f>
        <v>1615</v>
      </c>
      <c r="M68" s="223">
        <f t="shared" ref="M68:M85" si="16">+K68+L68</f>
        <v>10115</v>
      </c>
      <c r="N68" s="223">
        <f t="shared" ref="N68:N85" si="17">+M68*E68</f>
        <v>101150</v>
      </c>
      <c r="O68" s="223">
        <v>6900</v>
      </c>
      <c r="P68" s="223">
        <f t="shared" ref="P68:P85" si="18">+O68*19%</f>
        <v>1311</v>
      </c>
      <c r="Q68" s="223">
        <f t="shared" ref="Q68:Q85" si="19">+O68+P68</f>
        <v>8211</v>
      </c>
      <c r="R68" s="224">
        <f t="shared" ref="R68:R85" si="20">+Q68*E68</f>
        <v>82110</v>
      </c>
      <c r="S68" s="223">
        <f t="shared" ref="S68:S84" si="21">+AVERAGE(I68,M68,Q68)</f>
        <v>9163</v>
      </c>
      <c r="T68" s="223">
        <f t="shared" si="11"/>
        <v>91630</v>
      </c>
    </row>
    <row r="69" spans="1:20" ht="191.25" x14ac:dyDescent="0.25">
      <c r="A69" s="218">
        <v>67</v>
      </c>
      <c r="B69" s="230" t="s">
        <v>668</v>
      </c>
      <c r="C69" s="236" t="s">
        <v>669</v>
      </c>
      <c r="D69" s="230" t="s">
        <v>13</v>
      </c>
      <c r="E69" s="227">
        <v>20</v>
      </c>
      <c r="F69" s="234" t="s">
        <v>643</v>
      </c>
      <c r="G69" s="223">
        <v>5200</v>
      </c>
      <c r="H69" s="223">
        <f t="shared" si="12"/>
        <v>988</v>
      </c>
      <c r="I69" s="223">
        <f t="shared" si="13"/>
        <v>6188</v>
      </c>
      <c r="J69" s="223">
        <f t="shared" si="14"/>
        <v>123760</v>
      </c>
      <c r="K69" s="223">
        <v>5700</v>
      </c>
      <c r="L69" s="223">
        <f t="shared" si="15"/>
        <v>1083</v>
      </c>
      <c r="M69" s="223">
        <f t="shared" si="16"/>
        <v>6783</v>
      </c>
      <c r="N69" s="223">
        <f t="shared" si="17"/>
        <v>135660</v>
      </c>
      <c r="O69" s="223">
        <v>4600</v>
      </c>
      <c r="P69" s="223">
        <f t="shared" si="18"/>
        <v>874</v>
      </c>
      <c r="Q69" s="223">
        <f t="shared" si="19"/>
        <v>5474</v>
      </c>
      <c r="R69" s="224">
        <f t="shared" si="20"/>
        <v>109480</v>
      </c>
      <c r="S69" s="223">
        <f t="shared" si="21"/>
        <v>6148.333333333333</v>
      </c>
      <c r="T69" s="223">
        <f t="shared" si="11"/>
        <v>122966.66666666666</v>
      </c>
    </row>
    <row r="70" spans="1:20" ht="38.25" x14ac:dyDescent="0.25">
      <c r="A70" s="218">
        <v>68</v>
      </c>
      <c r="B70" s="230" t="s">
        <v>670</v>
      </c>
      <c r="C70" s="236" t="s">
        <v>670</v>
      </c>
      <c r="D70" s="230" t="s">
        <v>671</v>
      </c>
      <c r="E70" s="230">
        <v>10</v>
      </c>
      <c r="F70" s="234" t="s">
        <v>555</v>
      </c>
      <c r="G70" s="223">
        <v>32000</v>
      </c>
      <c r="H70" s="223">
        <f t="shared" si="12"/>
        <v>6080</v>
      </c>
      <c r="I70" s="223">
        <f t="shared" si="13"/>
        <v>38080</v>
      </c>
      <c r="J70" s="223">
        <f t="shared" si="14"/>
        <v>380800</v>
      </c>
      <c r="K70" s="223">
        <v>35500</v>
      </c>
      <c r="L70" s="223">
        <f t="shared" si="15"/>
        <v>6745</v>
      </c>
      <c r="M70" s="223">
        <f t="shared" si="16"/>
        <v>42245</v>
      </c>
      <c r="N70" s="223">
        <f t="shared" si="17"/>
        <v>422450</v>
      </c>
      <c r="O70" s="223">
        <v>28800</v>
      </c>
      <c r="P70" s="223">
        <f t="shared" si="18"/>
        <v>5472</v>
      </c>
      <c r="Q70" s="223">
        <f t="shared" si="19"/>
        <v>34272</v>
      </c>
      <c r="R70" s="224">
        <f t="shared" si="20"/>
        <v>342720</v>
      </c>
      <c r="S70" s="223">
        <f t="shared" si="21"/>
        <v>38199</v>
      </c>
      <c r="T70" s="223">
        <f t="shared" si="11"/>
        <v>381990</v>
      </c>
    </row>
    <row r="71" spans="1:20" ht="38.25" x14ac:dyDescent="0.25">
      <c r="A71" s="218">
        <v>69</v>
      </c>
      <c r="B71" s="230" t="s">
        <v>672</v>
      </c>
      <c r="C71" s="236" t="s">
        <v>672</v>
      </c>
      <c r="D71" s="230" t="s">
        <v>673</v>
      </c>
      <c r="E71" s="230">
        <v>10</v>
      </c>
      <c r="F71" s="234" t="s">
        <v>555</v>
      </c>
      <c r="G71" s="223">
        <v>51400</v>
      </c>
      <c r="H71" s="223">
        <f t="shared" si="12"/>
        <v>9766</v>
      </c>
      <c r="I71" s="223">
        <f t="shared" si="13"/>
        <v>61166</v>
      </c>
      <c r="J71" s="223">
        <f t="shared" si="14"/>
        <v>611660</v>
      </c>
      <c r="K71" s="223">
        <v>57100</v>
      </c>
      <c r="L71" s="223">
        <f t="shared" si="15"/>
        <v>10849</v>
      </c>
      <c r="M71" s="223">
        <f t="shared" si="16"/>
        <v>67949</v>
      </c>
      <c r="N71" s="223">
        <f t="shared" si="17"/>
        <v>679490</v>
      </c>
      <c r="O71" s="223">
        <v>46200</v>
      </c>
      <c r="P71" s="223">
        <f t="shared" si="18"/>
        <v>8778</v>
      </c>
      <c r="Q71" s="223">
        <f t="shared" si="19"/>
        <v>54978</v>
      </c>
      <c r="R71" s="224">
        <f t="shared" si="20"/>
        <v>549780</v>
      </c>
      <c r="S71" s="223">
        <f t="shared" si="21"/>
        <v>61364.333333333336</v>
      </c>
      <c r="T71" s="223">
        <f t="shared" si="11"/>
        <v>613643.33333333337</v>
      </c>
    </row>
    <row r="72" spans="1:20" ht="38.25" x14ac:dyDescent="0.25">
      <c r="A72" s="218">
        <v>70</v>
      </c>
      <c r="B72" s="230" t="s">
        <v>674</v>
      </c>
      <c r="C72" s="236" t="s">
        <v>674</v>
      </c>
      <c r="D72" s="230" t="s">
        <v>675</v>
      </c>
      <c r="E72" s="230">
        <v>10</v>
      </c>
      <c r="F72" s="234" t="s">
        <v>555</v>
      </c>
      <c r="G72" s="223">
        <v>19500</v>
      </c>
      <c r="H72" s="223">
        <f t="shared" si="12"/>
        <v>3705</v>
      </c>
      <c r="I72" s="223">
        <f t="shared" si="13"/>
        <v>23205</v>
      </c>
      <c r="J72" s="223">
        <f t="shared" si="14"/>
        <v>232050</v>
      </c>
      <c r="K72" s="223">
        <v>21600</v>
      </c>
      <c r="L72" s="223">
        <f t="shared" si="15"/>
        <v>4104</v>
      </c>
      <c r="M72" s="223">
        <f t="shared" si="16"/>
        <v>25704</v>
      </c>
      <c r="N72" s="223">
        <f t="shared" si="17"/>
        <v>257040</v>
      </c>
      <c r="O72" s="223">
        <v>17500</v>
      </c>
      <c r="P72" s="223">
        <f t="shared" si="18"/>
        <v>3325</v>
      </c>
      <c r="Q72" s="223">
        <f t="shared" si="19"/>
        <v>20825</v>
      </c>
      <c r="R72" s="224">
        <f t="shared" si="20"/>
        <v>208250</v>
      </c>
      <c r="S72" s="223">
        <f t="shared" si="21"/>
        <v>23244.666666666668</v>
      </c>
      <c r="T72" s="223">
        <f t="shared" si="11"/>
        <v>232446.66666666669</v>
      </c>
    </row>
    <row r="73" spans="1:20" ht="25.5" x14ac:dyDescent="0.25">
      <c r="A73" s="218">
        <v>71</v>
      </c>
      <c r="B73" s="230" t="s">
        <v>676</v>
      </c>
      <c r="C73" s="236" t="s">
        <v>676</v>
      </c>
      <c r="D73" s="230" t="s">
        <v>677</v>
      </c>
      <c r="E73" s="230">
        <v>10</v>
      </c>
      <c r="F73" s="234" t="s">
        <v>643</v>
      </c>
      <c r="G73" s="223">
        <v>39600</v>
      </c>
      <c r="H73" s="223">
        <f t="shared" si="12"/>
        <v>7524</v>
      </c>
      <c r="I73" s="223">
        <f t="shared" si="13"/>
        <v>47124</v>
      </c>
      <c r="J73" s="223">
        <f t="shared" si="14"/>
        <v>471240</v>
      </c>
      <c r="K73" s="223">
        <v>44000</v>
      </c>
      <c r="L73" s="223">
        <f t="shared" si="15"/>
        <v>8360</v>
      </c>
      <c r="M73" s="223">
        <f t="shared" si="16"/>
        <v>52360</v>
      </c>
      <c r="N73" s="223">
        <f t="shared" si="17"/>
        <v>523600</v>
      </c>
      <c r="O73" s="223">
        <v>35600</v>
      </c>
      <c r="P73" s="223">
        <f t="shared" si="18"/>
        <v>6764</v>
      </c>
      <c r="Q73" s="223">
        <f t="shared" si="19"/>
        <v>42364</v>
      </c>
      <c r="R73" s="224">
        <f t="shared" si="20"/>
        <v>423640</v>
      </c>
      <c r="S73" s="223">
        <f t="shared" si="21"/>
        <v>47282.666666666664</v>
      </c>
      <c r="T73" s="223">
        <f t="shared" si="11"/>
        <v>472826.66666666663</v>
      </c>
    </row>
    <row r="74" spans="1:20" ht="63.75" x14ac:dyDescent="0.25">
      <c r="A74" s="218">
        <v>72</v>
      </c>
      <c r="B74" s="230" t="s">
        <v>678</v>
      </c>
      <c r="C74" s="236" t="s">
        <v>678</v>
      </c>
      <c r="D74" s="230" t="s">
        <v>679</v>
      </c>
      <c r="E74" s="230">
        <v>112</v>
      </c>
      <c r="F74" s="234" t="s">
        <v>680</v>
      </c>
      <c r="G74" s="223">
        <v>14000</v>
      </c>
      <c r="H74" s="223">
        <f t="shared" si="12"/>
        <v>2660</v>
      </c>
      <c r="I74" s="223">
        <f t="shared" si="13"/>
        <v>16660</v>
      </c>
      <c r="J74" s="223">
        <f t="shared" si="14"/>
        <v>1865920</v>
      </c>
      <c r="K74" s="223">
        <v>15500</v>
      </c>
      <c r="L74" s="223">
        <f t="shared" si="15"/>
        <v>2945</v>
      </c>
      <c r="M74" s="223">
        <f t="shared" si="16"/>
        <v>18445</v>
      </c>
      <c r="N74" s="223">
        <f t="shared" si="17"/>
        <v>2065840</v>
      </c>
      <c r="O74" s="223">
        <v>12600</v>
      </c>
      <c r="P74" s="223">
        <f t="shared" si="18"/>
        <v>2394</v>
      </c>
      <c r="Q74" s="223">
        <f t="shared" si="19"/>
        <v>14994</v>
      </c>
      <c r="R74" s="224">
        <f t="shared" si="20"/>
        <v>1679328</v>
      </c>
      <c r="S74" s="223">
        <f t="shared" si="21"/>
        <v>16699.666666666668</v>
      </c>
      <c r="T74" s="223">
        <f t="shared" si="11"/>
        <v>1870362.6666666667</v>
      </c>
    </row>
    <row r="75" spans="1:20" ht="38.25" x14ac:dyDescent="0.25">
      <c r="A75" s="218">
        <v>73</v>
      </c>
      <c r="B75" s="230" t="s">
        <v>681</v>
      </c>
      <c r="C75" s="236" t="s">
        <v>681</v>
      </c>
      <c r="D75" s="230" t="s">
        <v>682</v>
      </c>
      <c r="E75" s="230">
        <v>10</v>
      </c>
      <c r="F75" s="234" t="s">
        <v>643</v>
      </c>
      <c r="G75" s="223">
        <v>32600</v>
      </c>
      <c r="H75" s="223">
        <f t="shared" si="12"/>
        <v>6194</v>
      </c>
      <c r="I75" s="223">
        <f t="shared" si="13"/>
        <v>38794</v>
      </c>
      <c r="J75" s="223">
        <f t="shared" si="14"/>
        <v>387940</v>
      </c>
      <c r="K75" s="223">
        <v>36200</v>
      </c>
      <c r="L75" s="223">
        <f t="shared" si="15"/>
        <v>6878</v>
      </c>
      <c r="M75" s="223">
        <f t="shared" si="16"/>
        <v>43078</v>
      </c>
      <c r="N75" s="223">
        <f t="shared" si="17"/>
        <v>430780</v>
      </c>
      <c r="O75" s="223">
        <v>29300</v>
      </c>
      <c r="P75" s="223">
        <f t="shared" si="18"/>
        <v>5567</v>
      </c>
      <c r="Q75" s="223">
        <f t="shared" si="19"/>
        <v>34867</v>
      </c>
      <c r="R75" s="224">
        <f t="shared" si="20"/>
        <v>348670</v>
      </c>
      <c r="S75" s="223">
        <f t="shared" si="21"/>
        <v>38913</v>
      </c>
      <c r="T75" s="223">
        <f t="shared" si="11"/>
        <v>389130</v>
      </c>
    </row>
    <row r="76" spans="1:20" ht="51" x14ac:dyDescent="0.25">
      <c r="A76" s="218">
        <v>74</v>
      </c>
      <c r="B76" s="230" t="s">
        <v>683</v>
      </c>
      <c r="C76" s="236" t="s">
        <v>683</v>
      </c>
      <c r="D76" s="230" t="s">
        <v>682</v>
      </c>
      <c r="E76" s="230">
        <v>35</v>
      </c>
      <c r="F76" s="234" t="s">
        <v>684</v>
      </c>
      <c r="G76" s="223">
        <v>4600</v>
      </c>
      <c r="H76" s="223">
        <f t="shared" si="12"/>
        <v>874</v>
      </c>
      <c r="I76" s="223">
        <f t="shared" si="13"/>
        <v>5474</v>
      </c>
      <c r="J76" s="223">
        <f t="shared" si="14"/>
        <v>191590</v>
      </c>
      <c r="K76" s="223">
        <v>5100</v>
      </c>
      <c r="L76" s="223">
        <f t="shared" si="15"/>
        <v>969</v>
      </c>
      <c r="M76" s="223">
        <f t="shared" si="16"/>
        <v>6069</v>
      </c>
      <c r="N76" s="223">
        <f t="shared" si="17"/>
        <v>212415</v>
      </c>
      <c r="O76" s="223">
        <v>4100</v>
      </c>
      <c r="P76" s="223">
        <f t="shared" si="18"/>
        <v>779</v>
      </c>
      <c r="Q76" s="223">
        <f t="shared" si="19"/>
        <v>4879</v>
      </c>
      <c r="R76" s="224">
        <f t="shared" si="20"/>
        <v>170765</v>
      </c>
      <c r="S76" s="223">
        <f t="shared" si="21"/>
        <v>5474</v>
      </c>
      <c r="T76" s="223">
        <f t="shared" si="11"/>
        <v>191590</v>
      </c>
    </row>
    <row r="77" spans="1:20" ht="38.25" x14ac:dyDescent="0.25">
      <c r="A77" s="218">
        <v>75</v>
      </c>
      <c r="B77" s="230" t="s">
        <v>685</v>
      </c>
      <c r="C77" s="236" t="s">
        <v>685</v>
      </c>
      <c r="D77" s="230" t="s">
        <v>13</v>
      </c>
      <c r="E77" s="230">
        <v>35</v>
      </c>
      <c r="F77" s="228" t="s">
        <v>686</v>
      </c>
      <c r="G77" s="223">
        <v>41000</v>
      </c>
      <c r="H77" s="223">
        <f t="shared" si="12"/>
        <v>7790</v>
      </c>
      <c r="I77" s="223">
        <f t="shared" si="13"/>
        <v>48790</v>
      </c>
      <c r="J77" s="223">
        <f t="shared" si="14"/>
        <v>1707650</v>
      </c>
      <c r="K77" s="223">
        <v>45500</v>
      </c>
      <c r="L77" s="223">
        <f t="shared" si="15"/>
        <v>8645</v>
      </c>
      <c r="M77" s="223">
        <f t="shared" si="16"/>
        <v>54145</v>
      </c>
      <c r="N77" s="223">
        <f t="shared" si="17"/>
        <v>1895075</v>
      </c>
      <c r="O77" s="223">
        <v>36900</v>
      </c>
      <c r="P77" s="223">
        <f t="shared" si="18"/>
        <v>7011</v>
      </c>
      <c r="Q77" s="223">
        <f t="shared" si="19"/>
        <v>43911</v>
      </c>
      <c r="R77" s="224">
        <f t="shared" si="20"/>
        <v>1536885</v>
      </c>
      <c r="S77" s="223">
        <f t="shared" si="21"/>
        <v>48948.666666666664</v>
      </c>
      <c r="T77" s="223">
        <f t="shared" si="11"/>
        <v>1713203.3333333333</v>
      </c>
    </row>
    <row r="78" spans="1:20" ht="38.25" x14ac:dyDescent="0.25">
      <c r="A78" s="218">
        <v>76</v>
      </c>
      <c r="B78" s="230" t="s">
        <v>687</v>
      </c>
      <c r="C78" s="236" t="s">
        <v>687</v>
      </c>
      <c r="D78" s="230" t="s">
        <v>688</v>
      </c>
      <c r="E78" s="230">
        <v>20</v>
      </c>
      <c r="F78" s="228" t="s">
        <v>689</v>
      </c>
      <c r="G78" s="223">
        <v>41000</v>
      </c>
      <c r="H78" s="223">
        <f t="shared" si="12"/>
        <v>7790</v>
      </c>
      <c r="I78" s="223">
        <f t="shared" si="13"/>
        <v>48790</v>
      </c>
      <c r="J78" s="223">
        <f t="shared" si="14"/>
        <v>975800</v>
      </c>
      <c r="K78" s="223">
        <v>45500</v>
      </c>
      <c r="L78" s="223">
        <f t="shared" si="15"/>
        <v>8645</v>
      </c>
      <c r="M78" s="223">
        <f t="shared" si="16"/>
        <v>54145</v>
      </c>
      <c r="N78" s="223">
        <f t="shared" si="17"/>
        <v>1082900</v>
      </c>
      <c r="O78" s="223">
        <v>36900</v>
      </c>
      <c r="P78" s="223">
        <f t="shared" si="18"/>
        <v>7011</v>
      </c>
      <c r="Q78" s="223">
        <f t="shared" si="19"/>
        <v>43911</v>
      </c>
      <c r="R78" s="224">
        <f t="shared" si="20"/>
        <v>878220</v>
      </c>
      <c r="S78" s="223">
        <f t="shared" si="21"/>
        <v>48948.666666666664</v>
      </c>
      <c r="T78" s="223">
        <f t="shared" si="11"/>
        <v>978973.33333333326</v>
      </c>
    </row>
    <row r="79" spans="1:20" ht="25.5" x14ac:dyDescent="0.25">
      <c r="A79" s="218">
        <v>77</v>
      </c>
      <c r="B79" s="230" t="s">
        <v>690</v>
      </c>
      <c r="C79" s="236" t="s">
        <v>690</v>
      </c>
      <c r="D79" s="230" t="s">
        <v>691</v>
      </c>
      <c r="E79" s="230">
        <v>30</v>
      </c>
      <c r="F79" s="228" t="s">
        <v>692</v>
      </c>
      <c r="G79" s="223">
        <v>43200</v>
      </c>
      <c r="H79" s="223">
        <f t="shared" si="12"/>
        <v>8208</v>
      </c>
      <c r="I79" s="223">
        <f t="shared" si="13"/>
        <v>51408</v>
      </c>
      <c r="J79" s="223">
        <f t="shared" si="14"/>
        <v>1542240</v>
      </c>
      <c r="K79" s="223">
        <v>48000</v>
      </c>
      <c r="L79" s="223">
        <f t="shared" si="15"/>
        <v>9120</v>
      </c>
      <c r="M79" s="223">
        <f t="shared" si="16"/>
        <v>57120</v>
      </c>
      <c r="N79" s="223">
        <f t="shared" si="17"/>
        <v>1713600</v>
      </c>
      <c r="O79" s="223">
        <v>38800</v>
      </c>
      <c r="P79" s="223">
        <f t="shared" si="18"/>
        <v>7372</v>
      </c>
      <c r="Q79" s="223">
        <f t="shared" si="19"/>
        <v>46172</v>
      </c>
      <c r="R79" s="224">
        <f t="shared" si="20"/>
        <v>1385160</v>
      </c>
      <c r="S79" s="223">
        <f t="shared" si="21"/>
        <v>51566.666666666664</v>
      </c>
      <c r="T79" s="223">
        <f t="shared" si="11"/>
        <v>1547000</v>
      </c>
    </row>
    <row r="80" spans="1:20" ht="25.5" x14ac:dyDescent="0.25">
      <c r="A80" s="218">
        <v>78</v>
      </c>
      <c r="B80" s="238" t="s">
        <v>693</v>
      </c>
      <c r="C80" s="236" t="s">
        <v>694</v>
      </c>
      <c r="D80" s="230" t="s">
        <v>695</v>
      </c>
      <c r="E80" s="230">
        <v>12</v>
      </c>
      <c r="F80" s="228" t="s">
        <v>507</v>
      </c>
      <c r="G80" s="223">
        <v>45500</v>
      </c>
      <c r="H80" s="223">
        <f t="shared" si="12"/>
        <v>8645</v>
      </c>
      <c r="I80" s="223">
        <f t="shared" si="13"/>
        <v>54145</v>
      </c>
      <c r="J80" s="223">
        <f t="shared" si="14"/>
        <v>649740</v>
      </c>
      <c r="K80" s="223">
        <v>50500</v>
      </c>
      <c r="L80" s="223">
        <f t="shared" si="15"/>
        <v>9595</v>
      </c>
      <c r="M80" s="223">
        <f t="shared" si="16"/>
        <v>60095</v>
      </c>
      <c r="N80" s="223">
        <f t="shared" si="17"/>
        <v>721140</v>
      </c>
      <c r="O80" s="223">
        <v>40900</v>
      </c>
      <c r="P80" s="223">
        <f t="shared" si="18"/>
        <v>7771</v>
      </c>
      <c r="Q80" s="223">
        <f t="shared" si="19"/>
        <v>48671</v>
      </c>
      <c r="R80" s="224">
        <f t="shared" si="20"/>
        <v>584052</v>
      </c>
      <c r="S80" s="223">
        <f t="shared" si="21"/>
        <v>54303.666666666664</v>
      </c>
      <c r="T80" s="223">
        <f t="shared" si="11"/>
        <v>651644</v>
      </c>
    </row>
    <row r="81" spans="1:20" ht="63.75" x14ac:dyDescent="0.25">
      <c r="A81" s="218">
        <v>79</v>
      </c>
      <c r="B81" s="230" t="s">
        <v>696</v>
      </c>
      <c r="C81" s="236" t="s">
        <v>696</v>
      </c>
      <c r="D81" s="230" t="s">
        <v>697</v>
      </c>
      <c r="E81" s="230">
        <v>70</v>
      </c>
      <c r="F81" s="234" t="s">
        <v>698</v>
      </c>
      <c r="G81" s="223">
        <v>25700</v>
      </c>
      <c r="H81" s="223">
        <f t="shared" si="12"/>
        <v>4883</v>
      </c>
      <c r="I81" s="223">
        <f t="shared" si="13"/>
        <v>30583</v>
      </c>
      <c r="J81" s="223">
        <f t="shared" si="14"/>
        <v>2140810</v>
      </c>
      <c r="K81" s="223">
        <v>28500</v>
      </c>
      <c r="L81" s="223">
        <f t="shared" si="15"/>
        <v>5415</v>
      </c>
      <c r="M81" s="223">
        <f t="shared" si="16"/>
        <v>33915</v>
      </c>
      <c r="N81" s="223">
        <f t="shared" si="17"/>
        <v>2374050</v>
      </c>
      <c r="O81" s="223">
        <v>23100</v>
      </c>
      <c r="P81" s="223">
        <f t="shared" si="18"/>
        <v>4389</v>
      </c>
      <c r="Q81" s="223">
        <f t="shared" si="19"/>
        <v>27489</v>
      </c>
      <c r="R81" s="224">
        <f t="shared" si="20"/>
        <v>1924230</v>
      </c>
      <c r="S81" s="223">
        <f t="shared" si="21"/>
        <v>30662.333333333332</v>
      </c>
      <c r="T81" s="223">
        <f t="shared" si="11"/>
        <v>2146363.333333333</v>
      </c>
    </row>
    <row r="82" spans="1:20" ht="25.5" x14ac:dyDescent="0.25">
      <c r="A82" s="218">
        <v>80</v>
      </c>
      <c r="B82" s="230" t="s">
        <v>699</v>
      </c>
      <c r="C82" s="236" t="s">
        <v>699</v>
      </c>
      <c r="D82" s="230" t="s">
        <v>41</v>
      </c>
      <c r="E82" s="230">
        <v>50</v>
      </c>
      <c r="F82" s="234" t="s">
        <v>582</v>
      </c>
      <c r="G82" s="223">
        <v>8900</v>
      </c>
      <c r="H82" s="223">
        <f t="shared" si="12"/>
        <v>1691</v>
      </c>
      <c r="I82" s="223">
        <f t="shared" si="13"/>
        <v>10591</v>
      </c>
      <c r="J82" s="223">
        <f t="shared" si="14"/>
        <v>529550</v>
      </c>
      <c r="K82" s="223">
        <v>9800</v>
      </c>
      <c r="L82" s="223">
        <f t="shared" si="15"/>
        <v>1862</v>
      </c>
      <c r="M82" s="223">
        <f t="shared" si="16"/>
        <v>11662</v>
      </c>
      <c r="N82" s="223">
        <f t="shared" si="17"/>
        <v>583100</v>
      </c>
      <c r="O82" s="223">
        <v>8000</v>
      </c>
      <c r="P82" s="223">
        <f t="shared" si="18"/>
        <v>1520</v>
      </c>
      <c r="Q82" s="223">
        <f t="shared" si="19"/>
        <v>9520</v>
      </c>
      <c r="R82" s="224">
        <f t="shared" si="20"/>
        <v>476000</v>
      </c>
      <c r="S82" s="223">
        <f t="shared" si="21"/>
        <v>10591</v>
      </c>
      <c r="T82" s="223">
        <f t="shared" si="11"/>
        <v>529550</v>
      </c>
    </row>
    <row r="83" spans="1:20" ht="76.5" x14ac:dyDescent="0.25">
      <c r="A83" s="218">
        <v>81</v>
      </c>
      <c r="B83" s="230" t="s">
        <v>700</v>
      </c>
      <c r="C83" s="236" t="s">
        <v>700</v>
      </c>
      <c r="D83" s="230" t="s">
        <v>544</v>
      </c>
      <c r="E83" s="230">
        <v>61</v>
      </c>
      <c r="F83" s="234" t="s">
        <v>701</v>
      </c>
      <c r="G83" s="223">
        <v>19500</v>
      </c>
      <c r="H83" s="223">
        <f t="shared" si="12"/>
        <v>3705</v>
      </c>
      <c r="I83" s="223">
        <f t="shared" si="13"/>
        <v>23205</v>
      </c>
      <c r="J83" s="223">
        <f t="shared" si="14"/>
        <v>1415505</v>
      </c>
      <c r="K83" s="223">
        <v>21600</v>
      </c>
      <c r="L83" s="223">
        <f t="shared" si="15"/>
        <v>4104</v>
      </c>
      <c r="M83" s="223">
        <f t="shared" si="16"/>
        <v>25704</v>
      </c>
      <c r="N83" s="223">
        <f t="shared" si="17"/>
        <v>1567944</v>
      </c>
      <c r="O83" s="223">
        <v>17500</v>
      </c>
      <c r="P83" s="223">
        <f t="shared" si="18"/>
        <v>3325</v>
      </c>
      <c r="Q83" s="223">
        <f t="shared" si="19"/>
        <v>20825</v>
      </c>
      <c r="R83" s="224">
        <f t="shared" si="20"/>
        <v>1270325</v>
      </c>
      <c r="S83" s="223">
        <f t="shared" si="21"/>
        <v>23244.666666666668</v>
      </c>
      <c r="T83" s="223">
        <f t="shared" si="11"/>
        <v>1417924.6666666667</v>
      </c>
    </row>
    <row r="84" spans="1:20" ht="51" x14ac:dyDescent="0.25">
      <c r="A84" s="218">
        <v>82</v>
      </c>
      <c r="B84" s="230" t="s">
        <v>702</v>
      </c>
      <c r="C84" s="236" t="s">
        <v>702</v>
      </c>
      <c r="D84" s="230" t="s">
        <v>41</v>
      </c>
      <c r="E84" s="230">
        <v>51</v>
      </c>
      <c r="F84" s="234" t="s">
        <v>643</v>
      </c>
      <c r="G84" s="223">
        <v>900</v>
      </c>
      <c r="H84" s="223">
        <f t="shared" si="12"/>
        <v>171</v>
      </c>
      <c r="I84" s="223">
        <f t="shared" si="13"/>
        <v>1071</v>
      </c>
      <c r="J84" s="223">
        <f t="shared" si="14"/>
        <v>54621</v>
      </c>
      <c r="K84" s="223">
        <v>1000</v>
      </c>
      <c r="L84" s="223">
        <f t="shared" si="15"/>
        <v>190</v>
      </c>
      <c r="M84" s="223">
        <f t="shared" si="16"/>
        <v>1190</v>
      </c>
      <c r="N84" s="223">
        <f t="shared" si="17"/>
        <v>60690</v>
      </c>
      <c r="O84" s="223">
        <v>800</v>
      </c>
      <c r="P84" s="223">
        <f t="shared" si="18"/>
        <v>152</v>
      </c>
      <c r="Q84" s="223">
        <f t="shared" si="19"/>
        <v>952</v>
      </c>
      <c r="R84" s="224">
        <f t="shared" si="20"/>
        <v>48552</v>
      </c>
      <c r="S84" s="223">
        <f t="shared" si="21"/>
        <v>1071</v>
      </c>
      <c r="T84" s="223">
        <f t="shared" si="11"/>
        <v>54621</v>
      </c>
    </row>
    <row r="85" spans="1:20" x14ac:dyDescent="0.25">
      <c r="A85" s="218">
        <v>83</v>
      </c>
      <c r="B85" s="230" t="s">
        <v>703</v>
      </c>
      <c r="C85" s="236" t="s">
        <v>703</v>
      </c>
      <c r="D85" s="230" t="s">
        <v>704</v>
      </c>
      <c r="E85" s="230">
        <v>19</v>
      </c>
      <c r="F85" s="234" t="s">
        <v>643</v>
      </c>
      <c r="G85" s="223">
        <v>5900</v>
      </c>
      <c r="H85" s="223">
        <f t="shared" si="12"/>
        <v>1121</v>
      </c>
      <c r="I85" s="223">
        <f t="shared" si="13"/>
        <v>7021</v>
      </c>
      <c r="J85" s="223">
        <f t="shared" si="14"/>
        <v>133399</v>
      </c>
      <c r="K85" s="223">
        <v>6500</v>
      </c>
      <c r="L85" s="223">
        <f t="shared" si="15"/>
        <v>1235</v>
      </c>
      <c r="M85" s="223">
        <f t="shared" si="16"/>
        <v>7735</v>
      </c>
      <c r="N85" s="223">
        <f t="shared" si="17"/>
        <v>146965</v>
      </c>
      <c r="O85" s="223">
        <v>5300</v>
      </c>
      <c r="P85" s="223">
        <f t="shared" si="18"/>
        <v>1007</v>
      </c>
      <c r="Q85" s="223">
        <f t="shared" si="19"/>
        <v>6307</v>
      </c>
      <c r="R85" s="224">
        <f t="shared" si="20"/>
        <v>119833</v>
      </c>
      <c r="S85" s="223">
        <f>+AVERAGE(I85,M85,Q85)</f>
        <v>7021</v>
      </c>
      <c r="T85" s="223">
        <f t="shared" si="11"/>
        <v>133399</v>
      </c>
    </row>
    <row r="86" spans="1:20" x14ac:dyDescent="0.25">
      <c r="J86" s="92">
        <f>SUM(J3:J85)</f>
        <v>67834522</v>
      </c>
      <c r="N86" s="92">
        <f>SUM(N3:N85)</f>
        <v>75293204</v>
      </c>
      <c r="R86" s="92">
        <f>SUM(R3:R85)</f>
        <v>61006659</v>
      </c>
      <c r="T86" s="92">
        <f>SUM(T3:T85)</f>
        <v>68044795</v>
      </c>
    </row>
  </sheetData>
  <mergeCells count="5">
    <mergeCell ref="A1:F1"/>
    <mergeCell ref="G1:J1"/>
    <mergeCell ref="K1:N1"/>
    <mergeCell ref="O1:R1"/>
    <mergeCell ref="S1:T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009BD-ED70-45D9-BF8F-FD1C674C0860}">
  <dimension ref="A1:V237"/>
  <sheetViews>
    <sheetView workbookViewId="0">
      <selection activeCell="C2" sqref="C2"/>
    </sheetView>
  </sheetViews>
  <sheetFormatPr baseColWidth="10" defaultRowHeight="15" x14ac:dyDescent="0.25"/>
  <cols>
    <col min="1" max="1" width="8.85546875" customWidth="1"/>
    <col min="3" max="3" width="18.42578125" customWidth="1"/>
    <col min="4" max="4" width="34.42578125" style="34" customWidth="1"/>
    <col min="7" max="7" width="21.7109375" customWidth="1"/>
    <col min="12" max="12" width="14.42578125" customWidth="1"/>
    <col min="16" max="16" width="13" bestFit="1" customWidth="1"/>
    <col min="20" max="22" width="13" bestFit="1" customWidth="1"/>
  </cols>
  <sheetData>
    <row r="1" spans="1:22" ht="15.75" thickBot="1" x14ac:dyDescent="0.3">
      <c r="A1" s="427" t="s">
        <v>1289</v>
      </c>
      <c r="B1" s="428"/>
      <c r="C1" s="428"/>
      <c r="D1" s="428"/>
      <c r="E1" s="428"/>
      <c r="F1" s="428"/>
      <c r="G1" s="428"/>
      <c r="H1" s="429"/>
      <c r="I1" s="430" t="s">
        <v>287</v>
      </c>
      <c r="J1" s="431"/>
      <c r="K1" s="431"/>
      <c r="L1" s="432"/>
      <c r="M1" s="433" t="s">
        <v>288</v>
      </c>
      <c r="N1" s="434"/>
      <c r="O1" s="434"/>
      <c r="P1" s="435"/>
      <c r="Q1" s="436" t="s">
        <v>289</v>
      </c>
      <c r="R1" s="436"/>
      <c r="S1" s="436"/>
      <c r="T1" s="436"/>
      <c r="U1" s="437" t="s">
        <v>706</v>
      </c>
      <c r="V1" s="438"/>
    </row>
    <row r="2" spans="1:22" ht="51.75" thickBot="1" x14ac:dyDescent="0.3">
      <c r="A2" s="240" t="s">
        <v>0</v>
      </c>
      <c r="B2" s="100" t="s">
        <v>1</v>
      </c>
      <c r="C2" s="100" t="s">
        <v>2</v>
      </c>
      <c r="D2" s="100" t="s">
        <v>3</v>
      </c>
      <c r="E2" s="100" t="s">
        <v>4</v>
      </c>
      <c r="F2" s="241" t="s">
        <v>5</v>
      </c>
      <c r="G2" s="136" t="s">
        <v>53</v>
      </c>
      <c r="H2" s="4" t="s">
        <v>6</v>
      </c>
      <c r="I2" s="242" t="s">
        <v>7</v>
      </c>
      <c r="J2" s="243" t="s">
        <v>8</v>
      </c>
      <c r="K2" s="243" t="s">
        <v>9</v>
      </c>
      <c r="L2" s="244" t="s">
        <v>10</v>
      </c>
      <c r="M2" s="245" t="s">
        <v>7</v>
      </c>
      <c r="N2" s="246" t="s">
        <v>8</v>
      </c>
      <c r="O2" s="246" t="s">
        <v>9</v>
      </c>
      <c r="P2" s="247" t="s">
        <v>10</v>
      </c>
      <c r="Q2" s="248" t="s">
        <v>7</v>
      </c>
      <c r="R2" s="249" t="s">
        <v>8</v>
      </c>
      <c r="S2" s="249" t="s">
        <v>9</v>
      </c>
      <c r="T2" s="250" t="s">
        <v>10</v>
      </c>
      <c r="U2" s="251" t="s">
        <v>9</v>
      </c>
      <c r="V2" s="251" t="s">
        <v>10</v>
      </c>
    </row>
    <row r="3" spans="1:22" ht="76.5" x14ac:dyDescent="0.25">
      <c r="A3" s="252">
        <v>1</v>
      </c>
      <c r="B3" s="253">
        <v>51241204</v>
      </c>
      <c r="C3" s="85" t="s">
        <v>707</v>
      </c>
      <c r="D3" s="57" t="s">
        <v>708</v>
      </c>
      <c r="E3" s="56" t="s">
        <v>709</v>
      </c>
      <c r="F3" s="254">
        <v>1</v>
      </c>
      <c r="G3" s="85"/>
      <c r="H3" s="60" t="s">
        <v>710</v>
      </c>
      <c r="I3" s="255">
        <v>30200</v>
      </c>
      <c r="J3" s="62">
        <f>+I3*19%</f>
        <v>5738</v>
      </c>
      <c r="K3" s="62">
        <f>+I3+J3</f>
        <v>35938</v>
      </c>
      <c r="L3" s="66">
        <f t="shared" ref="L3:L66" si="0">+K3*F3</f>
        <v>35938</v>
      </c>
      <c r="M3" s="61">
        <v>33500</v>
      </c>
      <c r="N3" s="62">
        <f>+M3*19%</f>
        <v>6365</v>
      </c>
      <c r="O3" s="62">
        <f>+N3+M3</f>
        <v>39865</v>
      </c>
      <c r="P3" s="63">
        <f t="shared" ref="P3:P66" si="1">+O3*F3</f>
        <v>39865</v>
      </c>
      <c r="Q3" s="255">
        <v>27100</v>
      </c>
      <c r="R3" s="62">
        <f>+Q3*19%</f>
        <v>5149</v>
      </c>
      <c r="S3" s="62">
        <f>+Q3+R3</f>
        <v>32249</v>
      </c>
      <c r="T3" s="66">
        <f t="shared" ref="T3:T66" si="2">+S3*F3</f>
        <v>32249</v>
      </c>
      <c r="U3" s="61">
        <f>+AVERAGE(K3,O3,S3)</f>
        <v>36017.333333333336</v>
      </c>
      <c r="V3" s="63">
        <f t="shared" ref="V3:V66" si="3">+U3*F3</f>
        <v>36017.333333333336</v>
      </c>
    </row>
    <row r="4" spans="1:22" ht="89.25" x14ac:dyDescent="0.25">
      <c r="A4" s="256">
        <v>2</v>
      </c>
      <c r="B4" s="257">
        <v>51241201</v>
      </c>
      <c r="C4" s="67" t="s">
        <v>711</v>
      </c>
      <c r="D4" s="78" t="s">
        <v>712</v>
      </c>
      <c r="E4" s="67" t="s">
        <v>709</v>
      </c>
      <c r="F4" s="258">
        <v>1</v>
      </c>
      <c r="G4" s="86"/>
      <c r="H4" s="71" t="s">
        <v>710</v>
      </c>
      <c r="I4" s="259">
        <v>75600</v>
      </c>
      <c r="J4" s="73">
        <f t="shared" ref="J4:J67" si="4">+I4*19%</f>
        <v>14364</v>
      </c>
      <c r="K4" s="73">
        <f t="shared" ref="K4:K67" si="5">+I4+J4</f>
        <v>89964</v>
      </c>
      <c r="L4" s="77">
        <f t="shared" si="0"/>
        <v>89964</v>
      </c>
      <c r="M4" s="72">
        <v>84000</v>
      </c>
      <c r="N4" s="73">
        <f t="shared" ref="N4:N11" si="6">+M4*19%</f>
        <v>15960</v>
      </c>
      <c r="O4" s="73">
        <f t="shared" ref="O4:O11" si="7">+N4+M4</f>
        <v>99960</v>
      </c>
      <c r="P4" s="74">
        <f t="shared" si="1"/>
        <v>99960</v>
      </c>
      <c r="Q4" s="259">
        <v>68000</v>
      </c>
      <c r="R4" s="73">
        <f t="shared" ref="R4:R67" si="8">+Q4*19%</f>
        <v>12920</v>
      </c>
      <c r="S4" s="73">
        <f t="shared" ref="S4:S67" si="9">+Q4+R4</f>
        <v>80920</v>
      </c>
      <c r="T4" s="77">
        <f t="shared" si="2"/>
        <v>80920</v>
      </c>
      <c r="U4" s="72">
        <f t="shared" ref="U4:U67" si="10">+AVERAGE(K4,O4,S4)</f>
        <v>90281.333333333328</v>
      </c>
      <c r="V4" s="74">
        <f t="shared" si="3"/>
        <v>90281.333333333328</v>
      </c>
    </row>
    <row r="5" spans="1:22" ht="84" customHeight="1" x14ac:dyDescent="0.25">
      <c r="A5" s="256">
        <v>3</v>
      </c>
      <c r="B5" s="86">
        <v>12352104</v>
      </c>
      <c r="C5" s="86" t="s">
        <v>713</v>
      </c>
      <c r="D5" s="68" t="s">
        <v>714</v>
      </c>
      <c r="E5" s="86" t="s">
        <v>715</v>
      </c>
      <c r="F5" s="260">
        <v>4</v>
      </c>
      <c r="G5" s="86"/>
      <c r="H5" s="71" t="s">
        <v>710</v>
      </c>
      <c r="I5" s="259">
        <v>270500</v>
      </c>
      <c r="J5" s="73">
        <f t="shared" si="4"/>
        <v>51395</v>
      </c>
      <c r="K5" s="73">
        <f t="shared" si="5"/>
        <v>321895</v>
      </c>
      <c r="L5" s="77">
        <f t="shared" si="0"/>
        <v>1287580</v>
      </c>
      <c r="M5" s="72">
        <v>300500</v>
      </c>
      <c r="N5" s="73">
        <f t="shared" si="6"/>
        <v>57095</v>
      </c>
      <c r="O5" s="73">
        <f t="shared" si="7"/>
        <v>357595</v>
      </c>
      <c r="P5" s="74">
        <f t="shared" si="1"/>
        <v>1430380</v>
      </c>
      <c r="Q5" s="259">
        <v>243400</v>
      </c>
      <c r="R5" s="73">
        <f t="shared" si="8"/>
        <v>46246</v>
      </c>
      <c r="S5" s="73">
        <f t="shared" si="9"/>
        <v>289646</v>
      </c>
      <c r="T5" s="77">
        <f t="shared" si="2"/>
        <v>1158584</v>
      </c>
      <c r="U5" s="72">
        <f t="shared" si="10"/>
        <v>323045.33333333331</v>
      </c>
      <c r="V5" s="74">
        <f t="shared" si="3"/>
        <v>1292181.3333333333</v>
      </c>
    </row>
    <row r="6" spans="1:22" ht="89.25" x14ac:dyDescent="0.25">
      <c r="A6" s="252">
        <v>4</v>
      </c>
      <c r="B6" s="86">
        <v>12161805</v>
      </c>
      <c r="C6" s="86" t="s">
        <v>716</v>
      </c>
      <c r="D6" s="68" t="s">
        <v>717</v>
      </c>
      <c r="E6" s="86" t="s">
        <v>718</v>
      </c>
      <c r="F6" s="260">
        <v>2</v>
      </c>
      <c r="G6" s="86"/>
      <c r="H6" s="71" t="s">
        <v>710</v>
      </c>
      <c r="I6" s="259">
        <v>188200</v>
      </c>
      <c r="J6" s="73">
        <f t="shared" si="4"/>
        <v>35758</v>
      </c>
      <c r="K6" s="73">
        <f t="shared" si="5"/>
        <v>223958</v>
      </c>
      <c r="L6" s="77">
        <f t="shared" si="0"/>
        <v>447916</v>
      </c>
      <c r="M6" s="72">
        <v>209100</v>
      </c>
      <c r="N6" s="73">
        <f t="shared" si="6"/>
        <v>39729</v>
      </c>
      <c r="O6" s="73">
        <f t="shared" si="7"/>
        <v>248829</v>
      </c>
      <c r="P6" s="74">
        <f t="shared" si="1"/>
        <v>497658</v>
      </c>
      <c r="Q6" s="259">
        <v>169300</v>
      </c>
      <c r="R6" s="73">
        <f t="shared" si="8"/>
        <v>32167</v>
      </c>
      <c r="S6" s="73">
        <f t="shared" si="9"/>
        <v>201467</v>
      </c>
      <c r="T6" s="77">
        <f t="shared" si="2"/>
        <v>402934</v>
      </c>
      <c r="U6" s="72">
        <f t="shared" si="10"/>
        <v>224751.33333333334</v>
      </c>
      <c r="V6" s="74">
        <f t="shared" si="3"/>
        <v>449502.66666666669</v>
      </c>
    </row>
    <row r="7" spans="1:22" ht="53.25" customHeight="1" x14ac:dyDescent="0.25">
      <c r="A7" s="256">
        <v>5</v>
      </c>
      <c r="B7" s="86">
        <v>53131644</v>
      </c>
      <c r="C7" s="86" t="s">
        <v>719</v>
      </c>
      <c r="D7" s="68" t="s">
        <v>720</v>
      </c>
      <c r="E7" s="86" t="s">
        <v>721</v>
      </c>
      <c r="F7" s="260">
        <v>1</v>
      </c>
      <c r="G7" s="86"/>
      <c r="H7" s="71" t="s">
        <v>710</v>
      </c>
      <c r="I7" s="259">
        <v>19000</v>
      </c>
      <c r="J7" s="73">
        <f t="shared" si="4"/>
        <v>3610</v>
      </c>
      <c r="K7" s="73">
        <f t="shared" si="5"/>
        <v>22610</v>
      </c>
      <c r="L7" s="77">
        <f t="shared" si="0"/>
        <v>22610</v>
      </c>
      <c r="M7" s="72">
        <v>21100</v>
      </c>
      <c r="N7" s="73">
        <f t="shared" si="6"/>
        <v>4009</v>
      </c>
      <c r="O7" s="73">
        <f t="shared" si="7"/>
        <v>25109</v>
      </c>
      <c r="P7" s="74">
        <f t="shared" si="1"/>
        <v>25109</v>
      </c>
      <c r="Q7" s="259">
        <v>17100</v>
      </c>
      <c r="R7" s="73">
        <f t="shared" si="8"/>
        <v>3249</v>
      </c>
      <c r="S7" s="73">
        <f t="shared" si="9"/>
        <v>20349</v>
      </c>
      <c r="T7" s="77">
        <f t="shared" si="2"/>
        <v>20349</v>
      </c>
      <c r="U7" s="72">
        <f t="shared" si="10"/>
        <v>22689.333333333332</v>
      </c>
      <c r="V7" s="74">
        <f t="shared" si="3"/>
        <v>22689.333333333332</v>
      </c>
    </row>
    <row r="8" spans="1:22" ht="54" customHeight="1" x14ac:dyDescent="0.25">
      <c r="A8" s="256">
        <v>6</v>
      </c>
      <c r="B8" s="86">
        <v>53131644</v>
      </c>
      <c r="C8" s="86" t="s">
        <v>722</v>
      </c>
      <c r="D8" s="68" t="s">
        <v>723</v>
      </c>
      <c r="E8" s="86" t="s">
        <v>721</v>
      </c>
      <c r="F8" s="260">
        <v>1</v>
      </c>
      <c r="G8" s="86"/>
      <c r="H8" s="71" t="s">
        <v>710</v>
      </c>
      <c r="I8" s="259">
        <v>28500</v>
      </c>
      <c r="J8" s="73">
        <f t="shared" si="4"/>
        <v>5415</v>
      </c>
      <c r="K8" s="73">
        <f t="shared" si="5"/>
        <v>33915</v>
      </c>
      <c r="L8" s="77">
        <f t="shared" si="0"/>
        <v>33915</v>
      </c>
      <c r="M8" s="72">
        <v>31600</v>
      </c>
      <c r="N8" s="73">
        <f t="shared" si="6"/>
        <v>6004</v>
      </c>
      <c r="O8" s="73">
        <f t="shared" si="7"/>
        <v>37604</v>
      </c>
      <c r="P8" s="74">
        <f t="shared" si="1"/>
        <v>37604</v>
      </c>
      <c r="Q8" s="259">
        <v>25600</v>
      </c>
      <c r="R8" s="73">
        <f t="shared" si="8"/>
        <v>4864</v>
      </c>
      <c r="S8" s="73">
        <f t="shared" si="9"/>
        <v>30464</v>
      </c>
      <c r="T8" s="77">
        <f t="shared" si="2"/>
        <v>30464</v>
      </c>
      <c r="U8" s="72">
        <f t="shared" si="10"/>
        <v>33994.333333333336</v>
      </c>
      <c r="V8" s="74">
        <f t="shared" si="3"/>
        <v>33994.333333333336</v>
      </c>
    </row>
    <row r="9" spans="1:22" ht="53.25" customHeight="1" x14ac:dyDescent="0.25">
      <c r="A9" s="252">
        <v>7</v>
      </c>
      <c r="B9" s="86">
        <v>53131644</v>
      </c>
      <c r="C9" s="86" t="s">
        <v>724</v>
      </c>
      <c r="D9" s="68" t="s">
        <v>725</v>
      </c>
      <c r="E9" s="86" t="s">
        <v>721</v>
      </c>
      <c r="F9" s="260">
        <v>1</v>
      </c>
      <c r="G9" s="86"/>
      <c r="H9" s="71" t="s">
        <v>710</v>
      </c>
      <c r="I9" s="259">
        <v>30200</v>
      </c>
      <c r="J9" s="73">
        <f t="shared" si="4"/>
        <v>5738</v>
      </c>
      <c r="K9" s="73">
        <f t="shared" si="5"/>
        <v>35938</v>
      </c>
      <c r="L9" s="77">
        <f t="shared" si="0"/>
        <v>35938</v>
      </c>
      <c r="M9" s="72">
        <v>33500</v>
      </c>
      <c r="N9" s="73">
        <f t="shared" si="6"/>
        <v>6365</v>
      </c>
      <c r="O9" s="73">
        <f t="shared" si="7"/>
        <v>39865</v>
      </c>
      <c r="P9" s="74">
        <f t="shared" si="1"/>
        <v>39865</v>
      </c>
      <c r="Q9" s="259">
        <v>27100</v>
      </c>
      <c r="R9" s="73">
        <f t="shared" si="8"/>
        <v>5149</v>
      </c>
      <c r="S9" s="73">
        <f t="shared" si="9"/>
        <v>32249</v>
      </c>
      <c r="T9" s="77">
        <f t="shared" si="2"/>
        <v>32249</v>
      </c>
      <c r="U9" s="72">
        <f t="shared" si="10"/>
        <v>36017.333333333336</v>
      </c>
      <c r="V9" s="74">
        <f t="shared" si="3"/>
        <v>36017.333333333336</v>
      </c>
    </row>
    <row r="10" spans="1:22" ht="57.75" customHeight="1" x14ac:dyDescent="0.25">
      <c r="A10" s="256">
        <v>8</v>
      </c>
      <c r="B10" s="86">
        <v>53131644</v>
      </c>
      <c r="C10" s="86" t="s">
        <v>726</v>
      </c>
      <c r="D10" s="68" t="s">
        <v>727</v>
      </c>
      <c r="E10" s="86" t="s">
        <v>721</v>
      </c>
      <c r="F10" s="260">
        <v>1</v>
      </c>
      <c r="G10" s="86"/>
      <c r="H10" s="71" t="s">
        <v>710</v>
      </c>
      <c r="I10" s="259">
        <v>368000</v>
      </c>
      <c r="J10" s="73">
        <f t="shared" si="4"/>
        <v>69920</v>
      </c>
      <c r="K10" s="73">
        <f t="shared" si="5"/>
        <v>437920</v>
      </c>
      <c r="L10" s="77">
        <f t="shared" si="0"/>
        <v>437920</v>
      </c>
      <c r="M10" s="72">
        <v>408800</v>
      </c>
      <c r="N10" s="73">
        <f t="shared" si="6"/>
        <v>77672</v>
      </c>
      <c r="O10" s="73">
        <f t="shared" si="7"/>
        <v>486472</v>
      </c>
      <c r="P10" s="74">
        <f t="shared" si="1"/>
        <v>486472</v>
      </c>
      <c r="Q10" s="259">
        <v>331200</v>
      </c>
      <c r="R10" s="73">
        <f t="shared" si="8"/>
        <v>62928</v>
      </c>
      <c r="S10" s="73">
        <f t="shared" si="9"/>
        <v>394128</v>
      </c>
      <c r="T10" s="77">
        <f t="shared" si="2"/>
        <v>394128</v>
      </c>
      <c r="U10" s="72">
        <f t="shared" si="10"/>
        <v>439506.66666666669</v>
      </c>
      <c r="V10" s="74">
        <f t="shared" si="3"/>
        <v>439506.66666666669</v>
      </c>
    </row>
    <row r="11" spans="1:22" ht="53.25" customHeight="1" x14ac:dyDescent="0.25">
      <c r="A11" s="256">
        <v>9</v>
      </c>
      <c r="B11" s="257">
        <v>53131644</v>
      </c>
      <c r="C11" s="257" t="s">
        <v>728</v>
      </c>
      <c r="D11" s="261" t="s">
        <v>729</v>
      </c>
      <c r="E11" s="257" t="s">
        <v>730</v>
      </c>
      <c r="F11" s="262">
        <v>1</v>
      </c>
      <c r="G11" s="86"/>
      <c r="H11" s="71" t="s">
        <v>710</v>
      </c>
      <c r="I11" s="259">
        <v>11700</v>
      </c>
      <c r="J11" s="73">
        <f t="shared" si="4"/>
        <v>2223</v>
      </c>
      <c r="K11" s="73">
        <f t="shared" si="5"/>
        <v>13923</v>
      </c>
      <c r="L11" s="77">
        <f t="shared" si="0"/>
        <v>13923</v>
      </c>
      <c r="M11" s="72">
        <v>13000</v>
      </c>
      <c r="N11" s="73">
        <f t="shared" si="6"/>
        <v>2470</v>
      </c>
      <c r="O11" s="73">
        <f t="shared" si="7"/>
        <v>15470</v>
      </c>
      <c r="P11" s="74">
        <f t="shared" si="1"/>
        <v>15470</v>
      </c>
      <c r="Q11" s="259">
        <v>10500</v>
      </c>
      <c r="R11" s="73">
        <f t="shared" si="8"/>
        <v>1995</v>
      </c>
      <c r="S11" s="73">
        <f t="shared" si="9"/>
        <v>12495</v>
      </c>
      <c r="T11" s="77">
        <f t="shared" si="2"/>
        <v>12495</v>
      </c>
      <c r="U11" s="72">
        <f t="shared" si="10"/>
        <v>13962.666666666666</v>
      </c>
      <c r="V11" s="74">
        <f t="shared" si="3"/>
        <v>13962.666666666666</v>
      </c>
    </row>
    <row r="12" spans="1:22" ht="90.75" customHeight="1" x14ac:dyDescent="0.25">
      <c r="A12" s="252">
        <v>10</v>
      </c>
      <c r="B12" s="257">
        <v>51171608</v>
      </c>
      <c r="C12" s="67" t="s">
        <v>731</v>
      </c>
      <c r="D12" s="78" t="s">
        <v>732</v>
      </c>
      <c r="E12" s="67" t="s">
        <v>715</v>
      </c>
      <c r="F12" s="258">
        <v>2</v>
      </c>
      <c r="G12" s="86"/>
      <c r="H12" s="71" t="s">
        <v>710</v>
      </c>
      <c r="I12" s="259">
        <v>26400</v>
      </c>
      <c r="J12" s="73">
        <f t="shared" si="4"/>
        <v>5016</v>
      </c>
      <c r="K12" s="73">
        <f t="shared" si="5"/>
        <v>31416</v>
      </c>
      <c r="L12" s="77">
        <f t="shared" si="0"/>
        <v>62832</v>
      </c>
      <c r="M12" s="72">
        <v>29300</v>
      </c>
      <c r="N12" s="73">
        <f>+M12*19%</f>
        <v>5567</v>
      </c>
      <c r="O12" s="73">
        <f>+M12+N12</f>
        <v>34867</v>
      </c>
      <c r="P12" s="74">
        <f t="shared" si="1"/>
        <v>69734</v>
      </c>
      <c r="Q12" s="259">
        <v>23700</v>
      </c>
      <c r="R12" s="73">
        <f t="shared" si="8"/>
        <v>4503</v>
      </c>
      <c r="S12" s="73">
        <f t="shared" si="9"/>
        <v>28203</v>
      </c>
      <c r="T12" s="77">
        <f t="shared" si="2"/>
        <v>56406</v>
      </c>
      <c r="U12" s="72">
        <f t="shared" si="10"/>
        <v>31495.333333333332</v>
      </c>
      <c r="V12" s="74">
        <f t="shared" si="3"/>
        <v>62990.666666666664</v>
      </c>
    </row>
    <row r="13" spans="1:22" ht="83.25" customHeight="1" x14ac:dyDescent="0.25">
      <c r="A13" s="256">
        <v>11</v>
      </c>
      <c r="B13" s="263">
        <v>42152419</v>
      </c>
      <c r="C13" s="86" t="s">
        <v>733</v>
      </c>
      <c r="D13" s="68" t="s">
        <v>734</v>
      </c>
      <c r="E13" s="86" t="s">
        <v>735</v>
      </c>
      <c r="F13" s="69">
        <v>1</v>
      </c>
      <c r="G13" s="86"/>
      <c r="H13" s="71" t="s">
        <v>736</v>
      </c>
      <c r="I13" s="259">
        <v>27200</v>
      </c>
      <c r="J13" s="73">
        <f t="shared" si="4"/>
        <v>5168</v>
      </c>
      <c r="K13" s="73">
        <f t="shared" si="5"/>
        <v>32368</v>
      </c>
      <c r="L13" s="77">
        <f t="shared" si="0"/>
        <v>32368</v>
      </c>
      <c r="M13" s="72">
        <v>30200</v>
      </c>
      <c r="N13" s="73">
        <f t="shared" ref="N13:N76" si="11">+M13*19%</f>
        <v>5738</v>
      </c>
      <c r="O13" s="73">
        <f t="shared" ref="O13:O76" si="12">+M13+N13</f>
        <v>35938</v>
      </c>
      <c r="P13" s="74">
        <f t="shared" si="1"/>
        <v>35938</v>
      </c>
      <c r="Q13" s="259">
        <v>24400</v>
      </c>
      <c r="R13" s="73">
        <f t="shared" si="8"/>
        <v>4636</v>
      </c>
      <c r="S13" s="73">
        <f t="shared" si="9"/>
        <v>29036</v>
      </c>
      <c r="T13" s="77">
        <f t="shared" si="2"/>
        <v>29036</v>
      </c>
      <c r="U13" s="72">
        <f t="shared" si="10"/>
        <v>32447.333333333332</v>
      </c>
      <c r="V13" s="74">
        <f t="shared" si="3"/>
        <v>32447.333333333332</v>
      </c>
    </row>
    <row r="14" spans="1:22" ht="68.25" customHeight="1" x14ac:dyDescent="0.25">
      <c r="A14" s="256">
        <v>12</v>
      </c>
      <c r="B14" s="86">
        <v>51241210</v>
      </c>
      <c r="C14" s="86" t="s">
        <v>737</v>
      </c>
      <c r="D14" s="68" t="s">
        <v>738</v>
      </c>
      <c r="E14" s="86" t="s">
        <v>715</v>
      </c>
      <c r="F14" s="260">
        <v>1</v>
      </c>
      <c r="G14" s="86"/>
      <c r="H14" s="71" t="s">
        <v>710</v>
      </c>
      <c r="I14" s="259">
        <v>272000</v>
      </c>
      <c r="J14" s="73">
        <f t="shared" si="4"/>
        <v>51680</v>
      </c>
      <c r="K14" s="73">
        <f t="shared" si="5"/>
        <v>323680</v>
      </c>
      <c r="L14" s="77">
        <f t="shared" si="0"/>
        <v>323680</v>
      </c>
      <c r="M14" s="72">
        <v>302200</v>
      </c>
      <c r="N14" s="73">
        <f t="shared" si="11"/>
        <v>57418</v>
      </c>
      <c r="O14" s="73">
        <f t="shared" si="12"/>
        <v>359618</v>
      </c>
      <c r="P14" s="74">
        <f t="shared" si="1"/>
        <v>359618</v>
      </c>
      <c r="Q14" s="259">
        <v>244800</v>
      </c>
      <c r="R14" s="73">
        <f t="shared" si="8"/>
        <v>46512</v>
      </c>
      <c r="S14" s="73">
        <f t="shared" si="9"/>
        <v>291312</v>
      </c>
      <c r="T14" s="77">
        <f t="shared" si="2"/>
        <v>291312</v>
      </c>
      <c r="U14" s="72">
        <f t="shared" si="10"/>
        <v>324870</v>
      </c>
      <c r="V14" s="74">
        <f t="shared" si="3"/>
        <v>324870</v>
      </c>
    </row>
    <row r="15" spans="1:22" ht="73.5" customHeight="1" x14ac:dyDescent="0.25">
      <c r="A15" s="252">
        <v>13</v>
      </c>
      <c r="B15" s="86">
        <v>12352104</v>
      </c>
      <c r="C15" s="86" t="s">
        <v>739</v>
      </c>
      <c r="D15" s="68" t="s">
        <v>740</v>
      </c>
      <c r="E15" s="86" t="s">
        <v>741</v>
      </c>
      <c r="F15" s="260">
        <v>1</v>
      </c>
      <c r="G15" s="86"/>
      <c r="H15" s="71" t="s">
        <v>710</v>
      </c>
      <c r="I15" s="259">
        <v>70500</v>
      </c>
      <c r="J15" s="73">
        <f t="shared" si="4"/>
        <v>13395</v>
      </c>
      <c r="K15" s="73">
        <f t="shared" si="5"/>
        <v>83895</v>
      </c>
      <c r="L15" s="77">
        <f t="shared" si="0"/>
        <v>83895</v>
      </c>
      <c r="M15" s="72">
        <v>78300</v>
      </c>
      <c r="N15" s="73">
        <f t="shared" si="11"/>
        <v>14877</v>
      </c>
      <c r="O15" s="73">
        <f t="shared" si="12"/>
        <v>93177</v>
      </c>
      <c r="P15" s="74">
        <f t="shared" si="1"/>
        <v>93177</v>
      </c>
      <c r="Q15" s="259">
        <v>63400</v>
      </c>
      <c r="R15" s="73">
        <f t="shared" si="8"/>
        <v>12046</v>
      </c>
      <c r="S15" s="73">
        <f t="shared" si="9"/>
        <v>75446</v>
      </c>
      <c r="T15" s="77">
        <f t="shared" si="2"/>
        <v>75446</v>
      </c>
      <c r="U15" s="72">
        <f t="shared" si="10"/>
        <v>84172.666666666672</v>
      </c>
      <c r="V15" s="74">
        <f t="shared" si="3"/>
        <v>84172.666666666672</v>
      </c>
    </row>
    <row r="16" spans="1:22" ht="89.25" customHeight="1" x14ac:dyDescent="0.25">
      <c r="A16" s="256">
        <v>14</v>
      </c>
      <c r="B16" s="86">
        <v>12141916</v>
      </c>
      <c r="C16" s="86" t="s">
        <v>742</v>
      </c>
      <c r="D16" s="68" t="s">
        <v>743</v>
      </c>
      <c r="E16" s="86" t="s">
        <v>718</v>
      </c>
      <c r="F16" s="260">
        <v>1</v>
      </c>
      <c r="G16" s="86"/>
      <c r="H16" s="71" t="s">
        <v>710</v>
      </c>
      <c r="I16" s="259">
        <v>218400</v>
      </c>
      <c r="J16" s="73">
        <f t="shared" si="4"/>
        <v>41496</v>
      </c>
      <c r="K16" s="73">
        <f t="shared" si="5"/>
        <v>259896</v>
      </c>
      <c r="L16" s="77">
        <f t="shared" si="0"/>
        <v>259896</v>
      </c>
      <c r="M16" s="72">
        <v>242600</v>
      </c>
      <c r="N16" s="73">
        <f t="shared" si="11"/>
        <v>46094</v>
      </c>
      <c r="O16" s="73">
        <f t="shared" si="12"/>
        <v>288694</v>
      </c>
      <c r="P16" s="74">
        <f t="shared" si="1"/>
        <v>288694</v>
      </c>
      <c r="Q16" s="259">
        <v>196500</v>
      </c>
      <c r="R16" s="73">
        <f t="shared" si="8"/>
        <v>37335</v>
      </c>
      <c r="S16" s="73">
        <f t="shared" si="9"/>
        <v>233835</v>
      </c>
      <c r="T16" s="77">
        <f t="shared" si="2"/>
        <v>233835</v>
      </c>
      <c r="U16" s="72">
        <f t="shared" si="10"/>
        <v>260808.33333333334</v>
      </c>
      <c r="V16" s="74">
        <f t="shared" si="3"/>
        <v>260808.33333333334</v>
      </c>
    </row>
    <row r="17" spans="1:22" ht="114.75" x14ac:dyDescent="0.25">
      <c r="A17" s="256">
        <v>15</v>
      </c>
      <c r="B17" s="86">
        <v>12352116</v>
      </c>
      <c r="C17" s="86" t="s">
        <v>744</v>
      </c>
      <c r="D17" s="68" t="s">
        <v>745</v>
      </c>
      <c r="E17" s="86" t="s">
        <v>715</v>
      </c>
      <c r="F17" s="260">
        <v>1</v>
      </c>
      <c r="G17" s="86"/>
      <c r="H17" s="71" t="s">
        <v>710</v>
      </c>
      <c r="I17" s="259">
        <v>64000</v>
      </c>
      <c r="J17" s="73">
        <f t="shared" si="4"/>
        <v>12160</v>
      </c>
      <c r="K17" s="73">
        <f t="shared" si="5"/>
        <v>76160</v>
      </c>
      <c r="L17" s="77">
        <f t="shared" si="0"/>
        <v>76160</v>
      </c>
      <c r="M17" s="72">
        <v>71100</v>
      </c>
      <c r="N17" s="73">
        <f t="shared" si="11"/>
        <v>13509</v>
      </c>
      <c r="O17" s="73">
        <f t="shared" si="12"/>
        <v>84609</v>
      </c>
      <c r="P17" s="74">
        <f t="shared" si="1"/>
        <v>84609</v>
      </c>
      <c r="Q17" s="259">
        <v>57600</v>
      </c>
      <c r="R17" s="73">
        <f t="shared" si="8"/>
        <v>10944</v>
      </c>
      <c r="S17" s="73">
        <f t="shared" si="9"/>
        <v>68544</v>
      </c>
      <c r="T17" s="77">
        <f t="shared" si="2"/>
        <v>68544</v>
      </c>
      <c r="U17" s="72">
        <f t="shared" si="10"/>
        <v>76437.666666666672</v>
      </c>
      <c r="V17" s="74">
        <f t="shared" si="3"/>
        <v>76437.666666666672</v>
      </c>
    </row>
    <row r="18" spans="1:22" ht="70.5" customHeight="1" x14ac:dyDescent="0.25">
      <c r="A18" s="252">
        <v>16</v>
      </c>
      <c r="B18" s="86">
        <v>51241208</v>
      </c>
      <c r="C18" s="86" t="s">
        <v>746</v>
      </c>
      <c r="D18" s="68" t="s">
        <v>747</v>
      </c>
      <c r="E18" s="86" t="s">
        <v>709</v>
      </c>
      <c r="F18" s="260">
        <v>1</v>
      </c>
      <c r="G18" s="86"/>
      <c r="H18" s="71" t="s">
        <v>710</v>
      </c>
      <c r="I18" s="259">
        <v>90000</v>
      </c>
      <c r="J18" s="73">
        <f t="shared" si="4"/>
        <v>17100</v>
      </c>
      <c r="K18" s="73">
        <f t="shared" si="5"/>
        <v>107100</v>
      </c>
      <c r="L18" s="77">
        <f t="shared" si="0"/>
        <v>107100</v>
      </c>
      <c r="M18" s="72">
        <v>100000</v>
      </c>
      <c r="N18" s="73">
        <f t="shared" si="11"/>
        <v>19000</v>
      </c>
      <c r="O18" s="73">
        <f t="shared" si="12"/>
        <v>119000</v>
      </c>
      <c r="P18" s="74">
        <f t="shared" si="1"/>
        <v>119000</v>
      </c>
      <c r="Q18" s="259">
        <v>81000</v>
      </c>
      <c r="R18" s="73">
        <f t="shared" si="8"/>
        <v>15390</v>
      </c>
      <c r="S18" s="73">
        <f t="shared" si="9"/>
        <v>96390</v>
      </c>
      <c r="T18" s="77">
        <f t="shared" si="2"/>
        <v>96390</v>
      </c>
      <c r="U18" s="72">
        <f t="shared" si="10"/>
        <v>107496.66666666667</v>
      </c>
      <c r="V18" s="74">
        <f t="shared" si="3"/>
        <v>107496.66666666667</v>
      </c>
    </row>
    <row r="19" spans="1:22" ht="77.25" customHeight="1" x14ac:dyDescent="0.25">
      <c r="A19" s="256">
        <v>17</v>
      </c>
      <c r="B19" s="86">
        <v>12164501</v>
      </c>
      <c r="C19" s="86" t="s">
        <v>748</v>
      </c>
      <c r="D19" s="68" t="s">
        <v>749</v>
      </c>
      <c r="E19" s="86" t="s">
        <v>750</v>
      </c>
      <c r="F19" s="260">
        <v>1</v>
      </c>
      <c r="G19" s="86"/>
      <c r="H19" s="71" t="s">
        <v>710</v>
      </c>
      <c r="I19" s="259">
        <v>40000</v>
      </c>
      <c r="J19" s="73">
        <f t="shared" si="4"/>
        <v>7600</v>
      </c>
      <c r="K19" s="73">
        <f t="shared" si="5"/>
        <v>47600</v>
      </c>
      <c r="L19" s="77">
        <f t="shared" si="0"/>
        <v>47600</v>
      </c>
      <c r="M19" s="72">
        <v>44400</v>
      </c>
      <c r="N19" s="73">
        <f t="shared" si="11"/>
        <v>8436</v>
      </c>
      <c r="O19" s="73">
        <f t="shared" si="12"/>
        <v>52836</v>
      </c>
      <c r="P19" s="74">
        <f t="shared" si="1"/>
        <v>52836</v>
      </c>
      <c r="Q19" s="259">
        <v>36000</v>
      </c>
      <c r="R19" s="73">
        <f t="shared" si="8"/>
        <v>6840</v>
      </c>
      <c r="S19" s="73">
        <f t="shared" si="9"/>
        <v>42840</v>
      </c>
      <c r="T19" s="77">
        <f t="shared" si="2"/>
        <v>42840</v>
      </c>
      <c r="U19" s="72">
        <f t="shared" si="10"/>
        <v>47758.666666666664</v>
      </c>
      <c r="V19" s="74">
        <f t="shared" si="3"/>
        <v>47758.666666666664</v>
      </c>
    </row>
    <row r="20" spans="1:22" ht="69" customHeight="1" x14ac:dyDescent="0.25">
      <c r="A20" s="256">
        <v>18</v>
      </c>
      <c r="B20" s="86">
        <v>51241225</v>
      </c>
      <c r="C20" s="86" t="s">
        <v>751</v>
      </c>
      <c r="D20" s="68" t="s">
        <v>752</v>
      </c>
      <c r="E20" s="86" t="s">
        <v>750</v>
      </c>
      <c r="F20" s="260">
        <v>1</v>
      </c>
      <c r="G20" s="86"/>
      <c r="H20" s="71" t="s">
        <v>710</v>
      </c>
      <c r="I20" s="259">
        <v>180000</v>
      </c>
      <c r="J20" s="73">
        <f t="shared" si="4"/>
        <v>34200</v>
      </c>
      <c r="K20" s="73">
        <f t="shared" si="5"/>
        <v>214200</v>
      </c>
      <c r="L20" s="77">
        <f t="shared" si="0"/>
        <v>214200</v>
      </c>
      <c r="M20" s="72">
        <v>200000</v>
      </c>
      <c r="N20" s="73">
        <f t="shared" si="11"/>
        <v>38000</v>
      </c>
      <c r="O20" s="73">
        <f t="shared" si="12"/>
        <v>238000</v>
      </c>
      <c r="P20" s="74">
        <f t="shared" si="1"/>
        <v>238000</v>
      </c>
      <c r="Q20" s="259">
        <v>162000</v>
      </c>
      <c r="R20" s="73">
        <f t="shared" si="8"/>
        <v>30780</v>
      </c>
      <c r="S20" s="73">
        <f t="shared" si="9"/>
        <v>192780</v>
      </c>
      <c r="T20" s="77">
        <f t="shared" si="2"/>
        <v>192780</v>
      </c>
      <c r="U20" s="72">
        <f t="shared" si="10"/>
        <v>214993.33333333334</v>
      </c>
      <c r="V20" s="74">
        <f t="shared" si="3"/>
        <v>214993.33333333334</v>
      </c>
    </row>
    <row r="21" spans="1:22" ht="102" x14ac:dyDescent="0.25">
      <c r="A21" s="252">
        <v>19</v>
      </c>
      <c r="B21" s="86">
        <v>12352106</v>
      </c>
      <c r="C21" s="86" t="s">
        <v>753</v>
      </c>
      <c r="D21" s="68" t="s">
        <v>754</v>
      </c>
      <c r="E21" s="86" t="s">
        <v>750</v>
      </c>
      <c r="F21" s="260">
        <v>1</v>
      </c>
      <c r="G21" s="86"/>
      <c r="H21" s="71" t="s">
        <v>710</v>
      </c>
      <c r="I21" s="259">
        <v>53700</v>
      </c>
      <c r="J21" s="73">
        <f t="shared" si="4"/>
        <v>10203</v>
      </c>
      <c r="K21" s="73">
        <f t="shared" si="5"/>
        <v>63903</v>
      </c>
      <c r="L21" s="77">
        <f t="shared" si="0"/>
        <v>63903</v>
      </c>
      <c r="M21" s="72">
        <v>59600</v>
      </c>
      <c r="N21" s="73">
        <f t="shared" si="11"/>
        <v>11324</v>
      </c>
      <c r="O21" s="73">
        <f t="shared" si="12"/>
        <v>70924</v>
      </c>
      <c r="P21" s="74">
        <f t="shared" si="1"/>
        <v>70924</v>
      </c>
      <c r="Q21" s="259">
        <v>48300</v>
      </c>
      <c r="R21" s="73">
        <f t="shared" si="8"/>
        <v>9177</v>
      </c>
      <c r="S21" s="73">
        <f t="shared" si="9"/>
        <v>57477</v>
      </c>
      <c r="T21" s="77">
        <f t="shared" si="2"/>
        <v>57477</v>
      </c>
      <c r="U21" s="72">
        <f t="shared" si="10"/>
        <v>64101.333333333336</v>
      </c>
      <c r="V21" s="74">
        <f t="shared" si="3"/>
        <v>64101.333333333336</v>
      </c>
    </row>
    <row r="22" spans="1:22" ht="63.75" x14ac:dyDescent="0.25">
      <c r="A22" s="256">
        <v>20</v>
      </c>
      <c r="B22" s="86">
        <v>51101714</v>
      </c>
      <c r="C22" s="86" t="s">
        <v>755</v>
      </c>
      <c r="D22" s="68" t="s">
        <v>756</v>
      </c>
      <c r="E22" s="86" t="s">
        <v>718</v>
      </c>
      <c r="F22" s="260">
        <v>3</v>
      </c>
      <c r="G22" s="86"/>
      <c r="H22" s="71" t="s">
        <v>710</v>
      </c>
      <c r="I22" s="259">
        <v>58800</v>
      </c>
      <c r="J22" s="73">
        <f t="shared" si="4"/>
        <v>11172</v>
      </c>
      <c r="K22" s="73">
        <f t="shared" si="5"/>
        <v>69972</v>
      </c>
      <c r="L22" s="77">
        <f t="shared" si="0"/>
        <v>209916</v>
      </c>
      <c r="M22" s="72">
        <v>65300</v>
      </c>
      <c r="N22" s="73">
        <f t="shared" si="11"/>
        <v>12407</v>
      </c>
      <c r="O22" s="73">
        <f t="shared" si="12"/>
        <v>77707</v>
      </c>
      <c r="P22" s="74">
        <f t="shared" si="1"/>
        <v>233121</v>
      </c>
      <c r="Q22" s="259">
        <v>52900</v>
      </c>
      <c r="R22" s="73">
        <f t="shared" si="8"/>
        <v>10051</v>
      </c>
      <c r="S22" s="73">
        <f t="shared" si="9"/>
        <v>62951</v>
      </c>
      <c r="T22" s="77">
        <f t="shared" si="2"/>
        <v>188853</v>
      </c>
      <c r="U22" s="72">
        <f t="shared" si="10"/>
        <v>70210</v>
      </c>
      <c r="V22" s="74">
        <f t="shared" si="3"/>
        <v>210630</v>
      </c>
    </row>
    <row r="23" spans="1:22" ht="65.25" customHeight="1" x14ac:dyDescent="0.25">
      <c r="A23" s="256">
        <v>21</v>
      </c>
      <c r="B23" s="86">
        <v>11101518</v>
      </c>
      <c r="C23" s="126" t="s">
        <v>757</v>
      </c>
      <c r="D23" s="127" t="s">
        <v>758</v>
      </c>
      <c r="E23" s="86" t="s">
        <v>759</v>
      </c>
      <c r="F23" s="260">
        <v>1</v>
      </c>
      <c r="G23" s="86"/>
      <c r="H23" s="71" t="s">
        <v>710</v>
      </c>
      <c r="I23" s="259">
        <v>12600</v>
      </c>
      <c r="J23" s="73">
        <f t="shared" si="4"/>
        <v>2394</v>
      </c>
      <c r="K23" s="73">
        <f t="shared" si="5"/>
        <v>14994</v>
      </c>
      <c r="L23" s="77">
        <f t="shared" si="0"/>
        <v>14994</v>
      </c>
      <c r="M23" s="72">
        <v>14000</v>
      </c>
      <c r="N23" s="73">
        <f t="shared" si="11"/>
        <v>2660</v>
      </c>
      <c r="O23" s="73">
        <f t="shared" si="12"/>
        <v>16660</v>
      </c>
      <c r="P23" s="74">
        <f t="shared" si="1"/>
        <v>16660</v>
      </c>
      <c r="Q23" s="259">
        <v>11300</v>
      </c>
      <c r="R23" s="73">
        <f t="shared" si="8"/>
        <v>2147</v>
      </c>
      <c r="S23" s="73">
        <f t="shared" si="9"/>
        <v>13447</v>
      </c>
      <c r="T23" s="77">
        <f t="shared" si="2"/>
        <v>13447</v>
      </c>
      <c r="U23" s="72">
        <f t="shared" si="10"/>
        <v>15033.666666666666</v>
      </c>
      <c r="V23" s="74">
        <f t="shared" si="3"/>
        <v>15033.666666666666</v>
      </c>
    </row>
    <row r="24" spans="1:22" ht="76.5" x14ac:dyDescent="0.25">
      <c r="A24" s="252">
        <v>22</v>
      </c>
      <c r="B24" s="86">
        <v>12352104</v>
      </c>
      <c r="C24" s="86" t="s">
        <v>760</v>
      </c>
      <c r="D24" s="68" t="s">
        <v>761</v>
      </c>
      <c r="E24" s="86" t="s">
        <v>762</v>
      </c>
      <c r="F24" s="260">
        <v>1</v>
      </c>
      <c r="G24" s="86"/>
      <c r="H24" s="71" t="s">
        <v>710</v>
      </c>
      <c r="I24" s="259">
        <v>47000</v>
      </c>
      <c r="J24" s="73">
        <f t="shared" si="4"/>
        <v>8930</v>
      </c>
      <c r="K24" s="73">
        <f t="shared" si="5"/>
        <v>55930</v>
      </c>
      <c r="L24" s="77">
        <f t="shared" si="0"/>
        <v>55930</v>
      </c>
      <c r="M24" s="72">
        <v>52200</v>
      </c>
      <c r="N24" s="73">
        <f t="shared" si="11"/>
        <v>9918</v>
      </c>
      <c r="O24" s="73">
        <f t="shared" si="12"/>
        <v>62118</v>
      </c>
      <c r="P24" s="74">
        <f t="shared" si="1"/>
        <v>62118</v>
      </c>
      <c r="Q24" s="259">
        <v>42300</v>
      </c>
      <c r="R24" s="73">
        <f t="shared" si="8"/>
        <v>8037</v>
      </c>
      <c r="S24" s="73">
        <f t="shared" si="9"/>
        <v>50337</v>
      </c>
      <c r="T24" s="77">
        <f t="shared" si="2"/>
        <v>50337</v>
      </c>
      <c r="U24" s="72">
        <f t="shared" si="10"/>
        <v>56128.333333333336</v>
      </c>
      <c r="V24" s="74">
        <f t="shared" si="3"/>
        <v>56128.333333333336</v>
      </c>
    </row>
    <row r="25" spans="1:22" ht="89.25" x14ac:dyDescent="0.25">
      <c r="A25" s="256">
        <v>23</v>
      </c>
      <c r="B25" s="86">
        <v>12352106</v>
      </c>
      <c r="C25" s="86" t="s">
        <v>763</v>
      </c>
      <c r="D25" s="68" t="s">
        <v>764</v>
      </c>
      <c r="E25" s="86" t="s">
        <v>765</v>
      </c>
      <c r="F25" s="260">
        <v>1</v>
      </c>
      <c r="G25" s="86"/>
      <c r="H25" s="71" t="s">
        <v>710</v>
      </c>
      <c r="I25" s="259">
        <v>25200</v>
      </c>
      <c r="J25" s="73">
        <f t="shared" si="4"/>
        <v>4788</v>
      </c>
      <c r="K25" s="73">
        <f t="shared" si="5"/>
        <v>29988</v>
      </c>
      <c r="L25" s="77">
        <f t="shared" si="0"/>
        <v>29988</v>
      </c>
      <c r="M25" s="72">
        <v>28000</v>
      </c>
      <c r="N25" s="73">
        <f t="shared" si="11"/>
        <v>5320</v>
      </c>
      <c r="O25" s="73">
        <f t="shared" si="12"/>
        <v>33320</v>
      </c>
      <c r="P25" s="74">
        <f t="shared" si="1"/>
        <v>33320</v>
      </c>
      <c r="Q25" s="259">
        <v>22600</v>
      </c>
      <c r="R25" s="73">
        <f t="shared" si="8"/>
        <v>4294</v>
      </c>
      <c r="S25" s="73">
        <f t="shared" si="9"/>
        <v>26894</v>
      </c>
      <c r="T25" s="77">
        <f t="shared" si="2"/>
        <v>26894</v>
      </c>
      <c r="U25" s="72">
        <f t="shared" si="10"/>
        <v>30067.333333333332</v>
      </c>
      <c r="V25" s="74">
        <f t="shared" si="3"/>
        <v>30067.333333333332</v>
      </c>
    </row>
    <row r="26" spans="1:22" ht="86.25" customHeight="1" x14ac:dyDescent="0.25">
      <c r="A26" s="256">
        <v>24</v>
      </c>
      <c r="B26" s="86">
        <v>51101714</v>
      </c>
      <c r="C26" s="86" t="s">
        <v>766</v>
      </c>
      <c r="D26" s="68" t="s">
        <v>767</v>
      </c>
      <c r="E26" s="86" t="s">
        <v>718</v>
      </c>
      <c r="F26" s="260">
        <v>1</v>
      </c>
      <c r="G26" s="86"/>
      <c r="H26" s="71" t="s">
        <v>710</v>
      </c>
      <c r="I26" s="259">
        <v>100800</v>
      </c>
      <c r="J26" s="73">
        <f t="shared" si="4"/>
        <v>19152</v>
      </c>
      <c r="K26" s="73">
        <f t="shared" si="5"/>
        <v>119952</v>
      </c>
      <c r="L26" s="77">
        <f t="shared" si="0"/>
        <v>119952</v>
      </c>
      <c r="M26" s="72">
        <v>112000</v>
      </c>
      <c r="N26" s="73">
        <f t="shared" si="11"/>
        <v>21280</v>
      </c>
      <c r="O26" s="73">
        <f t="shared" si="12"/>
        <v>133280</v>
      </c>
      <c r="P26" s="74">
        <f t="shared" si="1"/>
        <v>133280</v>
      </c>
      <c r="Q26" s="259">
        <v>90700</v>
      </c>
      <c r="R26" s="73">
        <f t="shared" si="8"/>
        <v>17233</v>
      </c>
      <c r="S26" s="73">
        <f t="shared" si="9"/>
        <v>107933</v>
      </c>
      <c r="T26" s="77">
        <f t="shared" si="2"/>
        <v>107933</v>
      </c>
      <c r="U26" s="72">
        <f t="shared" si="10"/>
        <v>120388.33333333333</v>
      </c>
      <c r="V26" s="74">
        <f t="shared" si="3"/>
        <v>120388.33333333333</v>
      </c>
    </row>
    <row r="27" spans="1:22" ht="89.25" x14ac:dyDescent="0.25">
      <c r="A27" s="252">
        <v>25</v>
      </c>
      <c r="B27" s="86">
        <v>12352108</v>
      </c>
      <c r="C27" s="86" t="s">
        <v>768</v>
      </c>
      <c r="D27" s="68" t="s">
        <v>769</v>
      </c>
      <c r="E27" s="86" t="s">
        <v>770</v>
      </c>
      <c r="F27" s="260">
        <v>1</v>
      </c>
      <c r="G27" s="86"/>
      <c r="H27" s="71" t="s">
        <v>710</v>
      </c>
      <c r="I27" s="259">
        <v>72000</v>
      </c>
      <c r="J27" s="73">
        <f t="shared" si="4"/>
        <v>13680</v>
      </c>
      <c r="K27" s="73">
        <f t="shared" si="5"/>
        <v>85680</v>
      </c>
      <c r="L27" s="77">
        <f t="shared" si="0"/>
        <v>85680</v>
      </c>
      <c r="M27" s="72">
        <v>80000</v>
      </c>
      <c r="N27" s="73">
        <f t="shared" si="11"/>
        <v>15200</v>
      </c>
      <c r="O27" s="73">
        <f t="shared" si="12"/>
        <v>95200</v>
      </c>
      <c r="P27" s="74">
        <f t="shared" si="1"/>
        <v>95200</v>
      </c>
      <c r="Q27" s="259">
        <v>64800</v>
      </c>
      <c r="R27" s="73">
        <f t="shared" si="8"/>
        <v>12312</v>
      </c>
      <c r="S27" s="73">
        <f t="shared" si="9"/>
        <v>77112</v>
      </c>
      <c r="T27" s="77">
        <f t="shared" si="2"/>
        <v>77112</v>
      </c>
      <c r="U27" s="72">
        <f t="shared" si="10"/>
        <v>85997.333333333328</v>
      </c>
      <c r="V27" s="74">
        <f t="shared" si="3"/>
        <v>85997.333333333328</v>
      </c>
    </row>
    <row r="28" spans="1:22" ht="89.25" x14ac:dyDescent="0.25">
      <c r="A28" s="256">
        <v>26</v>
      </c>
      <c r="B28" s="86">
        <v>12181502</v>
      </c>
      <c r="C28" s="86" t="s">
        <v>771</v>
      </c>
      <c r="D28" s="68" t="s">
        <v>772</v>
      </c>
      <c r="E28" s="86" t="s">
        <v>773</v>
      </c>
      <c r="F28" s="260">
        <v>1</v>
      </c>
      <c r="G28" s="86"/>
      <c r="H28" s="71" t="s">
        <v>710</v>
      </c>
      <c r="I28" s="259">
        <v>70000</v>
      </c>
      <c r="J28" s="73">
        <f t="shared" si="4"/>
        <v>13300</v>
      </c>
      <c r="K28" s="73">
        <f t="shared" si="5"/>
        <v>83300</v>
      </c>
      <c r="L28" s="77">
        <f t="shared" si="0"/>
        <v>83300</v>
      </c>
      <c r="M28" s="72">
        <v>77700</v>
      </c>
      <c r="N28" s="73">
        <f t="shared" si="11"/>
        <v>14763</v>
      </c>
      <c r="O28" s="73">
        <f t="shared" si="12"/>
        <v>92463</v>
      </c>
      <c r="P28" s="74">
        <f t="shared" si="1"/>
        <v>92463</v>
      </c>
      <c r="Q28" s="259">
        <v>63000</v>
      </c>
      <c r="R28" s="73">
        <f t="shared" si="8"/>
        <v>11970</v>
      </c>
      <c r="S28" s="73">
        <f t="shared" si="9"/>
        <v>74970</v>
      </c>
      <c r="T28" s="77">
        <f t="shared" si="2"/>
        <v>74970</v>
      </c>
      <c r="U28" s="72">
        <f t="shared" si="10"/>
        <v>83577.666666666672</v>
      </c>
      <c r="V28" s="74">
        <f t="shared" si="3"/>
        <v>83577.666666666672</v>
      </c>
    </row>
    <row r="29" spans="1:22" ht="87" customHeight="1" x14ac:dyDescent="0.25">
      <c r="A29" s="256">
        <v>27</v>
      </c>
      <c r="B29" s="86">
        <v>12162801</v>
      </c>
      <c r="C29" s="86" t="s">
        <v>774</v>
      </c>
      <c r="D29" s="68" t="s">
        <v>775</v>
      </c>
      <c r="E29" s="86" t="s">
        <v>715</v>
      </c>
      <c r="F29" s="260">
        <v>3</v>
      </c>
      <c r="G29" s="86"/>
      <c r="H29" s="71" t="s">
        <v>710</v>
      </c>
      <c r="I29" s="259">
        <v>26600</v>
      </c>
      <c r="J29" s="73">
        <f t="shared" si="4"/>
        <v>5054</v>
      </c>
      <c r="K29" s="73">
        <f t="shared" si="5"/>
        <v>31654</v>
      </c>
      <c r="L29" s="77">
        <f t="shared" si="0"/>
        <v>94962</v>
      </c>
      <c r="M29" s="72">
        <v>29500</v>
      </c>
      <c r="N29" s="73">
        <f t="shared" si="11"/>
        <v>5605</v>
      </c>
      <c r="O29" s="73">
        <f t="shared" si="12"/>
        <v>35105</v>
      </c>
      <c r="P29" s="74">
        <f t="shared" si="1"/>
        <v>105315</v>
      </c>
      <c r="Q29" s="259">
        <v>23900</v>
      </c>
      <c r="R29" s="73">
        <f t="shared" si="8"/>
        <v>4541</v>
      </c>
      <c r="S29" s="73">
        <f t="shared" si="9"/>
        <v>28441</v>
      </c>
      <c r="T29" s="77">
        <f t="shared" si="2"/>
        <v>85323</v>
      </c>
      <c r="U29" s="72">
        <f t="shared" si="10"/>
        <v>31733.333333333332</v>
      </c>
      <c r="V29" s="74">
        <f t="shared" si="3"/>
        <v>95200</v>
      </c>
    </row>
    <row r="30" spans="1:22" ht="127.5" x14ac:dyDescent="0.25">
      <c r="A30" s="252">
        <v>28</v>
      </c>
      <c r="B30" s="86">
        <v>51171612</v>
      </c>
      <c r="C30" s="86" t="s">
        <v>776</v>
      </c>
      <c r="D30" s="68" t="s">
        <v>777</v>
      </c>
      <c r="E30" s="86" t="s">
        <v>759</v>
      </c>
      <c r="F30" s="260">
        <v>1</v>
      </c>
      <c r="G30" s="86"/>
      <c r="H30" s="71" t="s">
        <v>710</v>
      </c>
      <c r="I30" s="259">
        <v>84000</v>
      </c>
      <c r="J30" s="73">
        <f t="shared" si="4"/>
        <v>15960</v>
      </c>
      <c r="K30" s="73">
        <f t="shared" si="5"/>
        <v>99960</v>
      </c>
      <c r="L30" s="77">
        <f t="shared" si="0"/>
        <v>99960</v>
      </c>
      <c r="M30" s="72">
        <v>93300</v>
      </c>
      <c r="N30" s="73">
        <f t="shared" si="11"/>
        <v>17727</v>
      </c>
      <c r="O30" s="73">
        <f t="shared" si="12"/>
        <v>111027</v>
      </c>
      <c r="P30" s="74">
        <f t="shared" si="1"/>
        <v>111027</v>
      </c>
      <c r="Q30" s="259">
        <v>75600</v>
      </c>
      <c r="R30" s="73">
        <f t="shared" si="8"/>
        <v>14364</v>
      </c>
      <c r="S30" s="73">
        <f t="shared" si="9"/>
        <v>89964</v>
      </c>
      <c r="T30" s="77">
        <f t="shared" si="2"/>
        <v>89964</v>
      </c>
      <c r="U30" s="72">
        <f t="shared" si="10"/>
        <v>100317</v>
      </c>
      <c r="V30" s="74">
        <f t="shared" si="3"/>
        <v>100317</v>
      </c>
    </row>
    <row r="31" spans="1:22" ht="75.75" customHeight="1" x14ac:dyDescent="0.25">
      <c r="A31" s="256">
        <v>29</v>
      </c>
      <c r="B31" s="86">
        <v>12141912</v>
      </c>
      <c r="C31" s="86" t="s">
        <v>778</v>
      </c>
      <c r="D31" s="264" t="s">
        <v>779</v>
      </c>
      <c r="E31" s="86" t="s">
        <v>759</v>
      </c>
      <c r="F31" s="260">
        <v>1</v>
      </c>
      <c r="G31" s="86"/>
      <c r="H31" s="71" t="s">
        <v>710</v>
      </c>
      <c r="I31" s="259">
        <v>10000</v>
      </c>
      <c r="J31" s="73">
        <f t="shared" si="4"/>
        <v>1900</v>
      </c>
      <c r="K31" s="73">
        <f t="shared" si="5"/>
        <v>11900</v>
      </c>
      <c r="L31" s="77">
        <f t="shared" si="0"/>
        <v>11900</v>
      </c>
      <c r="M31" s="72">
        <v>11100</v>
      </c>
      <c r="N31" s="73">
        <f t="shared" si="11"/>
        <v>2109</v>
      </c>
      <c r="O31" s="73">
        <f t="shared" si="12"/>
        <v>13209</v>
      </c>
      <c r="P31" s="74">
        <f t="shared" si="1"/>
        <v>13209</v>
      </c>
      <c r="Q31" s="259">
        <v>9000</v>
      </c>
      <c r="R31" s="73">
        <f t="shared" si="8"/>
        <v>1710</v>
      </c>
      <c r="S31" s="73">
        <f t="shared" si="9"/>
        <v>10710</v>
      </c>
      <c r="T31" s="77">
        <f t="shared" si="2"/>
        <v>10710</v>
      </c>
      <c r="U31" s="72">
        <f t="shared" si="10"/>
        <v>11939.666666666666</v>
      </c>
      <c r="V31" s="74">
        <f t="shared" si="3"/>
        <v>11939.666666666666</v>
      </c>
    </row>
    <row r="32" spans="1:22" ht="72.75" customHeight="1" x14ac:dyDescent="0.25">
      <c r="A32" s="256">
        <v>30</v>
      </c>
      <c r="B32" s="86">
        <v>41121803</v>
      </c>
      <c r="C32" s="86" t="s">
        <v>780</v>
      </c>
      <c r="D32" s="68" t="s">
        <v>781</v>
      </c>
      <c r="E32" s="86" t="s">
        <v>13</v>
      </c>
      <c r="F32" s="260">
        <v>1</v>
      </c>
      <c r="G32" s="86"/>
      <c r="H32" s="71" t="s">
        <v>710</v>
      </c>
      <c r="I32" s="259">
        <v>13400</v>
      </c>
      <c r="J32" s="73">
        <f t="shared" si="4"/>
        <v>2546</v>
      </c>
      <c r="K32" s="73">
        <f t="shared" si="5"/>
        <v>15946</v>
      </c>
      <c r="L32" s="77">
        <f t="shared" si="0"/>
        <v>15946</v>
      </c>
      <c r="M32" s="72">
        <v>14800</v>
      </c>
      <c r="N32" s="73">
        <f t="shared" si="11"/>
        <v>2812</v>
      </c>
      <c r="O32" s="73">
        <f t="shared" si="12"/>
        <v>17612</v>
      </c>
      <c r="P32" s="74">
        <f t="shared" si="1"/>
        <v>17612</v>
      </c>
      <c r="Q32" s="259">
        <v>12000</v>
      </c>
      <c r="R32" s="73">
        <f t="shared" si="8"/>
        <v>2280</v>
      </c>
      <c r="S32" s="73">
        <f t="shared" si="9"/>
        <v>14280</v>
      </c>
      <c r="T32" s="77">
        <f t="shared" si="2"/>
        <v>14280</v>
      </c>
      <c r="U32" s="72">
        <f t="shared" si="10"/>
        <v>15946</v>
      </c>
      <c r="V32" s="74">
        <f t="shared" si="3"/>
        <v>15946</v>
      </c>
    </row>
    <row r="33" spans="1:22" ht="69.75" customHeight="1" x14ac:dyDescent="0.25">
      <c r="A33" s="252">
        <v>31</v>
      </c>
      <c r="B33" s="86">
        <v>41121803</v>
      </c>
      <c r="C33" s="86" t="s">
        <v>782</v>
      </c>
      <c r="D33" s="68" t="s">
        <v>783</v>
      </c>
      <c r="E33" s="86" t="s">
        <v>13</v>
      </c>
      <c r="F33" s="260">
        <v>1</v>
      </c>
      <c r="G33" s="86"/>
      <c r="H33" s="71" t="s">
        <v>710</v>
      </c>
      <c r="I33" s="259">
        <v>15800</v>
      </c>
      <c r="J33" s="73">
        <f t="shared" si="4"/>
        <v>3002</v>
      </c>
      <c r="K33" s="73">
        <f t="shared" si="5"/>
        <v>18802</v>
      </c>
      <c r="L33" s="77">
        <f t="shared" si="0"/>
        <v>18802</v>
      </c>
      <c r="M33" s="72">
        <v>17500</v>
      </c>
      <c r="N33" s="73">
        <f t="shared" si="11"/>
        <v>3325</v>
      </c>
      <c r="O33" s="73">
        <f t="shared" si="12"/>
        <v>20825</v>
      </c>
      <c r="P33" s="74">
        <f t="shared" si="1"/>
        <v>20825</v>
      </c>
      <c r="Q33" s="259">
        <v>14200</v>
      </c>
      <c r="R33" s="73">
        <f t="shared" si="8"/>
        <v>2698</v>
      </c>
      <c r="S33" s="73">
        <f t="shared" si="9"/>
        <v>16898</v>
      </c>
      <c r="T33" s="77">
        <f t="shared" si="2"/>
        <v>16898</v>
      </c>
      <c r="U33" s="72">
        <f t="shared" si="10"/>
        <v>18841.666666666668</v>
      </c>
      <c r="V33" s="74">
        <f t="shared" si="3"/>
        <v>18841.666666666668</v>
      </c>
    </row>
    <row r="34" spans="1:22" ht="66" customHeight="1" x14ac:dyDescent="0.25">
      <c r="A34" s="256">
        <v>32</v>
      </c>
      <c r="B34" s="86">
        <v>41121803</v>
      </c>
      <c r="C34" s="86" t="s">
        <v>782</v>
      </c>
      <c r="D34" s="68" t="s">
        <v>784</v>
      </c>
      <c r="E34" s="86" t="s">
        <v>13</v>
      </c>
      <c r="F34" s="260">
        <v>1</v>
      </c>
      <c r="G34" s="86"/>
      <c r="H34" s="71" t="s">
        <v>710</v>
      </c>
      <c r="I34" s="259">
        <v>12900</v>
      </c>
      <c r="J34" s="73">
        <f t="shared" si="4"/>
        <v>2451</v>
      </c>
      <c r="K34" s="73">
        <f t="shared" si="5"/>
        <v>15351</v>
      </c>
      <c r="L34" s="77">
        <f t="shared" si="0"/>
        <v>15351</v>
      </c>
      <c r="M34" s="72">
        <v>14300</v>
      </c>
      <c r="N34" s="73">
        <f t="shared" si="11"/>
        <v>2717</v>
      </c>
      <c r="O34" s="73">
        <f t="shared" si="12"/>
        <v>17017</v>
      </c>
      <c r="P34" s="74">
        <f t="shared" si="1"/>
        <v>17017</v>
      </c>
      <c r="Q34" s="259">
        <v>11600</v>
      </c>
      <c r="R34" s="73">
        <f t="shared" si="8"/>
        <v>2204</v>
      </c>
      <c r="S34" s="73">
        <f t="shared" si="9"/>
        <v>13804</v>
      </c>
      <c r="T34" s="77">
        <f t="shared" si="2"/>
        <v>13804</v>
      </c>
      <c r="U34" s="72">
        <f t="shared" si="10"/>
        <v>15390.666666666666</v>
      </c>
      <c r="V34" s="74">
        <f t="shared" si="3"/>
        <v>15390.666666666666</v>
      </c>
    </row>
    <row r="35" spans="1:22" ht="69" customHeight="1" x14ac:dyDescent="0.25">
      <c r="A35" s="256">
        <v>33</v>
      </c>
      <c r="B35" s="86">
        <v>41121803</v>
      </c>
      <c r="C35" s="86" t="s">
        <v>782</v>
      </c>
      <c r="D35" s="68" t="s">
        <v>785</v>
      </c>
      <c r="E35" s="86" t="s">
        <v>13</v>
      </c>
      <c r="F35" s="260">
        <v>1</v>
      </c>
      <c r="G35" s="86"/>
      <c r="H35" s="71" t="s">
        <v>710</v>
      </c>
      <c r="I35" s="259">
        <v>24900</v>
      </c>
      <c r="J35" s="73">
        <f t="shared" si="4"/>
        <v>4731</v>
      </c>
      <c r="K35" s="73">
        <f t="shared" si="5"/>
        <v>29631</v>
      </c>
      <c r="L35" s="77">
        <f t="shared" si="0"/>
        <v>29631</v>
      </c>
      <c r="M35" s="72">
        <v>27600</v>
      </c>
      <c r="N35" s="73">
        <f t="shared" si="11"/>
        <v>5244</v>
      </c>
      <c r="O35" s="73">
        <f t="shared" si="12"/>
        <v>32844</v>
      </c>
      <c r="P35" s="74">
        <f t="shared" si="1"/>
        <v>32844</v>
      </c>
      <c r="Q35" s="259">
        <v>22400</v>
      </c>
      <c r="R35" s="73">
        <f t="shared" si="8"/>
        <v>4256</v>
      </c>
      <c r="S35" s="73">
        <f t="shared" si="9"/>
        <v>26656</v>
      </c>
      <c r="T35" s="77">
        <f t="shared" si="2"/>
        <v>26656</v>
      </c>
      <c r="U35" s="72">
        <f t="shared" si="10"/>
        <v>29710.333333333332</v>
      </c>
      <c r="V35" s="74">
        <f t="shared" si="3"/>
        <v>29710.333333333332</v>
      </c>
    </row>
    <row r="36" spans="1:22" ht="68.25" customHeight="1" x14ac:dyDescent="0.25">
      <c r="A36" s="252">
        <v>34</v>
      </c>
      <c r="B36" s="86">
        <v>41121803</v>
      </c>
      <c r="C36" s="86" t="s">
        <v>782</v>
      </c>
      <c r="D36" s="68" t="s">
        <v>786</v>
      </c>
      <c r="E36" s="86" t="s">
        <v>13</v>
      </c>
      <c r="F36" s="260">
        <v>1</v>
      </c>
      <c r="G36" s="86"/>
      <c r="H36" s="71" t="s">
        <v>710</v>
      </c>
      <c r="I36" s="259">
        <v>41700</v>
      </c>
      <c r="J36" s="73">
        <f t="shared" si="4"/>
        <v>7923</v>
      </c>
      <c r="K36" s="73">
        <f t="shared" si="5"/>
        <v>49623</v>
      </c>
      <c r="L36" s="77">
        <f t="shared" si="0"/>
        <v>49623</v>
      </c>
      <c r="M36" s="72">
        <v>46300</v>
      </c>
      <c r="N36" s="73">
        <f t="shared" si="11"/>
        <v>8797</v>
      </c>
      <c r="O36" s="73">
        <f t="shared" si="12"/>
        <v>55097</v>
      </c>
      <c r="P36" s="74">
        <f t="shared" si="1"/>
        <v>55097</v>
      </c>
      <c r="Q36" s="259">
        <v>37500</v>
      </c>
      <c r="R36" s="73">
        <f t="shared" si="8"/>
        <v>7125</v>
      </c>
      <c r="S36" s="73">
        <f t="shared" si="9"/>
        <v>44625</v>
      </c>
      <c r="T36" s="77">
        <f t="shared" si="2"/>
        <v>44625</v>
      </c>
      <c r="U36" s="72">
        <f t="shared" si="10"/>
        <v>49781.666666666664</v>
      </c>
      <c r="V36" s="74">
        <f t="shared" si="3"/>
        <v>49781.666666666664</v>
      </c>
    </row>
    <row r="37" spans="1:22" ht="69.75" customHeight="1" x14ac:dyDescent="0.25">
      <c r="A37" s="256">
        <v>35</v>
      </c>
      <c r="B37" s="86">
        <v>41121709</v>
      </c>
      <c r="C37" s="86" t="s">
        <v>787</v>
      </c>
      <c r="D37" s="68" t="s">
        <v>788</v>
      </c>
      <c r="E37" s="86" t="s">
        <v>789</v>
      </c>
      <c r="F37" s="260">
        <v>1</v>
      </c>
      <c r="G37" s="86"/>
      <c r="H37" s="71" t="s">
        <v>710</v>
      </c>
      <c r="I37" s="259">
        <v>44000</v>
      </c>
      <c r="J37" s="73">
        <f t="shared" si="4"/>
        <v>8360</v>
      </c>
      <c r="K37" s="73">
        <f t="shared" si="5"/>
        <v>52360</v>
      </c>
      <c r="L37" s="77">
        <f t="shared" si="0"/>
        <v>52360</v>
      </c>
      <c r="M37" s="72">
        <v>48800</v>
      </c>
      <c r="N37" s="73">
        <f t="shared" si="11"/>
        <v>9272</v>
      </c>
      <c r="O37" s="73">
        <f t="shared" si="12"/>
        <v>58072</v>
      </c>
      <c r="P37" s="74">
        <f t="shared" si="1"/>
        <v>58072</v>
      </c>
      <c r="Q37" s="259">
        <v>39600</v>
      </c>
      <c r="R37" s="73">
        <f t="shared" si="8"/>
        <v>7524</v>
      </c>
      <c r="S37" s="73">
        <f t="shared" si="9"/>
        <v>47124</v>
      </c>
      <c r="T37" s="77">
        <f t="shared" si="2"/>
        <v>47124</v>
      </c>
      <c r="U37" s="72">
        <f t="shared" si="10"/>
        <v>52518.666666666664</v>
      </c>
      <c r="V37" s="74">
        <f t="shared" si="3"/>
        <v>52518.666666666664</v>
      </c>
    </row>
    <row r="38" spans="1:22" ht="75.75" customHeight="1" x14ac:dyDescent="0.25">
      <c r="A38" s="256">
        <v>36</v>
      </c>
      <c r="B38" s="86">
        <v>41121801</v>
      </c>
      <c r="C38" s="86" t="s">
        <v>790</v>
      </c>
      <c r="D38" s="68" t="s">
        <v>791</v>
      </c>
      <c r="E38" s="86" t="s">
        <v>70</v>
      </c>
      <c r="F38" s="260">
        <v>1</v>
      </c>
      <c r="G38" s="86"/>
      <c r="H38" s="71" t="s">
        <v>710</v>
      </c>
      <c r="I38" s="259">
        <v>22200</v>
      </c>
      <c r="J38" s="73">
        <f t="shared" si="4"/>
        <v>4218</v>
      </c>
      <c r="K38" s="73">
        <f t="shared" si="5"/>
        <v>26418</v>
      </c>
      <c r="L38" s="77">
        <f t="shared" si="0"/>
        <v>26418</v>
      </c>
      <c r="M38" s="72">
        <v>24600</v>
      </c>
      <c r="N38" s="73">
        <f t="shared" si="11"/>
        <v>4674</v>
      </c>
      <c r="O38" s="73">
        <f t="shared" si="12"/>
        <v>29274</v>
      </c>
      <c r="P38" s="74">
        <f t="shared" si="1"/>
        <v>29274</v>
      </c>
      <c r="Q38" s="259">
        <v>19900</v>
      </c>
      <c r="R38" s="73">
        <f t="shared" si="8"/>
        <v>3781</v>
      </c>
      <c r="S38" s="73">
        <f t="shared" si="9"/>
        <v>23681</v>
      </c>
      <c r="T38" s="77">
        <f t="shared" si="2"/>
        <v>23681</v>
      </c>
      <c r="U38" s="72">
        <f t="shared" si="10"/>
        <v>26457.666666666668</v>
      </c>
      <c r="V38" s="74">
        <f t="shared" si="3"/>
        <v>26457.666666666668</v>
      </c>
    </row>
    <row r="39" spans="1:22" ht="51" x14ac:dyDescent="0.25">
      <c r="A39" s="252">
        <v>37</v>
      </c>
      <c r="B39" s="86">
        <v>41121801</v>
      </c>
      <c r="C39" s="86" t="s">
        <v>790</v>
      </c>
      <c r="D39" s="68" t="s">
        <v>792</v>
      </c>
      <c r="E39" s="86" t="s">
        <v>70</v>
      </c>
      <c r="F39" s="260">
        <v>1</v>
      </c>
      <c r="G39" s="86"/>
      <c r="H39" s="71" t="s">
        <v>710</v>
      </c>
      <c r="I39" s="259">
        <v>19200</v>
      </c>
      <c r="J39" s="73">
        <f t="shared" si="4"/>
        <v>3648</v>
      </c>
      <c r="K39" s="73">
        <f t="shared" si="5"/>
        <v>22848</v>
      </c>
      <c r="L39" s="77">
        <f t="shared" si="0"/>
        <v>22848</v>
      </c>
      <c r="M39" s="72">
        <v>21300</v>
      </c>
      <c r="N39" s="73">
        <f t="shared" si="11"/>
        <v>4047</v>
      </c>
      <c r="O39" s="73">
        <f t="shared" si="12"/>
        <v>25347</v>
      </c>
      <c r="P39" s="74">
        <f t="shared" si="1"/>
        <v>25347</v>
      </c>
      <c r="Q39" s="259">
        <v>17200</v>
      </c>
      <c r="R39" s="73">
        <f t="shared" si="8"/>
        <v>3268</v>
      </c>
      <c r="S39" s="73">
        <f t="shared" si="9"/>
        <v>20468</v>
      </c>
      <c r="T39" s="77">
        <f t="shared" si="2"/>
        <v>20468</v>
      </c>
      <c r="U39" s="72">
        <f t="shared" si="10"/>
        <v>22887.666666666668</v>
      </c>
      <c r="V39" s="74">
        <f t="shared" si="3"/>
        <v>22887.666666666668</v>
      </c>
    </row>
    <row r="40" spans="1:22" ht="38.25" x14ac:dyDescent="0.25">
      <c r="A40" s="256">
        <v>38</v>
      </c>
      <c r="B40" s="86">
        <v>41121801</v>
      </c>
      <c r="C40" s="86" t="s">
        <v>790</v>
      </c>
      <c r="D40" s="68" t="s">
        <v>793</v>
      </c>
      <c r="E40" s="86" t="s">
        <v>70</v>
      </c>
      <c r="F40" s="260">
        <v>1</v>
      </c>
      <c r="G40" s="86"/>
      <c r="H40" s="71" t="s">
        <v>710</v>
      </c>
      <c r="I40" s="259">
        <v>31200</v>
      </c>
      <c r="J40" s="73">
        <f t="shared" si="4"/>
        <v>5928</v>
      </c>
      <c r="K40" s="73">
        <f t="shared" si="5"/>
        <v>37128</v>
      </c>
      <c r="L40" s="77">
        <f t="shared" si="0"/>
        <v>37128</v>
      </c>
      <c r="M40" s="72">
        <v>34600</v>
      </c>
      <c r="N40" s="73">
        <f t="shared" si="11"/>
        <v>6574</v>
      </c>
      <c r="O40" s="73">
        <f t="shared" si="12"/>
        <v>41174</v>
      </c>
      <c r="P40" s="74">
        <f t="shared" si="1"/>
        <v>41174</v>
      </c>
      <c r="Q40" s="259">
        <v>28000</v>
      </c>
      <c r="R40" s="73">
        <f t="shared" si="8"/>
        <v>5320</v>
      </c>
      <c r="S40" s="73">
        <f t="shared" si="9"/>
        <v>33320</v>
      </c>
      <c r="T40" s="77">
        <f t="shared" si="2"/>
        <v>33320</v>
      </c>
      <c r="U40" s="72">
        <f t="shared" si="10"/>
        <v>37207.333333333336</v>
      </c>
      <c r="V40" s="74">
        <f t="shared" si="3"/>
        <v>37207.333333333336</v>
      </c>
    </row>
    <row r="41" spans="1:22" ht="38.25" x14ac:dyDescent="0.25">
      <c r="A41" s="256">
        <v>39</v>
      </c>
      <c r="B41" s="86">
        <v>41121801</v>
      </c>
      <c r="C41" s="86" t="s">
        <v>790</v>
      </c>
      <c r="D41" s="68" t="s">
        <v>794</v>
      </c>
      <c r="E41" s="86" t="s">
        <v>70</v>
      </c>
      <c r="F41" s="260">
        <v>1</v>
      </c>
      <c r="G41" s="86"/>
      <c r="H41" s="71" t="s">
        <v>710</v>
      </c>
      <c r="I41" s="259">
        <v>51000</v>
      </c>
      <c r="J41" s="73">
        <f t="shared" si="4"/>
        <v>9690</v>
      </c>
      <c r="K41" s="73">
        <f t="shared" si="5"/>
        <v>60690</v>
      </c>
      <c r="L41" s="77">
        <f t="shared" si="0"/>
        <v>60690</v>
      </c>
      <c r="M41" s="72">
        <v>56600</v>
      </c>
      <c r="N41" s="73">
        <f t="shared" si="11"/>
        <v>10754</v>
      </c>
      <c r="O41" s="73">
        <f t="shared" si="12"/>
        <v>67354</v>
      </c>
      <c r="P41" s="74">
        <f t="shared" si="1"/>
        <v>67354</v>
      </c>
      <c r="Q41" s="259">
        <v>45900</v>
      </c>
      <c r="R41" s="73">
        <f t="shared" si="8"/>
        <v>8721</v>
      </c>
      <c r="S41" s="73">
        <f t="shared" si="9"/>
        <v>54621</v>
      </c>
      <c r="T41" s="77">
        <f t="shared" si="2"/>
        <v>54621</v>
      </c>
      <c r="U41" s="72">
        <f t="shared" si="10"/>
        <v>60888.333333333336</v>
      </c>
      <c r="V41" s="74">
        <f t="shared" si="3"/>
        <v>60888.333333333336</v>
      </c>
    </row>
    <row r="42" spans="1:22" ht="76.5" x14ac:dyDescent="0.25">
      <c r="A42" s="252">
        <v>40</v>
      </c>
      <c r="B42" s="86">
        <v>41122409</v>
      </c>
      <c r="C42" s="86" t="s">
        <v>795</v>
      </c>
      <c r="D42" s="68" t="s">
        <v>796</v>
      </c>
      <c r="E42" s="86" t="s">
        <v>70</v>
      </c>
      <c r="F42" s="260">
        <v>1</v>
      </c>
      <c r="G42" s="86"/>
      <c r="H42" s="71" t="s">
        <v>710</v>
      </c>
      <c r="I42" s="259">
        <v>4600</v>
      </c>
      <c r="J42" s="73">
        <f t="shared" si="4"/>
        <v>874</v>
      </c>
      <c r="K42" s="73">
        <f t="shared" si="5"/>
        <v>5474</v>
      </c>
      <c r="L42" s="77">
        <f t="shared" si="0"/>
        <v>5474</v>
      </c>
      <c r="M42" s="72">
        <v>5100</v>
      </c>
      <c r="N42" s="73">
        <f t="shared" si="11"/>
        <v>969</v>
      </c>
      <c r="O42" s="73">
        <f t="shared" si="12"/>
        <v>6069</v>
      </c>
      <c r="P42" s="74">
        <f t="shared" si="1"/>
        <v>6069</v>
      </c>
      <c r="Q42" s="259">
        <v>4100</v>
      </c>
      <c r="R42" s="73">
        <f t="shared" si="8"/>
        <v>779</v>
      </c>
      <c r="S42" s="73">
        <f t="shared" si="9"/>
        <v>4879</v>
      </c>
      <c r="T42" s="77">
        <f t="shared" si="2"/>
        <v>4879</v>
      </c>
      <c r="U42" s="72">
        <f t="shared" si="10"/>
        <v>5474</v>
      </c>
      <c r="V42" s="74">
        <f t="shared" si="3"/>
        <v>5474</v>
      </c>
    </row>
    <row r="43" spans="1:22" ht="76.5" x14ac:dyDescent="0.25">
      <c r="A43" s="256">
        <v>41</v>
      </c>
      <c r="B43" s="86">
        <v>41122409</v>
      </c>
      <c r="C43" s="86" t="s">
        <v>795</v>
      </c>
      <c r="D43" s="68" t="s">
        <v>797</v>
      </c>
      <c r="E43" s="86" t="s">
        <v>70</v>
      </c>
      <c r="F43" s="260">
        <v>1</v>
      </c>
      <c r="G43" s="86"/>
      <c r="H43" s="71" t="s">
        <v>710</v>
      </c>
      <c r="I43" s="259">
        <v>5600</v>
      </c>
      <c r="J43" s="73">
        <f t="shared" si="4"/>
        <v>1064</v>
      </c>
      <c r="K43" s="73">
        <f t="shared" si="5"/>
        <v>6664</v>
      </c>
      <c r="L43" s="77">
        <f t="shared" si="0"/>
        <v>6664</v>
      </c>
      <c r="M43" s="72">
        <v>6200</v>
      </c>
      <c r="N43" s="73">
        <f t="shared" si="11"/>
        <v>1178</v>
      </c>
      <c r="O43" s="73">
        <f t="shared" si="12"/>
        <v>7378</v>
      </c>
      <c r="P43" s="74">
        <f t="shared" si="1"/>
        <v>7378</v>
      </c>
      <c r="Q43" s="259">
        <v>5000</v>
      </c>
      <c r="R43" s="73">
        <f t="shared" si="8"/>
        <v>950</v>
      </c>
      <c r="S43" s="73">
        <f t="shared" si="9"/>
        <v>5950</v>
      </c>
      <c r="T43" s="77">
        <f t="shared" si="2"/>
        <v>5950</v>
      </c>
      <c r="U43" s="72">
        <f t="shared" si="10"/>
        <v>6664</v>
      </c>
      <c r="V43" s="74">
        <f t="shared" si="3"/>
        <v>6664</v>
      </c>
    </row>
    <row r="44" spans="1:22" ht="76.5" x14ac:dyDescent="0.25">
      <c r="A44" s="256">
        <v>42</v>
      </c>
      <c r="B44" s="86">
        <v>41122409</v>
      </c>
      <c r="C44" s="86" t="s">
        <v>795</v>
      </c>
      <c r="D44" s="68" t="s">
        <v>798</v>
      </c>
      <c r="E44" s="86" t="s">
        <v>70</v>
      </c>
      <c r="F44" s="260">
        <v>1</v>
      </c>
      <c r="G44" s="86"/>
      <c r="H44" s="71" t="s">
        <v>710</v>
      </c>
      <c r="I44" s="259">
        <v>6400</v>
      </c>
      <c r="J44" s="73">
        <f t="shared" si="4"/>
        <v>1216</v>
      </c>
      <c r="K44" s="73">
        <f t="shared" si="5"/>
        <v>7616</v>
      </c>
      <c r="L44" s="77">
        <f t="shared" si="0"/>
        <v>7616</v>
      </c>
      <c r="M44" s="72">
        <v>7100</v>
      </c>
      <c r="N44" s="73">
        <f t="shared" si="11"/>
        <v>1349</v>
      </c>
      <c r="O44" s="73">
        <f t="shared" si="12"/>
        <v>8449</v>
      </c>
      <c r="P44" s="74">
        <f t="shared" si="1"/>
        <v>8449</v>
      </c>
      <c r="Q44" s="259">
        <v>5700</v>
      </c>
      <c r="R44" s="73">
        <f t="shared" si="8"/>
        <v>1083</v>
      </c>
      <c r="S44" s="73">
        <f t="shared" si="9"/>
        <v>6783</v>
      </c>
      <c r="T44" s="77">
        <f t="shared" si="2"/>
        <v>6783</v>
      </c>
      <c r="U44" s="72">
        <f t="shared" si="10"/>
        <v>7616</v>
      </c>
      <c r="V44" s="74">
        <f t="shared" si="3"/>
        <v>7616</v>
      </c>
    </row>
    <row r="45" spans="1:22" ht="69.75" customHeight="1" x14ac:dyDescent="0.25">
      <c r="A45" s="252">
        <v>43</v>
      </c>
      <c r="B45" s="86">
        <v>41121510</v>
      </c>
      <c r="C45" s="86" t="s">
        <v>799</v>
      </c>
      <c r="D45" s="68" t="s">
        <v>800</v>
      </c>
      <c r="E45" s="86" t="s">
        <v>70</v>
      </c>
      <c r="F45" s="260">
        <v>1</v>
      </c>
      <c r="G45" s="86"/>
      <c r="H45" s="71" t="s">
        <v>710</v>
      </c>
      <c r="I45" s="259">
        <v>32000</v>
      </c>
      <c r="J45" s="73">
        <f t="shared" si="4"/>
        <v>6080</v>
      </c>
      <c r="K45" s="73">
        <f t="shared" si="5"/>
        <v>38080</v>
      </c>
      <c r="L45" s="77">
        <f t="shared" si="0"/>
        <v>38080</v>
      </c>
      <c r="M45" s="72">
        <v>35500</v>
      </c>
      <c r="N45" s="73">
        <f t="shared" si="11"/>
        <v>6745</v>
      </c>
      <c r="O45" s="73">
        <f t="shared" si="12"/>
        <v>42245</v>
      </c>
      <c r="P45" s="74">
        <f t="shared" si="1"/>
        <v>42245</v>
      </c>
      <c r="Q45" s="259">
        <v>28800</v>
      </c>
      <c r="R45" s="73">
        <f t="shared" si="8"/>
        <v>5472</v>
      </c>
      <c r="S45" s="73">
        <f t="shared" si="9"/>
        <v>34272</v>
      </c>
      <c r="T45" s="77">
        <f t="shared" si="2"/>
        <v>34272</v>
      </c>
      <c r="U45" s="72">
        <f t="shared" si="10"/>
        <v>38199</v>
      </c>
      <c r="V45" s="74">
        <f t="shared" si="3"/>
        <v>38199</v>
      </c>
    </row>
    <row r="46" spans="1:22" ht="68.25" customHeight="1" x14ac:dyDescent="0.25">
      <c r="A46" s="256">
        <v>44</v>
      </c>
      <c r="B46" s="86">
        <v>41121510</v>
      </c>
      <c r="C46" s="86" t="s">
        <v>801</v>
      </c>
      <c r="D46" s="68">
        <v>2000</v>
      </c>
      <c r="E46" s="86" t="s">
        <v>13</v>
      </c>
      <c r="F46" s="260">
        <v>1</v>
      </c>
      <c r="G46" s="86"/>
      <c r="H46" s="71" t="s">
        <v>710</v>
      </c>
      <c r="I46" s="259">
        <v>28300</v>
      </c>
      <c r="J46" s="73">
        <f t="shared" si="4"/>
        <v>5377</v>
      </c>
      <c r="K46" s="73">
        <f t="shared" si="5"/>
        <v>33677</v>
      </c>
      <c r="L46" s="77">
        <f t="shared" si="0"/>
        <v>33677</v>
      </c>
      <c r="M46" s="72">
        <v>31400</v>
      </c>
      <c r="N46" s="73">
        <f t="shared" si="11"/>
        <v>5966</v>
      </c>
      <c r="O46" s="73">
        <f t="shared" si="12"/>
        <v>37366</v>
      </c>
      <c r="P46" s="74">
        <f t="shared" si="1"/>
        <v>37366</v>
      </c>
      <c r="Q46" s="259">
        <v>25400</v>
      </c>
      <c r="R46" s="73">
        <f t="shared" si="8"/>
        <v>4826</v>
      </c>
      <c r="S46" s="73">
        <f t="shared" si="9"/>
        <v>30226</v>
      </c>
      <c r="T46" s="77">
        <f t="shared" si="2"/>
        <v>30226</v>
      </c>
      <c r="U46" s="72">
        <f t="shared" si="10"/>
        <v>33756.333333333336</v>
      </c>
      <c r="V46" s="74">
        <f t="shared" si="3"/>
        <v>33756.333333333336</v>
      </c>
    </row>
    <row r="47" spans="1:22" ht="63.75" x14ac:dyDescent="0.25">
      <c r="A47" s="256">
        <v>45</v>
      </c>
      <c r="B47" s="86">
        <v>41121804</v>
      </c>
      <c r="C47" s="86" t="s">
        <v>802</v>
      </c>
      <c r="D47" s="68" t="s">
        <v>803</v>
      </c>
      <c r="E47" s="86" t="s">
        <v>70</v>
      </c>
      <c r="F47" s="260">
        <v>1</v>
      </c>
      <c r="G47" s="86"/>
      <c r="H47" s="71" t="s">
        <v>710</v>
      </c>
      <c r="I47" s="259">
        <v>84800</v>
      </c>
      <c r="J47" s="73">
        <f t="shared" si="4"/>
        <v>16112</v>
      </c>
      <c r="K47" s="73">
        <f t="shared" si="5"/>
        <v>100912</v>
      </c>
      <c r="L47" s="77">
        <f t="shared" si="0"/>
        <v>100912</v>
      </c>
      <c r="M47" s="72">
        <v>94200</v>
      </c>
      <c r="N47" s="73">
        <f t="shared" si="11"/>
        <v>17898</v>
      </c>
      <c r="O47" s="73">
        <f t="shared" si="12"/>
        <v>112098</v>
      </c>
      <c r="P47" s="74">
        <f t="shared" si="1"/>
        <v>112098</v>
      </c>
      <c r="Q47" s="259">
        <v>76300</v>
      </c>
      <c r="R47" s="73">
        <f t="shared" si="8"/>
        <v>14497</v>
      </c>
      <c r="S47" s="73">
        <f t="shared" si="9"/>
        <v>90797</v>
      </c>
      <c r="T47" s="77">
        <f t="shared" si="2"/>
        <v>90797</v>
      </c>
      <c r="U47" s="72">
        <f t="shared" si="10"/>
        <v>101269</v>
      </c>
      <c r="V47" s="74">
        <f t="shared" si="3"/>
        <v>101269</v>
      </c>
    </row>
    <row r="48" spans="1:22" ht="63.75" x14ac:dyDescent="0.25">
      <c r="A48" s="252">
        <v>46</v>
      </c>
      <c r="B48" s="86">
        <v>41121804</v>
      </c>
      <c r="C48" s="86" t="s">
        <v>804</v>
      </c>
      <c r="D48" s="68" t="s">
        <v>805</v>
      </c>
      <c r="E48" s="86" t="s">
        <v>70</v>
      </c>
      <c r="F48" s="260">
        <v>1</v>
      </c>
      <c r="G48" s="86"/>
      <c r="H48" s="71" t="s">
        <v>710</v>
      </c>
      <c r="I48" s="259">
        <v>78400</v>
      </c>
      <c r="J48" s="73">
        <f t="shared" si="4"/>
        <v>14896</v>
      </c>
      <c r="K48" s="73">
        <f t="shared" si="5"/>
        <v>93296</v>
      </c>
      <c r="L48" s="77">
        <f t="shared" si="0"/>
        <v>93296</v>
      </c>
      <c r="M48" s="72">
        <v>87100</v>
      </c>
      <c r="N48" s="73">
        <f t="shared" si="11"/>
        <v>16549</v>
      </c>
      <c r="O48" s="73">
        <f t="shared" si="12"/>
        <v>103649</v>
      </c>
      <c r="P48" s="74">
        <f t="shared" si="1"/>
        <v>103649</v>
      </c>
      <c r="Q48" s="259">
        <v>70500</v>
      </c>
      <c r="R48" s="73">
        <f t="shared" si="8"/>
        <v>13395</v>
      </c>
      <c r="S48" s="73">
        <f t="shared" si="9"/>
        <v>83895</v>
      </c>
      <c r="T48" s="77">
        <f t="shared" si="2"/>
        <v>83895</v>
      </c>
      <c r="U48" s="72">
        <f t="shared" si="10"/>
        <v>93613.333333333328</v>
      </c>
      <c r="V48" s="74">
        <f t="shared" si="3"/>
        <v>93613.333333333328</v>
      </c>
    </row>
    <row r="49" spans="1:22" ht="63.75" x14ac:dyDescent="0.25">
      <c r="A49" s="256">
        <v>47</v>
      </c>
      <c r="B49" s="86">
        <v>41121804</v>
      </c>
      <c r="C49" s="86" t="s">
        <v>804</v>
      </c>
      <c r="D49" s="68" t="s">
        <v>806</v>
      </c>
      <c r="E49" s="86" t="s">
        <v>70</v>
      </c>
      <c r="F49" s="260">
        <v>1</v>
      </c>
      <c r="G49" s="86"/>
      <c r="H49" s="71" t="s">
        <v>710</v>
      </c>
      <c r="I49" s="259">
        <v>102400</v>
      </c>
      <c r="J49" s="73">
        <f t="shared" si="4"/>
        <v>19456</v>
      </c>
      <c r="K49" s="73">
        <f t="shared" si="5"/>
        <v>121856</v>
      </c>
      <c r="L49" s="77">
        <f t="shared" si="0"/>
        <v>121856</v>
      </c>
      <c r="M49" s="72">
        <v>113700</v>
      </c>
      <c r="N49" s="73">
        <f t="shared" si="11"/>
        <v>21603</v>
      </c>
      <c r="O49" s="73">
        <f t="shared" si="12"/>
        <v>135303</v>
      </c>
      <c r="P49" s="74">
        <f t="shared" si="1"/>
        <v>135303</v>
      </c>
      <c r="Q49" s="259">
        <v>92100</v>
      </c>
      <c r="R49" s="73">
        <f t="shared" si="8"/>
        <v>17499</v>
      </c>
      <c r="S49" s="73">
        <f t="shared" si="9"/>
        <v>109599</v>
      </c>
      <c r="T49" s="77">
        <f t="shared" si="2"/>
        <v>109599</v>
      </c>
      <c r="U49" s="72">
        <f t="shared" si="10"/>
        <v>122252.66666666667</v>
      </c>
      <c r="V49" s="74">
        <f t="shared" si="3"/>
        <v>122252.66666666667</v>
      </c>
    </row>
    <row r="50" spans="1:22" ht="68.25" customHeight="1" x14ac:dyDescent="0.25">
      <c r="A50" s="256">
        <v>48</v>
      </c>
      <c r="B50" s="86">
        <v>41121804</v>
      </c>
      <c r="C50" s="86" t="s">
        <v>807</v>
      </c>
      <c r="D50" s="68" t="s">
        <v>808</v>
      </c>
      <c r="E50" s="86" t="s">
        <v>70</v>
      </c>
      <c r="F50" s="260">
        <v>1</v>
      </c>
      <c r="G50" s="86"/>
      <c r="H50" s="71" t="s">
        <v>710</v>
      </c>
      <c r="I50" s="259">
        <v>142400</v>
      </c>
      <c r="J50" s="73">
        <f t="shared" si="4"/>
        <v>27056</v>
      </c>
      <c r="K50" s="73">
        <f t="shared" si="5"/>
        <v>169456</v>
      </c>
      <c r="L50" s="77">
        <f t="shared" si="0"/>
        <v>169456</v>
      </c>
      <c r="M50" s="72">
        <v>158200</v>
      </c>
      <c r="N50" s="73">
        <f t="shared" si="11"/>
        <v>30058</v>
      </c>
      <c r="O50" s="73">
        <f t="shared" si="12"/>
        <v>188258</v>
      </c>
      <c r="P50" s="74">
        <f t="shared" si="1"/>
        <v>188258</v>
      </c>
      <c r="Q50" s="259">
        <v>128100</v>
      </c>
      <c r="R50" s="73">
        <f t="shared" si="8"/>
        <v>24339</v>
      </c>
      <c r="S50" s="73">
        <f t="shared" si="9"/>
        <v>152439</v>
      </c>
      <c r="T50" s="77">
        <f t="shared" si="2"/>
        <v>152439</v>
      </c>
      <c r="U50" s="72">
        <f t="shared" si="10"/>
        <v>170051</v>
      </c>
      <c r="V50" s="74">
        <f t="shared" si="3"/>
        <v>170051</v>
      </c>
    </row>
    <row r="51" spans="1:22" ht="80.25" customHeight="1" x14ac:dyDescent="0.25">
      <c r="A51" s="252">
        <v>49</v>
      </c>
      <c r="B51" s="86">
        <v>41121804</v>
      </c>
      <c r="C51" s="86" t="s">
        <v>807</v>
      </c>
      <c r="D51" s="68" t="s">
        <v>809</v>
      </c>
      <c r="E51" s="86" t="s">
        <v>70</v>
      </c>
      <c r="F51" s="260">
        <v>1</v>
      </c>
      <c r="G51" s="86"/>
      <c r="H51" s="71" t="s">
        <v>710</v>
      </c>
      <c r="I51" s="259">
        <v>192000</v>
      </c>
      <c r="J51" s="73">
        <f t="shared" si="4"/>
        <v>36480</v>
      </c>
      <c r="K51" s="73">
        <f t="shared" si="5"/>
        <v>228480</v>
      </c>
      <c r="L51" s="77">
        <f t="shared" si="0"/>
        <v>228480</v>
      </c>
      <c r="M51" s="72">
        <v>213300</v>
      </c>
      <c r="N51" s="73">
        <f t="shared" si="11"/>
        <v>40527</v>
      </c>
      <c r="O51" s="73">
        <f t="shared" si="12"/>
        <v>253827</v>
      </c>
      <c r="P51" s="74">
        <f t="shared" si="1"/>
        <v>253827</v>
      </c>
      <c r="Q51" s="259">
        <v>172800</v>
      </c>
      <c r="R51" s="73">
        <f t="shared" si="8"/>
        <v>32832</v>
      </c>
      <c r="S51" s="73">
        <f t="shared" si="9"/>
        <v>205632</v>
      </c>
      <c r="T51" s="77">
        <f t="shared" si="2"/>
        <v>205632</v>
      </c>
      <c r="U51" s="72">
        <f t="shared" si="10"/>
        <v>229313</v>
      </c>
      <c r="V51" s="74">
        <f t="shared" si="3"/>
        <v>229313</v>
      </c>
    </row>
    <row r="52" spans="1:22" ht="114.75" x14ac:dyDescent="0.25">
      <c r="A52" s="256">
        <v>50</v>
      </c>
      <c r="B52" s="86">
        <v>41103316</v>
      </c>
      <c r="C52" s="86" t="s">
        <v>810</v>
      </c>
      <c r="D52" s="68" t="s">
        <v>811</v>
      </c>
      <c r="E52" s="86" t="s">
        <v>70</v>
      </c>
      <c r="F52" s="260">
        <v>1</v>
      </c>
      <c r="G52" s="86"/>
      <c r="H52" s="71" t="s">
        <v>710</v>
      </c>
      <c r="I52" s="259">
        <v>273600</v>
      </c>
      <c r="J52" s="73">
        <f t="shared" si="4"/>
        <v>51984</v>
      </c>
      <c r="K52" s="73">
        <f t="shared" si="5"/>
        <v>325584</v>
      </c>
      <c r="L52" s="77">
        <f t="shared" si="0"/>
        <v>325584</v>
      </c>
      <c r="M52" s="72">
        <v>304000</v>
      </c>
      <c r="N52" s="73">
        <f t="shared" si="11"/>
        <v>57760</v>
      </c>
      <c r="O52" s="73">
        <f t="shared" si="12"/>
        <v>361760</v>
      </c>
      <c r="P52" s="74">
        <f t="shared" si="1"/>
        <v>361760</v>
      </c>
      <c r="Q52" s="259">
        <v>246200</v>
      </c>
      <c r="R52" s="73">
        <f t="shared" si="8"/>
        <v>46778</v>
      </c>
      <c r="S52" s="73">
        <f t="shared" si="9"/>
        <v>292978</v>
      </c>
      <c r="T52" s="77">
        <f t="shared" si="2"/>
        <v>292978</v>
      </c>
      <c r="U52" s="72">
        <f t="shared" si="10"/>
        <v>326774</v>
      </c>
      <c r="V52" s="74">
        <f t="shared" si="3"/>
        <v>326774</v>
      </c>
    </row>
    <row r="53" spans="1:22" ht="99" customHeight="1" x14ac:dyDescent="0.25">
      <c r="A53" s="256">
        <v>51</v>
      </c>
      <c r="B53" s="86">
        <v>41103316</v>
      </c>
      <c r="C53" s="86" t="s">
        <v>812</v>
      </c>
      <c r="D53" s="68" t="s">
        <v>813</v>
      </c>
      <c r="E53" s="86" t="s">
        <v>70</v>
      </c>
      <c r="F53" s="260">
        <v>1</v>
      </c>
      <c r="G53" s="86"/>
      <c r="H53" s="71" t="s">
        <v>710</v>
      </c>
      <c r="I53" s="259">
        <v>294400</v>
      </c>
      <c r="J53" s="73">
        <f t="shared" si="4"/>
        <v>55936</v>
      </c>
      <c r="K53" s="73">
        <f t="shared" si="5"/>
        <v>350336</v>
      </c>
      <c r="L53" s="77">
        <f t="shared" si="0"/>
        <v>350336</v>
      </c>
      <c r="M53" s="72">
        <v>327100</v>
      </c>
      <c r="N53" s="73">
        <f t="shared" si="11"/>
        <v>62149</v>
      </c>
      <c r="O53" s="73">
        <f t="shared" si="12"/>
        <v>389249</v>
      </c>
      <c r="P53" s="74">
        <f t="shared" si="1"/>
        <v>389249</v>
      </c>
      <c r="Q53" s="259">
        <v>264900</v>
      </c>
      <c r="R53" s="73">
        <f t="shared" si="8"/>
        <v>50331</v>
      </c>
      <c r="S53" s="73">
        <f t="shared" si="9"/>
        <v>315231</v>
      </c>
      <c r="T53" s="77">
        <f t="shared" si="2"/>
        <v>315231</v>
      </c>
      <c r="U53" s="72">
        <f t="shared" si="10"/>
        <v>351605.33333333331</v>
      </c>
      <c r="V53" s="74">
        <f t="shared" si="3"/>
        <v>351605.33333333331</v>
      </c>
    </row>
    <row r="54" spans="1:22" ht="99" customHeight="1" x14ac:dyDescent="0.25">
      <c r="A54" s="252">
        <v>52</v>
      </c>
      <c r="B54" s="86">
        <v>41103316</v>
      </c>
      <c r="C54" s="86" t="s">
        <v>814</v>
      </c>
      <c r="D54" s="68" t="s">
        <v>815</v>
      </c>
      <c r="E54" s="86" t="s">
        <v>70</v>
      </c>
      <c r="F54" s="260">
        <v>1</v>
      </c>
      <c r="G54" s="86"/>
      <c r="H54" s="71" t="s">
        <v>710</v>
      </c>
      <c r="I54" s="259">
        <v>376000</v>
      </c>
      <c r="J54" s="73">
        <f t="shared" si="4"/>
        <v>71440</v>
      </c>
      <c r="K54" s="73">
        <f t="shared" si="5"/>
        <v>447440</v>
      </c>
      <c r="L54" s="77">
        <f t="shared" si="0"/>
        <v>447440</v>
      </c>
      <c r="M54" s="72">
        <v>417700</v>
      </c>
      <c r="N54" s="73">
        <f t="shared" si="11"/>
        <v>79363</v>
      </c>
      <c r="O54" s="73">
        <f t="shared" si="12"/>
        <v>497063</v>
      </c>
      <c r="P54" s="74">
        <f t="shared" si="1"/>
        <v>497063</v>
      </c>
      <c r="Q54" s="259">
        <v>338400</v>
      </c>
      <c r="R54" s="73">
        <f t="shared" si="8"/>
        <v>64296</v>
      </c>
      <c r="S54" s="73">
        <f t="shared" si="9"/>
        <v>402696</v>
      </c>
      <c r="T54" s="77">
        <f t="shared" si="2"/>
        <v>402696</v>
      </c>
      <c r="U54" s="72">
        <f t="shared" si="10"/>
        <v>449066.33333333331</v>
      </c>
      <c r="V54" s="74">
        <f t="shared" si="3"/>
        <v>449066.33333333331</v>
      </c>
    </row>
    <row r="55" spans="1:22" ht="89.25" x14ac:dyDescent="0.25">
      <c r="A55" s="256">
        <v>53</v>
      </c>
      <c r="B55" s="86">
        <v>41122413</v>
      </c>
      <c r="C55" s="86" t="s">
        <v>816</v>
      </c>
      <c r="D55" s="68" t="s">
        <v>817</v>
      </c>
      <c r="E55" s="86" t="s">
        <v>13</v>
      </c>
      <c r="F55" s="260">
        <v>1</v>
      </c>
      <c r="G55" s="86"/>
      <c r="H55" s="71" t="s">
        <v>710</v>
      </c>
      <c r="I55" s="259">
        <v>97600</v>
      </c>
      <c r="J55" s="73">
        <f t="shared" si="4"/>
        <v>18544</v>
      </c>
      <c r="K55" s="73">
        <f t="shared" si="5"/>
        <v>116144</v>
      </c>
      <c r="L55" s="77">
        <f t="shared" si="0"/>
        <v>116144</v>
      </c>
      <c r="M55" s="72">
        <v>108400</v>
      </c>
      <c r="N55" s="73">
        <f t="shared" si="11"/>
        <v>20596</v>
      </c>
      <c r="O55" s="73">
        <f t="shared" si="12"/>
        <v>128996</v>
      </c>
      <c r="P55" s="74">
        <f t="shared" si="1"/>
        <v>128996</v>
      </c>
      <c r="Q55" s="259">
        <v>87800</v>
      </c>
      <c r="R55" s="73">
        <f t="shared" si="8"/>
        <v>16682</v>
      </c>
      <c r="S55" s="73">
        <f t="shared" si="9"/>
        <v>104482</v>
      </c>
      <c r="T55" s="77">
        <f t="shared" si="2"/>
        <v>104482</v>
      </c>
      <c r="U55" s="72">
        <f t="shared" si="10"/>
        <v>116540.66666666667</v>
      </c>
      <c r="V55" s="74">
        <f t="shared" si="3"/>
        <v>116540.66666666667</v>
      </c>
    </row>
    <row r="56" spans="1:22" ht="75" customHeight="1" x14ac:dyDescent="0.25">
      <c r="A56" s="256">
        <v>54</v>
      </c>
      <c r="B56" s="86">
        <v>41122413</v>
      </c>
      <c r="C56" s="86" t="s">
        <v>818</v>
      </c>
      <c r="D56" s="68" t="s">
        <v>819</v>
      </c>
      <c r="E56" s="86" t="s">
        <v>70</v>
      </c>
      <c r="F56" s="260">
        <v>1</v>
      </c>
      <c r="G56" s="86"/>
      <c r="H56" s="71" t="s">
        <v>710</v>
      </c>
      <c r="I56" s="259">
        <v>86400</v>
      </c>
      <c r="J56" s="73">
        <f t="shared" si="4"/>
        <v>16416</v>
      </c>
      <c r="K56" s="73">
        <f t="shared" si="5"/>
        <v>102816</v>
      </c>
      <c r="L56" s="77">
        <f t="shared" si="0"/>
        <v>102816</v>
      </c>
      <c r="M56" s="72">
        <v>96000</v>
      </c>
      <c r="N56" s="73">
        <f t="shared" si="11"/>
        <v>18240</v>
      </c>
      <c r="O56" s="73">
        <f t="shared" si="12"/>
        <v>114240</v>
      </c>
      <c r="P56" s="74">
        <f t="shared" si="1"/>
        <v>114240</v>
      </c>
      <c r="Q56" s="259">
        <v>77700</v>
      </c>
      <c r="R56" s="73">
        <f t="shared" si="8"/>
        <v>14763</v>
      </c>
      <c r="S56" s="73">
        <f t="shared" si="9"/>
        <v>92463</v>
      </c>
      <c r="T56" s="77">
        <f t="shared" si="2"/>
        <v>92463</v>
      </c>
      <c r="U56" s="72">
        <f t="shared" si="10"/>
        <v>103173</v>
      </c>
      <c r="V56" s="74">
        <f t="shared" si="3"/>
        <v>103173</v>
      </c>
    </row>
    <row r="57" spans="1:22" ht="74.25" customHeight="1" x14ac:dyDescent="0.25">
      <c r="A57" s="252">
        <v>55</v>
      </c>
      <c r="B57" s="86">
        <v>41121510</v>
      </c>
      <c r="C57" s="86" t="s">
        <v>820</v>
      </c>
      <c r="D57" s="68" t="s">
        <v>821</v>
      </c>
      <c r="E57" s="86" t="s">
        <v>70</v>
      </c>
      <c r="F57" s="260">
        <v>1</v>
      </c>
      <c r="G57" s="86"/>
      <c r="H57" s="71" t="s">
        <v>710</v>
      </c>
      <c r="I57" s="259">
        <v>12000</v>
      </c>
      <c r="J57" s="73">
        <f t="shared" si="4"/>
        <v>2280</v>
      </c>
      <c r="K57" s="73">
        <f t="shared" si="5"/>
        <v>14280</v>
      </c>
      <c r="L57" s="77">
        <f t="shared" si="0"/>
        <v>14280</v>
      </c>
      <c r="M57" s="72">
        <v>13300</v>
      </c>
      <c r="N57" s="73">
        <f t="shared" si="11"/>
        <v>2527</v>
      </c>
      <c r="O57" s="73">
        <f t="shared" si="12"/>
        <v>15827</v>
      </c>
      <c r="P57" s="74">
        <f t="shared" si="1"/>
        <v>15827</v>
      </c>
      <c r="Q57" s="259">
        <v>10800</v>
      </c>
      <c r="R57" s="73">
        <f t="shared" si="8"/>
        <v>2052</v>
      </c>
      <c r="S57" s="73">
        <f t="shared" si="9"/>
        <v>12852</v>
      </c>
      <c r="T57" s="77">
        <f t="shared" si="2"/>
        <v>12852</v>
      </c>
      <c r="U57" s="72">
        <f t="shared" si="10"/>
        <v>14319.666666666666</v>
      </c>
      <c r="V57" s="74">
        <f t="shared" si="3"/>
        <v>14319.666666666666</v>
      </c>
    </row>
    <row r="58" spans="1:22" ht="69" customHeight="1" x14ac:dyDescent="0.25">
      <c r="A58" s="256">
        <v>56</v>
      </c>
      <c r="B58" s="86">
        <v>41121510</v>
      </c>
      <c r="C58" s="86" t="s">
        <v>822</v>
      </c>
      <c r="D58" s="68" t="s">
        <v>823</v>
      </c>
      <c r="E58" s="86" t="s">
        <v>70</v>
      </c>
      <c r="F58" s="260">
        <v>1</v>
      </c>
      <c r="G58" s="86"/>
      <c r="H58" s="71" t="s">
        <v>710</v>
      </c>
      <c r="I58" s="259">
        <v>14400</v>
      </c>
      <c r="J58" s="73">
        <f t="shared" si="4"/>
        <v>2736</v>
      </c>
      <c r="K58" s="73">
        <f t="shared" si="5"/>
        <v>17136</v>
      </c>
      <c r="L58" s="77">
        <f t="shared" si="0"/>
        <v>17136</v>
      </c>
      <c r="M58" s="72">
        <v>16000</v>
      </c>
      <c r="N58" s="73">
        <f t="shared" si="11"/>
        <v>3040</v>
      </c>
      <c r="O58" s="73">
        <f t="shared" si="12"/>
        <v>19040</v>
      </c>
      <c r="P58" s="74">
        <f t="shared" si="1"/>
        <v>19040</v>
      </c>
      <c r="Q58" s="259">
        <v>12900</v>
      </c>
      <c r="R58" s="73">
        <f t="shared" si="8"/>
        <v>2451</v>
      </c>
      <c r="S58" s="73">
        <f t="shared" si="9"/>
        <v>15351</v>
      </c>
      <c r="T58" s="77">
        <f t="shared" si="2"/>
        <v>15351</v>
      </c>
      <c r="U58" s="72">
        <f t="shared" si="10"/>
        <v>17175.666666666668</v>
      </c>
      <c r="V58" s="74">
        <f t="shared" si="3"/>
        <v>17175.666666666668</v>
      </c>
    </row>
    <row r="59" spans="1:22" ht="66" customHeight="1" x14ac:dyDescent="0.25">
      <c r="A59" s="256">
        <v>57</v>
      </c>
      <c r="B59" s="86">
        <v>41121510</v>
      </c>
      <c r="C59" s="86" t="s">
        <v>824</v>
      </c>
      <c r="D59" s="68" t="s">
        <v>825</v>
      </c>
      <c r="E59" s="86" t="s">
        <v>70</v>
      </c>
      <c r="F59" s="260">
        <v>1</v>
      </c>
      <c r="G59" s="86"/>
      <c r="H59" s="71" t="s">
        <v>710</v>
      </c>
      <c r="I59" s="259">
        <v>27600</v>
      </c>
      <c r="J59" s="73">
        <f t="shared" si="4"/>
        <v>5244</v>
      </c>
      <c r="K59" s="73">
        <f t="shared" si="5"/>
        <v>32844</v>
      </c>
      <c r="L59" s="77">
        <f t="shared" si="0"/>
        <v>32844</v>
      </c>
      <c r="M59" s="72">
        <v>30600</v>
      </c>
      <c r="N59" s="73">
        <f t="shared" si="11"/>
        <v>5814</v>
      </c>
      <c r="O59" s="73">
        <f t="shared" si="12"/>
        <v>36414</v>
      </c>
      <c r="P59" s="74">
        <f t="shared" si="1"/>
        <v>36414</v>
      </c>
      <c r="Q59" s="259">
        <v>24800</v>
      </c>
      <c r="R59" s="73">
        <f t="shared" si="8"/>
        <v>4712</v>
      </c>
      <c r="S59" s="73">
        <f t="shared" si="9"/>
        <v>29512</v>
      </c>
      <c r="T59" s="77">
        <f t="shared" si="2"/>
        <v>29512</v>
      </c>
      <c r="U59" s="72">
        <f t="shared" si="10"/>
        <v>32923.333333333336</v>
      </c>
      <c r="V59" s="74">
        <f t="shared" si="3"/>
        <v>32923.333333333336</v>
      </c>
    </row>
    <row r="60" spans="1:22" ht="64.5" customHeight="1" x14ac:dyDescent="0.25">
      <c r="A60" s="252">
        <v>58</v>
      </c>
      <c r="B60" s="86">
        <v>41121510</v>
      </c>
      <c r="C60" s="86" t="s">
        <v>826</v>
      </c>
      <c r="D60" s="68" t="s">
        <v>827</v>
      </c>
      <c r="E60" s="86" t="s">
        <v>70</v>
      </c>
      <c r="F60" s="260">
        <v>1</v>
      </c>
      <c r="G60" s="86"/>
      <c r="H60" s="71" t="s">
        <v>710</v>
      </c>
      <c r="I60" s="259">
        <v>90700</v>
      </c>
      <c r="J60" s="73">
        <f t="shared" si="4"/>
        <v>17233</v>
      </c>
      <c r="K60" s="73">
        <f t="shared" si="5"/>
        <v>107933</v>
      </c>
      <c r="L60" s="77">
        <f t="shared" si="0"/>
        <v>107933</v>
      </c>
      <c r="M60" s="72">
        <v>100700</v>
      </c>
      <c r="N60" s="73">
        <f t="shared" si="11"/>
        <v>19133</v>
      </c>
      <c r="O60" s="73">
        <f t="shared" si="12"/>
        <v>119833</v>
      </c>
      <c r="P60" s="74">
        <f t="shared" si="1"/>
        <v>119833</v>
      </c>
      <c r="Q60" s="259">
        <v>81600</v>
      </c>
      <c r="R60" s="73">
        <f t="shared" si="8"/>
        <v>15504</v>
      </c>
      <c r="S60" s="73">
        <f t="shared" si="9"/>
        <v>97104</v>
      </c>
      <c r="T60" s="77">
        <f t="shared" si="2"/>
        <v>97104</v>
      </c>
      <c r="U60" s="72">
        <f t="shared" si="10"/>
        <v>108290</v>
      </c>
      <c r="V60" s="74">
        <f t="shared" si="3"/>
        <v>108290</v>
      </c>
    </row>
    <row r="61" spans="1:22" ht="78.75" customHeight="1" x14ac:dyDescent="0.25">
      <c r="A61" s="256">
        <v>59</v>
      </c>
      <c r="B61" s="86">
        <v>41121510</v>
      </c>
      <c r="C61" s="86" t="s">
        <v>828</v>
      </c>
      <c r="D61" s="68" t="s">
        <v>829</v>
      </c>
      <c r="E61" s="86" t="s">
        <v>70</v>
      </c>
      <c r="F61" s="260">
        <v>1</v>
      </c>
      <c r="G61" s="86"/>
      <c r="H61" s="71" t="s">
        <v>710</v>
      </c>
      <c r="I61" s="259">
        <v>175600</v>
      </c>
      <c r="J61" s="73">
        <f t="shared" si="4"/>
        <v>33364</v>
      </c>
      <c r="K61" s="73">
        <f t="shared" si="5"/>
        <v>208964</v>
      </c>
      <c r="L61" s="77">
        <f t="shared" si="0"/>
        <v>208964</v>
      </c>
      <c r="M61" s="72">
        <v>195100</v>
      </c>
      <c r="N61" s="73">
        <f t="shared" si="11"/>
        <v>37069</v>
      </c>
      <c r="O61" s="73">
        <f t="shared" si="12"/>
        <v>232169</v>
      </c>
      <c r="P61" s="74">
        <f t="shared" si="1"/>
        <v>232169</v>
      </c>
      <c r="Q61" s="259">
        <v>158000</v>
      </c>
      <c r="R61" s="73">
        <f t="shared" si="8"/>
        <v>30020</v>
      </c>
      <c r="S61" s="73">
        <f t="shared" si="9"/>
        <v>188020</v>
      </c>
      <c r="T61" s="77">
        <f t="shared" si="2"/>
        <v>188020</v>
      </c>
      <c r="U61" s="72">
        <f t="shared" si="10"/>
        <v>209717.66666666666</v>
      </c>
      <c r="V61" s="74">
        <f t="shared" si="3"/>
        <v>209717.66666666666</v>
      </c>
    </row>
    <row r="62" spans="1:22" ht="81" customHeight="1" x14ac:dyDescent="0.25">
      <c r="A62" s="256">
        <v>60</v>
      </c>
      <c r="B62" s="86">
        <v>41121515</v>
      </c>
      <c r="C62" s="86" t="s">
        <v>830</v>
      </c>
      <c r="D62" s="68" t="s">
        <v>831</v>
      </c>
      <c r="E62" s="86" t="s">
        <v>70</v>
      </c>
      <c r="F62" s="260">
        <v>1</v>
      </c>
      <c r="G62" s="86"/>
      <c r="H62" s="71" t="s">
        <v>710</v>
      </c>
      <c r="I62" s="259">
        <v>36800</v>
      </c>
      <c r="J62" s="73">
        <f t="shared" si="4"/>
        <v>6992</v>
      </c>
      <c r="K62" s="73">
        <f t="shared" si="5"/>
        <v>43792</v>
      </c>
      <c r="L62" s="77">
        <f t="shared" si="0"/>
        <v>43792</v>
      </c>
      <c r="M62" s="72">
        <v>40800</v>
      </c>
      <c r="N62" s="73">
        <f t="shared" si="11"/>
        <v>7752</v>
      </c>
      <c r="O62" s="73">
        <f t="shared" si="12"/>
        <v>48552</v>
      </c>
      <c r="P62" s="74">
        <f t="shared" si="1"/>
        <v>48552</v>
      </c>
      <c r="Q62" s="259">
        <v>33100</v>
      </c>
      <c r="R62" s="73">
        <f t="shared" si="8"/>
        <v>6289</v>
      </c>
      <c r="S62" s="73">
        <f t="shared" si="9"/>
        <v>39389</v>
      </c>
      <c r="T62" s="77">
        <f t="shared" si="2"/>
        <v>39389</v>
      </c>
      <c r="U62" s="72">
        <f t="shared" si="10"/>
        <v>43911</v>
      </c>
      <c r="V62" s="74">
        <f t="shared" si="3"/>
        <v>43911</v>
      </c>
    </row>
    <row r="63" spans="1:22" ht="89.25" x14ac:dyDescent="0.25">
      <c r="A63" s="252">
        <v>61</v>
      </c>
      <c r="B63" s="86">
        <v>41121805</v>
      </c>
      <c r="C63" s="86" t="s">
        <v>832</v>
      </c>
      <c r="D63" s="68" t="s">
        <v>833</v>
      </c>
      <c r="E63" s="86" t="s">
        <v>13</v>
      </c>
      <c r="F63" s="260">
        <v>1</v>
      </c>
      <c r="G63" s="86"/>
      <c r="H63" s="71" t="s">
        <v>710</v>
      </c>
      <c r="I63" s="259">
        <v>62000</v>
      </c>
      <c r="J63" s="73">
        <f t="shared" si="4"/>
        <v>11780</v>
      </c>
      <c r="K63" s="73">
        <f t="shared" si="5"/>
        <v>73780</v>
      </c>
      <c r="L63" s="77">
        <f t="shared" si="0"/>
        <v>73780</v>
      </c>
      <c r="M63" s="72">
        <v>68800</v>
      </c>
      <c r="N63" s="73">
        <f t="shared" si="11"/>
        <v>13072</v>
      </c>
      <c r="O63" s="73">
        <f t="shared" si="12"/>
        <v>81872</v>
      </c>
      <c r="P63" s="74">
        <f t="shared" si="1"/>
        <v>81872</v>
      </c>
      <c r="Q63" s="259">
        <v>55800</v>
      </c>
      <c r="R63" s="73">
        <f t="shared" si="8"/>
        <v>10602</v>
      </c>
      <c r="S63" s="73">
        <f t="shared" si="9"/>
        <v>66402</v>
      </c>
      <c r="T63" s="77">
        <f t="shared" si="2"/>
        <v>66402</v>
      </c>
      <c r="U63" s="72">
        <f t="shared" si="10"/>
        <v>74018</v>
      </c>
      <c r="V63" s="74">
        <f t="shared" si="3"/>
        <v>74018</v>
      </c>
    </row>
    <row r="64" spans="1:22" ht="89.25" x14ac:dyDescent="0.25">
      <c r="A64" s="256">
        <v>62</v>
      </c>
      <c r="B64" s="86">
        <v>41121805</v>
      </c>
      <c r="C64" s="86" t="s">
        <v>832</v>
      </c>
      <c r="D64" s="68" t="s">
        <v>834</v>
      </c>
      <c r="E64" s="86" t="s">
        <v>13</v>
      </c>
      <c r="F64" s="260">
        <v>1</v>
      </c>
      <c r="G64" s="86"/>
      <c r="H64" s="71" t="s">
        <v>710</v>
      </c>
      <c r="I64" s="259">
        <v>69600</v>
      </c>
      <c r="J64" s="73">
        <f t="shared" si="4"/>
        <v>13224</v>
      </c>
      <c r="K64" s="73">
        <f t="shared" si="5"/>
        <v>82824</v>
      </c>
      <c r="L64" s="77">
        <f t="shared" si="0"/>
        <v>82824</v>
      </c>
      <c r="M64" s="72">
        <v>77300</v>
      </c>
      <c r="N64" s="73">
        <f t="shared" si="11"/>
        <v>14687</v>
      </c>
      <c r="O64" s="73">
        <f t="shared" si="12"/>
        <v>91987</v>
      </c>
      <c r="P64" s="74">
        <f t="shared" si="1"/>
        <v>91987</v>
      </c>
      <c r="Q64" s="259">
        <v>62600</v>
      </c>
      <c r="R64" s="73">
        <f t="shared" si="8"/>
        <v>11894</v>
      </c>
      <c r="S64" s="73">
        <f t="shared" si="9"/>
        <v>74494</v>
      </c>
      <c r="T64" s="77">
        <f t="shared" si="2"/>
        <v>74494</v>
      </c>
      <c r="U64" s="72">
        <f t="shared" si="10"/>
        <v>83101.666666666672</v>
      </c>
      <c r="V64" s="74">
        <f t="shared" si="3"/>
        <v>83101.666666666672</v>
      </c>
    </row>
    <row r="65" spans="1:22" ht="89.25" x14ac:dyDescent="0.25">
      <c r="A65" s="256">
        <v>63</v>
      </c>
      <c r="B65" s="86">
        <v>41121805</v>
      </c>
      <c r="C65" s="86" t="s">
        <v>832</v>
      </c>
      <c r="D65" s="68" t="s">
        <v>835</v>
      </c>
      <c r="E65" s="86" t="s">
        <v>13</v>
      </c>
      <c r="F65" s="260">
        <v>1</v>
      </c>
      <c r="G65" s="86"/>
      <c r="H65" s="71" t="s">
        <v>710</v>
      </c>
      <c r="I65" s="259">
        <v>97700</v>
      </c>
      <c r="J65" s="73">
        <f t="shared" si="4"/>
        <v>18563</v>
      </c>
      <c r="K65" s="73">
        <f t="shared" si="5"/>
        <v>116263</v>
      </c>
      <c r="L65" s="77">
        <f t="shared" si="0"/>
        <v>116263</v>
      </c>
      <c r="M65" s="72">
        <v>108500</v>
      </c>
      <c r="N65" s="73">
        <f t="shared" si="11"/>
        <v>20615</v>
      </c>
      <c r="O65" s="73">
        <f t="shared" si="12"/>
        <v>129115</v>
      </c>
      <c r="P65" s="74">
        <f t="shared" si="1"/>
        <v>129115</v>
      </c>
      <c r="Q65" s="259">
        <v>87900</v>
      </c>
      <c r="R65" s="73">
        <f t="shared" si="8"/>
        <v>16701</v>
      </c>
      <c r="S65" s="73">
        <f t="shared" si="9"/>
        <v>104601</v>
      </c>
      <c r="T65" s="77">
        <f t="shared" si="2"/>
        <v>104601</v>
      </c>
      <c r="U65" s="72">
        <f t="shared" si="10"/>
        <v>116659.66666666667</v>
      </c>
      <c r="V65" s="74">
        <f t="shared" si="3"/>
        <v>116659.66666666667</v>
      </c>
    </row>
    <row r="66" spans="1:22" ht="178.5" x14ac:dyDescent="0.25">
      <c r="A66" s="252">
        <v>64</v>
      </c>
      <c r="B66" s="86">
        <v>41122403</v>
      </c>
      <c r="C66" s="86" t="s">
        <v>836</v>
      </c>
      <c r="D66" s="68" t="s">
        <v>837</v>
      </c>
      <c r="E66" s="86" t="s">
        <v>838</v>
      </c>
      <c r="F66" s="260">
        <v>1</v>
      </c>
      <c r="G66" s="86"/>
      <c r="H66" s="71" t="s">
        <v>710</v>
      </c>
      <c r="I66" s="259">
        <v>136000</v>
      </c>
      <c r="J66" s="73">
        <f t="shared" si="4"/>
        <v>25840</v>
      </c>
      <c r="K66" s="73">
        <f t="shared" si="5"/>
        <v>161840</v>
      </c>
      <c r="L66" s="77">
        <f t="shared" si="0"/>
        <v>161840</v>
      </c>
      <c r="M66" s="72">
        <v>151100</v>
      </c>
      <c r="N66" s="73">
        <f t="shared" si="11"/>
        <v>28709</v>
      </c>
      <c r="O66" s="73">
        <f t="shared" si="12"/>
        <v>179809</v>
      </c>
      <c r="P66" s="74">
        <f t="shared" si="1"/>
        <v>179809</v>
      </c>
      <c r="Q66" s="259">
        <v>122400</v>
      </c>
      <c r="R66" s="73">
        <f t="shared" si="8"/>
        <v>23256</v>
      </c>
      <c r="S66" s="73">
        <f t="shared" si="9"/>
        <v>145656</v>
      </c>
      <c r="T66" s="77">
        <f t="shared" si="2"/>
        <v>145656</v>
      </c>
      <c r="U66" s="72">
        <f t="shared" si="10"/>
        <v>162435</v>
      </c>
      <c r="V66" s="74">
        <f t="shared" si="3"/>
        <v>162435</v>
      </c>
    </row>
    <row r="67" spans="1:22" ht="102" x14ac:dyDescent="0.25">
      <c r="A67" s="256">
        <v>65</v>
      </c>
      <c r="B67" s="67">
        <v>42131600</v>
      </c>
      <c r="C67" s="67" t="s">
        <v>839</v>
      </c>
      <c r="D67" s="127" t="s">
        <v>840</v>
      </c>
      <c r="E67" s="67" t="s">
        <v>13</v>
      </c>
      <c r="F67" s="126">
        <v>4</v>
      </c>
      <c r="G67" s="70"/>
      <c r="H67" s="71" t="s">
        <v>841</v>
      </c>
      <c r="I67" s="259">
        <v>40000</v>
      </c>
      <c r="J67" s="73">
        <f t="shared" si="4"/>
        <v>7600</v>
      </c>
      <c r="K67" s="73">
        <f t="shared" si="5"/>
        <v>47600</v>
      </c>
      <c r="L67" s="77">
        <f t="shared" ref="L67:L130" si="13">+K67*F67</f>
        <v>190400</v>
      </c>
      <c r="M67" s="72">
        <v>44400</v>
      </c>
      <c r="N67" s="73">
        <f t="shared" si="11"/>
        <v>8436</v>
      </c>
      <c r="O67" s="73">
        <f t="shared" si="12"/>
        <v>52836</v>
      </c>
      <c r="P67" s="74">
        <f t="shared" ref="P67:P130" si="14">+O67*F67</f>
        <v>211344</v>
      </c>
      <c r="Q67" s="259">
        <v>36000</v>
      </c>
      <c r="R67" s="73">
        <f t="shared" si="8"/>
        <v>6840</v>
      </c>
      <c r="S67" s="73">
        <f t="shared" si="9"/>
        <v>42840</v>
      </c>
      <c r="T67" s="77">
        <f t="shared" ref="T67:T130" si="15">+S67*F67</f>
        <v>171360</v>
      </c>
      <c r="U67" s="72">
        <f t="shared" si="10"/>
        <v>47758.666666666664</v>
      </c>
      <c r="V67" s="74">
        <f t="shared" ref="V67:V130" si="16">+U67*F67</f>
        <v>191034.66666666666</v>
      </c>
    </row>
    <row r="68" spans="1:22" ht="38.25" x14ac:dyDescent="0.25">
      <c r="A68" s="256">
        <v>66</v>
      </c>
      <c r="B68" s="69">
        <v>31201634</v>
      </c>
      <c r="C68" s="86" t="s">
        <v>842</v>
      </c>
      <c r="D68" s="68" t="s">
        <v>843</v>
      </c>
      <c r="E68" s="86" t="s">
        <v>844</v>
      </c>
      <c r="F68" s="86">
        <v>1</v>
      </c>
      <c r="G68" s="86"/>
      <c r="H68" s="71" t="s">
        <v>736</v>
      </c>
      <c r="I68" s="259">
        <v>170000</v>
      </c>
      <c r="J68" s="73">
        <f t="shared" ref="J68:J131" si="17">+I68*19%</f>
        <v>32300</v>
      </c>
      <c r="K68" s="73">
        <f t="shared" ref="K68:K131" si="18">+I68+J68</f>
        <v>202300</v>
      </c>
      <c r="L68" s="77">
        <f t="shared" si="13"/>
        <v>202300</v>
      </c>
      <c r="M68" s="72">
        <v>188800</v>
      </c>
      <c r="N68" s="73">
        <f t="shared" si="11"/>
        <v>35872</v>
      </c>
      <c r="O68" s="73">
        <f t="shared" si="12"/>
        <v>224672</v>
      </c>
      <c r="P68" s="74">
        <f t="shared" si="14"/>
        <v>224672</v>
      </c>
      <c r="Q68" s="259">
        <v>153000</v>
      </c>
      <c r="R68" s="73">
        <f t="shared" ref="R68:R131" si="19">+Q68*19%</f>
        <v>29070</v>
      </c>
      <c r="S68" s="73">
        <f t="shared" ref="S68:S131" si="20">+Q68+R68</f>
        <v>182070</v>
      </c>
      <c r="T68" s="77">
        <f t="shared" si="15"/>
        <v>182070</v>
      </c>
      <c r="U68" s="72">
        <f t="shared" ref="U68:U131" si="21">+AVERAGE(K68,O68,S68)</f>
        <v>203014</v>
      </c>
      <c r="V68" s="74">
        <f t="shared" si="16"/>
        <v>203014</v>
      </c>
    </row>
    <row r="69" spans="1:22" ht="63.75" x14ac:dyDescent="0.25">
      <c r="A69" s="252">
        <v>67</v>
      </c>
      <c r="B69" s="69">
        <v>31201634</v>
      </c>
      <c r="C69" s="86" t="s">
        <v>845</v>
      </c>
      <c r="D69" s="68" t="s">
        <v>846</v>
      </c>
      <c r="E69" s="86" t="s">
        <v>844</v>
      </c>
      <c r="F69" s="86">
        <v>2</v>
      </c>
      <c r="G69" s="86"/>
      <c r="H69" s="71" t="s">
        <v>736</v>
      </c>
      <c r="I69" s="259">
        <v>24000</v>
      </c>
      <c r="J69" s="73">
        <f t="shared" si="17"/>
        <v>4560</v>
      </c>
      <c r="K69" s="73">
        <f t="shared" si="18"/>
        <v>28560</v>
      </c>
      <c r="L69" s="77">
        <f t="shared" si="13"/>
        <v>57120</v>
      </c>
      <c r="M69" s="72">
        <v>26600</v>
      </c>
      <c r="N69" s="73">
        <f t="shared" si="11"/>
        <v>5054</v>
      </c>
      <c r="O69" s="73">
        <f t="shared" si="12"/>
        <v>31654</v>
      </c>
      <c r="P69" s="74">
        <f t="shared" si="14"/>
        <v>63308</v>
      </c>
      <c r="Q69" s="259">
        <v>21600</v>
      </c>
      <c r="R69" s="73">
        <f t="shared" si="19"/>
        <v>4104</v>
      </c>
      <c r="S69" s="73">
        <f t="shared" si="20"/>
        <v>25704</v>
      </c>
      <c r="T69" s="77">
        <f t="shared" si="15"/>
        <v>51408</v>
      </c>
      <c r="U69" s="72">
        <f t="shared" si="21"/>
        <v>28639.333333333332</v>
      </c>
      <c r="V69" s="74">
        <f t="shared" si="16"/>
        <v>57278.666666666664</v>
      </c>
    </row>
    <row r="70" spans="1:22" ht="38.25" x14ac:dyDescent="0.25">
      <c r="A70" s="256">
        <v>68</v>
      </c>
      <c r="B70" s="69">
        <v>51191605</v>
      </c>
      <c r="C70" s="86" t="s">
        <v>847</v>
      </c>
      <c r="D70" s="68" t="s">
        <v>848</v>
      </c>
      <c r="E70" s="86" t="s">
        <v>13</v>
      </c>
      <c r="F70" s="86">
        <v>5</v>
      </c>
      <c r="G70" s="86"/>
      <c r="H70" s="71" t="s">
        <v>736</v>
      </c>
      <c r="I70" s="259">
        <v>70000</v>
      </c>
      <c r="J70" s="73">
        <f t="shared" si="17"/>
        <v>13300</v>
      </c>
      <c r="K70" s="73">
        <f t="shared" si="18"/>
        <v>83300</v>
      </c>
      <c r="L70" s="77">
        <f t="shared" si="13"/>
        <v>416500</v>
      </c>
      <c r="M70" s="72">
        <v>77700</v>
      </c>
      <c r="N70" s="73">
        <f t="shared" si="11"/>
        <v>14763</v>
      </c>
      <c r="O70" s="73">
        <f t="shared" si="12"/>
        <v>92463</v>
      </c>
      <c r="P70" s="74">
        <f t="shared" si="14"/>
        <v>462315</v>
      </c>
      <c r="Q70" s="259">
        <v>63000</v>
      </c>
      <c r="R70" s="73">
        <f t="shared" si="19"/>
        <v>11970</v>
      </c>
      <c r="S70" s="73">
        <f t="shared" si="20"/>
        <v>74970</v>
      </c>
      <c r="T70" s="77">
        <f t="shared" si="15"/>
        <v>374850</v>
      </c>
      <c r="U70" s="72">
        <f t="shared" si="21"/>
        <v>83577.666666666672</v>
      </c>
      <c r="V70" s="74">
        <f t="shared" si="16"/>
        <v>417888.33333333337</v>
      </c>
    </row>
    <row r="71" spans="1:22" ht="51" x14ac:dyDescent="0.25">
      <c r="A71" s="256">
        <v>69</v>
      </c>
      <c r="B71" s="69">
        <v>42142500</v>
      </c>
      <c r="C71" s="86" t="s">
        <v>849</v>
      </c>
      <c r="D71" s="265" t="s">
        <v>850</v>
      </c>
      <c r="E71" s="86" t="s">
        <v>13</v>
      </c>
      <c r="F71" s="86">
        <v>2</v>
      </c>
      <c r="G71" s="86"/>
      <c r="H71" s="71" t="s">
        <v>736</v>
      </c>
      <c r="I71" s="259">
        <v>58000</v>
      </c>
      <c r="J71" s="73">
        <f t="shared" si="17"/>
        <v>11020</v>
      </c>
      <c r="K71" s="73">
        <f t="shared" si="18"/>
        <v>69020</v>
      </c>
      <c r="L71" s="77">
        <f t="shared" si="13"/>
        <v>138040</v>
      </c>
      <c r="M71" s="72">
        <v>64400</v>
      </c>
      <c r="N71" s="73">
        <f t="shared" si="11"/>
        <v>12236</v>
      </c>
      <c r="O71" s="73">
        <f t="shared" si="12"/>
        <v>76636</v>
      </c>
      <c r="P71" s="74">
        <f t="shared" si="14"/>
        <v>153272</v>
      </c>
      <c r="Q71" s="259">
        <v>52200</v>
      </c>
      <c r="R71" s="73">
        <f t="shared" si="19"/>
        <v>9918</v>
      </c>
      <c r="S71" s="73">
        <f t="shared" si="20"/>
        <v>62118</v>
      </c>
      <c r="T71" s="77">
        <f t="shared" si="15"/>
        <v>124236</v>
      </c>
      <c r="U71" s="72">
        <f t="shared" si="21"/>
        <v>69258</v>
      </c>
      <c r="V71" s="74">
        <f t="shared" si="16"/>
        <v>138516</v>
      </c>
    </row>
    <row r="72" spans="1:22" ht="51" x14ac:dyDescent="0.25">
      <c r="A72" s="252">
        <v>70</v>
      </c>
      <c r="B72" s="69">
        <v>42142500</v>
      </c>
      <c r="C72" s="86" t="s">
        <v>851</v>
      </c>
      <c r="D72" s="265" t="s">
        <v>850</v>
      </c>
      <c r="E72" s="86" t="s">
        <v>13</v>
      </c>
      <c r="F72" s="86">
        <v>2</v>
      </c>
      <c r="G72" s="86"/>
      <c r="H72" s="71" t="s">
        <v>736</v>
      </c>
      <c r="I72" s="259">
        <v>50000</v>
      </c>
      <c r="J72" s="73">
        <f t="shared" si="17"/>
        <v>9500</v>
      </c>
      <c r="K72" s="73">
        <f t="shared" si="18"/>
        <v>59500</v>
      </c>
      <c r="L72" s="77">
        <f t="shared" si="13"/>
        <v>119000</v>
      </c>
      <c r="M72" s="72">
        <v>55500</v>
      </c>
      <c r="N72" s="73">
        <f t="shared" si="11"/>
        <v>10545</v>
      </c>
      <c r="O72" s="73">
        <f t="shared" si="12"/>
        <v>66045</v>
      </c>
      <c r="P72" s="74">
        <f t="shared" si="14"/>
        <v>132090</v>
      </c>
      <c r="Q72" s="259">
        <v>45000</v>
      </c>
      <c r="R72" s="73">
        <f t="shared" si="19"/>
        <v>8550</v>
      </c>
      <c r="S72" s="73">
        <f t="shared" si="20"/>
        <v>53550</v>
      </c>
      <c r="T72" s="77">
        <f t="shared" si="15"/>
        <v>107100</v>
      </c>
      <c r="U72" s="72">
        <f t="shared" si="21"/>
        <v>59698.333333333336</v>
      </c>
      <c r="V72" s="74">
        <f t="shared" si="16"/>
        <v>119396.66666666667</v>
      </c>
    </row>
    <row r="73" spans="1:22" ht="51" x14ac:dyDescent="0.25">
      <c r="A73" s="256">
        <v>71</v>
      </c>
      <c r="B73" s="69">
        <v>42142500</v>
      </c>
      <c r="C73" s="86" t="s">
        <v>852</v>
      </c>
      <c r="D73" s="265" t="s">
        <v>850</v>
      </c>
      <c r="E73" s="86" t="s">
        <v>13</v>
      </c>
      <c r="F73" s="86">
        <v>2</v>
      </c>
      <c r="G73" s="86"/>
      <c r="H73" s="71" t="s">
        <v>736</v>
      </c>
      <c r="I73" s="259">
        <v>52000</v>
      </c>
      <c r="J73" s="73">
        <f t="shared" si="17"/>
        <v>9880</v>
      </c>
      <c r="K73" s="73">
        <f t="shared" si="18"/>
        <v>61880</v>
      </c>
      <c r="L73" s="77">
        <f t="shared" si="13"/>
        <v>123760</v>
      </c>
      <c r="M73" s="72">
        <v>57700</v>
      </c>
      <c r="N73" s="73">
        <f t="shared" si="11"/>
        <v>10963</v>
      </c>
      <c r="O73" s="73">
        <f t="shared" si="12"/>
        <v>68663</v>
      </c>
      <c r="P73" s="74">
        <f t="shared" si="14"/>
        <v>137326</v>
      </c>
      <c r="Q73" s="259">
        <v>46800</v>
      </c>
      <c r="R73" s="73">
        <f t="shared" si="19"/>
        <v>8892</v>
      </c>
      <c r="S73" s="73">
        <f t="shared" si="20"/>
        <v>55692</v>
      </c>
      <c r="T73" s="77">
        <f t="shared" si="15"/>
        <v>111384</v>
      </c>
      <c r="U73" s="72">
        <f t="shared" si="21"/>
        <v>62078.333333333336</v>
      </c>
      <c r="V73" s="74">
        <f t="shared" si="16"/>
        <v>124156.66666666667</v>
      </c>
    </row>
    <row r="74" spans="1:22" ht="114.75" x14ac:dyDescent="0.25">
      <c r="A74" s="256">
        <v>72</v>
      </c>
      <c r="B74" s="69">
        <v>12352104</v>
      </c>
      <c r="C74" s="86" t="s">
        <v>853</v>
      </c>
      <c r="D74" s="265" t="s">
        <v>854</v>
      </c>
      <c r="E74" s="86" t="s">
        <v>855</v>
      </c>
      <c r="F74" s="86">
        <v>2</v>
      </c>
      <c r="G74" s="86"/>
      <c r="H74" s="71" t="s">
        <v>736</v>
      </c>
      <c r="I74" s="259">
        <v>15600</v>
      </c>
      <c r="J74" s="73">
        <f t="shared" si="17"/>
        <v>2964</v>
      </c>
      <c r="K74" s="73">
        <f t="shared" si="18"/>
        <v>18564</v>
      </c>
      <c r="L74" s="77">
        <f t="shared" si="13"/>
        <v>37128</v>
      </c>
      <c r="M74" s="72">
        <v>17300</v>
      </c>
      <c r="N74" s="73">
        <f t="shared" si="11"/>
        <v>3287</v>
      </c>
      <c r="O74" s="73">
        <f t="shared" si="12"/>
        <v>20587</v>
      </c>
      <c r="P74" s="74">
        <f t="shared" si="14"/>
        <v>41174</v>
      </c>
      <c r="Q74" s="259">
        <v>14000</v>
      </c>
      <c r="R74" s="73">
        <f t="shared" si="19"/>
        <v>2660</v>
      </c>
      <c r="S74" s="73">
        <f t="shared" si="20"/>
        <v>16660</v>
      </c>
      <c r="T74" s="77">
        <f t="shared" si="15"/>
        <v>33320</v>
      </c>
      <c r="U74" s="72">
        <f t="shared" si="21"/>
        <v>18603.666666666668</v>
      </c>
      <c r="V74" s="74">
        <f t="shared" si="16"/>
        <v>37207.333333333336</v>
      </c>
    </row>
    <row r="75" spans="1:22" ht="38.25" x14ac:dyDescent="0.25">
      <c r="A75" s="252">
        <v>73</v>
      </c>
      <c r="B75" s="69">
        <v>11121802</v>
      </c>
      <c r="C75" s="266" t="s">
        <v>856</v>
      </c>
      <c r="D75" s="265" t="s">
        <v>857</v>
      </c>
      <c r="E75" s="86" t="s">
        <v>13</v>
      </c>
      <c r="F75" s="86">
        <v>5</v>
      </c>
      <c r="G75" s="86"/>
      <c r="H75" s="71" t="s">
        <v>736</v>
      </c>
      <c r="I75" s="259">
        <v>38000</v>
      </c>
      <c r="J75" s="73">
        <f t="shared" si="17"/>
        <v>7220</v>
      </c>
      <c r="K75" s="73">
        <f t="shared" si="18"/>
        <v>45220</v>
      </c>
      <c r="L75" s="77">
        <f t="shared" si="13"/>
        <v>226100</v>
      </c>
      <c r="M75" s="72">
        <v>42200</v>
      </c>
      <c r="N75" s="73">
        <f t="shared" si="11"/>
        <v>8018</v>
      </c>
      <c r="O75" s="73">
        <f t="shared" si="12"/>
        <v>50218</v>
      </c>
      <c r="P75" s="74">
        <f t="shared" si="14"/>
        <v>251090</v>
      </c>
      <c r="Q75" s="259">
        <v>34200</v>
      </c>
      <c r="R75" s="73">
        <f t="shared" si="19"/>
        <v>6498</v>
      </c>
      <c r="S75" s="73">
        <f t="shared" si="20"/>
        <v>40698</v>
      </c>
      <c r="T75" s="77">
        <f t="shared" si="15"/>
        <v>203490</v>
      </c>
      <c r="U75" s="72">
        <f t="shared" si="21"/>
        <v>45378.666666666664</v>
      </c>
      <c r="V75" s="74">
        <f t="shared" si="16"/>
        <v>226893.33333333331</v>
      </c>
    </row>
    <row r="76" spans="1:22" ht="51" x14ac:dyDescent="0.25">
      <c r="A76" s="256">
        <v>74</v>
      </c>
      <c r="B76" s="69">
        <v>24122006</v>
      </c>
      <c r="C76" s="86" t="s">
        <v>858</v>
      </c>
      <c r="D76" s="68" t="s">
        <v>859</v>
      </c>
      <c r="E76" s="86" t="s">
        <v>13</v>
      </c>
      <c r="F76" s="86">
        <v>2</v>
      </c>
      <c r="G76" s="86"/>
      <c r="H76" s="71" t="s">
        <v>736</v>
      </c>
      <c r="I76" s="259">
        <v>24000</v>
      </c>
      <c r="J76" s="73">
        <f t="shared" si="17"/>
        <v>4560</v>
      </c>
      <c r="K76" s="73">
        <f t="shared" si="18"/>
        <v>28560</v>
      </c>
      <c r="L76" s="77">
        <f t="shared" si="13"/>
        <v>57120</v>
      </c>
      <c r="M76" s="72">
        <v>26600</v>
      </c>
      <c r="N76" s="73">
        <f t="shared" si="11"/>
        <v>5054</v>
      </c>
      <c r="O76" s="73">
        <f t="shared" si="12"/>
        <v>31654</v>
      </c>
      <c r="P76" s="74">
        <f t="shared" si="14"/>
        <v>63308</v>
      </c>
      <c r="Q76" s="259">
        <v>21600</v>
      </c>
      <c r="R76" s="73">
        <f t="shared" si="19"/>
        <v>4104</v>
      </c>
      <c r="S76" s="73">
        <f t="shared" si="20"/>
        <v>25704</v>
      </c>
      <c r="T76" s="77">
        <f t="shared" si="15"/>
        <v>51408</v>
      </c>
      <c r="U76" s="72">
        <f t="shared" si="21"/>
        <v>28639.333333333332</v>
      </c>
      <c r="V76" s="74">
        <f t="shared" si="16"/>
        <v>57278.666666666664</v>
      </c>
    </row>
    <row r="77" spans="1:22" ht="51" x14ac:dyDescent="0.25">
      <c r="A77" s="256">
        <v>75</v>
      </c>
      <c r="B77" s="69">
        <v>42295134</v>
      </c>
      <c r="C77" s="86" t="s">
        <v>860</v>
      </c>
      <c r="D77" s="265" t="s">
        <v>861</v>
      </c>
      <c r="E77" s="86" t="s">
        <v>13</v>
      </c>
      <c r="F77" s="86">
        <v>4</v>
      </c>
      <c r="G77" s="86"/>
      <c r="H77" s="71" t="s">
        <v>736</v>
      </c>
      <c r="I77" s="259">
        <v>30000</v>
      </c>
      <c r="J77" s="73">
        <f t="shared" si="17"/>
        <v>5700</v>
      </c>
      <c r="K77" s="73">
        <f t="shared" si="18"/>
        <v>35700</v>
      </c>
      <c r="L77" s="77">
        <f t="shared" si="13"/>
        <v>142800</v>
      </c>
      <c r="M77" s="72">
        <v>33300</v>
      </c>
      <c r="N77" s="73">
        <f t="shared" ref="N77:N140" si="22">+M77*19%</f>
        <v>6327</v>
      </c>
      <c r="O77" s="73">
        <f t="shared" ref="O77:O140" si="23">+M77+N77</f>
        <v>39627</v>
      </c>
      <c r="P77" s="74">
        <f t="shared" si="14"/>
        <v>158508</v>
      </c>
      <c r="Q77" s="259">
        <v>27000</v>
      </c>
      <c r="R77" s="73">
        <f t="shared" si="19"/>
        <v>5130</v>
      </c>
      <c r="S77" s="73">
        <f t="shared" si="20"/>
        <v>32130</v>
      </c>
      <c r="T77" s="77">
        <f t="shared" si="15"/>
        <v>128520</v>
      </c>
      <c r="U77" s="72">
        <f t="shared" si="21"/>
        <v>35819</v>
      </c>
      <c r="V77" s="74">
        <f t="shared" si="16"/>
        <v>143276</v>
      </c>
    </row>
    <row r="78" spans="1:22" ht="38.25" x14ac:dyDescent="0.25">
      <c r="A78" s="252">
        <v>76</v>
      </c>
      <c r="B78" s="69">
        <v>42171800</v>
      </c>
      <c r="C78" s="86" t="s">
        <v>862</v>
      </c>
      <c r="D78" s="68" t="s">
        <v>863</v>
      </c>
      <c r="E78" s="86" t="s">
        <v>864</v>
      </c>
      <c r="F78" s="86">
        <v>2</v>
      </c>
      <c r="G78" s="86"/>
      <c r="H78" s="71" t="s">
        <v>736</v>
      </c>
      <c r="I78" s="259">
        <v>8000</v>
      </c>
      <c r="J78" s="73">
        <f t="shared" si="17"/>
        <v>1520</v>
      </c>
      <c r="K78" s="73">
        <f t="shared" si="18"/>
        <v>9520</v>
      </c>
      <c r="L78" s="77">
        <f t="shared" si="13"/>
        <v>19040</v>
      </c>
      <c r="M78" s="72">
        <v>8800</v>
      </c>
      <c r="N78" s="73">
        <f t="shared" si="22"/>
        <v>1672</v>
      </c>
      <c r="O78" s="73">
        <f t="shared" si="23"/>
        <v>10472</v>
      </c>
      <c r="P78" s="74">
        <f t="shared" si="14"/>
        <v>20944</v>
      </c>
      <c r="Q78" s="259">
        <v>7200</v>
      </c>
      <c r="R78" s="73">
        <f t="shared" si="19"/>
        <v>1368</v>
      </c>
      <c r="S78" s="73">
        <f t="shared" si="20"/>
        <v>8568</v>
      </c>
      <c r="T78" s="77">
        <f t="shared" si="15"/>
        <v>17136</v>
      </c>
      <c r="U78" s="72">
        <f t="shared" si="21"/>
        <v>9520</v>
      </c>
      <c r="V78" s="74">
        <f t="shared" si="16"/>
        <v>19040</v>
      </c>
    </row>
    <row r="79" spans="1:22" ht="63.75" x14ac:dyDescent="0.25">
      <c r="A79" s="256">
        <v>77</v>
      </c>
      <c r="B79" s="69">
        <v>42171800</v>
      </c>
      <c r="C79" s="86" t="s">
        <v>865</v>
      </c>
      <c r="D79" s="265" t="s">
        <v>866</v>
      </c>
      <c r="E79" s="86" t="s">
        <v>13</v>
      </c>
      <c r="F79" s="86">
        <v>2</v>
      </c>
      <c r="G79" s="86"/>
      <c r="H79" s="71" t="s">
        <v>736</v>
      </c>
      <c r="I79" s="259">
        <v>10400</v>
      </c>
      <c r="J79" s="73">
        <f t="shared" si="17"/>
        <v>1976</v>
      </c>
      <c r="K79" s="73">
        <f t="shared" si="18"/>
        <v>12376</v>
      </c>
      <c r="L79" s="77">
        <f t="shared" si="13"/>
        <v>24752</v>
      </c>
      <c r="M79" s="72">
        <v>11500</v>
      </c>
      <c r="N79" s="73">
        <f t="shared" si="22"/>
        <v>2185</v>
      </c>
      <c r="O79" s="73">
        <f t="shared" si="23"/>
        <v>13685</v>
      </c>
      <c r="P79" s="74">
        <f t="shared" si="14"/>
        <v>27370</v>
      </c>
      <c r="Q79" s="259">
        <v>9300</v>
      </c>
      <c r="R79" s="73">
        <f t="shared" si="19"/>
        <v>1767</v>
      </c>
      <c r="S79" s="73">
        <f t="shared" si="20"/>
        <v>11067</v>
      </c>
      <c r="T79" s="77">
        <f t="shared" si="15"/>
        <v>22134</v>
      </c>
      <c r="U79" s="72">
        <f t="shared" si="21"/>
        <v>12376</v>
      </c>
      <c r="V79" s="74">
        <f t="shared" si="16"/>
        <v>24752</v>
      </c>
    </row>
    <row r="80" spans="1:22" ht="63.75" x14ac:dyDescent="0.25">
      <c r="A80" s="256">
        <v>78</v>
      </c>
      <c r="B80" s="69">
        <v>42171800</v>
      </c>
      <c r="C80" s="86" t="s">
        <v>867</v>
      </c>
      <c r="D80" s="265" t="s">
        <v>868</v>
      </c>
      <c r="E80" s="86" t="s">
        <v>13</v>
      </c>
      <c r="F80" s="86">
        <v>1</v>
      </c>
      <c r="G80" s="86"/>
      <c r="H80" s="71" t="s">
        <v>736</v>
      </c>
      <c r="I80" s="259">
        <v>15400</v>
      </c>
      <c r="J80" s="73">
        <f t="shared" si="17"/>
        <v>2926</v>
      </c>
      <c r="K80" s="73">
        <f t="shared" si="18"/>
        <v>18326</v>
      </c>
      <c r="L80" s="77">
        <f t="shared" si="13"/>
        <v>18326</v>
      </c>
      <c r="M80" s="72">
        <v>17100</v>
      </c>
      <c r="N80" s="73">
        <f t="shared" si="22"/>
        <v>3249</v>
      </c>
      <c r="O80" s="73">
        <f t="shared" si="23"/>
        <v>20349</v>
      </c>
      <c r="P80" s="74">
        <f t="shared" si="14"/>
        <v>20349</v>
      </c>
      <c r="Q80" s="259">
        <v>13800</v>
      </c>
      <c r="R80" s="73">
        <f t="shared" si="19"/>
        <v>2622</v>
      </c>
      <c r="S80" s="73">
        <f t="shared" si="20"/>
        <v>16422</v>
      </c>
      <c r="T80" s="77">
        <f t="shared" si="15"/>
        <v>16422</v>
      </c>
      <c r="U80" s="72">
        <f t="shared" si="21"/>
        <v>18365.666666666668</v>
      </c>
      <c r="V80" s="74">
        <f t="shared" si="16"/>
        <v>18365.666666666668</v>
      </c>
    </row>
    <row r="81" spans="1:22" ht="63.75" x14ac:dyDescent="0.25">
      <c r="A81" s="252">
        <v>79</v>
      </c>
      <c r="B81" s="69">
        <v>42171800</v>
      </c>
      <c r="C81" s="86" t="s">
        <v>869</v>
      </c>
      <c r="D81" s="68" t="s">
        <v>870</v>
      </c>
      <c r="E81" s="86" t="s">
        <v>13</v>
      </c>
      <c r="F81" s="86">
        <v>5</v>
      </c>
      <c r="G81" s="86"/>
      <c r="H81" s="71" t="s">
        <v>736</v>
      </c>
      <c r="I81" s="259">
        <v>30000</v>
      </c>
      <c r="J81" s="73">
        <f t="shared" si="17"/>
        <v>5700</v>
      </c>
      <c r="K81" s="73">
        <f t="shared" si="18"/>
        <v>35700</v>
      </c>
      <c r="L81" s="77">
        <f t="shared" si="13"/>
        <v>178500</v>
      </c>
      <c r="M81" s="72">
        <v>33300</v>
      </c>
      <c r="N81" s="73">
        <f t="shared" si="22"/>
        <v>6327</v>
      </c>
      <c r="O81" s="73">
        <f t="shared" si="23"/>
        <v>39627</v>
      </c>
      <c r="P81" s="74">
        <f t="shared" si="14"/>
        <v>198135</v>
      </c>
      <c r="Q81" s="259">
        <v>27000</v>
      </c>
      <c r="R81" s="73">
        <f t="shared" si="19"/>
        <v>5130</v>
      </c>
      <c r="S81" s="73">
        <f t="shared" si="20"/>
        <v>32130</v>
      </c>
      <c r="T81" s="77">
        <f t="shared" si="15"/>
        <v>160650</v>
      </c>
      <c r="U81" s="72">
        <f t="shared" si="21"/>
        <v>35819</v>
      </c>
      <c r="V81" s="74">
        <f t="shared" si="16"/>
        <v>179095</v>
      </c>
    </row>
    <row r="82" spans="1:22" ht="51" x14ac:dyDescent="0.25">
      <c r="A82" s="256">
        <v>80</v>
      </c>
      <c r="B82" s="69">
        <v>42142400</v>
      </c>
      <c r="C82" s="86" t="s">
        <v>871</v>
      </c>
      <c r="D82" s="68" t="s">
        <v>872</v>
      </c>
      <c r="E82" s="86" t="s">
        <v>13</v>
      </c>
      <c r="F82" s="86">
        <v>2</v>
      </c>
      <c r="G82" s="86"/>
      <c r="H82" s="71" t="s">
        <v>736</v>
      </c>
      <c r="I82" s="259">
        <v>180000</v>
      </c>
      <c r="J82" s="73">
        <f t="shared" si="17"/>
        <v>34200</v>
      </c>
      <c r="K82" s="73">
        <f t="shared" si="18"/>
        <v>214200</v>
      </c>
      <c r="L82" s="77">
        <f t="shared" si="13"/>
        <v>428400</v>
      </c>
      <c r="M82" s="72">
        <v>200000</v>
      </c>
      <c r="N82" s="73">
        <f t="shared" si="22"/>
        <v>38000</v>
      </c>
      <c r="O82" s="73">
        <f t="shared" si="23"/>
        <v>238000</v>
      </c>
      <c r="P82" s="74">
        <f t="shared" si="14"/>
        <v>476000</v>
      </c>
      <c r="Q82" s="259">
        <v>162000</v>
      </c>
      <c r="R82" s="73">
        <f t="shared" si="19"/>
        <v>30780</v>
      </c>
      <c r="S82" s="73">
        <f t="shared" si="20"/>
        <v>192780</v>
      </c>
      <c r="T82" s="77">
        <f t="shared" si="15"/>
        <v>385560</v>
      </c>
      <c r="U82" s="72">
        <f t="shared" si="21"/>
        <v>214993.33333333334</v>
      </c>
      <c r="V82" s="74">
        <f t="shared" si="16"/>
        <v>429986.66666666669</v>
      </c>
    </row>
    <row r="83" spans="1:22" ht="51" x14ac:dyDescent="0.25">
      <c r="A83" s="256">
        <v>81</v>
      </c>
      <c r="B83" s="69">
        <v>42142400</v>
      </c>
      <c r="C83" s="86" t="s">
        <v>873</v>
      </c>
      <c r="D83" s="68" t="s">
        <v>874</v>
      </c>
      <c r="E83" s="86" t="s">
        <v>13</v>
      </c>
      <c r="F83" s="86">
        <v>2</v>
      </c>
      <c r="G83" s="86"/>
      <c r="H83" s="71" t="s">
        <v>736</v>
      </c>
      <c r="I83" s="259">
        <v>180000</v>
      </c>
      <c r="J83" s="73">
        <f t="shared" si="17"/>
        <v>34200</v>
      </c>
      <c r="K83" s="73">
        <f t="shared" si="18"/>
        <v>214200</v>
      </c>
      <c r="L83" s="77">
        <f t="shared" si="13"/>
        <v>428400</v>
      </c>
      <c r="M83" s="72">
        <v>200000</v>
      </c>
      <c r="N83" s="73">
        <f t="shared" si="22"/>
        <v>38000</v>
      </c>
      <c r="O83" s="73">
        <f t="shared" si="23"/>
        <v>238000</v>
      </c>
      <c r="P83" s="74">
        <f t="shared" si="14"/>
        <v>476000</v>
      </c>
      <c r="Q83" s="259">
        <v>162000</v>
      </c>
      <c r="R83" s="73">
        <f t="shared" si="19"/>
        <v>30780</v>
      </c>
      <c r="S83" s="73">
        <f t="shared" si="20"/>
        <v>192780</v>
      </c>
      <c r="T83" s="77">
        <f t="shared" si="15"/>
        <v>385560</v>
      </c>
      <c r="U83" s="72">
        <f t="shared" si="21"/>
        <v>214993.33333333334</v>
      </c>
      <c r="V83" s="74">
        <f t="shared" si="16"/>
        <v>429986.66666666669</v>
      </c>
    </row>
    <row r="84" spans="1:22" ht="51" x14ac:dyDescent="0.25">
      <c r="A84" s="252">
        <v>82</v>
      </c>
      <c r="B84" s="69">
        <v>42142400</v>
      </c>
      <c r="C84" s="86" t="s">
        <v>875</v>
      </c>
      <c r="D84" s="68" t="s">
        <v>876</v>
      </c>
      <c r="E84" s="86" t="s">
        <v>13</v>
      </c>
      <c r="F84" s="86">
        <v>2</v>
      </c>
      <c r="G84" s="86"/>
      <c r="H84" s="71" t="s">
        <v>736</v>
      </c>
      <c r="I84" s="259">
        <v>180000</v>
      </c>
      <c r="J84" s="73">
        <f t="shared" si="17"/>
        <v>34200</v>
      </c>
      <c r="K84" s="73">
        <f t="shared" si="18"/>
        <v>214200</v>
      </c>
      <c r="L84" s="77">
        <f t="shared" si="13"/>
        <v>428400</v>
      </c>
      <c r="M84" s="72">
        <v>200000</v>
      </c>
      <c r="N84" s="73">
        <f t="shared" si="22"/>
        <v>38000</v>
      </c>
      <c r="O84" s="73">
        <f t="shared" si="23"/>
        <v>238000</v>
      </c>
      <c r="P84" s="74">
        <f t="shared" si="14"/>
        <v>476000</v>
      </c>
      <c r="Q84" s="259">
        <v>162000</v>
      </c>
      <c r="R84" s="73">
        <f t="shared" si="19"/>
        <v>30780</v>
      </c>
      <c r="S84" s="73">
        <f t="shared" si="20"/>
        <v>192780</v>
      </c>
      <c r="T84" s="77">
        <f t="shared" si="15"/>
        <v>385560</v>
      </c>
      <c r="U84" s="72">
        <f t="shared" si="21"/>
        <v>214993.33333333334</v>
      </c>
      <c r="V84" s="74">
        <f t="shared" si="16"/>
        <v>429986.66666666669</v>
      </c>
    </row>
    <row r="85" spans="1:22" ht="76.5" x14ac:dyDescent="0.25">
      <c r="A85" s="256">
        <v>83</v>
      </c>
      <c r="B85" s="69">
        <v>51171622</v>
      </c>
      <c r="C85" s="86" t="s">
        <v>877</v>
      </c>
      <c r="D85" s="68" t="s">
        <v>878</v>
      </c>
      <c r="E85" s="86" t="s">
        <v>879</v>
      </c>
      <c r="F85" s="86">
        <v>3</v>
      </c>
      <c r="G85" s="86"/>
      <c r="H85" s="71" t="s">
        <v>736</v>
      </c>
      <c r="I85" s="259">
        <v>88000</v>
      </c>
      <c r="J85" s="73">
        <f t="shared" si="17"/>
        <v>16720</v>
      </c>
      <c r="K85" s="73">
        <f t="shared" si="18"/>
        <v>104720</v>
      </c>
      <c r="L85" s="77">
        <f t="shared" si="13"/>
        <v>314160</v>
      </c>
      <c r="M85" s="72">
        <v>97700</v>
      </c>
      <c r="N85" s="73">
        <f t="shared" si="22"/>
        <v>18563</v>
      </c>
      <c r="O85" s="73">
        <f t="shared" si="23"/>
        <v>116263</v>
      </c>
      <c r="P85" s="74">
        <f t="shared" si="14"/>
        <v>348789</v>
      </c>
      <c r="Q85" s="259">
        <v>79200</v>
      </c>
      <c r="R85" s="73">
        <f t="shared" si="19"/>
        <v>15048</v>
      </c>
      <c r="S85" s="73">
        <f t="shared" si="20"/>
        <v>94248</v>
      </c>
      <c r="T85" s="77">
        <f t="shared" si="15"/>
        <v>282744</v>
      </c>
      <c r="U85" s="72">
        <f t="shared" si="21"/>
        <v>105077</v>
      </c>
      <c r="V85" s="74">
        <f t="shared" si="16"/>
        <v>315231</v>
      </c>
    </row>
    <row r="86" spans="1:22" ht="63.75" x14ac:dyDescent="0.25">
      <c r="A86" s="256">
        <v>84</v>
      </c>
      <c r="B86" s="69">
        <v>51171622</v>
      </c>
      <c r="C86" s="86" t="s">
        <v>880</v>
      </c>
      <c r="D86" s="68" t="s">
        <v>881</v>
      </c>
      <c r="E86" s="86" t="s">
        <v>882</v>
      </c>
      <c r="F86" s="86">
        <v>2</v>
      </c>
      <c r="G86" s="86"/>
      <c r="H86" s="71" t="s">
        <v>736</v>
      </c>
      <c r="I86" s="259">
        <v>120000</v>
      </c>
      <c r="J86" s="73">
        <f t="shared" si="17"/>
        <v>22800</v>
      </c>
      <c r="K86" s="73">
        <f t="shared" si="18"/>
        <v>142800</v>
      </c>
      <c r="L86" s="77">
        <f t="shared" si="13"/>
        <v>285600</v>
      </c>
      <c r="M86" s="72">
        <v>133300</v>
      </c>
      <c r="N86" s="73">
        <f t="shared" si="22"/>
        <v>25327</v>
      </c>
      <c r="O86" s="73">
        <f t="shared" si="23"/>
        <v>158627</v>
      </c>
      <c r="P86" s="74">
        <f t="shared" si="14"/>
        <v>317254</v>
      </c>
      <c r="Q86" s="259">
        <v>108000</v>
      </c>
      <c r="R86" s="73">
        <f t="shared" si="19"/>
        <v>20520</v>
      </c>
      <c r="S86" s="73">
        <f t="shared" si="20"/>
        <v>128520</v>
      </c>
      <c r="T86" s="77">
        <f t="shared" si="15"/>
        <v>257040</v>
      </c>
      <c r="U86" s="72">
        <f t="shared" si="21"/>
        <v>143315.66666666666</v>
      </c>
      <c r="V86" s="74">
        <f t="shared" si="16"/>
        <v>286631.33333333331</v>
      </c>
    </row>
    <row r="87" spans="1:22" ht="51" x14ac:dyDescent="0.25">
      <c r="A87" s="252">
        <v>85</v>
      </c>
      <c r="B87" s="69">
        <v>27113101</v>
      </c>
      <c r="C87" s="86" t="s">
        <v>883</v>
      </c>
      <c r="D87" s="68" t="s">
        <v>884</v>
      </c>
      <c r="E87" s="86" t="s">
        <v>13</v>
      </c>
      <c r="F87" s="86">
        <v>1</v>
      </c>
      <c r="G87" s="86"/>
      <c r="H87" s="71" t="s">
        <v>736</v>
      </c>
      <c r="I87" s="259">
        <v>280000</v>
      </c>
      <c r="J87" s="73">
        <f t="shared" si="17"/>
        <v>53200</v>
      </c>
      <c r="K87" s="73">
        <f t="shared" si="18"/>
        <v>333200</v>
      </c>
      <c r="L87" s="77">
        <f t="shared" si="13"/>
        <v>333200</v>
      </c>
      <c r="M87" s="72">
        <v>311100</v>
      </c>
      <c r="N87" s="73">
        <f t="shared" si="22"/>
        <v>59109</v>
      </c>
      <c r="O87" s="73">
        <f t="shared" si="23"/>
        <v>370209</v>
      </c>
      <c r="P87" s="74">
        <f t="shared" si="14"/>
        <v>370209</v>
      </c>
      <c r="Q87" s="259">
        <v>252000</v>
      </c>
      <c r="R87" s="73">
        <f t="shared" si="19"/>
        <v>47880</v>
      </c>
      <c r="S87" s="73">
        <f t="shared" si="20"/>
        <v>299880</v>
      </c>
      <c r="T87" s="77">
        <f t="shared" si="15"/>
        <v>299880</v>
      </c>
      <c r="U87" s="72">
        <f t="shared" si="21"/>
        <v>334429.66666666669</v>
      </c>
      <c r="V87" s="74">
        <f t="shared" si="16"/>
        <v>334429.66666666669</v>
      </c>
    </row>
    <row r="88" spans="1:22" ht="76.5" x14ac:dyDescent="0.25">
      <c r="A88" s="256">
        <v>86</v>
      </c>
      <c r="B88" s="69">
        <v>51182401</v>
      </c>
      <c r="C88" s="86" t="s">
        <v>885</v>
      </c>
      <c r="D88" s="68" t="s">
        <v>886</v>
      </c>
      <c r="E88" s="86" t="s">
        <v>13</v>
      </c>
      <c r="F88" s="86">
        <v>1</v>
      </c>
      <c r="G88" s="86"/>
      <c r="H88" s="71" t="s">
        <v>736</v>
      </c>
      <c r="I88" s="259">
        <v>6600</v>
      </c>
      <c r="J88" s="73">
        <f t="shared" si="17"/>
        <v>1254</v>
      </c>
      <c r="K88" s="73">
        <f t="shared" si="18"/>
        <v>7854</v>
      </c>
      <c r="L88" s="77">
        <f t="shared" si="13"/>
        <v>7854</v>
      </c>
      <c r="M88" s="72">
        <v>7300</v>
      </c>
      <c r="N88" s="73">
        <f t="shared" si="22"/>
        <v>1387</v>
      </c>
      <c r="O88" s="73">
        <f t="shared" si="23"/>
        <v>8687</v>
      </c>
      <c r="P88" s="74">
        <f t="shared" si="14"/>
        <v>8687</v>
      </c>
      <c r="Q88" s="259">
        <v>5900</v>
      </c>
      <c r="R88" s="73">
        <f t="shared" si="19"/>
        <v>1121</v>
      </c>
      <c r="S88" s="73">
        <f t="shared" si="20"/>
        <v>7021</v>
      </c>
      <c r="T88" s="77">
        <f t="shared" si="15"/>
        <v>7021</v>
      </c>
      <c r="U88" s="72">
        <f t="shared" si="21"/>
        <v>7854</v>
      </c>
      <c r="V88" s="74">
        <f t="shared" si="16"/>
        <v>7854</v>
      </c>
    </row>
    <row r="89" spans="1:22" ht="38.25" x14ac:dyDescent="0.25">
      <c r="A89" s="256">
        <v>87</v>
      </c>
      <c r="B89" s="69">
        <v>42311512</v>
      </c>
      <c r="C89" s="86" t="s">
        <v>887</v>
      </c>
      <c r="D89" s="68" t="s">
        <v>888</v>
      </c>
      <c r="E89" s="86" t="s">
        <v>13</v>
      </c>
      <c r="F89" s="86">
        <v>1</v>
      </c>
      <c r="G89" s="86"/>
      <c r="H89" s="71" t="s">
        <v>736</v>
      </c>
      <c r="I89" s="259">
        <v>28000</v>
      </c>
      <c r="J89" s="73">
        <f t="shared" si="17"/>
        <v>5320</v>
      </c>
      <c r="K89" s="73">
        <f t="shared" si="18"/>
        <v>33320</v>
      </c>
      <c r="L89" s="77">
        <f t="shared" si="13"/>
        <v>33320</v>
      </c>
      <c r="M89" s="72">
        <v>31100</v>
      </c>
      <c r="N89" s="73">
        <f t="shared" si="22"/>
        <v>5909</v>
      </c>
      <c r="O89" s="73">
        <f t="shared" si="23"/>
        <v>37009</v>
      </c>
      <c r="P89" s="74">
        <f t="shared" si="14"/>
        <v>37009</v>
      </c>
      <c r="Q89" s="259">
        <v>25200</v>
      </c>
      <c r="R89" s="73">
        <f t="shared" si="19"/>
        <v>4788</v>
      </c>
      <c r="S89" s="73">
        <f t="shared" si="20"/>
        <v>29988</v>
      </c>
      <c r="T89" s="77">
        <f t="shared" si="15"/>
        <v>29988</v>
      </c>
      <c r="U89" s="72">
        <f t="shared" si="21"/>
        <v>33439</v>
      </c>
      <c r="V89" s="74">
        <f t="shared" si="16"/>
        <v>33439</v>
      </c>
    </row>
    <row r="90" spans="1:22" ht="38.25" x14ac:dyDescent="0.25">
      <c r="A90" s="252">
        <v>88</v>
      </c>
      <c r="B90" s="69">
        <v>42295134</v>
      </c>
      <c r="C90" s="86" t="s">
        <v>889</v>
      </c>
      <c r="D90" s="68" t="s">
        <v>890</v>
      </c>
      <c r="E90" s="86" t="s">
        <v>13</v>
      </c>
      <c r="F90" s="86">
        <v>1</v>
      </c>
      <c r="G90" s="86"/>
      <c r="H90" s="71" t="s">
        <v>736</v>
      </c>
      <c r="I90" s="259">
        <v>36000</v>
      </c>
      <c r="J90" s="73">
        <f t="shared" si="17"/>
        <v>6840</v>
      </c>
      <c r="K90" s="73">
        <f t="shared" si="18"/>
        <v>42840</v>
      </c>
      <c r="L90" s="77">
        <f t="shared" si="13"/>
        <v>42840</v>
      </c>
      <c r="M90" s="72">
        <v>40000</v>
      </c>
      <c r="N90" s="73">
        <f t="shared" si="22"/>
        <v>7600</v>
      </c>
      <c r="O90" s="73">
        <f t="shared" si="23"/>
        <v>47600</v>
      </c>
      <c r="P90" s="74">
        <f t="shared" si="14"/>
        <v>47600</v>
      </c>
      <c r="Q90" s="259">
        <v>32400</v>
      </c>
      <c r="R90" s="73">
        <f t="shared" si="19"/>
        <v>6156</v>
      </c>
      <c r="S90" s="73">
        <f t="shared" si="20"/>
        <v>38556</v>
      </c>
      <c r="T90" s="77">
        <f t="shared" si="15"/>
        <v>38556</v>
      </c>
      <c r="U90" s="72">
        <f t="shared" si="21"/>
        <v>42998.666666666664</v>
      </c>
      <c r="V90" s="74">
        <f t="shared" si="16"/>
        <v>42998.666666666664</v>
      </c>
    </row>
    <row r="91" spans="1:22" ht="63.75" x14ac:dyDescent="0.25">
      <c r="A91" s="256">
        <v>89</v>
      </c>
      <c r="B91" s="69">
        <v>42295134</v>
      </c>
      <c r="C91" s="86" t="s">
        <v>891</v>
      </c>
      <c r="D91" s="68" t="s">
        <v>892</v>
      </c>
      <c r="E91" s="86" t="s">
        <v>13</v>
      </c>
      <c r="F91" s="86">
        <v>2</v>
      </c>
      <c r="G91" s="86"/>
      <c r="H91" s="71" t="s">
        <v>736</v>
      </c>
      <c r="I91" s="259">
        <v>46000</v>
      </c>
      <c r="J91" s="73">
        <f t="shared" si="17"/>
        <v>8740</v>
      </c>
      <c r="K91" s="73">
        <f t="shared" si="18"/>
        <v>54740</v>
      </c>
      <c r="L91" s="77">
        <f t="shared" si="13"/>
        <v>109480</v>
      </c>
      <c r="M91" s="72">
        <v>51100</v>
      </c>
      <c r="N91" s="73">
        <f t="shared" si="22"/>
        <v>9709</v>
      </c>
      <c r="O91" s="73">
        <f t="shared" si="23"/>
        <v>60809</v>
      </c>
      <c r="P91" s="74">
        <f t="shared" si="14"/>
        <v>121618</v>
      </c>
      <c r="Q91" s="259">
        <v>41400</v>
      </c>
      <c r="R91" s="73">
        <f t="shared" si="19"/>
        <v>7866</v>
      </c>
      <c r="S91" s="73">
        <f t="shared" si="20"/>
        <v>49266</v>
      </c>
      <c r="T91" s="77">
        <f t="shared" si="15"/>
        <v>98532</v>
      </c>
      <c r="U91" s="72">
        <f t="shared" si="21"/>
        <v>54938.333333333336</v>
      </c>
      <c r="V91" s="74">
        <f t="shared" si="16"/>
        <v>109876.66666666667</v>
      </c>
    </row>
    <row r="92" spans="1:22" ht="51" x14ac:dyDescent="0.25">
      <c r="A92" s="256">
        <v>90</v>
      </c>
      <c r="B92" s="69">
        <v>42295134</v>
      </c>
      <c r="C92" s="86" t="s">
        <v>893</v>
      </c>
      <c r="D92" s="68" t="s">
        <v>894</v>
      </c>
      <c r="E92" s="86" t="s">
        <v>13</v>
      </c>
      <c r="F92" s="86">
        <v>2</v>
      </c>
      <c r="G92" s="86"/>
      <c r="H92" s="71" t="s">
        <v>736</v>
      </c>
      <c r="I92" s="259">
        <v>10000</v>
      </c>
      <c r="J92" s="73">
        <f t="shared" si="17"/>
        <v>1900</v>
      </c>
      <c r="K92" s="73">
        <f t="shared" si="18"/>
        <v>11900</v>
      </c>
      <c r="L92" s="77">
        <f t="shared" si="13"/>
        <v>23800</v>
      </c>
      <c r="M92" s="72">
        <v>11100</v>
      </c>
      <c r="N92" s="73">
        <f t="shared" si="22"/>
        <v>2109</v>
      </c>
      <c r="O92" s="73">
        <f t="shared" si="23"/>
        <v>13209</v>
      </c>
      <c r="P92" s="74">
        <f t="shared" si="14"/>
        <v>26418</v>
      </c>
      <c r="Q92" s="259">
        <v>9000</v>
      </c>
      <c r="R92" s="73">
        <f t="shared" si="19"/>
        <v>1710</v>
      </c>
      <c r="S92" s="73">
        <f t="shared" si="20"/>
        <v>10710</v>
      </c>
      <c r="T92" s="77">
        <f t="shared" si="15"/>
        <v>21420</v>
      </c>
      <c r="U92" s="72">
        <f t="shared" si="21"/>
        <v>11939.666666666666</v>
      </c>
      <c r="V92" s="74">
        <f t="shared" si="16"/>
        <v>23879.333333333332</v>
      </c>
    </row>
    <row r="93" spans="1:22" ht="76.5" x14ac:dyDescent="0.25">
      <c r="A93" s="252">
        <v>91</v>
      </c>
      <c r="B93" s="69">
        <v>42151504</v>
      </c>
      <c r="C93" s="86" t="s">
        <v>895</v>
      </c>
      <c r="D93" s="68" t="s">
        <v>896</v>
      </c>
      <c r="E93" s="86" t="s">
        <v>897</v>
      </c>
      <c r="F93" s="86">
        <v>1</v>
      </c>
      <c r="G93" s="86"/>
      <c r="H93" s="71" t="s">
        <v>736</v>
      </c>
      <c r="I93" s="259">
        <v>408000</v>
      </c>
      <c r="J93" s="73">
        <f t="shared" si="17"/>
        <v>77520</v>
      </c>
      <c r="K93" s="73">
        <f t="shared" si="18"/>
        <v>485520</v>
      </c>
      <c r="L93" s="77">
        <f t="shared" si="13"/>
        <v>485520</v>
      </c>
      <c r="M93" s="72">
        <v>453300</v>
      </c>
      <c r="N93" s="73">
        <f t="shared" si="22"/>
        <v>86127</v>
      </c>
      <c r="O93" s="73">
        <f t="shared" si="23"/>
        <v>539427</v>
      </c>
      <c r="P93" s="74">
        <f t="shared" si="14"/>
        <v>539427</v>
      </c>
      <c r="Q93" s="259">
        <v>367200</v>
      </c>
      <c r="R93" s="73">
        <f t="shared" si="19"/>
        <v>69768</v>
      </c>
      <c r="S93" s="73">
        <f t="shared" si="20"/>
        <v>436968</v>
      </c>
      <c r="T93" s="77">
        <f t="shared" si="15"/>
        <v>436968</v>
      </c>
      <c r="U93" s="72">
        <f t="shared" si="21"/>
        <v>487305</v>
      </c>
      <c r="V93" s="74">
        <f t="shared" si="16"/>
        <v>487305</v>
      </c>
    </row>
    <row r="94" spans="1:22" ht="38.25" x14ac:dyDescent="0.25">
      <c r="A94" s="256">
        <v>92</v>
      </c>
      <c r="B94" s="69">
        <v>42311512</v>
      </c>
      <c r="C94" s="86" t="s">
        <v>898</v>
      </c>
      <c r="D94" s="68" t="s">
        <v>899</v>
      </c>
      <c r="E94" s="86" t="s">
        <v>13</v>
      </c>
      <c r="F94" s="86">
        <v>1</v>
      </c>
      <c r="G94" s="86"/>
      <c r="H94" s="71" t="s">
        <v>736</v>
      </c>
      <c r="I94" s="259">
        <v>84000</v>
      </c>
      <c r="J94" s="73">
        <f t="shared" si="17"/>
        <v>15960</v>
      </c>
      <c r="K94" s="73">
        <f t="shared" si="18"/>
        <v>99960</v>
      </c>
      <c r="L94" s="77">
        <f t="shared" si="13"/>
        <v>99960</v>
      </c>
      <c r="M94" s="72">
        <v>93300</v>
      </c>
      <c r="N94" s="73">
        <f t="shared" si="22"/>
        <v>17727</v>
      </c>
      <c r="O94" s="73">
        <f t="shared" si="23"/>
        <v>111027</v>
      </c>
      <c r="P94" s="74">
        <f t="shared" si="14"/>
        <v>111027</v>
      </c>
      <c r="Q94" s="259">
        <v>75600</v>
      </c>
      <c r="R94" s="73">
        <f t="shared" si="19"/>
        <v>14364</v>
      </c>
      <c r="S94" s="73">
        <f t="shared" si="20"/>
        <v>89964</v>
      </c>
      <c r="T94" s="77">
        <f t="shared" si="15"/>
        <v>89964</v>
      </c>
      <c r="U94" s="72">
        <f t="shared" si="21"/>
        <v>100317</v>
      </c>
      <c r="V94" s="74">
        <f t="shared" si="16"/>
        <v>100317</v>
      </c>
    </row>
    <row r="95" spans="1:22" ht="51" x14ac:dyDescent="0.25">
      <c r="A95" s="256">
        <v>93</v>
      </c>
      <c r="B95" s="69">
        <v>42311512</v>
      </c>
      <c r="C95" s="86" t="s">
        <v>900</v>
      </c>
      <c r="D95" s="68" t="s">
        <v>901</v>
      </c>
      <c r="E95" s="86" t="s">
        <v>13</v>
      </c>
      <c r="F95" s="86">
        <v>1</v>
      </c>
      <c r="G95" s="86"/>
      <c r="H95" s="71" t="s">
        <v>736</v>
      </c>
      <c r="I95" s="259">
        <v>30000</v>
      </c>
      <c r="J95" s="73">
        <f t="shared" si="17"/>
        <v>5700</v>
      </c>
      <c r="K95" s="73">
        <f t="shared" si="18"/>
        <v>35700</v>
      </c>
      <c r="L95" s="77">
        <f t="shared" si="13"/>
        <v>35700</v>
      </c>
      <c r="M95" s="72">
        <v>33300</v>
      </c>
      <c r="N95" s="73">
        <f t="shared" si="22"/>
        <v>6327</v>
      </c>
      <c r="O95" s="73">
        <f t="shared" si="23"/>
        <v>39627</v>
      </c>
      <c r="P95" s="74">
        <f t="shared" si="14"/>
        <v>39627</v>
      </c>
      <c r="Q95" s="259">
        <v>27000</v>
      </c>
      <c r="R95" s="73">
        <f t="shared" si="19"/>
        <v>5130</v>
      </c>
      <c r="S95" s="73">
        <f t="shared" si="20"/>
        <v>32130</v>
      </c>
      <c r="T95" s="77">
        <f t="shared" si="15"/>
        <v>32130</v>
      </c>
      <c r="U95" s="72">
        <f t="shared" si="21"/>
        <v>35819</v>
      </c>
      <c r="V95" s="74">
        <f t="shared" si="16"/>
        <v>35819</v>
      </c>
    </row>
    <row r="96" spans="1:22" ht="51" x14ac:dyDescent="0.25">
      <c r="A96" s="252">
        <v>94</v>
      </c>
      <c r="B96" s="69">
        <v>42311512</v>
      </c>
      <c r="C96" s="86" t="s">
        <v>902</v>
      </c>
      <c r="D96" s="265" t="s">
        <v>903</v>
      </c>
      <c r="E96" s="86" t="s">
        <v>13</v>
      </c>
      <c r="F96" s="86">
        <v>1</v>
      </c>
      <c r="G96" s="86"/>
      <c r="H96" s="71" t="s">
        <v>736</v>
      </c>
      <c r="I96" s="259">
        <v>16000</v>
      </c>
      <c r="J96" s="73">
        <f t="shared" si="17"/>
        <v>3040</v>
      </c>
      <c r="K96" s="73">
        <f t="shared" si="18"/>
        <v>19040</v>
      </c>
      <c r="L96" s="77">
        <f t="shared" si="13"/>
        <v>19040</v>
      </c>
      <c r="M96" s="72">
        <v>17700</v>
      </c>
      <c r="N96" s="73">
        <f t="shared" si="22"/>
        <v>3363</v>
      </c>
      <c r="O96" s="73">
        <f t="shared" si="23"/>
        <v>21063</v>
      </c>
      <c r="P96" s="74">
        <f t="shared" si="14"/>
        <v>21063</v>
      </c>
      <c r="Q96" s="259">
        <v>14400</v>
      </c>
      <c r="R96" s="73">
        <f t="shared" si="19"/>
        <v>2736</v>
      </c>
      <c r="S96" s="73">
        <f t="shared" si="20"/>
        <v>17136</v>
      </c>
      <c r="T96" s="77">
        <f t="shared" si="15"/>
        <v>17136</v>
      </c>
      <c r="U96" s="72">
        <f t="shared" si="21"/>
        <v>19079.666666666668</v>
      </c>
      <c r="V96" s="74">
        <f t="shared" si="16"/>
        <v>19079.666666666668</v>
      </c>
    </row>
    <row r="97" spans="1:22" ht="51" x14ac:dyDescent="0.25">
      <c r="A97" s="256">
        <v>95</v>
      </c>
      <c r="B97" s="69">
        <v>56101544</v>
      </c>
      <c r="C97" s="86" t="s">
        <v>904</v>
      </c>
      <c r="D97" s="68" t="s">
        <v>905</v>
      </c>
      <c r="E97" s="86" t="s">
        <v>13</v>
      </c>
      <c r="F97" s="86">
        <v>1</v>
      </c>
      <c r="G97" s="86"/>
      <c r="H97" s="71" t="s">
        <v>736</v>
      </c>
      <c r="I97" s="259">
        <v>74000</v>
      </c>
      <c r="J97" s="73">
        <f t="shared" si="17"/>
        <v>14060</v>
      </c>
      <c r="K97" s="73">
        <f t="shared" si="18"/>
        <v>88060</v>
      </c>
      <c r="L97" s="77">
        <f t="shared" si="13"/>
        <v>88060</v>
      </c>
      <c r="M97" s="72">
        <v>82200</v>
      </c>
      <c r="N97" s="73">
        <f t="shared" si="22"/>
        <v>15618</v>
      </c>
      <c r="O97" s="73">
        <f t="shared" si="23"/>
        <v>97818</v>
      </c>
      <c r="P97" s="74">
        <f t="shared" si="14"/>
        <v>97818</v>
      </c>
      <c r="Q97" s="259">
        <v>66600</v>
      </c>
      <c r="R97" s="73">
        <f t="shared" si="19"/>
        <v>12654</v>
      </c>
      <c r="S97" s="73">
        <f t="shared" si="20"/>
        <v>79254</v>
      </c>
      <c r="T97" s="77">
        <f t="shared" si="15"/>
        <v>79254</v>
      </c>
      <c r="U97" s="72">
        <f t="shared" si="21"/>
        <v>88377.333333333328</v>
      </c>
      <c r="V97" s="74">
        <f t="shared" si="16"/>
        <v>88377.333333333328</v>
      </c>
    </row>
    <row r="98" spans="1:22" ht="76.5" x14ac:dyDescent="0.25">
      <c r="A98" s="256">
        <v>96</v>
      </c>
      <c r="B98" s="69">
        <v>42295134</v>
      </c>
      <c r="C98" s="86" t="s">
        <v>906</v>
      </c>
      <c r="D98" s="68" t="s">
        <v>907</v>
      </c>
      <c r="E98" s="86" t="s">
        <v>13</v>
      </c>
      <c r="F98" s="86">
        <v>2</v>
      </c>
      <c r="G98" s="86"/>
      <c r="H98" s="71" t="s">
        <v>736</v>
      </c>
      <c r="I98" s="259">
        <v>150000</v>
      </c>
      <c r="J98" s="73">
        <f t="shared" si="17"/>
        <v>28500</v>
      </c>
      <c r="K98" s="73">
        <f t="shared" si="18"/>
        <v>178500</v>
      </c>
      <c r="L98" s="77">
        <f t="shared" si="13"/>
        <v>357000</v>
      </c>
      <c r="M98" s="72">
        <v>166600</v>
      </c>
      <c r="N98" s="73">
        <f t="shared" si="22"/>
        <v>31654</v>
      </c>
      <c r="O98" s="73">
        <f t="shared" si="23"/>
        <v>198254</v>
      </c>
      <c r="P98" s="74">
        <f t="shared" si="14"/>
        <v>396508</v>
      </c>
      <c r="Q98" s="259">
        <v>135000</v>
      </c>
      <c r="R98" s="73">
        <f t="shared" si="19"/>
        <v>25650</v>
      </c>
      <c r="S98" s="73">
        <f t="shared" si="20"/>
        <v>160650</v>
      </c>
      <c r="T98" s="77">
        <f t="shared" si="15"/>
        <v>321300</v>
      </c>
      <c r="U98" s="72">
        <f t="shared" si="21"/>
        <v>179134.66666666666</v>
      </c>
      <c r="V98" s="74">
        <f t="shared" si="16"/>
        <v>358269.33333333331</v>
      </c>
    </row>
    <row r="99" spans="1:22" ht="38.25" x14ac:dyDescent="0.25">
      <c r="A99" s="252">
        <v>97</v>
      </c>
      <c r="B99" s="69">
        <v>42295134</v>
      </c>
      <c r="C99" s="86" t="s">
        <v>908</v>
      </c>
      <c r="D99" s="68" t="s">
        <v>909</v>
      </c>
      <c r="E99" s="86" t="s">
        <v>910</v>
      </c>
      <c r="F99" s="86">
        <v>2</v>
      </c>
      <c r="G99" s="86"/>
      <c r="H99" s="71" t="s">
        <v>736</v>
      </c>
      <c r="I99" s="259">
        <v>30000</v>
      </c>
      <c r="J99" s="73">
        <f t="shared" si="17"/>
        <v>5700</v>
      </c>
      <c r="K99" s="73">
        <f t="shared" si="18"/>
        <v>35700</v>
      </c>
      <c r="L99" s="77">
        <f t="shared" si="13"/>
        <v>71400</v>
      </c>
      <c r="M99" s="72">
        <v>33300</v>
      </c>
      <c r="N99" s="73">
        <f t="shared" si="22"/>
        <v>6327</v>
      </c>
      <c r="O99" s="73">
        <f t="shared" si="23"/>
        <v>39627</v>
      </c>
      <c r="P99" s="74">
        <f t="shared" si="14"/>
        <v>79254</v>
      </c>
      <c r="Q99" s="259">
        <v>27000</v>
      </c>
      <c r="R99" s="73">
        <f t="shared" si="19"/>
        <v>5130</v>
      </c>
      <c r="S99" s="73">
        <f t="shared" si="20"/>
        <v>32130</v>
      </c>
      <c r="T99" s="77">
        <f t="shared" si="15"/>
        <v>64260</v>
      </c>
      <c r="U99" s="72">
        <f t="shared" si="21"/>
        <v>35819</v>
      </c>
      <c r="V99" s="74">
        <f t="shared" si="16"/>
        <v>71638</v>
      </c>
    </row>
    <row r="100" spans="1:22" ht="38.25" x14ac:dyDescent="0.25">
      <c r="A100" s="256">
        <v>98</v>
      </c>
      <c r="B100" s="69">
        <v>42295134</v>
      </c>
      <c r="C100" s="86" t="s">
        <v>911</v>
      </c>
      <c r="D100" s="68" t="s">
        <v>912</v>
      </c>
      <c r="E100" s="86" t="s">
        <v>13</v>
      </c>
      <c r="F100" s="86">
        <v>1</v>
      </c>
      <c r="G100" s="86"/>
      <c r="H100" s="71" t="s">
        <v>736</v>
      </c>
      <c r="I100" s="259">
        <v>10000</v>
      </c>
      <c r="J100" s="73">
        <f t="shared" si="17"/>
        <v>1900</v>
      </c>
      <c r="K100" s="73">
        <f t="shared" si="18"/>
        <v>11900</v>
      </c>
      <c r="L100" s="77">
        <f t="shared" si="13"/>
        <v>11900</v>
      </c>
      <c r="M100" s="72">
        <v>11100</v>
      </c>
      <c r="N100" s="73">
        <f t="shared" si="22"/>
        <v>2109</v>
      </c>
      <c r="O100" s="73">
        <f t="shared" si="23"/>
        <v>13209</v>
      </c>
      <c r="P100" s="74">
        <f t="shared" si="14"/>
        <v>13209</v>
      </c>
      <c r="Q100" s="259">
        <v>9000</v>
      </c>
      <c r="R100" s="73">
        <f t="shared" si="19"/>
        <v>1710</v>
      </c>
      <c r="S100" s="73">
        <f t="shared" si="20"/>
        <v>10710</v>
      </c>
      <c r="T100" s="77">
        <f t="shared" si="15"/>
        <v>10710</v>
      </c>
      <c r="U100" s="72">
        <f t="shared" si="21"/>
        <v>11939.666666666666</v>
      </c>
      <c r="V100" s="74">
        <f t="shared" si="16"/>
        <v>11939.666666666666</v>
      </c>
    </row>
    <row r="101" spans="1:22" ht="102" x14ac:dyDescent="0.25">
      <c r="A101" s="256">
        <v>99</v>
      </c>
      <c r="B101" s="69">
        <v>42295134</v>
      </c>
      <c r="C101" s="86" t="s">
        <v>913</v>
      </c>
      <c r="D101" s="265" t="s">
        <v>914</v>
      </c>
      <c r="E101" s="86" t="s">
        <v>915</v>
      </c>
      <c r="F101" s="86">
        <v>2</v>
      </c>
      <c r="G101" s="86"/>
      <c r="H101" s="71" t="s">
        <v>736</v>
      </c>
      <c r="I101" s="259">
        <v>82000</v>
      </c>
      <c r="J101" s="73">
        <f t="shared" si="17"/>
        <v>15580</v>
      </c>
      <c r="K101" s="73">
        <f t="shared" si="18"/>
        <v>97580</v>
      </c>
      <c r="L101" s="77">
        <f t="shared" si="13"/>
        <v>195160</v>
      </c>
      <c r="M101" s="72">
        <v>91100</v>
      </c>
      <c r="N101" s="73">
        <f t="shared" si="22"/>
        <v>17309</v>
      </c>
      <c r="O101" s="73">
        <f t="shared" si="23"/>
        <v>108409</v>
      </c>
      <c r="P101" s="74">
        <f t="shared" si="14"/>
        <v>216818</v>
      </c>
      <c r="Q101" s="259">
        <v>73800</v>
      </c>
      <c r="R101" s="73">
        <f t="shared" si="19"/>
        <v>14022</v>
      </c>
      <c r="S101" s="73">
        <f t="shared" si="20"/>
        <v>87822</v>
      </c>
      <c r="T101" s="77">
        <f t="shared" si="15"/>
        <v>175644</v>
      </c>
      <c r="U101" s="72">
        <f t="shared" si="21"/>
        <v>97937</v>
      </c>
      <c r="V101" s="74">
        <f t="shared" si="16"/>
        <v>195874</v>
      </c>
    </row>
    <row r="102" spans="1:22" ht="102" x14ac:dyDescent="0.25">
      <c r="A102" s="252">
        <v>100</v>
      </c>
      <c r="B102" s="69">
        <v>42295134</v>
      </c>
      <c r="C102" s="86" t="s">
        <v>378</v>
      </c>
      <c r="D102" s="68" t="s">
        <v>916</v>
      </c>
      <c r="E102" s="86" t="s">
        <v>13</v>
      </c>
      <c r="F102" s="86">
        <v>1</v>
      </c>
      <c r="G102" s="86"/>
      <c r="H102" s="71" t="s">
        <v>736</v>
      </c>
      <c r="I102" s="259">
        <v>7000</v>
      </c>
      <c r="J102" s="73">
        <f t="shared" si="17"/>
        <v>1330</v>
      </c>
      <c r="K102" s="73">
        <f t="shared" si="18"/>
        <v>8330</v>
      </c>
      <c r="L102" s="77">
        <f t="shared" si="13"/>
        <v>8330</v>
      </c>
      <c r="M102" s="72">
        <v>7700</v>
      </c>
      <c r="N102" s="73">
        <f t="shared" si="22"/>
        <v>1463</v>
      </c>
      <c r="O102" s="73">
        <f t="shared" si="23"/>
        <v>9163</v>
      </c>
      <c r="P102" s="74">
        <f t="shared" si="14"/>
        <v>9163</v>
      </c>
      <c r="Q102" s="259">
        <v>6300</v>
      </c>
      <c r="R102" s="73">
        <f t="shared" si="19"/>
        <v>1197</v>
      </c>
      <c r="S102" s="73">
        <f t="shared" si="20"/>
        <v>7497</v>
      </c>
      <c r="T102" s="77">
        <f t="shared" si="15"/>
        <v>7497</v>
      </c>
      <c r="U102" s="72">
        <f t="shared" si="21"/>
        <v>8330</v>
      </c>
      <c r="V102" s="74">
        <f t="shared" si="16"/>
        <v>8330</v>
      </c>
    </row>
    <row r="103" spans="1:22" ht="38.25" x14ac:dyDescent="0.25">
      <c r="A103" s="256">
        <v>101</v>
      </c>
      <c r="B103" s="69">
        <v>42295134</v>
      </c>
      <c r="C103" s="86" t="s">
        <v>917</v>
      </c>
      <c r="D103" s="68" t="s">
        <v>918</v>
      </c>
      <c r="E103" s="86" t="s">
        <v>919</v>
      </c>
      <c r="F103" s="86">
        <v>2</v>
      </c>
      <c r="G103" s="86"/>
      <c r="H103" s="71" t="s">
        <v>736</v>
      </c>
      <c r="I103" s="259">
        <v>98000</v>
      </c>
      <c r="J103" s="73">
        <f t="shared" si="17"/>
        <v>18620</v>
      </c>
      <c r="K103" s="73">
        <f t="shared" si="18"/>
        <v>116620</v>
      </c>
      <c r="L103" s="77">
        <f t="shared" si="13"/>
        <v>233240</v>
      </c>
      <c r="M103" s="72">
        <v>108800</v>
      </c>
      <c r="N103" s="73">
        <f t="shared" si="22"/>
        <v>20672</v>
      </c>
      <c r="O103" s="73">
        <f t="shared" si="23"/>
        <v>129472</v>
      </c>
      <c r="P103" s="74">
        <f t="shared" si="14"/>
        <v>258944</v>
      </c>
      <c r="Q103" s="259">
        <v>88200</v>
      </c>
      <c r="R103" s="73">
        <f t="shared" si="19"/>
        <v>16758</v>
      </c>
      <c r="S103" s="73">
        <f t="shared" si="20"/>
        <v>104958</v>
      </c>
      <c r="T103" s="77">
        <f t="shared" si="15"/>
        <v>209916</v>
      </c>
      <c r="U103" s="72">
        <f t="shared" si="21"/>
        <v>117016.66666666667</v>
      </c>
      <c r="V103" s="74">
        <f t="shared" si="16"/>
        <v>234033.33333333334</v>
      </c>
    </row>
    <row r="104" spans="1:22" ht="63.75" x14ac:dyDescent="0.25">
      <c r="A104" s="256">
        <v>102</v>
      </c>
      <c r="B104" s="69">
        <v>42311512</v>
      </c>
      <c r="C104" s="86" t="s">
        <v>920</v>
      </c>
      <c r="D104" s="68" t="s">
        <v>921</v>
      </c>
      <c r="E104" s="86" t="s">
        <v>922</v>
      </c>
      <c r="F104" s="86">
        <v>1</v>
      </c>
      <c r="G104" s="86"/>
      <c r="H104" s="71" t="s">
        <v>736</v>
      </c>
      <c r="I104" s="259">
        <v>14200</v>
      </c>
      <c r="J104" s="73">
        <f t="shared" si="17"/>
        <v>2698</v>
      </c>
      <c r="K104" s="73">
        <f t="shared" si="18"/>
        <v>16898</v>
      </c>
      <c r="L104" s="77">
        <f t="shared" si="13"/>
        <v>16898</v>
      </c>
      <c r="M104" s="72">
        <v>15700</v>
      </c>
      <c r="N104" s="73">
        <f t="shared" si="22"/>
        <v>2983</v>
      </c>
      <c r="O104" s="73">
        <f t="shared" si="23"/>
        <v>18683</v>
      </c>
      <c r="P104" s="74">
        <f t="shared" si="14"/>
        <v>18683</v>
      </c>
      <c r="Q104" s="259">
        <v>12700</v>
      </c>
      <c r="R104" s="73">
        <f t="shared" si="19"/>
        <v>2413</v>
      </c>
      <c r="S104" s="73">
        <f t="shared" si="20"/>
        <v>15113</v>
      </c>
      <c r="T104" s="77">
        <f t="shared" si="15"/>
        <v>15113</v>
      </c>
      <c r="U104" s="72">
        <f t="shared" si="21"/>
        <v>16898</v>
      </c>
      <c r="V104" s="74">
        <f t="shared" si="16"/>
        <v>16898</v>
      </c>
    </row>
    <row r="105" spans="1:22" ht="76.5" x14ac:dyDescent="0.25">
      <c r="A105" s="252">
        <v>103</v>
      </c>
      <c r="B105" s="69">
        <v>42311512</v>
      </c>
      <c r="C105" s="86" t="s">
        <v>923</v>
      </c>
      <c r="D105" s="68" t="s">
        <v>924</v>
      </c>
      <c r="E105" s="86" t="s">
        <v>925</v>
      </c>
      <c r="F105" s="86">
        <v>1</v>
      </c>
      <c r="G105" s="86"/>
      <c r="H105" s="71" t="s">
        <v>736</v>
      </c>
      <c r="I105" s="259">
        <v>158000</v>
      </c>
      <c r="J105" s="73">
        <f t="shared" si="17"/>
        <v>30020</v>
      </c>
      <c r="K105" s="73">
        <f t="shared" si="18"/>
        <v>188020</v>
      </c>
      <c r="L105" s="77">
        <f t="shared" si="13"/>
        <v>188020</v>
      </c>
      <c r="M105" s="72">
        <v>175500</v>
      </c>
      <c r="N105" s="73">
        <f t="shared" si="22"/>
        <v>33345</v>
      </c>
      <c r="O105" s="73">
        <f t="shared" si="23"/>
        <v>208845</v>
      </c>
      <c r="P105" s="74">
        <f t="shared" si="14"/>
        <v>208845</v>
      </c>
      <c r="Q105" s="259">
        <v>142200</v>
      </c>
      <c r="R105" s="73">
        <f t="shared" si="19"/>
        <v>27018</v>
      </c>
      <c r="S105" s="73">
        <f t="shared" si="20"/>
        <v>169218</v>
      </c>
      <c r="T105" s="77">
        <f t="shared" si="15"/>
        <v>169218</v>
      </c>
      <c r="U105" s="72">
        <f t="shared" si="21"/>
        <v>188694.33333333334</v>
      </c>
      <c r="V105" s="74">
        <f t="shared" si="16"/>
        <v>188694.33333333334</v>
      </c>
    </row>
    <row r="106" spans="1:22" ht="63.75" x14ac:dyDescent="0.25">
      <c r="A106" s="256">
        <v>104</v>
      </c>
      <c r="B106" s="267">
        <v>42151505</v>
      </c>
      <c r="C106" s="86" t="s">
        <v>926</v>
      </c>
      <c r="D106" s="68" t="s">
        <v>927</v>
      </c>
      <c r="E106" s="86" t="s">
        <v>928</v>
      </c>
      <c r="F106" s="69">
        <v>2</v>
      </c>
      <c r="G106" s="69"/>
      <c r="H106" s="71" t="s">
        <v>929</v>
      </c>
      <c r="I106" s="259">
        <v>34400</v>
      </c>
      <c r="J106" s="73">
        <f t="shared" si="17"/>
        <v>6536</v>
      </c>
      <c r="K106" s="73">
        <f t="shared" si="18"/>
        <v>40936</v>
      </c>
      <c r="L106" s="77">
        <f t="shared" si="13"/>
        <v>81872</v>
      </c>
      <c r="M106" s="72">
        <v>38200</v>
      </c>
      <c r="N106" s="73">
        <f t="shared" si="22"/>
        <v>7258</v>
      </c>
      <c r="O106" s="73">
        <f t="shared" si="23"/>
        <v>45458</v>
      </c>
      <c r="P106" s="74">
        <f t="shared" si="14"/>
        <v>90916</v>
      </c>
      <c r="Q106" s="259">
        <v>30900</v>
      </c>
      <c r="R106" s="73">
        <f t="shared" si="19"/>
        <v>5871</v>
      </c>
      <c r="S106" s="73">
        <f t="shared" si="20"/>
        <v>36771</v>
      </c>
      <c r="T106" s="77">
        <f t="shared" si="15"/>
        <v>73542</v>
      </c>
      <c r="U106" s="72">
        <f t="shared" si="21"/>
        <v>41055</v>
      </c>
      <c r="V106" s="74">
        <f t="shared" si="16"/>
        <v>82110</v>
      </c>
    </row>
    <row r="107" spans="1:22" ht="153" x14ac:dyDescent="0.25">
      <c r="A107" s="256">
        <v>105</v>
      </c>
      <c r="B107" s="267">
        <v>42152223</v>
      </c>
      <c r="C107" s="86" t="s">
        <v>930</v>
      </c>
      <c r="D107" s="68" t="s">
        <v>931</v>
      </c>
      <c r="E107" s="86" t="s">
        <v>932</v>
      </c>
      <c r="F107" s="69">
        <v>1</v>
      </c>
      <c r="G107" s="69"/>
      <c r="H107" s="71" t="s">
        <v>929</v>
      </c>
      <c r="I107" s="259">
        <v>226000</v>
      </c>
      <c r="J107" s="73">
        <f t="shared" si="17"/>
        <v>42940</v>
      </c>
      <c r="K107" s="73">
        <f t="shared" si="18"/>
        <v>268940</v>
      </c>
      <c r="L107" s="77">
        <f t="shared" si="13"/>
        <v>268940</v>
      </c>
      <c r="M107" s="72">
        <v>251100</v>
      </c>
      <c r="N107" s="73">
        <f t="shared" si="22"/>
        <v>47709</v>
      </c>
      <c r="O107" s="73">
        <f t="shared" si="23"/>
        <v>298809</v>
      </c>
      <c r="P107" s="74">
        <f t="shared" si="14"/>
        <v>298809</v>
      </c>
      <c r="Q107" s="259">
        <v>203400</v>
      </c>
      <c r="R107" s="73">
        <f t="shared" si="19"/>
        <v>38646</v>
      </c>
      <c r="S107" s="73">
        <f t="shared" si="20"/>
        <v>242046</v>
      </c>
      <c r="T107" s="77">
        <f t="shared" si="15"/>
        <v>242046</v>
      </c>
      <c r="U107" s="72">
        <f t="shared" si="21"/>
        <v>269931.66666666669</v>
      </c>
      <c r="V107" s="74">
        <f t="shared" si="16"/>
        <v>269931.66666666669</v>
      </c>
    </row>
    <row r="108" spans="1:22" ht="76.5" x14ac:dyDescent="0.25">
      <c r="A108" s="252">
        <v>106</v>
      </c>
      <c r="B108" s="267">
        <v>42152412</v>
      </c>
      <c r="C108" s="86" t="s">
        <v>933</v>
      </c>
      <c r="D108" s="68" t="s">
        <v>934</v>
      </c>
      <c r="E108" s="86" t="s">
        <v>935</v>
      </c>
      <c r="F108" s="69">
        <v>5</v>
      </c>
      <c r="G108" s="69"/>
      <c r="H108" s="71" t="s">
        <v>736</v>
      </c>
      <c r="I108" s="259">
        <v>34000</v>
      </c>
      <c r="J108" s="73">
        <f t="shared" si="17"/>
        <v>6460</v>
      </c>
      <c r="K108" s="73">
        <f t="shared" si="18"/>
        <v>40460</v>
      </c>
      <c r="L108" s="77">
        <f t="shared" si="13"/>
        <v>202300</v>
      </c>
      <c r="M108" s="72">
        <v>37700</v>
      </c>
      <c r="N108" s="73">
        <f t="shared" si="22"/>
        <v>7163</v>
      </c>
      <c r="O108" s="73">
        <f t="shared" si="23"/>
        <v>44863</v>
      </c>
      <c r="P108" s="74">
        <f t="shared" si="14"/>
        <v>224315</v>
      </c>
      <c r="Q108" s="259">
        <v>30600</v>
      </c>
      <c r="R108" s="73">
        <f t="shared" si="19"/>
        <v>5814</v>
      </c>
      <c r="S108" s="73">
        <f t="shared" si="20"/>
        <v>36414</v>
      </c>
      <c r="T108" s="77">
        <f t="shared" si="15"/>
        <v>182070</v>
      </c>
      <c r="U108" s="72">
        <f t="shared" si="21"/>
        <v>40579</v>
      </c>
      <c r="V108" s="74">
        <f t="shared" si="16"/>
        <v>202895</v>
      </c>
    </row>
    <row r="109" spans="1:22" ht="38.25" x14ac:dyDescent="0.25">
      <c r="A109" s="256">
        <v>107</v>
      </c>
      <c r="B109" s="263">
        <v>42281807</v>
      </c>
      <c r="C109" s="86" t="s">
        <v>936</v>
      </c>
      <c r="D109" s="68" t="s">
        <v>937</v>
      </c>
      <c r="E109" s="86" t="s">
        <v>938</v>
      </c>
      <c r="F109" s="69">
        <v>5</v>
      </c>
      <c r="G109" s="69"/>
      <c r="H109" s="71" t="s">
        <v>929</v>
      </c>
      <c r="I109" s="259">
        <v>42600</v>
      </c>
      <c r="J109" s="73">
        <f t="shared" si="17"/>
        <v>8094</v>
      </c>
      <c r="K109" s="73">
        <f t="shared" si="18"/>
        <v>50694</v>
      </c>
      <c r="L109" s="77">
        <f t="shared" si="13"/>
        <v>253470</v>
      </c>
      <c r="M109" s="72">
        <v>47300</v>
      </c>
      <c r="N109" s="73">
        <f t="shared" si="22"/>
        <v>8987</v>
      </c>
      <c r="O109" s="73">
        <f t="shared" si="23"/>
        <v>56287</v>
      </c>
      <c r="P109" s="74">
        <f t="shared" si="14"/>
        <v>281435</v>
      </c>
      <c r="Q109" s="259">
        <v>38300</v>
      </c>
      <c r="R109" s="73">
        <f t="shared" si="19"/>
        <v>7277</v>
      </c>
      <c r="S109" s="73">
        <f t="shared" si="20"/>
        <v>45577</v>
      </c>
      <c r="T109" s="77">
        <f t="shared" si="15"/>
        <v>227885</v>
      </c>
      <c r="U109" s="72">
        <f t="shared" si="21"/>
        <v>50852.666666666664</v>
      </c>
      <c r="V109" s="74">
        <f t="shared" si="16"/>
        <v>254263.33333333331</v>
      </c>
    </row>
    <row r="110" spans="1:22" ht="25.5" x14ac:dyDescent="0.25">
      <c r="A110" s="256">
        <v>108</v>
      </c>
      <c r="B110" s="263">
        <v>42151663</v>
      </c>
      <c r="C110" s="86" t="s">
        <v>939</v>
      </c>
      <c r="D110" s="68" t="s">
        <v>940</v>
      </c>
      <c r="E110" s="86" t="s">
        <v>941</v>
      </c>
      <c r="F110" s="69">
        <v>2</v>
      </c>
      <c r="G110" s="69"/>
      <c r="H110" s="71" t="s">
        <v>929</v>
      </c>
      <c r="I110" s="259">
        <v>90800</v>
      </c>
      <c r="J110" s="73">
        <f t="shared" si="17"/>
        <v>17252</v>
      </c>
      <c r="K110" s="73">
        <f t="shared" si="18"/>
        <v>108052</v>
      </c>
      <c r="L110" s="77">
        <f t="shared" si="13"/>
        <v>216104</v>
      </c>
      <c r="M110" s="72">
        <v>100800</v>
      </c>
      <c r="N110" s="73">
        <f t="shared" si="22"/>
        <v>19152</v>
      </c>
      <c r="O110" s="73">
        <f t="shared" si="23"/>
        <v>119952</v>
      </c>
      <c r="P110" s="74">
        <f t="shared" si="14"/>
        <v>239904</v>
      </c>
      <c r="Q110" s="259">
        <v>81700</v>
      </c>
      <c r="R110" s="73">
        <f t="shared" si="19"/>
        <v>15523</v>
      </c>
      <c r="S110" s="73">
        <f t="shared" si="20"/>
        <v>97223</v>
      </c>
      <c r="T110" s="77">
        <f t="shared" si="15"/>
        <v>194446</v>
      </c>
      <c r="U110" s="72">
        <f t="shared" si="21"/>
        <v>108409</v>
      </c>
      <c r="V110" s="74">
        <f t="shared" si="16"/>
        <v>216818</v>
      </c>
    </row>
    <row r="111" spans="1:22" ht="38.25" x14ac:dyDescent="0.25">
      <c r="A111" s="252">
        <v>109</v>
      </c>
      <c r="B111" s="263">
        <v>42151613</v>
      </c>
      <c r="C111" s="86" t="s">
        <v>942</v>
      </c>
      <c r="D111" s="68" t="s">
        <v>943</v>
      </c>
      <c r="E111" s="86" t="s">
        <v>506</v>
      </c>
      <c r="F111" s="69">
        <v>2</v>
      </c>
      <c r="G111" s="69"/>
      <c r="H111" s="71" t="s">
        <v>929</v>
      </c>
      <c r="I111" s="259">
        <v>160000</v>
      </c>
      <c r="J111" s="73">
        <f t="shared" si="17"/>
        <v>30400</v>
      </c>
      <c r="K111" s="73">
        <f t="shared" si="18"/>
        <v>190400</v>
      </c>
      <c r="L111" s="77">
        <f t="shared" si="13"/>
        <v>380800</v>
      </c>
      <c r="M111" s="72">
        <v>177700</v>
      </c>
      <c r="N111" s="73">
        <f t="shared" si="22"/>
        <v>33763</v>
      </c>
      <c r="O111" s="73">
        <f t="shared" si="23"/>
        <v>211463</v>
      </c>
      <c r="P111" s="74">
        <f t="shared" si="14"/>
        <v>422926</v>
      </c>
      <c r="Q111" s="259">
        <v>144000</v>
      </c>
      <c r="R111" s="73">
        <f t="shared" si="19"/>
        <v>27360</v>
      </c>
      <c r="S111" s="73">
        <f t="shared" si="20"/>
        <v>171360</v>
      </c>
      <c r="T111" s="77">
        <f t="shared" si="15"/>
        <v>342720</v>
      </c>
      <c r="U111" s="72">
        <f t="shared" si="21"/>
        <v>191074.33333333334</v>
      </c>
      <c r="V111" s="74">
        <f t="shared" si="16"/>
        <v>382148.66666666669</v>
      </c>
    </row>
    <row r="112" spans="1:22" ht="25.5" x14ac:dyDescent="0.25">
      <c r="A112" s="256">
        <v>110</v>
      </c>
      <c r="B112" s="263">
        <v>42151806</v>
      </c>
      <c r="C112" s="86" t="s">
        <v>944</v>
      </c>
      <c r="D112" s="68" t="s">
        <v>945</v>
      </c>
      <c r="E112" s="86" t="s">
        <v>946</v>
      </c>
      <c r="F112" s="69">
        <v>3</v>
      </c>
      <c r="G112" s="69"/>
      <c r="H112" s="71" t="s">
        <v>929</v>
      </c>
      <c r="I112" s="259">
        <v>47800</v>
      </c>
      <c r="J112" s="73">
        <f t="shared" si="17"/>
        <v>9082</v>
      </c>
      <c r="K112" s="73">
        <f t="shared" si="18"/>
        <v>56882</v>
      </c>
      <c r="L112" s="77">
        <f t="shared" si="13"/>
        <v>170646</v>
      </c>
      <c r="M112" s="72">
        <v>53100</v>
      </c>
      <c r="N112" s="73">
        <f t="shared" si="22"/>
        <v>10089</v>
      </c>
      <c r="O112" s="73">
        <f t="shared" si="23"/>
        <v>63189</v>
      </c>
      <c r="P112" s="74">
        <f t="shared" si="14"/>
        <v>189567</v>
      </c>
      <c r="Q112" s="259">
        <v>43000</v>
      </c>
      <c r="R112" s="73">
        <f t="shared" si="19"/>
        <v>8170</v>
      </c>
      <c r="S112" s="73">
        <f t="shared" si="20"/>
        <v>51170</v>
      </c>
      <c r="T112" s="77">
        <f t="shared" si="15"/>
        <v>153510</v>
      </c>
      <c r="U112" s="72">
        <f t="shared" si="21"/>
        <v>57080.333333333336</v>
      </c>
      <c r="V112" s="74">
        <f t="shared" si="16"/>
        <v>171241</v>
      </c>
    </row>
    <row r="113" spans="1:22" ht="25.5" x14ac:dyDescent="0.25">
      <c r="A113" s="256">
        <v>111</v>
      </c>
      <c r="B113" s="263">
        <v>42151660</v>
      </c>
      <c r="C113" s="86" t="s">
        <v>947</v>
      </c>
      <c r="D113" s="68" t="s">
        <v>948</v>
      </c>
      <c r="E113" s="86" t="s">
        <v>949</v>
      </c>
      <c r="F113" s="69">
        <v>1</v>
      </c>
      <c r="G113" s="69"/>
      <c r="H113" s="71" t="s">
        <v>929</v>
      </c>
      <c r="I113" s="259">
        <v>24000</v>
      </c>
      <c r="J113" s="73">
        <f t="shared" si="17"/>
        <v>4560</v>
      </c>
      <c r="K113" s="73">
        <f t="shared" si="18"/>
        <v>28560</v>
      </c>
      <c r="L113" s="77">
        <f t="shared" si="13"/>
        <v>28560</v>
      </c>
      <c r="M113" s="72">
        <v>26600</v>
      </c>
      <c r="N113" s="73">
        <f t="shared" si="22"/>
        <v>5054</v>
      </c>
      <c r="O113" s="73">
        <f t="shared" si="23"/>
        <v>31654</v>
      </c>
      <c r="P113" s="74">
        <f t="shared" si="14"/>
        <v>31654</v>
      </c>
      <c r="Q113" s="259">
        <v>21600</v>
      </c>
      <c r="R113" s="73">
        <f t="shared" si="19"/>
        <v>4104</v>
      </c>
      <c r="S113" s="73">
        <f t="shared" si="20"/>
        <v>25704</v>
      </c>
      <c r="T113" s="77">
        <f t="shared" si="15"/>
        <v>25704</v>
      </c>
      <c r="U113" s="72">
        <f t="shared" si="21"/>
        <v>28639.333333333332</v>
      </c>
      <c r="V113" s="74">
        <f t="shared" si="16"/>
        <v>28639.333333333332</v>
      </c>
    </row>
    <row r="114" spans="1:22" ht="76.5" x14ac:dyDescent="0.25">
      <c r="A114" s="252">
        <v>112</v>
      </c>
      <c r="B114" s="263">
        <v>42151675</v>
      </c>
      <c r="C114" s="86" t="s">
        <v>950</v>
      </c>
      <c r="D114" s="68" t="s">
        <v>951</v>
      </c>
      <c r="E114" s="86" t="s">
        <v>952</v>
      </c>
      <c r="F114" s="69">
        <v>1</v>
      </c>
      <c r="G114" s="69"/>
      <c r="H114" s="71" t="s">
        <v>929</v>
      </c>
      <c r="I114" s="259">
        <v>156000</v>
      </c>
      <c r="J114" s="73">
        <f t="shared" si="17"/>
        <v>29640</v>
      </c>
      <c r="K114" s="73">
        <f t="shared" si="18"/>
        <v>185640</v>
      </c>
      <c r="L114" s="77">
        <f t="shared" si="13"/>
        <v>185640</v>
      </c>
      <c r="M114" s="72">
        <v>173300</v>
      </c>
      <c r="N114" s="73">
        <f t="shared" si="22"/>
        <v>32927</v>
      </c>
      <c r="O114" s="73">
        <f t="shared" si="23"/>
        <v>206227</v>
      </c>
      <c r="P114" s="74">
        <f t="shared" si="14"/>
        <v>206227</v>
      </c>
      <c r="Q114" s="259">
        <v>140400</v>
      </c>
      <c r="R114" s="73">
        <f t="shared" si="19"/>
        <v>26676</v>
      </c>
      <c r="S114" s="73">
        <f t="shared" si="20"/>
        <v>167076</v>
      </c>
      <c r="T114" s="77">
        <f t="shared" si="15"/>
        <v>167076</v>
      </c>
      <c r="U114" s="72">
        <f t="shared" si="21"/>
        <v>186314.33333333334</v>
      </c>
      <c r="V114" s="74">
        <f t="shared" si="16"/>
        <v>186314.33333333334</v>
      </c>
    </row>
    <row r="115" spans="1:22" ht="114.75" x14ac:dyDescent="0.25">
      <c r="A115" s="256">
        <v>113</v>
      </c>
      <c r="B115" s="263">
        <v>42152217</v>
      </c>
      <c r="C115" s="86" t="s">
        <v>953</v>
      </c>
      <c r="D115" s="68" t="s">
        <v>954</v>
      </c>
      <c r="E115" s="86" t="s">
        <v>506</v>
      </c>
      <c r="F115" s="69">
        <v>5</v>
      </c>
      <c r="G115" s="69"/>
      <c r="H115" s="71" t="s">
        <v>929</v>
      </c>
      <c r="I115" s="259">
        <v>16800</v>
      </c>
      <c r="J115" s="73">
        <f t="shared" si="17"/>
        <v>3192</v>
      </c>
      <c r="K115" s="73">
        <f t="shared" si="18"/>
        <v>19992</v>
      </c>
      <c r="L115" s="77">
        <f t="shared" si="13"/>
        <v>99960</v>
      </c>
      <c r="M115" s="72">
        <v>18600</v>
      </c>
      <c r="N115" s="73">
        <f t="shared" si="22"/>
        <v>3534</v>
      </c>
      <c r="O115" s="73">
        <f t="shared" si="23"/>
        <v>22134</v>
      </c>
      <c r="P115" s="74">
        <f t="shared" si="14"/>
        <v>110670</v>
      </c>
      <c r="Q115" s="259">
        <v>15100</v>
      </c>
      <c r="R115" s="73">
        <f t="shared" si="19"/>
        <v>2869</v>
      </c>
      <c r="S115" s="73">
        <f t="shared" si="20"/>
        <v>17969</v>
      </c>
      <c r="T115" s="77">
        <f t="shared" si="15"/>
        <v>89845</v>
      </c>
      <c r="U115" s="72">
        <f t="shared" si="21"/>
        <v>20031.666666666668</v>
      </c>
      <c r="V115" s="74">
        <f t="shared" si="16"/>
        <v>100158.33333333334</v>
      </c>
    </row>
    <row r="116" spans="1:22" ht="76.5" x14ac:dyDescent="0.25">
      <c r="A116" s="256">
        <v>114</v>
      </c>
      <c r="B116" s="263">
        <v>42152521</v>
      </c>
      <c r="C116" s="86" t="s">
        <v>955</v>
      </c>
      <c r="D116" s="68" t="s">
        <v>956</v>
      </c>
      <c r="E116" s="86" t="s">
        <v>506</v>
      </c>
      <c r="F116" s="69">
        <v>1</v>
      </c>
      <c r="G116" s="69"/>
      <c r="H116" s="71" t="s">
        <v>929</v>
      </c>
      <c r="I116" s="259">
        <v>20000</v>
      </c>
      <c r="J116" s="73">
        <f t="shared" si="17"/>
        <v>3800</v>
      </c>
      <c r="K116" s="73">
        <f t="shared" si="18"/>
        <v>23800</v>
      </c>
      <c r="L116" s="77">
        <f t="shared" si="13"/>
        <v>23800</v>
      </c>
      <c r="M116" s="72">
        <v>22200</v>
      </c>
      <c r="N116" s="73">
        <f t="shared" si="22"/>
        <v>4218</v>
      </c>
      <c r="O116" s="73">
        <f t="shared" si="23"/>
        <v>26418</v>
      </c>
      <c r="P116" s="74">
        <f t="shared" si="14"/>
        <v>26418</v>
      </c>
      <c r="Q116" s="259">
        <v>18000</v>
      </c>
      <c r="R116" s="73">
        <f t="shared" si="19"/>
        <v>3420</v>
      </c>
      <c r="S116" s="73">
        <f t="shared" si="20"/>
        <v>21420</v>
      </c>
      <c r="T116" s="77">
        <f t="shared" si="15"/>
        <v>21420</v>
      </c>
      <c r="U116" s="72">
        <f t="shared" si="21"/>
        <v>23879.333333333332</v>
      </c>
      <c r="V116" s="74">
        <f t="shared" si="16"/>
        <v>23879.333333333332</v>
      </c>
    </row>
    <row r="117" spans="1:22" ht="76.5" x14ac:dyDescent="0.25">
      <c r="A117" s="252">
        <v>115</v>
      </c>
      <c r="B117" s="263">
        <v>42152518</v>
      </c>
      <c r="C117" s="86" t="s">
        <v>957</v>
      </c>
      <c r="D117" s="68" t="s">
        <v>958</v>
      </c>
      <c r="E117" s="86" t="s">
        <v>959</v>
      </c>
      <c r="F117" s="69">
        <v>1</v>
      </c>
      <c r="G117" s="69"/>
      <c r="H117" s="71" t="s">
        <v>929</v>
      </c>
      <c r="I117" s="259">
        <v>18000</v>
      </c>
      <c r="J117" s="73">
        <f t="shared" si="17"/>
        <v>3420</v>
      </c>
      <c r="K117" s="73">
        <f t="shared" si="18"/>
        <v>21420</v>
      </c>
      <c r="L117" s="77">
        <f t="shared" si="13"/>
        <v>21420</v>
      </c>
      <c r="M117" s="72">
        <v>20000</v>
      </c>
      <c r="N117" s="73">
        <f t="shared" si="22"/>
        <v>3800</v>
      </c>
      <c r="O117" s="73">
        <f t="shared" si="23"/>
        <v>23800</v>
      </c>
      <c r="P117" s="74">
        <f t="shared" si="14"/>
        <v>23800</v>
      </c>
      <c r="Q117" s="259">
        <v>16200</v>
      </c>
      <c r="R117" s="73">
        <f t="shared" si="19"/>
        <v>3078</v>
      </c>
      <c r="S117" s="73">
        <f t="shared" si="20"/>
        <v>19278</v>
      </c>
      <c r="T117" s="77">
        <f t="shared" si="15"/>
        <v>19278</v>
      </c>
      <c r="U117" s="72">
        <f t="shared" si="21"/>
        <v>21499.333333333332</v>
      </c>
      <c r="V117" s="74">
        <f t="shared" si="16"/>
        <v>21499.333333333332</v>
      </c>
    </row>
    <row r="118" spans="1:22" ht="114.75" x14ac:dyDescent="0.25">
      <c r="A118" s="256">
        <v>116</v>
      </c>
      <c r="B118" s="263">
        <v>42152428</v>
      </c>
      <c r="C118" s="86" t="s">
        <v>960</v>
      </c>
      <c r="D118" s="68" t="s">
        <v>961</v>
      </c>
      <c r="E118" s="86" t="s">
        <v>962</v>
      </c>
      <c r="F118" s="69">
        <v>2</v>
      </c>
      <c r="G118" s="69"/>
      <c r="H118" s="71" t="s">
        <v>929</v>
      </c>
      <c r="I118" s="259">
        <v>92000</v>
      </c>
      <c r="J118" s="73">
        <f t="shared" si="17"/>
        <v>17480</v>
      </c>
      <c r="K118" s="73">
        <f t="shared" si="18"/>
        <v>109480</v>
      </c>
      <c r="L118" s="77">
        <f t="shared" si="13"/>
        <v>218960</v>
      </c>
      <c r="M118" s="72">
        <v>102200</v>
      </c>
      <c r="N118" s="73">
        <f t="shared" si="22"/>
        <v>19418</v>
      </c>
      <c r="O118" s="73">
        <f t="shared" si="23"/>
        <v>121618</v>
      </c>
      <c r="P118" s="74">
        <f t="shared" si="14"/>
        <v>243236</v>
      </c>
      <c r="Q118" s="259">
        <v>82800</v>
      </c>
      <c r="R118" s="73">
        <f t="shared" si="19"/>
        <v>15732</v>
      </c>
      <c r="S118" s="73">
        <f t="shared" si="20"/>
        <v>98532</v>
      </c>
      <c r="T118" s="77">
        <f t="shared" si="15"/>
        <v>197064</v>
      </c>
      <c r="U118" s="72">
        <f t="shared" si="21"/>
        <v>109876.66666666667</v>
      </c>
      <c r="V118" s="74">
        <f t="shared" si="16"/>
        <v>219753.33333333334</v>
      </c>
    </row>
    <row r="119" spans="1:22" ht="114.75" x14ac:dyDescent="0.25">
      <c r="A119" s="256">
        <v>117</v>
      </c>
      <c r="B119" s="263">
        <v>42152428</v>
      </c>
      <c r="C119" s="86" t="s">
        <v>963</v>
      </c>
      <c r="D119" s="68" t="s">
        <v>964</v>
      </c>
      <c r="E119" s="86" t="s">
        <v>962</v>
      </c>
      <c r="F119" s="69">
        <v>2</v>
      </c>
      <c r="G119" s="69"/>
      <c r="H119" s="71" t="s">
        <v>929</v>
      </c>
      <c r="I119" s="259">
        <v>92000</v>
      </c>
      <c r="J119" s="73">
        <f t="shared" si="17"/>
        <v>17480</v>
      </c>
      <c r="K119" s="73">
        <f t="shared" si="18"/>
        <v>109480</v>
      </c>
      <c r="L119" s="77">
        <f t="shared" si="13"/>
        <v>218960</v>
      </c>
      <c r="M119" s="72">
        <v>102200</v>
      </c>
      <c r="N119" s="73">
        <f t="shared" si="22"/>
        <v>19418</v>
      </c>
      <c r="O119" s="73">
        <f t="shared" si="23"/>
        <v>121618</v>
      </c>
      <c r="P119" s="74">
        <f t="shared" si="14"/>
        <v>243236</v>
      </c>
      <c r="Q119" s="259">
        <v>82800</v>
      </c>
      <c r="R119" s="73">
        <f t="shared" si="19"/>
        <v>15732</v>
      </c>
      <c r="S119" s="73">
        <f t="shared" si="20"/>
        <v>98532</v>
      </c>
      <c r="T119" s="77">
        <f t="shared" si="15"/>
        <v>197064</v>
      </c>
      <c r="U119" s="72">
        <f t="shared" si="21"/>
        <v>109876.66666666667</v>
      </c>
      <c r="V119" s="74">
        <f t="shared" si="16"/>
        <v>219753.33333333334</v>
      </c>
    </row>
    <row r="120" spans="1:22" ht="25.5" x14ac:dyDescent="0.25">
      <c r="A120" s="252">
        <v>118</v>
      </c>
      <c r="B120" s="263">
        <v>42152428</v>
      </c>
      <c r="C120" s="86" t="s">
        <v>965</v>
      </c>
      <c r="D120" s="68" t="s">
        <v>966</v>
      </c>
      <c r="E120" s="86" t="s">
        <v>967</v>
      </c>
      <c r="F120" s="69">
        <v>1</v>
      </c>
      <c r="G120" s="69"/>
      <c r="H120" s="71" t="s">
        <v>929</v>
      </c>
      <c r="I120" s="259">
        <v>82800</v>
      </c>
      <c r="J120" s="73">
        <f t="shared" si="17"/>
        <v>15732</v>
      </c>
      <c r="K120" s="73">
        <f t="shared" si="18"/>
        <v>98532</v>
      </c>
      <c r="L120" s="77">
        <f t="shared" si="13"/>
        <v>98532</v>
      </c>
      <c r="M120" s="72">
        <v>92000</v>
      </c>
      <c r="N120" s="73">
        <f t="shared" si="22"/>
        <v>17480</v>
      </c>
      <c r="O120" s="73">
        <f t="shared" si="23"/>
        <v>109480</v>
      </c>
      <c r="P120" s="74">
        <f t="shared" si="14"/>
        <v>109480</v>
      </c>
      <c r="Q120" s="259">
        <v>74500</v>
      </c>
      <c r="R120" s="73">
        <f t="shared" si="19"/>
        <v>14155</v>
      </c>
      <c r="S120" s="73">
        <f t="shared" si="20"/>
        <v>88655</v>
      </c>
      <c r="T120" s="77">
        <f t="shared" si="15"/>
        <v>88655</v>
      </c>
      <c r="U120" s="72">
        <f t="shared" si="21"/>
        <v>98889</v>
      </c>
      <c r="V120" s="74">
        <f t="shared" si="16"/>
        <v>98889</v>
      </c>
    </row>
    <row r="121" spans="1:22" ht="114.75" x14ac:dyDescent="0.25">
      <c r="A121" s="256">
        <v>119</v>
      </c>
      <c r="B121" s="263">
        <v>42152428</v>
      </c>
      <c r="C121" s="86" t="s">
        <v>968</v>
      </c>
      <c r="D121" s="68" t="s">
        <v>969</v>
      </c>
      <c r="E121" s="86" t="s">
        <v>962</v>
      </c>
      <c r="F121" s="69">
        <v>2</v>
      </c>
      <c r="G121" s="69"/>
      <c r="H121" s="71" t="s">
        <v>929</v>
      </c>
      <c r="I121" s="259">
        <v>92000</v>
      </c>
      <c r="J121" s="73">
        <f t="shared" si="17"/>
        <v>17480</v>
      </c>
      <c r="K121" s="73">
        <f t="shared" si="18"/>
        <v>109480</v>
      </c>
      <c r="L121" s="77">
        <f t="shared" si="13"/>
        <v>218960</v>
      </c>
      <c r="M121" s="72">
        <v>102200</v>
      </c>
      <c r="N121" s="73">
        <f t="shared" si="22"/>
        <v>19418</v>
      </c>
      <c r="O121" s="73">
        <f t="shared" si="23"/>
        <v>121618</v>
      </c>
      <c r="P121" s="74">
        <f t="shared" si="14"/>
        <v>243236</v>
      </c>
      <c r="Q121" s="259">
        <v>82800</v>
      </c>
      <c r="R121" s="73">
        <f t="shared" si="19"/>
        <v>15732</v>
      </c>
      <c r="S121" s="73">
        <f t="shared" si="20"/>
        <v>98532</v>
      </c>
      <c r="T121" s="77">
        <f t="shared" si="15"/>
        <v>197064</v>
      </c>
      <c r="U121" s="72">
        <f t="shared" si="21"/>
        <v>109876.66666666667</v>
      </c>
      <c r="V121" s="74">
        <f t="shared" si="16"/>
        <v>219753.33333333334</v>
      </c>
    </row>
    <row r="122" spans="1:22" ht="127.5" x14ac:dyDescent="0.25">
      <c r="A122" s="256">
        <v>120</v>
      </c>
      <c r="B122" s="263">
        <v>42152428</v>
      </c>
      <c r="C122" s="86" t="s">
        <v>970</v>
      </c>
      <c r="D122" s="68" t="s">
        <v>971</v>
      </c>
      <c r="E122" s="86" t="s">
        <v>962</v>
      </c>
      <c r="F122" s="69">
        <v>2</v>
      </c>
      <c r="G122" s="69"/>
      <c r="H122" s="71" t="s">
        <v>929</v>
      </c>
      <c r="I122" s="259">
        <v>109200</v>
      </c>
      <c r="J122" s="73">
        <f t="shared" si="17"/>
        <v>20748</v>
      </c>
      <c r="K122" s="73">
        <f t="shared" si="18"/>
        <v>129948</v>
      </c>
      <c r="L122" s="77">
        <f t="shared" si="13"/>
        <v>259896</v>
      </c>
      <c r="M122" s="72">
        <v>121300</v>
      </c>
      <c r="N122" s="73">
        <f t="shared" si="22"/>
        <v>23047</v>
      </c>
      <c r="O122" s="73">
        <f t="shared" si="23"/>
        <v>144347</v>
      </c>
      <c r="P122" s="74">
        <f t="shared" si="14"/>
        <v>288694</v>
      </c>
      <c r="Q122" s="259">
        <v>98200</v>
      </c>
      <c r="R122" s="73">
        <f t="shared" si="19"/>
        <v>18658</v>
      </c>
      <c r="S122" s="73">
        <f t="shared" si="20"/>
        <v>116858</v>
      </c>
      <c r="T122" s="77">
        <f t="shared" si="15"/>
        <v>233716</v>
      </c>
      <c r="U122" s="72">
        <f t="shared" si="21"/>
        <v>130384.33333333333</v>
      </c>
      <c r="V122" s="74">
        <f t="shared" si="16"/>
        <v>260768.66666666666</v>
      </c>
    </row>
    <row r="123" spans="1:22" ht="114.75" x14ac:dyDescent="0.25">
      <c r="A123" s="252">
        <v>121</v>
      </c>
      <c r="B123" s="263">
        <v>42152465</v>
      </c>
      <c r="C123" s="86" t="s">
        <v>972</v>
      </c>
      <c r="D123" s="68" t="s">
        <v>973</v>
      </c>
      <c r="E123" s="86" t="s">
        <v>974</v>
      </c>
      <c r="F123" s="69">
        <v>1</v>
      </c>
      <c r="G123" s="69"/>
      <c r="H123" s="71" t="s">
        <v>929</v>
      </c>
      <c r="I123" s="259">
        <v>160400</v>
      </c>
      <c r="J123" s="73">
        <f t="shared" si="17"/>
        <v>30476</v>
      </c>
      <c r="K123" s="73">
        <f t="shared" si="18"/>
        <v>190876</v>
      </c>
      <c r="L123" s="77">
        <f t="shared" si="13"/>
        <v>190876</v>
      </c>
      <c r="M123" s="72">
        <v>178200</v>
      </c>
      <c r="N123" s="73">
        <f t="shared" si="22"/>
        <v>33858</v>
      </c>
      <c r="O123" s="73">
        <f t="shared" si="23"/>
        <v>212058</v>
      </c>
      <c r="P123" s="74">
        <f t="shared" si="14"/>
        <v>212058</v>
      </c>
      <c r="Q123" s="259">
        <v>144300</v>
      </c>
      <c r="R123" s="73">
        <f t="shared" si="19"/>
        <v>27417</v>
      </c>
      <c r="S123" s="73">
        <f t="shared" si="20"/>
        <v>171717</v>
      </c>
      <c r="T123" s="77">
        <f t="shared" si="15"/>
        <v>171717</v>
      </c>
      <c r="U123" s="72">
        <f t="shared" si="21"/>
        <v>191550.33333333334</v>
      </c>
      <c r="V123" s="74">
        <f t="shared" si="16"/>
        <v>191550.33333333334</v>
      </c>
    </row>
    <row r="124" spans="1:22" ht="63.75" x14ac:dyDescent="0.25">
      <c r="A124" s="256">
        <v>122</v>
      </c>
      <c r="B124" s="263">
        <v>42152425</v>
      </c>
      <c r="C124" s="86" t="s">
        <v>975</v>
      </c>
      <c r="D124" s="68" t="s">
        <v>976</v>
      </c>
      <c r="E124" s="86" t="s">
        <v>974</v>
      </c>
      <c r="F124" s="69">
        <v>1</v>
      </c>
      <c r="G124" s="69"/>
      <c r="H124" s="71" t="s">
        <v>929</v>
      </c>
      <c r="I124" s="259">
        <v>100000</v>
      </c>
      <c r="J124" s="73">
        <f t="shared" si="17"/>
        <v>19000</v>
      </c>
      <c r="K124" s="73">
        <f t="shared" si="18"/>
        <v>119000</v>
      </c>
      <c r="L124" s="77">
        <f t="shared" si="13"/>
        <v>119000</v>
      </c>
      <c r="M124" s="72">
        <v>111100</v>
      </c>
      <c r="N124" s="73">
        <f t="shared" si="22"/>
        <v>21109</v>
      </c>
      <c r="O124" s="73">
        <f t="shared" si="23"/>
        <v>132209</v>
      </c>
      <c r="P124" s="74">
        <f t="shared" si="14"/>
        <v>132209</v>
      </c>
      <c r="Q124" s="259">
        <v>90000</v>
      </c>
      <c r="R124" s="73">
        <f t="shared" si="19"/>
        <v>17100</v>
      </c>
      <c r="S124" s="73">
        <f t="shared" si="20"/>
        <v>107100</v>
      </c>
      <c r="T124" s="77">
        <f t="shared" si="15"/>
        <v>107100</v>
      </c>
      <c r="U124" s="72">
        <f t="shared" si="21"/>
        <v>119436.33333333333</v>
      </c>
      <c r="V124" s="74">
        <f t="shared" si="16"/>
        <v>119436.33333333333</v>
      </c>
    </row>
    <row r="125" spans="1:22" ht="89.25" x14ac:dyDescent="0.25">
      <c r="A125" s="256">
        <v>123</v>
      </c>
      <c r="B125" s="263">
        <v>42152425</v>
      </c>
      <c r="C125" s="86" t="s">
        <v>977</v>
      </c>
      <c r="D125" s="68" t="s">
        <v>978</v>
      </c>
      <c r="E125" s="86" t="s">
        <v>979</v>
      </c>
      <c r="F125" s="69">
        <v>1</v>
      </c>
      <c r="G125" s="69"/>
      <c r="H125" s="71" t="s">
        <v>929</v>
      </c>
      <c r="I125" s="259">
        <v>180000</v>
      </c>
      <c r="J125" s="73">
        <f t="shared" si="17"/>
        <v>34200</v>
      </c>
      <c r="K125" s="73">
        <f t="shared" si="18"/>
        <v>214200</v>
      </c>
      <c r="L125" s="77">
        <f t="shared" si="13"/>
        <v>214200</v>
      </c>
      <c r="M125" s="72">
        <v>200000</v>
      </c>
      <c r="N125" s="73">
        <f t="shared" si="22"/>
        <v>38000</v>
      </c>
      <c r="O125" s="73">
        <f t="shared" si="23"/>
        <v>238000</v>
      </c>
      <c r="P125" s="74">
        <f t="shared" si="14"/>
        <v>238000</v>
      </c>
      <c r="Q125" s="259">
        <v>162000</v>
      </c>
      <c r="R125" s="73">
        <f t="shared" si="19"/>
        <v>30780</v>
      </c>
      <c r="S125" s="73">
        <f t="shared" si="20"/>
        <v>192780</v>
      </c>
      <c r="T125" s="77">
        <f t="shared" si="15"/>
        <v>192780</v>
      </c>
      <c r="U125" s="72">
        <f t="shared" si="21"/>
        <v>214993.33333333334</v>
      </c>
      <c r="V125" s="74">
        <f t="shared" si="16"/>
        <v>214993.33333333334</v>
      </c>
    </row>
    <row r="126" spans="1:22" ht="89.25" x14ac:dyDescent="0.25">
      <c r="A126" s="252">
        <v>124</v>
      </c>
      <c r="B126" s="263">
        <v>42152425</v>
      </c>
      <c r="C126" s="86" t="s">
        <v>980</v>
      </c>
      <c r="D126" s="68" t="s">
        <v>981</v>
      </c>
      <c r="E126" s="86" t="s">
        <v>979</v>
      </c>
      <c r="F126" s="69">
        <v>1</v>
      </c>
      <c r="G126" s="69"/>
      <c r="H126" s="71" t="s">
        <v>929</v>
      </c>
      <c r="I126" s="259">
        <v>164000</v>
      </c>
      <c r="J126" s="73">
        <f t="shared" si="17"/>
        <v>31160</v>
      </c>
      <c r="K126" s="73">
        <f t="shared" si="18"/>
        <v>195160</v>
      </c>
      <c r="L126" s="77">
        <f t="shared" si="13"/>
        <v>195160</v>
      </c>
      <c r="M126" s="72">
        <v>182200</v>
      </c>
      <c r="N126" s="73">
        <f t="shared" si="22"/>
        <v>34618</v>
      </c>
      <c r="O126" s="73">
        <f t="shared" si="23"/>
        <v>216818</v>
      </c>
      <c r="P126" s="74">
        <f t="shared" si="14"/>
        <v>216818</v>
      </c>
      <c r="Q126" s="259">
        <v>147600</v>
      </c>
      <c r="R126" s="73">
        <f t="shared" si="19"/>
        <v>28044</v>
      </c>
      <c r="S126" s="73">
        <f t="shared" si="20"/>
        <v>175644</v>
      </c>
      <c r="T126" s="77">
        <f t="shared" si="15"/>
        <v>175644</v>
      </c>
      <c r="U126" s="72">
        <f t="shared" si="21"/>
        <v>195874</v>
      </c>
      <c r="V126" s="74">
        <f t="shared" si="16"/>
        <v>195874</v>
      </c>
    </row>
    <row r="127" spans="1:22" ht="38.25" x14ac:dyDescent="0.25">
      <c r="A127" s="256">
        <v>125</v>
      </c>
      <c r="B127" s="263">
        <v>42312313</v>
      </c>
      <c r="C127" s="86" t="s">
        <v>982</v>
      </c>
      <c r="D127" s="68" t="s">
        <v>983</v>
      </c>
      <c r="E127" s="86" t="s">
        <v>984</v>
      </c>
      <c r="F127" s="69">
        <v>1</v>
      </c>
      <c r="G127" s="69"/>
      <c r="H127" s="71" t="s">
        <v>929</v>
      </c>
      <c r="I127" s="259">
        <v>10800</v>
      </c>
      <c r="J127" s="73">
        <f t="shared" si="17"/>
        <v>2052</v>
      </c>
      <c r="K127" s="73">
        <f t="shared" si="18"/>
        <v>12852</v>
      </c>
      <c r="L127" s="77">
        <f t="shared" si="13"/>
        <v>12852</v>
      </c>
      <c r="M127" s="72">
        <v>12000</v>
      </c>
      <c r="N127" s="73">
        <f t="shared" si="22"/>
        <v>2280</v>
      </c>
      <c r="O127" s="73">
        <f t="shared" si="23"/>
        <v>14280</v>
      </c>
      <c r="P127" s="74">
        <f t="shared" si="14"/>
        <v>14280</v>
      </c>
      <c r="Q127" s="259">
        <v>9700</v>
      </c>
      <c r="R127" s="73">
        <f t="shared" si="19"/>
        <v>1843</v>
      </c>
      <c r="S127" s="73">
        <f t="shared" si="20"/>
        <v>11543</v>
      </c>
      <c r="T127" s="77">
        <f t="shared" si="15"/>
        <v>11543</v>
      </c>
      <c r="U127" s="72">
        <f t="shared" si="21"/>
        <v>12891.666666666666</v>
      </c>
      <c r="V127" s="74">
        <f t="shared" si="16"/>
        <v>12891.666666666666</v>
      </c>
    </row>
    <row r="128" spans="1:22" ht="38.25" x14ac:dyDescent="0.25">
      <c r="A128" s="256">
        <v>126</v>
      </c>
      <c r="B128" s="263">
        <v>51102710</v>
      </c>
      <c r="C128" s="86" t="s">
        <v>985</v>
      </c>
      <c r="D128" s="68" t="s">
        <v>986</v>
      </c>
      <c r="E128" s="86" t="s">
        <v>987</v>
      </c>
      <c r="F128" s="69">
        <v>2</v>
      </c>
      <c r="G128" s="69"/>
      <c r="H128" s="71" t="s">
        <v>929</v>
      </c>
      <c r="I128" s="259">
        <v>32000</v>
      </c>
      <c r="J128" s="73">
        <f t="shared" si="17"/>
        <v>6080</v>
      </c>
      <c r="K128" s="73">
        <f t="shared" si="18"/>
        <v>38080</v>
      </c>
      <c r="L128" s="77">
        <f t="shared" si="13"/>
        <v>76160</v>
      </c>
      <c r="M128" s="72">
        <v>35500</v>
      </c>
      <c r="N128" s="73">
        <f t="shared" si="22"/>
        <v>6745</v>
      </c>
      <c r="O128" s="73">
        <f t="shared" si="23"/>
        <v>42245</v>
      </c>
      <c r="P128" s="74">
        <f t="shared" si="14"/>
        <v>84490</v>
      </c>
      <c r="Q128" s="259">
        <v>28800</v>
      </c>
      <c r="R128" s="73">
        <f t="shared" si="19"/>
        <v>5472</v>
      </c>
      <c r="S128" s="73">
        <f t="shared" si="20"/>
        <v>34272</v>
      </c>
      <c r="T128" s="77">
        <f t="shared" si="15"/>
        <v>68544</v>
      </c>
      <c r="U128" s="72">
        <f t="shared" si="21"/>
        <v>38199</v>
      </c>
      <c r="V128" s="74">
        <f t="shared" si="16"/>
        <v>76398</v>
      </c>
    </row>
    <row r="129" spans="1:22" ht="25.5" x14ac:dyDescent="0.25">
      <c r="A129" s="252">
        <v>127</v>
      </c>
      <c r="B129" s="263">
        <v>15101511</v>
      </c>
      <c r="C129" s="86" t="s">
        <v>988</v>
      </c>
      <c r="D129" s="68" t="s">
        <v>989</v>
      </c>
      <c r="E129" s="86" t="s">
        <v>990</v>
      </c>
      <c r="F129" s="69">
        <v>2</v>
      </c>
      <c r="G129" s="69"/>
      <c r="H129" s="71" t="s">
        <v>929</v>
      </c>
      <c r="I129" s="259">
        <v>122000</v>
      </c>
      <c r="J129" s="73">
        <f t="shared" si="17"/>
        <v>23180</v>
      </c>
      <c r="K129" s="73">
        <f t="shared" si="18"/>
        <v>145180</v>
      </c>
      <c r="L129" s="77">
        <f t="shared" si="13"/>
        <v>290360</v>
      </c>
      <c r="M129" s="72">
        <v>135500</v>
      </c>
      <c r="N129" s="73">
        <f t="shared" si="22"/>
        <v>25745</v>
      </c>
      <c r="O129" s="73">
        <f t="shared" si="23"/>
        <v>161245</v>
      </c>
      <c r="P129" s="74">
        <f t="shared" si="14"/>
        <v>322490</v>
      </c>
      <c r="Q129" s="259">
        <v>109800</v>
      </c>
      <c r="R129" s="73">
        <f t="shared" si="19"/>
        <v>20862</v>
      </c>
      <c r="S129" s="73">
        <f t="shared" si="20"/>
        <v>130662</v>
      </c>
      <c r="T129" s="77">
        <f t="shared" si="15"/>
        <v>261324</v>
      </c>
      <c r="U129" s="72">
        <f t="shared" si="21"/>
        <v>145695.66666666666</v>
      </c>
      <c r="V129" s="74">
        <f t="shared" si="16"/>
        <v>291391.33333333331</v>
      </c>
    </row>
    <row r="130" spans="1:22" ht="51" x14ac:dyDescent="0.25">
      <c r="A130" s="256">
        <v>128</v>
      </c>
      <c r="B130" s="263">
        <v>42152507</v>
      </c>
      <c r="C130" s="86" t="s">
        <v>991</v>
      </c>
      <c r="D130" s="68" t="s">
        <v>992</v>
      </c>
      <c r="E130" s="86" t="s">
        <v>993</v>
      </c>
      <c r="F130" s="69">
        <v>2</v>
      </c>
      <c r="G130" s="69"/>
      <c r="H130" s="71" t="s">
        <v>929</v>
      </c>
      <c r="I130" s="259">
        <v>35000</v>
      </c>
      <c r="J130" s="73">
        <f t="shared" si="17"/>
        <v>6650</v>
      </c>
      <c r="K130" s="73">
        <f t="shared" si="18"/>
        <v>41650</v>
      </c>
      <c r="L130" s="77">
        <f t="shared" si="13"/>
        <v>83300</v>
      </c>
      <c r="M130" s="72">
        <v>38800</v>
      </c>
      <c r="N130" s="73">
        <f t="shared" si="22"/>
        <v>7372</v>
      </c>
      <c r="O130" s="73">
        <f t="shared" si="23"/>
        <v>46172</v>
      </c>
      <c r="P130" s="74">
        <f t="shared" si="14"/>
        <v>92344</v>
      </c>
      <c r="Q130" s="259">
        <v>31500</v>
      </c>
      <c r="R130" s="73">
        <f t="shared" si="19"/>
        <v>5985</v>
      </c>
      <c r="S130" s="73">
        <f t="shared" si="20"/>
        <v>37485</v>
      </c>
      <c r="T130" s="77">
        <f t="shared" si="15"/>
        <v>74970</v>
      </c>
      <c r="U130" s="72">
        <f t="shared" si="21"/>
        <v>41769</v>
      </c>
      <c r="V130" s="74">
        <f t="shared" si="16"/>
        <v>83538</v>
      </c>
    </row>
    <row r="131" spans="1:22" ht="114.75" x14ac:dyDescent="0.25">
      <c r="A131" s="256">
        <v>129</v>
      </c>
      <c r="B131" s="263">
        <v>42152507</v>
      </c>
      <c r="C131" s="86" t="s">
        <v>994</v>
      </c>
      <c r="D131" s="68" t="s">
        <v>995</v>
      </c>
      <c r="E131" s="86" t="s">
        <v>993</v>
      </c>
      <c r="F131" s="69">
        <v>2</v>
      </c>
      <c r="G131" s="69"/>
      <c r="H131" s="71" t="s">
        <v>929</v>
      </c>
      <c r="I131" s="259">
        <v>40000</v>
      </c>
      <c r="J131" s="73">
        <f t="shared" si="17"/>
        <v>7600</v>
      </c>
      <c r="K131" s="73">
        <f t="shared" si="18"/>
        <v>47600</v>
      </c>
      <c r="L131" s="77">
        <f t="shared" ref="L131:L194" si="24">+K131*F131</f>
        <v>95200</v>
      </c>
      <c r="M131" s="72">
        <v>44400</v>
      </c>
      <c r="N131" s="73">
        <f t="shared" si="22"/>
        <v>8436</v>
      </c>
      <c r="O131" s="73">
        <f t="shared" si="23"/>
        <v>52836</v>
      </c>
      <c r="P131" s="74">
        <f t="shared" ref="P131:P194" si="25">+O131*F131</f>
        <v>105672</v>
      </c>
      <c r="Q131" s="259">
        <v>36000</v>
      </c>
      <c r="R131" s="73">
        <f t="shared" si="19"/>
        <v>6840</v>
      </c>
      <c r="S131" s="73">
        <f t="shared" si="20"/>
        <v>42840</v>
      </c>
      <c r="T131" s="77">
        <f t="shared" ref="T131:T194" si="26">+S131*F131</f>
        <v>85680</v>
      </c>
      <c r="U131" s="72">
        <f t="shared" si="21"/>
        <v>47758.666666666664</v>
      </c>
      <c r="V131" s="74">
        <f t="shared" ref="V131:V194" si="27">+U131*F131</f>
        <v>95517.333333333328</v>
      </c>
    </row>
    <row r="132" spans="1:22" ht="51" x14ac:dyDescent="0.25">
      <c r="A132" s="252">
        <v>130</v>
      </c>
      <c r="B132" s="263">
        <v>51142904</v>
      </c>
      <c r="C132" s="86" t="s">
        <v>996</v>
      </c>
      <c r="D132" s="68" t="s">
        <v>997</v>
      </c>
      <c r="E132" s="126" t="s">
        <v>998</v>
      </c>
      <c r="F132" s="69">
        <v>1</v>
      </c>
      <c r="G132" s="69"/>
      <c r="H132" s="71" t="s">
        <v>929</v>
      </c>
      <c r="I132" s="259">
        <v>98000</v>
      </c>
      <c r="J132" s="73">
        <f t="shared" ref="J132:J195" si="28">+I132*19%</f>
        <v>18620</v>
      </c>
      <c r="K132" s="73">
        <f t="shared" ref="K132:K195" si="29">+I132+J132</f>
        <v>116620</v>
      </c>
      <c r="L132" s="77">
        <f t="shared" si="24"/>
        <v>116620</v>
      </c>
      <c r="M132" s="72">
        <v>108800</v>
      </c>
      <c r="N132" s="73">
        <f t="shared" si="22"/>
        <v>20672</v>
      </c>
      <c r="O132" s="73">
        <f t="shared" si="23"/>
        <v>129472</v>
      </c>
      <c r="P132" s="74">
        <f t="shared" si="25"/>
        <v>129472</v>
      </c>
      <c r="Q132" s="259">
        <v>88200</v>
      </c>
      <c r="R132" s="73">
        <f t="shared" ref="R132:R195" si="30">+Q132*19%</f>
        <v>16758</v>
      </c>
      <c r="S132" s="73">
        <f t="shared" ref="S132:S195" si="31">+Q132+R132</f>
        <v>104958</v>
      </c>
      <c r="T132" s="77">
        <f t="shared" si="26"/>
        <v>104958</v>
      </c>
      <c r="U132" s="72">
        <f t="shared" ref="U132:U195" si="32">+AVERAGE(K132,O132,S132)</f>
        <v>117016.66666666667</v>
      </c>
      <c r="V132" s="74">
        <f t="shared" si="27"/>
        <v>117016.66666666667</v>
      </c>
    </row>
    <row r="133" spans="1:22" ht="51" x14ac:dyDescent="0.25">
      <c r="A133" s="256">
        <v>131</v>
      </c>
      <c r="B133" s="263">
        <v>51142904</v>
      </c>
      <c r="C133" s="86" t="s">
        <v>999</v>
      </c>
      <c r="D133" s="68" t="s">
        <v>1000</v>
      </c>
      <c r="E133" s="126" t="s">
        <v>1001</v>
      </c>
      <c r="F133" s="69">
        <v>1</v>
      </c>
      <c r="G133" s="69"/>
      <c r="H133" s="71" t="s">
        <v>929</v>
      </c>
      <c r="I133" s="259">
        <v>104600</v>
      </c>
      <c r="J133" s="73">
        <f t="shared" si="28"/>
        <v>19874</v>
      </c>
      <c r="K133" s="73">
        <f t="shared" si="29"/>
        <v>124474</v>
      </c>
      <c r="L133" s="77">
        <f t="shared" si="24"/>
        <v>124474</v>
      </c>
      <c r="M133" s="72">
        <v>116200</v>
      </c>
      <c r="N133" s="73">
        <f t="shared" si="22"/>
        <v>22078</v>
      </c>
      <c r="O133" s="73">
        <f t="shared" si="23"/>
        <v>138278</v>
      </c>
      <c r="P133" s="74">
        <f t="shared" si="25"/>
        <v>138278</v>
      </c>
      <c r="Q133" s="259">
        <v>94100</v>
      </c>
      <c r="R133" s="73">
        <f t="shared" si="30"/>
        <v>17879</v>
      </c>
      <c r="S133" s="73">
        <f t="shared" si="31"/>
        <v>111979</v>
      </c>
      <c r="T133" s="77">
        <f t="shared" si="26"/>
        <v>111979</v>
      </c>
      <c r="U133" s="72">
        <f t="shared" si="32"/>
        <v>124910.33333333333</v>
      </c>
      <c r="V133" s="74">
        <f t="shared" si="27"/>
        <v>124910.33333333333</v>
      </c>
    </row>
    <row r="134" spans="1:22" ht="51" x14ac:dyDescent="0.25">
      <c r="A134" s="256">
        <v>132</v>
      </c>
      <c r="B134" s="263">
        <v>51142910</v>
      </c>
      <c r="C134" s="86" t="s">
        <v>1002</v>
      </c>
      <c r="D134" s="68" t="s">
        <v>1003</v>
      </c>
      <c r="E134" s="126" t="s">
        <v>1004</v>
      </c>
      <c r="F134" s="69">
        <v>2</v>
      </c>
      <c r="G134" s="69"/>
      <c r="H134" s="71" t="s">
        <v>929</v>
      </c>
      <c r="I134" s="259">
        <v>130600</v>
      </c>
      <c r="J134" s="73">
        <f t="shared" si="28"/>
        <v>24814</v>
      </c>
      <c r="K134" s="73">
        <f t="shared" si="29"/>
        <v>155414</v>
      </c>
      <c r="L134" s="77">
        <f t="shared" si="24"/>
        <v>310828</v>
      </c>
      <c r="M134" s="72">
        <v>145100</v>
      </c>
      <c r="N134" s="73">
        <f t="shared" si="22"/>
        <v>27569</v>
      </c>
      <c r="O134" s="73">
        <f t="shared" si="23"/>
        <v>172669</v>
      </c>
      <c r="P134" s="74">
        <f t="shared" si="25"/>
        <v>345338</v>
      </c>
      <c r="Q134" s="259">
        <v>117500</v>
      </c>
      <c r="R134" s="73">
        <f t="shared" si="30"/>
        <v>22325</v>
      </c>
      <c r="S134" s="73">
        <f t="shared" si="31"/>
        <v>139825</v>
      </c>
      <c r="T134" s="77">
        <f t="shared" si="26"/>
        <v>279650</v>
      </c>
      <c r="U134" s="72">
        <f t="shared" si="32"/>
        <v>155969.33333333334</v>
      </c>
      <c r="V134" s="74">
        <f t="shared" si="27"/>
        <v>311938.66666666669</v>
      </c>
    </row>
    <row r="135" spans="1:22" ht="38.25" x14ac:dyDescent="0.25">
      <c r="A135" s="252">
        <v>133</v>
      </c>
      <c r="B135" s="263">
        <v>51142904</v>
      </c>
      <c r="C135" s="86" t="s">
        <v>1005</v>
      </c>
      <c r="D135" s="68" t="s">
        <v>1006</v>
      </c>
      <c r="E135" s="86" t="s">
        <v>1007</v>
      </c>
      <c r="F135" s="69">
        <v>1</v>
      </c>
      <c r="G135" s="69"/>
      <c r="H135" s="71" t="s">
        <v>929</v>
      </c>
      <c r="I135" s="259">
        <v>166000</v>
      </c>
      <c r="J135" s="73">
        <f t="shared" si="28"/>
        <v>31540</v>
      </c>
      <c r="K135" s="73">
        <f t="shared" si="29"/>
        <v>197540</v>
      </c>
      <c r="L135" s="77">
        <f t="shared" si="24"/>
        <v>197540</v>
      </c>
      <c r="M135" s="72">
        <v>184400</v>
      </c>
      <c r="N135" s="73">
        <f t="shared" si="22"/>
        <v>35036</v>
      </c>
      <c r="O135" s="73">
        <f t="shared" si="23"/>
        <v>219436</v>
      </c>
      <c r="P135" s="74">
        <f t="shared" si="25"/>
        <v>219436</v>
      </c>
      <c r="Q135" s="259">
        <v>149400</v>
      </c>
      <c r="R135" s="73">
        <f t="shared" si="30"/>
        <v>28386</v>
      </c>
      <c r="S135" s="73">
        <f t="shared" si="31"/>
        <v>177786</v>
      </c>
      <c r="T135" s="77">
        <f t="shared" si="26"/>
        <v>177786</v>
      </c>
      <c r="U135" s="72">
        <f t="shared" si="32"/>
        <v>198254</v>
      </c>
      <c r="V135" s="74">
        <f t="shared" si="27"/>
        <v>198254</v>
      </c>
    </row>
    <row r="136" spans="1:22" ht="153" x14ac:dyDescent="0.25">
      <c r="A136" s="256">
        <v>134</v>
      </c>
      <c r="B136" s="263" t="s">
        <v>1008</v>
      </c>
      <c r="C136" s="86" t="s">
        <v>1009</v>
      </c>
      <c r="D136" s="68" t="s">
        <v>1010</v>
      </c>
      <c r="E136" s="86" t="s">
        <v>941</v>
      </c>
      <c r="F136" s="69">
        <v>1</v>
      </c>
      <c r="G136" s="69"/>
      <c r="H136" s="71" t="s">
        <v>929</v>
      </c>
      <c r="I136" s="259">
        <v>118000</v>
      </c>
      <c r="J136" s="73">
        <f t="shared" si="28"/>
        <v>22420</v>
      </c>
      <c r="K136" s="73">
        <f t="shared" si="29"/>
        <v>140420</v>
      </c>
      <c r="L136" s="77">
        <f t="shared" si="24"/>
        <v>140420</v>
      </c>
      <c r="M136" s="72">
        <v>131100</v>
      </c>
      <c r="N136" s="73">
        <f t="shared" si="22"/>
        <v>24909</v>
      </c>
      <c r="O136" s="73">
        <f t="shared" si="23"/>
        <v>156009</v>
      </c>
      <c r="P136" s="74">
        <f t="shared" si="25"/>
        <v>156009</v>
      </c>
      <c r="Q136" s="259">
        <v>106200</v>
      </c>
      <c r="R136" s="73">
        <f t="shared" si="30"/>
        <v>20178</v>
      </c>
      <c r="S136" s="73">
        <f t="shared" si="31"/>
        <v>126378</v>
      </c>
      <c r="T136" s="77">
        <f t="shared" si="26"/>
        <v>126378</v>
      </c>
      <c r="U136" s="72">
        <f t="shared" si="32"/>
        <v>140935.66666666666</v>
      </c>
      <c r="V136" s="74">
        <f t="shared" si="27"/>
        <v>140935.66666666666</v>
      </c>
    </row>
    <row r="137" spans="1:22" ht="267.75" x14ac:dyDescent="0.25">
      <c r="A137" s="256">
        <v>135</v>
      </c>
      <c r="B137" s="263">
        <v>42151602</v>
      </c>
      <c r="C137" s="86" t="s">
        <v>1011</v>
      </c>
      <c r="D137" s="68" t="s">
        <v>1012</v>
      </c>
      <c r="E137" s="86" t="s">
        <v>1013</v>
      </c>
      <c r="F137" s="69">
        <v>1</v>
      </c>
      <c r="G137" s="69"/>
      <c r="H137" s="71" t="s">
        <v>929</v>
      </c>
      <c r="I137" s="259">
        <v>22400</v>
      </c>
      <c r="J137" s="73">
        <f t="shared" si="28"/>
        <v>4256</v>
      </c>
      <c r="K137" s="73">
        <f t="shared" si="29"/>
        <v>26656</v>
      </c>
      <c r="L137" s="77">
        <f t="shared" si="24"/>
        <v>26656</v>
      </c>
      <c r="M137" s="72">
        <v>24800</v>
      </c>
      <c r="N137" s="73">
        <f t="shared" si="22"/>
        <v>4712</v>
      </c>
      <c r="O137" s="73">
        <f t="shared" si="23"/>
        <v>29512</v>
      </c>
      <c r="P137" s="74">
        <f t="shared" si="25"/>
        <v>29512</v>
      </c>
      <c r="Q137" s="259">
        <v>20100</v>
      </c>
      <c r="R137" s="73">
        <f t="shared" si="30"/>
        <v>3819</v>
      </c>
      <c r="S137" s="73">
        <f t="shared" si="31"/>
        <v>23919</v>
      </c>
      <c r="T137" s="77">
        <f t="shared" si="26"/>
        <v>23919</v>
      </c>
      <c r="U137" s="72">
        <f t="shared" si="32"/>
        <v>26695.666666666668</v>
      </c>
      <c r="V137" s="74">
        <f t="shared" si="27"/>
        <v>26695.666666666668</v>
      </c>
    </row>
    <row r="138" spans="1:22" ht="63.75" x14ac:dyDescent="0.25">
      <c r="A138" s="252">
        <v>136</v>
      </c>
      <c r="B138" s="263">
        <v>42131702</v>
      </c>
      <c r="C138" s="86" t="s">
        <v>1014</v>
      </c>
      <c r="D138" s="68" t="s">
        <v>1015</v>
      </c>
      <c r="E138" s="86" t="s">
        <v>1016</v>
      </c>
      <c r="F138" s="69">
        <v>1</v>
      </c>
      <c r="G138" s="69"/>
      <c r="H138" s="71" t="s">
        <v>929</v>
      </c>
      <c r="I138" s="259">
        <v>218000</v>
      </c>
      <c r="J138" s="73">
        <f t="shared" si="28"/>
        <v>41420</v>
      </c>
      <c r="K138" s="73">
        <f t="shared" si="29"/>
        <v>259420</v>
      </c>
      <c r="L138" s="77">
        <f t="shared" si="24"/>
        <v>259420</v>
      </c>
      <c r="M138" s="72">
        <v>242200</v>
      </c>
      <c r="N138" s="73">
        <f t="shared" si="22"/>
        <v>46018</v>
      </c>
      <c r="O138" s="73">
        <f t="shared" si="23"/>
        <v>288218</v>
      </c>
      <c r="P138" s="74">
        <f t="shared" si="25"/>
        <v>288218</v>
      </c>
      <c r="Q138" s="259">
        <v>196200</v>
      </c>
      <c r="R138" s="73">
        <f t="shared" si="30"/>
        <v>37278</v>
      </c>
      <c r="S138" s="73">
        <f t="shared" si="31"/>
        <v>233478</v>
      </c>
      <c r="T138" s="77">
        <f t="shared" si="26"/>
        <v>233478</v>
      </c>
      <c r="U138" s="72">
        <f t="shared" si="32"/>
        <v>260372</v>
      </c>
      <c r="V138" s="74">
        <f t="shared" si="27"/>
        <v>260372</v>
      </c>
    </row>
    <row r="139" spans="1:22" ht="38.25" x14ac:dyDescent="0.25">
      <c r="A139" s="256">
        <v>137</v>
      </c>
      <c r="B139" s="263">
        <v>24111503</v>
      </c>
      <c r="C139" s="86" t="s">
        <v>1017</v>
      </c>
      <c r="D139" s="78" t="s">
        <v>1018</v>
      </c>
      <c r="E139" s="86" t="s">
        <v>941</v>
      </c>
      <c r="F139" s="69">
        <v>1</v>
      </c>
      <c r="G139" s="69" t="s">
        <v>1019</v>
      </c>
      <c r="H139" s="71" t="s">
        <v>929</v>
      </c>
      <c r="I139" s="259">
        <v>51600</v>
      </c>
      <c r="J139" s="73">
        <f t="shared" si="28"/>
        <v>9804</v>
      </c>
      <c r="K139" s="73">
        <f t="shared" si="29"/>
        <v>61404</v>
      </c>
      <c r="L139" s="77">
        <f t="shared" si="24"/>
        <v>61404</v>
      </c>
      <c r="M139" s="72">
        <v>57300</v>
      </c>
      <c r="N139" s="73">
        <f t="shared" si="22"/>
        <v>10887</v>
      </c>
      <c r="O139" s="73">
        <f t="shared" si="23"/>
        <v>68187</v>
      </c>
      <c r="P139" s="74">
        <f t="shared" si="25"/>
        <v>68187</v>
      </c>
      <c r="Q139" s="259">
        <v>46400</v>
      </c>
      <c r="R139" s="73">
        <f t="shared" si="30"/>
        <v>8816</v>
      </c>
      <c r="S139" s="73">
        <f t="shared" si="31"/>
        <v>55216</v>
      </c>
      <c r="T139" s="77">
        <f t="shared" si="26"/>
        <v>55216</v>
      </c>
      <c r="U139" s="72">
        <f t="shared" si="32"/>
        <v>61602.333333333336</v>
      </c>
      <c r="V139" s="74">
        <f t="shared" si="27"/>
        <v>61602.333333333336</v>
      </c>
    </row>
    <row r="140" spans="1:22" ht="38.25" x14ac:dyDescent="0.25">
      <c r="A140" s="256">
        <v>138</v>
      </c>
      <c r="B140" s="263">
        <v>24111503</v>
      </c>
      <c r="C140" s="86" t="s">
        <v>1020</v>
      </c>
      <c r="D140" s="78" t="s">
        <v>1021</v>
      </c>
      <c r="E140" s="86" t="s">
        <v>941</v>
      </c>
      <c r="F140" s="69">
        <v>1</v>
      </c>
      <c r="G140" s="69" t="s">
        <v>1022</v>
      </c>
      <c r="H140" s="71" t="s">
        <v>929</v>
      </c>
      <c r="I140" s="259">
        <v>125200</v>
      </c>
      <c r="J140" s="73">
        <f t="shared" si="28"/>
        <v>23788</v>
      </c>
      <c r="K140" s="73">
        <f t="shared" si="29"/>
        <v>148988</v>
      </c>
      <c r="L140" s="77">
        <f t="shared" si="24"/>
        <v>148988</v>
      </c>
      <c r="M140" s="72">
        <v>139100</v>
      </c>
      <c r="N140" s="73">
        <f t="shared" si="22"/>
        <v>26429</v>
      </c>
      <c r="O140" s="73">
        <f t="shared" si="23"/>
        <v>165529</v>
      </c>
      <c r="P140" s="74">
        <f t="shared" si="25"/>
        <v>165529</v>
      </c>
      <c r="Q140" s="259">
        <v>112600</v>
      </c>
      <c r="R140" s="73">
        <f t="shared" si="30"/>
        <v>21394</v>
      </c>
      <c r="S140" s="73">
        <f t="shared" si="31"/>
        <v>133994</v>
      </c>
      <c r="T140" s="77">
        <f t="shared" si="26"/>
        <v>133994</v>
      </c>
      <c r="U140" s="72">
        <f t="shared" si="32"/>
        <v>149503.66666666666</v>
      </c>
      <c r="V140" s="74">
        <f t="shared" si="27"/>
        <v>149503.66666666666</v>
      </c>
    </row>
    <row r="141" spans="1:22" ht="51" x14ac:dyDescent="0.25">
      <c r="A141" s="252">
        <v>139</v>
      </c>
      <c r="B141" s="263">
        <v>24111503</v>
      </c>
      <c r="C141" s="86" t="s">
        <v>1023</v>
      </c>
      <c r="D141" s="78" t="s">
        <v>1018</v>
      </c>
      <c r="E141" s="86" t="s">
        <v>941</v>
      </c>
      <c r="F141" s="69">
        <v>1</v>
      </c>
      <c r="G141" s="69" t="s">
        <v>1019</v>
      </c>
      <c r="H141" s="71" t="s">
        <v>929</v>
      </c>
      <c r="I141" s="259">
        <v>76600</v>
      </c>
      <c r="J141" s="73">
        <f t="shared" si="28"/>
        <v>14554</v>
      </c>
      <c r="K141" s="73">
        <f t="shared" si="29"/>
        <v>91154</v>
      </c>
      <c r="L141" s="77">
        <f t="shared" si="24"/>
        <v>91154</v>
      </c>
      <c r="M141" s="72">
        <v>85100</v>
      </c>
      <c r="N141" s="73">
        <f t="shared" ref="N141:N204" si="33">+M141*19%</f>
        <v>16169</v>
      </c>
      <c r="O141" s="73">
        <f t="shared" ref="O141:O204" si="34">+M141+N141</f>
        <v>101269</v>
      </c>
      <c r="P141" s="74">
        <f t="shared" si="25"/>
        <v>101269</v>
      </c>
      <c r="Q141" s="259">
        <v>68900</v>
      </c>
      <c r="R141" s="73">
        <f t="shared" si="30"/>
        <v>13091</v>
      </c>
      <c r="S141" s="73">
        <f t="shared" si="31"/>
        <v>81991</v>
      </c>
      <c r="T141" s="77">
        <f t="shared" si="26"/>
        <v>81991</v>
      </c>
      <c r="U141" s="72">
        <f t="shared" si="32"/>
        <v>91471.333333333328</v>
      </c>
      <c r="V141" s="74">
        <f t="shared" si="27"/>
        <v>91471.333333333328</v>
      </c>
    </row>
    <row r="142" spans="1:22" ht="51" x14ac:dyDescent="0.25">
      <c r="A142" s="256">
        <v>140</v>
      </c>
      <c r="B142" s="263">
        <v>42281904</v>
      </c>
      <c r="C142" s="86" t="s">
        <v>1024</v>
      </c>
      <c r="D142" s="68" t="s">
        <v>1025</v>
      </c>
      <c r="E142" s="86" t="s">
        <v>1026</v>
      </c>
      <c r="F142" s="69">
        <v>1</v>
      </c>
      <c r="G142" s="69"/>
      <c r="H142" s="71" t="s">
        <v>929</v>
      </c>
      <c r="I142" s="259">
        <v>30300</v>
      </c>
      <c r="J142" s="73">
        <f t="shared" si="28"/>
        <v>5757</v>
      </c>
      <c r="K142" s="73">
        <f t="shared" si="29"/>
        <v>36057</v>
      </c>
      <c r="L142" s="77">
        <f t="shared" si="24"/>
        <v>36057</v>
      </c>
      <c r="M142" s="72">
        <v>33600</v>
      </c>
      <c r="N142" s="73">
        <f t="shared" si="33"/>
        <v>6384</v>
      </c>
      <c r="O142" s="73">
        <f t="shared" si="34"/>
        <v>39984</v>
      </c>
      <c r="P142" s="74">
        <f t="shared" si="25"/>
        <v>39984</v>
      </c>
      <c r="Q142" s="259">
        <v>27200</v>
      </c>
      <c r="R142" s="73">
        <f t="shared" si="30"/>
        <v>5168</v>
      </c>
      <c r="S142" s="73">
        <f t="shared" si="31"/>
        <v>32368</v>
      </c>
      <c r="T142" s="77">
        <f t="shared" si="26"/>
        <v>32368</v>
      </c>
      <c r="U142" s="72">
        <f t="shared" si="32"/>
        <v>36136.333333333336</v>
      </c>
      <c r="V142" s="74">
        <f t="shared" si="27"/>
        <v>36136.333333333336</v>
      </c>
    </row>
    <row r="143" spans="1:22" ht="51" x14ac:dyDescent="0.25">
      <c r="A143" s="256">
        <v>141</v>
      </c>
      <c r="B143" s="263">
        <v>42281904</v>
      </c>
      <c r="C143" s="86" t="s">
        <v>1024</v>
      </c>
      <c r="D143" s="68" t="s">
        <v>1027</v>
      </c>
      <c r="E143" s="86" t="s">
        <v>1026</v>
      </c>
      <c r="F143" s="69">
        <v>1</v>
      </c>
      <c r="G143" s="69"/>
      <c r="H143" s="71" t="s">
        <v>929</v>
      </c>
      <c r="I143" s="259">
        <v>64600</v>
      </c>
      <c r="J143" s="73">
        <f t="shared" si="28"/>
        <v>12274</v>
      </c>
      <c r="K143" s="73">
        <f t="shared" si="29"/>
        <v>76874</v>
      </c>
      <c r="L143" s="77">
        <f t="shared" si="24"/>
        <v>76874</v>
      </c>
      <c r="M143" s="72">
        <v>71700</v>
      </c>
      <c r="N143" s="73">
        <f t="shared" si="33"/>
        <v>13623</v>
      </c>
      <c r="O143" s="73">
        <f t="shared" si="34"/>
        <v>85323</v>
      </c>
      <c r="P143" s="74">
        <f t="shared" si="25"/>
        <v>85323</v>
      </c>
      <c r="Q143" s="259">
        <v>58100</v>
      </c>
      <c r="R143" s="73">
        <f t="shared" si="30"/>
        <v>11039</v>
      </c>
      <c r="S143" s="73">
        <f t="shared" si="31"/>
        <v>69139</v>
      </c>
      <c r="T143" s="77">
        <f t="shared" si="26"/>
        <v>69139</v>
      </c>
      <c r="U143" s="72">
        <f t="shared" si="32"/>
        <v>77112</v>
      </c>
      <c r="V143" s="74">
        <f t="shared" si="27"/>
        <v>77112</v>
      </c>
    </row>
    <row r="144" spans="1:22" ht="51" x14ac:dyDescent="0.25">
      <c r="A144" s="252">
        <v>142</v>
      </c>
      <c r="B144" s="263">
        <v>42281904</v>
      </c>
      <c r="C144" s="86" t="s">
        <v>1028</v>
      </c>
      <c r="D144" s="68" t="s">
        <v>1029</v>
      </c>
      <c r="E144" s="86" t="s">
        <v>1026</v>
      </c>
      <c r="F144" s="69">
        <v>1</v>
      </c>
      <c r="G144" s="69"/>
      <c r="H144" s="71" t="s">
        <v>929</v>
      </c>
      <c r="I144" s="259">
        <v>83300</v>
      </c>
      <c r="J144" s="73">
        <f t="shared" si="28"/>
        <v>15827</v>
      </c>
      <c r="K144" s="73">
        <f t="shared" si="29"/>
        <v>99127</v>
      </c>
      <c r="L144" s="77">
        <f t="shared" si="24"/>
        <v>99127</v>
      </c>
      <c r="M144" s="72">
        <v>92500</v>
      </c>
      <c r="N144" s="73">
        <f t="shared" si="33"/>
        <v>17575</v>
      </c>
      <c r="O144" s="73">
        <f t="shared" si="34"/>
        <v>110075</v>
      </c>
      <c r="P144" s="74">
        <f t="shared" si="25"/>
        <v>110075</v>
      </c>
      <c r="Q144" s="259">
        <v>74900</v>
      </c>
      <c r="R144" s="73">
        <f t="shared" si="30"/>
        <v>14231</v>
      </c>
      <c r="S144" s="73">
        <f t="shared" si="31"/>
        <v>89131</v>
      </c>
      <c r="T144" s="77">
        <f t="shared" si="26"/>
        <v>89131</v>
      </c>
      <c r="U144" s="72">
        <f t="shared" si="32"/>
        <v>99444.333333333328</v>
      </c>
      <c r="V144" s="74">
        <f t="shared" si="27"/>
        <v>99444.333333333328</v>
      </c>
    </row>
    <row r="145" spans="1:22" ht="89.25" x14ac:dyDescent="0.25">
      <c r="A145" s="256">
        <v>143</v>
      </c>
      <c r="B145" s="263">
        <v>42152443</v>
      </c>
      <c r="C145" s="86" t="s">
        <v>1030</v>
      </c>
      <c r="D145" s="68" t="s">
        <v>1031</v>
      </c>
      <c r="E145" s="86" t="s">
        <v>1032</v>
      </c>
      <c r="F145" s="69">
        <v>2</v>
      </c>
      <c r="G145" s="69"/>
      <c r="H145" s="71" t="s">
        <v>736</v>
      </c>
      <c r="I145" s="259">
        <v>346000</v>
      </c>
      <c r="J145" s="73">
        <f t="shared" si="28"/>
        <v>65740</v>
      </c>
      <c r="K145" s="73">
        <f t="shared" si="29"/>
        <v>411740</v>
      </c>
      <c r="L145" s="77">
        <f t="shared" si="24"/>
        <v>823480</v>
      </c>
      <c r="M145" s="72">
        <v>384400</v>
      </c>
      <c r="N145" s="73">
        <f t="shared" si="33"/>
        <v>73036</v>
      </c>
      <c r="O145" s="73">
        <f t="shared" si="34"/>
        <v>457436</v>
      </c>
      <c r="P145" s="74">
        <f t="shared" si="25"/>
        <v>914872</v>
      </c>
      <c r="Q145" s="259">
        <v>311400</v>
      </c>
      <c r="R145" s="73">
        <f t="shared" si="30"/>
        <v>59166</v>
      </c>
      <c r="S145" s="73">
        <f t="shared" si="31"/>
        <v>370566</v>
      </c>
      <c r="T145" s="77">
        <f t="shared" si="26"/>
        <v>741132</v>
      </c>
      <c r="U145" s="72">
        <f t="shared" si="32"/>
        <v>413247.33333333331</v>
      </c>
      <c r="V145" s="74">
        <f t="shared" si="27"/>
        <v>826494.66666666663</v>
      </c>
    </row>
    <row r="146" spans="1:22" ht="76.5" x14ac:dyDescent="0.25">
      <c r="A146" s="256">
        <v>144</v>
      </c>
      <c r="B146" s="263">
        <v>42152426</v>
      </c>
      <c r="C146" s="86" t="s">
        <v>1033</v>
      </c>
      <c r="D146" s="68" t="s">
        <v>1034</v>
      </c>
      <c r="E146" s="86" t="s">
        <v>1035</v>
      </c>
      <c r="F146" s="69">
        <v>1</v>
      </c>
      <c r="G146" s="69"/>
      <c r="H146" s="71" t="s">
        <v>929</v>
      </c>
      <c r="I146" s="259">
        <v>346000</v>
      </c>
      <c r="J146" s="73">
        <f t="shared" si="28"/>
        <v>65740</v>
      </c>
      <c r="K146" s="73">
        <f t="shared" si="29"/>
        <v>411740</v>
      </c>
      <c r="L146" s="77">
        <f t="shared" si="24"/>
        <v>411740</v>
      </c>
      <c r="M146" s="72">
        <v>384400</v>
      </c>
      <c r="N146" s="73">
        <f t="shared" si="33"/>
        <v>73036</v>
      </c>
      <c r="O146" s="73">
        <f t="shared" si="34"/>
        <v>457436</v>
      </c>
      <c r="P146" s="74">
        <f t="shared" si="25"/>
        <v>457436</v>
      </c>
      <c r="Q146" s="259">
        <v>311400</v>
      </c>
      <c r="R146" s="73">
        <f t="shared" si="30"/>
        <v>59166</v>
      </c>
      <c r="S146" s="73">
        <f t="shared" si="31"/>
        <v>370566</v>
      </c>
      <c r="T146" s="77">
        <f t="shared" si="26"/>
        <v>370566</v>
      </c>
      <c r="U146" s="72">
        <f t="shared" si="32"/>
        <v>413247.33333333331</v>
      </c>
      <c r="V146" s="74">
        <f t="shared" si="27"/>
        <v>413247.33333333331</v>
      </c>
    </row>
    <row r="147" spans="1:22" ht="114.75" x14ac:dyDescent="0.25">
      <c r="A147" s="252">
        <v>145</v>
      </c>
      <c r="B147" s="263">
        <v>42152426</v>
      </c>
      <c r="C147" s="86" t="s">
        <v>1036</v>
      </c>
      <c r="D147" s="68" t="s">
        <v>1037</v>
      </c>
      <c r="E147" s="86" t="s">
        <v>1038</v>
      </c>
      <c r="F147" s="69">
        <v>1</v>
      </c>
      <c r="G147" s="69"/>
      <c r="H147" s="71" t="s">
        <v>929</v>
      </c>
      <c r="I147" s="259">
        <v>346000</v>
      </c>
      <c r="J147" s="73">
        <f t="shared" si="28"/>
        <v>65740</v>
      </c>
      <c r="K147" s="73">
        <f t="shared" si="29"/>
        <v>411740</v>
      </c>
      <c r="L147" s="77">
        <f t="shared" si="24"/>
        <v>411740</v>
      </c>
      <c r="M147" s="72">
        <v>384400</v>
      </c>
      <c r="N147" s="73">
        <f t="shared" si="33"/>
        <v>73036</v>
      </c>
      <c r="O147" s="73">
        <f t="shared" si="34"/>
        <v>457436</v>
      </c>
      <c r="P147" s="74">
        <f t="shared" si="25"/>
        <v>457436</v>
      </c>
      <c r="Q147" s="259">
        <v>311400</v>
      </c>
      <c r="R147" s="73">
        <f t="shared" si="30"/>
        <v>59166</v>
      </c>
      <c r="S147" s="73">
        <f t="shared" si="31"/>
        <v>370566</v>
      </c>
      <c r="T147" s="77">
        <f t="shared" si="26"/>
        <v>370566</v>
      </c>
      <c r="U147" s="72">
        <f t="shared" si="32"/>
        <v>413247.33333333331</v>
      </c>
      <c r="V147" s="74">
        <f t="shared" si="27"/>
        <v>413247.33333333331</v>
      </c>
    </row>
    <row r="148" spans="1:22" ht="51" x14ac:dyDescent="0.25">
      <c r="A148" s="256">
        <v>146</v>
      </c>
      <c r="B148" s="263">
        <v>42295514</v>
      </c>
      <c r="C148" s="86" t="s">
        <v>1039</v>
      </c>
      <c r="D148" s="68" t="s">
        <v>1040</v>
      </c>
      <c r="E148" s="86" t="s">
        <v>1041</v>
      </c>
      <c r="F148" s="69">
        <v>1</v>
      </c>
      <c r="G148" s="69"/>
      <c r="H148" s="71" t="s">
        <v>929</v>
      </c>
      <c r="I148" s="259">
        <v>192000</v>
      </c>
      <c r="J148" s="73">
        <f t="shared" si="28"/>
        <v>36480</v>
      </c>
      <c r="K148" s="73">
        <f t="shared" si="29"/>
        <v>228480</v>
      </c>
      <c r="L148" s="77">
        <f t="shared" si="24"/>
        <v>228480</v>
      </c>
      <c r="M148" s="72">
        <v>213300</v>
      </c>
      <c r="N148" s="73">
        <f t="shared" si="33"/>
        <v>40527</v>
      </c>
      <c r="O148" s="73">
        <f t="shared" si="34"/>
        <v>253827</v>
      </c>
      <c r="P148" s="74">
        <f t="shared" si="25"/>
        <v>253827</v>
      </c>
      <c r="Q148" s="259">
        <v>172800</v>
      </c>
      <c r="R148" s="73">
        <f t="shared" si="30"/>
        <v>32832</v>
      </c>
      <c r="S148" s="73">
        <f t="shared" si="31"/>
        <v>205632</v>
      </c>
      <c r="T148" s="77">
        <f t="shared" si="26"/>
        <v>205632</v>
      </c>
      <c r="U148" s="72">
        <f t="shared" si="32"/>
        <v>229313</v>
      </c>
      <c r="V148" s="74">
        <f t="shared" si="27"/>
        <v>229313</v>
      </c>
    </row>
    <row r="149" spans="1:22" ht="127.5" x14ac:dyDescent="0.25">
      <c r="A149" s="256">
        <v>147</v>
      </c>
      <c r="B149" s="263" t="s">
        <v>1042</v>
      </c>
      <c r="C149" s="86" t="s">
        <v>1043</v>
      </c>
      <c r="D149" s="68" t="s">
        <v>1044</v>
      </c>
      <c r="E149" s="86" t="s">
        <v>1045</v>
      </c>
      <c r="F149" s="69">
        <v>1</v>
      </c>
      <c r="G149" s="69"/>
      <c r="H149" s="71" t="s">
        <v>929</v>
      </c>
      <c r="I149" s="259">
        <v>172000</v>
      </c>
      <c r="J149" s="73">
        <f t="shared" si="28"/>
        <v>32680</v>
      </c>
      <c r="K149" s="73">
        <f t="shared" si="29"/>
        <v>204680</v>
      </c>
      <c r="L149" s="77">
        <f t="shared" si="24"/>
        <v>204680</v>
      </c>
      <c r="M149" s="72">
        <v>191100</v>
      </c>
      <c r="N149" s="73">
        <f t="shared" si="33"/>
        <v>36309</v>
      </c>
      <c r="O149" s="73">
        <f t="shared" si="34"/>
        <v>227409</v>
      </c>
      <c r="P149" s="74">
        <f t="shared" si="25"/>
        <v>227409</v>
      </c>
      <c r="Q149" s="259">
        <v>154800</v>
      </c>
      <c r="R149" s="73">
        <f t="shared" si="30"/>
        <v>29412</v>
      </c>
      <c r="S149" s="73">
        <f t="shared" si="31"/>
        <v>184212</v>
      </c>
      <c r="T149" s="77">
        <f t="shared" si="26"/>
        <v>184212</v>
      </c>
      <c r="U149" s="72">
        <f t="shared" si="32"/>
        <v>205433.66666666666</v>
      </c>
      <c r="V149" s="74">
        <f t="shared" si="27"/>
        <v>205433.66666666666</v>
      </c>
    </row>
    <row r="150" spans="1:22" ht="63.75" x14ac:dyDescent="0.25">
      <c r="A150" s="252">
        <v>148</v>
      </c>
      <c r="B150" s="263">
        <v>51102724</v>
      </c>
      <c r="C150" s="86" t="s">
        <v>1046</v>
      </c>
      <c r="D150" s="68" t="s">
        <v>1047</v>
      </c>
      <c r="E150" s="86" t="s">
        <v>1048</v>
      </c>
      <c r="F150" s="69">
        <v>1</v>
      </c>
      <c r="G150" s="69"/>
      <c r="H150" s="71" t="s">
        <v>929</v>
      </c>
      <c r="I150" s="259">
        <v>126000</v>
      </c>
      <c r="J150" s="73">
        <f t="shared" si="28"/>
        <v>23940</v>
      </c>
      <c r="K150" s="73">
        <f t="shared" si="29"/>
        <v>149940</v>
      </c>
      <c r="L150" s="77">
        <f t="shared" si="24"/>
        <v>149940</v>
      </c>
      <c r="M150" s="72">
        <v>140000</v>
      </c>
      <c r="N150" s="73">
        <f t="shared" si="33"/>
        <v>26600</v>
      </c>
      <c r="O150" s="73">
        <f t="shared" si="34"/>
        <v>166600</v>
      </c>
      <c r="P150" s="74">
        <f t="shared" si="25"/>
        <v>166600</v>
      </c>
      <c r="Q150" s="259">
        <v>113400</v>
      </c>
      <c r="R150" s="73">
        <f t="shared" si="30"/>
        <v>21546</v>
      </c>
      <c r="S150" s="73">
        <f t="shared" si="31"/>
        <v>134946</v>
      </c>
      <c r="T150" s="77">
        <f t="shared" si="26"/>
        <v>134946</v>
      </c>
      <c r="U150" s="72">
        <f t="shared" si="32"/>
        <v>150495.33333333334</v>
      </c>
      <c r="V150" s="74">
        <f t="shared" si="27"/>
        <v>150495.33333333334</v>
      </c>
    </row>
    <row r="151" spans="1:22" ht="114.75" x14ac:dyDescent="0.25">
      <c r="A151" s="256">
        <v>149</v>
      </c>
      <c r="B151" s="263">
        <v>42281604</v>
      </c>
      <c r="C151" s="86" t="s">
        <v>1049</v>
      </c>
      <c r="D151" s="68" t="s">
        <v>1050</v>
      </c>
      <c r="E151" s="86" t="s">
        <v>1051</v>
      </c>
      <c r="F151" s="69">
        <v>1</v>
      </c>
      <c r="G151" s="69"/>
      <c r="H151" s="71" t="s">
        <v>929</v>
      </c>
      <c r="I151" s="259">
        <v>75000</v>
      </c>
      <c r="J151" s="73">
        <f t="shared" si="28"/>
        <v>14250</v>
      </c>
      <c r="K151" s="73">
        <f t="shared" si="29"/>
        <v>89250</v>
      </c>
      <c r="L151" s="77">
        <f t="shared" si="24"/>
        <v>89250</v>
      </c>
      <c r="M151" s="72">
        <v>83300</v>
      </c>
      <c r="N151" s="73">
        <f t="shared" si="33"/>
        <v>15827</v>
      </c>
      <c r="O151" s="73">
        <f t="shared" si="34"/>
        <v>99127</v>
      </c>
      <c r="P151" s="74">
        <f t="shared" si="25"/>
        <v>99127</v>
      </c>
      <c r="Q151" s="259">
        <v>67500</v>
      </c>
      <c r="R151" s="73">
        <f t="shared" si="30"/>
        <v>12825</v>
      </c>
      <c r="S151" s="73">
        <f t="shared" si="31"/>
        <v>80325</v>
      </c>
      <c r="T151" s="77">
        <f t="shared" si="26"/>
        <v>80325</v>
      </c>
      <c r="U151" s="72">
        <f t="shared" si="32"/>
        <v>89567.333333333328</v>
      </c>
      <c r="V151" s="74">
        <f t="shared" si="27"/>
        <v>89567.333333333328</v>
      </c>
    </row>
    <row r="152" spans="1:22" ht="63.75" x14ac:dyDescent="0.25">
      <c r="A152" s="256">
        <v>150</v>
      </c>
      <c r="B152" s="263">
        <v>42281704</v>
      </c>
      <c r="C152" s="86" t="s">
        <v>1052</v>
      </c>
      <c r="D152" s="68" t="s">
        <v>1053</v>
      </c>
      <c r="E152" s="86" t="s">
        <v>1054</v>
      </c>
      <c r="F152" s="69">
        <v>1</v>
      </c>
      <c r="G152" s="69"/>
      <c r="H152" s="71" t="s">
        <v>929</v>
      </c>
      <c r="I152" s="259">
        <v>260000</v>
      </c>
      <c r="J152" s="73">
        <f t="shared" si="28"/>
        <v>49400</v>
      </c>
      <c r="K152" s="73">
        <f t="shared" si="29"/>
        <v>309400</v>
      </c>
      <c r="L152" s="77">
        <f t="shared" si="24"/>
        <v>309400</v>
      </c>
      <c r="M152" s="72">
        <v>288800</v>
      </c>
      <c r="N152" s="73">
        <f t="shared" si="33"/>
        <v>54872</v>
      </c>
      <c r="O152" s="73">
        <f t="shared" si="34"/>
        <v>343672</v>
      </c>
      <c r="P152" s="74">
        <f t="shared" si="25"/>
        <v>343672</v>
      </c>
      <c r="Q152" s="259">
        <v>234000</v>
      </c>
      <c r="R152" s="73">
        <f t="shared" si="30"/>
        <v>44460</v>
      </c>
      <c r="S152" s="73">
        <f t="shared" si="31"/>
        <v>278460</v>
      </c>
      <c r="T152" s="77">
        <f t="shared" si="26"/>
        <v>278460</v>
      </c>
      <c r="U152" s="72">
        <f t="shared" si="32"/>
        <v>310510.66666666669</v>
      </c>
      <c r="V152" s="74">
        <f t="shared" si="27"/>
        <v>310510.66666666669</v>
      </c>
    </row>
    <row r="153" spans="1:22" ht="38.25" x14ac:dyDescent="0.25">
      <c r="A153" s="252">
        <v>151</v>
      </c>
      <c r="B153" s="263">
        <v>42152419</v>
      </c>
      <c r="C153" s="86" t="s">
        <v>1055</v>
      </c>
      <c r="D153" s="68" t="s">
        <v>1056</v>
      </c>
      <c r="E153" s="86" t="s">
        <v>1057</v>
      </c>
      <c r="F153" s="69">
        <v>1</v>
      </c>
      <c r="G153" s="69"/>
      <c r="H153" s="71" t="s">
        <v>929</v>
      </c>
      <c r="I153" s="259">
        <v>29600</v>
      </c>
      <c r="J153" s="73">
        <f t="shared" si="28"/>
        <v>5624</v>
      </c>
      <c r="K153" s="73">
        <f t="shared" si="29"/>
        <v>35224</v>
      </c>
      <c r="L153" s="77">
        <f t="shared" si="24"/>
        <v>35224</v>
      </c>
      <c r="M153" s="72">
        <v>32800</v>
      </c>
      <c r="N153" s="73">
        <f t="shared" si="33"/>
        <v>6232</v>
      </c>
      <c r="O153" s="73">
        <f t="shared" si="34"/>
        <v>39032</v>
      </c>
      <c r="P153" s="74">
        <f t="shared" si="25"/>
        <v>39032</v>
      </c>
      <c r="Q153" s="259">
        <v>26600</v>
      </c>
      <c r="R153" s="73">
        <f t="shared" si="30"/>
        <v>5054</v>
      </c>
      <c r="S153" s="73">
        <f t="shared" si="31"/>
        <v>31654</v>
      </c>
      <c r="T153" s="77">
        <f t="shared" si="26"/>
        <v>31654</v>
      </c>
      <c r="U153" s="72">
        <f t="shared" si="32"/>
        <v>35303.333333333336</v>
      </c>
      <c r="V153" s="74">
        <f t="shared" si="27"/>
        <v>35303.333333333336</v>
      </c>
    </row>
    <row r="154" spans="1:22" ht="89.25" x14ac:dyDescent="0.25">
      <c r="A154" s="256">
        <v>152</v>
      </c>
      <c r="B154" s="263">
        <v>42151635</v>
      </c>
      <c r="C154" s="86" t="s">
        <v>1058</v>
      </c>
      <c r="D154" s="68" t="s">
        <v>1059</v>
      </c>
      <c r="E154" s="86" t="s">
        <v>1060</v>
      </c>
      <c r="F154" s="69">
        <v>1</v>
      </c>
      <c r="G154" s="69"/>
      <c r="H154" s="71" t="s">
        <v>929</v>
      </c>
      <c r="I154" s="259">
        <v>34000</v>
      </c>
      <c r="J154" s="73">
        <f t="shared" si="28"/>
        <v>6460</v>
      </c>
      <c r="K154" s="73">
        <f t="shared" si="29"/>
        <v>40460</v>
      </c>
      <c r="L154" s="77">
        <f t="shared" si="24"/>
        <v>40460</v>
      </c>
      <c r="M154" s="72">
        <v>37700</v>
      </c>
      <c r="N154" s="73">
        <f t="shared" si="33"/>
        <v>7163</v>
      </c>
      <c r="O154" s="73">
        <f t="shared" si="34"/>
        <v>44863</v>
      </c>
      <c r="P154" s="74">
        <f t="shared" si="25"/>
        <v>44863</v>
      </c>
      <c r="Q154" s="259">
        <v>30600</v>
      </c>
      <c r="R154" s="73">
        <f t="shared" si="30"/>
        <v>5814</v>
      </c>
      <c r="S154" s="73">
        <f t="shared" si="31"/>
        <v>36414</v>
      </c>
      <c r="T154" s="77">
        <f t="shared" si="26"/>
        <v>36414</v>
      </c>
      <c r="U154" s="72">
        <f t="shared" si="32"/>
        <v>40579</v>
      </c>
      <c r="V154" s="74">
        <f t="shared" si="27"/>
        <v>40579</v>
      </c>
    </row>
    <row r="155" spans="1:22" ht="89.25" x14ac:dyDescent="0.25">
      <c r="A155" s="256">
        <v>153</v>
      </c>
      <c r="B155" s="263">
        <v>42151905</v>
      </c>
      <c r="C155" s="86" t="s">
        <v>1061</v>
      </c>
      <c r="D155" s="68" t="s">
        <v>1062</v>
      </c>
      <c r="E155" s="86" t="s">
        <v>1063</v>
      </c>
      <c r="F155" s="69">
        <v>1</v>
      </c>
      <c r="G155" s="69"/>
      <c r="H155" s="71" t="s">
        <v>929</v>
      </c>
      <c r="I155" s="259">
        <v>28000</v>
      </c>
      <c r="J155" s="73">
        <f t="shared" si="28"/>
        <v>5320</v>
      </c>
      <c r="K155" s="73">
        <f t="shared" si="29"/>
        <v>33320</v>
      </c>
      <c r="L155" s="77">
        <f t="shared" si="24"/>
        <v>33320</v>
      </c>
      <c r="M155" s="72">
        <v>31100</v>
      </c>
      <c r="N155" s="73">
        <f t="shared" si="33"/>
        <v>5909</v>
      </c>
      <c r="O155" s="73">
        <f t="shared" si="34"/>
        <v>37009</v>
      </c>
      <c r="P155" s="74">
        <f t="shared" si="25"/>
        <v>37009</v>
      </c>
      <c r="Q155" s="259">
        <v>25200</v>
      </c>
      <c r="R155" s="73">
        <f t="shared" si="30"/>
        <v>4788</v>
      </c>
      <c r="S155" s="73">
        <f t="shared" si="31"/>
        <v>29988</v>
      </c>
      <c r="T155" s="77">
        <f t="shared" si="26"/>
        <v>29988</v>
      </c>
      <c r="U155" s="72">
        <f t="shared" si="32"/>
        <v>33439</v>
      </c>
      <c r="V155" s="74">
        <f t="shared" si="27"/>
        <v>33439</v>
      </c>
    </row>
    <row r="156" spans="1:22" ht="76.5" x14ac:dyDescent="0.25">
      <c r="A156" s="252">
        <v>154</v>
      </c>
      <c r="B156" s="263">
        <v>42151905</v>
      </c>
      <c r="C156" s="86" t="s">
        <v>1064</v>
      </c>
      <c r="D156" s="68" t="s">
        <v>1065</v>
      </c>
      <c r="E156" s="86" t="s">
        <v>1066</v>
      </c>
      <c r="F156" s="69">
        <v>1</v>
      </c>
      <c r="G156" s="69"/>
      <c r="H156" s="71" t="s">
        <v>929</v>
      </c>
      <c r="I156" s="259">
        <v>70000</v>
      </c>
      <c r="J156" s="73">
        <f t="shared" si="28"/>
        <v>13300</v>
      </c>
      <c r="K156" s="73">
        <f t="shared" si="29"/>
        <v>83300</v>
      </c>
      <c r="L156" s="77">
        <f t="shared" si="24"/>
        <v>83300</v>
      </c>
      <c r="M156" s="72">
        <v>77700</v>
      </c>
      <c r="N156" s="73">
        <f t="shared" si="33"/>
        <v>14763</v>
      </c>
      <c r="O156" s="73">
        <f t="shared" si="34"/>
        <v>92463</v>
      </c>
      <c r="P156" s="74">
        <f t="shared" si="25"/>
        <v>92463</v>
      </c>
      <c r="Q156" s="259">
        <v>63000</v>
      </c>
      <c r="R156" s="73">
        <f t="shared" si="30"/>
        <v>11970</v>
      </c>
      <c r="S156" s="73">
        <f t="shared" si="31"/>
        <v>74970</v>
      </c>
      <c r="T156" s="77">
        <f t="shared" si="26"/>
        <v>74970</v>
      </c>
      <c r="U156" s="72">
        <f t="shared" si="32"/>
        <v>83577.666666666672</v>
      </c>
      <c r="V156" s="74">
        <f t="shared" si="27"/>
        <v>83577.666666666672</v>
      </c>
    </row>
    <row r="157" spans="1:22" ht="63.75" x14ac:dyDescent="0.25">
      <c r="A157" s="256">
        <v>155</v>
      </c>
      <c r="B157" s="263">
        <v>42311512</v>
      </c>
      <c r="C157" s="86" t="s">
        <v>1067</v>
      </c>
      <c r="D157" s="68" t="s">
        <v>1068</v>
      </c>
      <c r="E157" s="86" t="s">
        <v>1069</v>
      </c>
      <c r="F157" s="69">
        <v>1</v>
      </c>
      <c r="G157" s="69"/>
      <c r="H157" s="71" t="s">
        <v>929</v>
      </c>
      <c r="I157" s="259">
        <v>10400</v>
      </c>
      <c r="J157" s="73">
        <f t="shared" si="28"/>
        <v>1976</v>
      </c>
      <c r="K157" s="73">
        <f t="shared" si="29"/>
        <v>12376</v>
      </c>
      <c r="L157" s="77">
        <f t="shared" si="24"/>
        <v>12376</v>
      </c>
      <c r="M157" s="72">
        <v>11500</v>
      </c>
      <c r="N157" s="73">
        <f t="shared" si="33"/>
        <v>2185</v>
      </c>
      <c r="O157" s="73">
        <f t="shared" si="34"/>
        <v>13685</v>
      </c>
      <c r="P157" s="74">
        <f t="shared" si="25"/>
        <v>13685</v>
      </c>
      <c r="Q157" s="259">
        <v>9300</v>
      </c>
      <c r="R157" s="73">
        <f t="shared" si="30"/>
        <v>1767</v>
      </c>
      <c r="S157" s="73">
        <f t="shared" si="31"/>
        <v>11067</v>
      </c>
      <c r="T157" s="77">
        <f t="shared" si="26"/>
        <v>11067</v>
      </c>
      <c r="U157" s="72">
        <f t="shared" si="32"/>
        <v>12376</v>
      </c>
      <c r="V157" s="74">
        <f t="shared" si="27"/>
        <v>12376</v>
      </c>
    </row>
    <row r="158" spans="1:22" ht="51" x14ac:dyDescent="0.25">
      <c r="A158" s="256">
        <v>156</v>
      </c>
      <c r="B158" s="263">
        <v>42311512</v>
      </c>
      <c r="C158" s="86" t="s">
        <v>1070</v>
      </c>
      <c r="D158" s="68" t="s">
        <v>1071</v>
      </c>
      <c r="E158" s="126" t="s">
        <v>1072</v>
      </c>
      <c r="F158" s="69">
        <v>1</v>
      </c>
      <c r="G158" s="69"/>
      <c r="H158" s="71" t="s">
        <v>929</v>
      </c>
      <c r="I158" s="259">
        <v>40000</v>
      </c>
      <c r="J158" s="73">
        <f t="shared" si="28"/>
        <v>7600</v>
      </c>
      <c r="K158" s="73">
        <f t="shared" si="29"/>
        <v>47600</v>
      </c>
      <c r="L158" s="77">
        <f t="shared" si="24"/>
        <v>47600</v>
      </c>
      <c r="M158" s="72">
        <v>44400</v>
      </c>
      <c r="N158" s="73">
        <f t="shared" si="33"/>
        <v>8436</v>
      </c>
      <c r="O158" s="73">
        <f t="shared" si="34"/>
        <v>52836</v>
      </c>
      <c r="P158" s="74">
        <f t="shared" si="25"/>
        <v>52836</v>
      </c>
      <c r="Q158" s="259">
        <v>36000</v>
      </c>
      <c r="R158" s="73">
        <f t="shared" si="30"/>
        <v>6840</v>
      </c>
      <c r="S158" s="73">
        <f t="shared" si="31"/>
        <v>42840</v>
      </c>
      <c r="T158" s="77">
        <f t="shared" si="26"/>
        <v>42840</v>
      </c>
      <c r="U158" s="72">
        <f t="shared" si="32"/>
        <v>47758.666666666664</v>
      </c>
      <c r="V158" s="74">
        <f t="shared" si="27"/>
        <v>47758.666666666664</v>
      </c>
    </row>
    <row r="159" spans="1:22" ht="140.25" x14ac:dyDescent="0.25">
      <c r="A159" s="252">
        <v>157</v>
      </c>
      <c r="B159" s="263" t="s">
        <v>1073</v>
      </c>
      <c r="C159" s="86" t="s">
        <v>1074</v>
      </c>
      <c r="D159" s="68" t="s">
        <v>1075</v>
      </c>
      <c r="E159" s="86" t="s">
        <v>949</v>
      </c>
      <c r="F159" s="69">
        <v>5</v>
      </c>
      <c r="G159" s="69"/>
      <c r="H159" s="71" t="s">
        <v>1076</v>
      </c>
      <c r="I159" s="259">
        <v>44000</v>
      </c>
      <c r="J159" s="73">
        <f t="shared" si="28"/>
        <v>8360</v>
      </c>
      <c r="K159" s="73">
        <f t="shared" si="29"/>
        <v>52360</v>
      </c>
      <c r="L159" s="77">
        <f t="shared" si="24"/>
        <v>261800</v>
      </c>
      <c r="M159" s="72">
        <v>48800</v>
      </c>
      <c r="N159" s="73">
        <f t="shared" si="33"/>
        <v>9272</v>
      </c>
      <c r="O159" s="73">
        <f t="shared" si="34"/>
        <v>58072</v>
      </c>
      <c r="P159" s="74">
        <f t="shared" si="25"/>
        <v>290360</v>
      </c>
      <c r="Q159" s="259">
        <v>39600</v>
      </c>
      <c r="R159" s="73">
        <f t="shared" si="30"/>
        <v>7524</v>
      </c>
      <c r="S159" s="73">
        <f t="shared" si="31"/>
        <v>47124</v>
      </c>
      <c r="T159" s="77">
        <f t="shared" si="26"/>
        <v>235620</v>
      </c>
      <c r="U159" s="72">
        <f t="shared" si="32"/>
        <v>52518.666666666664</v>
      </c>
      <c r="V159" s="74">
        <f t="shared" si="27"/>
        <v>262593.33333333331</v>
      </c>
    </row>
    <row r="160" spans="1:22" ht="25.5" x14ac:dyDescent="0.25">
      <c r="A160" s="256">
        <v>158</v>
      </c>
      <c r="B160" s="263">
        <v>46181504</v>
      </c>
      <c r="C160" s="86" t="s">
        <v>1077</v>
      </c>
      <c r="D160" s="68" t="s">
        <v>1078</v>
      </c>
      <c r="E160" s="86" t="s">
        <v>1079</v>
      </c>
      <c r="F160" s="69">
        <v>1</v>
      </c>
      <c r="G160" s="69"/>
      <c r="H160" s="71" t="s">
        <v>929</v>
      </c>
      <c r="I160" s="259">
        <v>15200</v>
      </c>
      <c r="J160" s="73">
        <f t="shared" si="28"/>
        <v>2888</v>
      </c>
      <c r="K160" s="73">
        <f t="shared" si="29"/>
        <v>18088</v>
      </c>
      <c r="L160" s="77">
        <f t="shared" si="24"/>
        <v>18088</v>
      </c>
      <c r="M160" s="72">
        <v>16800</v>
      </c>
      <c r="N160" s="73">
        <f t="shared" si="33"/>
        <v>3192</v>
      </c>
      <c r="O160" s="73">
        <f t="shared" si="34"/>
        <v>19992</v>
      </c>
      <c r="P160" s="74">
        <f t="shared" si="25"/>
        <v>19992</v>
      </c>
      <c r="Q160" s="259">
        <v>13600</v>
      </c>
      <c r="R160" s="73">
        <f t="shared" si="30"/>
        <v>2584</v>
      </c>
      <c r="S160" s="73">
        <f t="shared" si="31"/>
        <v>16184</v>
      </c>
      <c r="T160" s="77">
        <f t="shared" si="26"/>
        <v>16184</v>
      </c>
      <c r="U160" s="72">
        <f t="shared" si="32"/>
        <v>18088</v>
      </c>
      <c r="V160" s="74">
        <f t="shared" si="27"/>
        <v>18088</v>
      </c>
    </row>
    <row r="161" spans="1:22" ht="216.75" x14ac:dyDescent="0.25">
      <c r="A161" s="256">
        <v>159</v>
      </c>
      <c r="B161" s="263">
        <v>42142531</v>
      </c>
      <c r="C161" s="86" t="s">
        <v>1080</v>
      </c>
      <c r="D161" s="68" t="s">
        <v>1081</v>
      </c>
      <c r="E161" s="86" t="s">
        <v>1082</v>
      </c>
      <c r="F161" s="69">
        <v>1</v>
      </c>
      <c r="G161" s="69"/>
      <c r="H161" s="71" t="s">
        <v>929</v>
      </c>
      <c r="I161" s="259">
        <v>12000</v>
      </c>
      <c r="J161" s="73">
        <f t="shared" si="28"/>
        <v>2280</v>
      </c>
      <c r="K161" s="73">
        <f t="shared" si="29"/>
        <v>14280</v>
      </c>
      <c r="L161" s="77">
        <f t="shared" si="24"/>
        <v>14280</v>
      </c>
      <c r="M161" s="72">
        <v>13300</v>
      </c>
      <c r="N161" s="73">
        <f t="shared" si="33"/>
        <v>2527</v>
      </c>
      <c r="O161" s="73">
        <f t="shared" si="34"/>
        <v>15827</v>
      </c>
      <c r="P161" s="74">
        <f t="shared" si="25"/>
        <v>15827</v>
      </c>
      <c r="Q161" s="259">
        <v>10800</v>
      </c>
      <c r="R161" s="73">
        <f t="shared" si="30"/>
        <v>2052</v>
      </c>
      <c r="S161" s="73">
        <f t="shared" si="31"/>
        <v>12852</v>
      </c>
      <c r="T161" s="77">
        <f t="shared" si="26"/>
        <v>12852</v>
      </c>
      <c r="U161" s="72">
        <f t="shared" si="32"/>
        <v>14319.666666666666</v>
      </c>
      <c r="V161" s="74">
        <f t="shared" si="27"/>
        <v>14319.666666666666</v>
      </c>
    </row>
    <row r="162" spans="1:22" ht="102" x14ac:dyDescent="0.25">
      <c r="A162" s="252">
        <v>160</v>
      </c>
      <c r="B162" s="263">
        <v>42152702</v>
      </c>
      <c r="C162" s="86" t="s">
        <v>1083</v>
      </c>
      <c r="D162" s="68" t="s">
        <v>1084</v>
      </c>
      <c r="E162" s="86" t="s">
        <v>1085</v>
      </c>
      <c r="F162" s="69">
        <v>1</v>
      </c>
      <c r="G162" s="69"/>
      <c r="H162" s="71" t="s">
        <v>929</v>
      </c>
      <c r="I162" s="259">
        <v>38000</v>
      </c>
      <c r="J162" s="73">
        <f t="shared" si="28"/>
        <v>7220</v>
      </c>
      <c r="K162" s="73">
        <f t="shared" si="29"/>
        <v>45220</v>
      </c>
      <c r="L162" s="77">
        <f t="shared" si="24"/>
        <v>45220</v>
      </c>
      <c r="M162" s="72">
        <v>42200</v>
      </c>
      <c r="N162" s="73">
        <f t="shared" si="33"/>
        <v>8018</v>
      </c>
      <c r="O162" s="73">
        <f t="shared" si="34"/>
        <v>50218</v>
      </c>
      <c r="P162" s="74">
        <f t="shared" si="25"/>
        <v>50218</v>
      </c>
      <c r="Q162" s="259">
        <v>34200</v>
      </c>
      <c r="R162" s="73">
        <f t="shared" si="30"/>
        <v>6498</v>
      </c>
      <c r="S162" s="73">
        <f t="shared" si="31"/>
        <v>40698</v>
      </c>
      <c r="T162" s="77">
        <f t="shared" si="26"/>
        <v>40698</v>
      </c>
      <c r="U162" s="72">
        <f t="shared" si="32"/>
        <v>45378.666666666664</v>
      </c>
      <c r="V162" s="74">
        <f t="shared" si="27"/>
        <v>45378.666666666664</v>
      </c>
    </row>
    <row r="163" spans="1:22" ht="89.25" x14ac:dyDescent="0.25">
      <c r="A163" s="256">
        <v>161</v>
      </c>
      <c r="B163" s="263">
        <v>42152430</v>
      </c>
      <c r="C163" s="86" t="s">
        <v>1086</v>
      </c>
      <c r="D163" s="68" t="s">
        <v>1087</v>
      </c>
      <c r="E163" s="86" t="s">
        <v>1088</v>
      </c>
      <c r="F163" s="69">
        <v>1</v>
      </c>
      <c r="G163" s="69"/>
      <c r="H163" s="71" t="s">
        <v>929</v>
      </c>
      <c r="I163" s="259">
        <v>14000</v>
      </c>
      <c r="J163" s="73">
        <f t="shared" si="28"/>
        <v>2660</v>
      </c>
      <c r="K163" s="73">
        <f t="shared" si="29"/>
        <v>16660</v>
      </c>
      <c r="L163" s="77">
        <f t="shared" si="24"/>
        <v>16660</v>
      </c>
      <c r="M163" s="72">
        <v>15500</v>
      </c>
      <c r="N163" s="73">
        <f t="shared" si="33"/>
        <v>2945</v>
      </c>
      <c r="O163" s="73">
        <f t="shared" si="34"/>
        <v>18445</v>
      </c>
      <c r="P163" s="74">
        <f t="shared" si="25"/>
        <v>18445</v>
      </c>
      <c r="Q163" s="259">
        <v>12600</v>
      </c>
      <c r="R163" s="73">
        <f t="shared" si="30"/>
        <v>2394</v>
      </c>
      <c r="S163" s="73">
        <f t="shared" si="31"/>
        <v>14994</v>
      </c>
      <c r="T163" s="77">
        <f t="shared" si="26"/>
        <v>14994</v>
      </c>
      <c r="U163" s="72">
        <f t="shared" si="32"/>
        <v>16699.666666666668</v>
      </c>
      <c r="V163" s="74">
        <f t="shared" si="27"/>
        <v>16699.666666666668</v>
      </c>
    </row>
    <row r="164" spans="1:22" ht="38.25" x14ac:dyDescent="0.25">
      <c r="A164" s="256">
        <v>162</v>
      </c>
      <c r="B164" s="263" t="s">
        <v>1089</v>
      </c>
      <c r="C164" s="86" t="s">
        <v>1090</v>
      </c>
      <c r="D164" s="68" t="s">
        <v>1091</v>
      </c>
      <c r="E164" s="86" t="s">
        <v>13</v>
      </c>
      <c r="F164" s="69">
        <v>1</v>
      </c>
      <c r="G164" s="69"/>
      <c r="H164" s="71" t="s">
        <v>929</v>
      </c>
      <c r="I164" s="259">
        <v>6000</v>
      </c>
      <c r="J164" s="73">
        <f t="shared" si="28"/>
        <v>1140</v>
      </c>
      <c r="K164" s="73">
        <f t="shared" si="29"/>
        <v>7140</v>
      </c>
      <c r="L164" s="77">
        <f t="shared" si="24"/>
        <v>7140</v>
      </c>
      <c r="M164" s="72">
        <v>6600</v>
      </c>
      <c r="N164" s="73">
        <f t="shared" si="33"/>
        <v>1254</v>
      </c>
      <c r="O164" s="73">
        <f t="shared" si="34"/>
        <v>7854</v>
      </c>
      <c r="P164" s="74">
        <f t="shared" si="25"/>
        <v>7854</v>
      </c>
      <c r="Q164" s="259">
        <v>5400</v>
      </c>
      <c r="R164" s="73">
        <f t="shared" si="30"/>
        <v>1026</v>
      </c>
      <c r="S164" s="73">
        <f t="shared" si="31"/>
        <v>6426</v>
      </c>
      <c r="T164" s="77">
        <f t="shared" si="26"/>
        <v>6426</v>
      </c>
      <c r="U164" s="72">
        <f t="shared" si="32"/>
        <v>7140</v>
      </c>
      <c r="V164" s="74">
        <f t="shared" si="27"/>
        <v>7140</v>
      </c>
    </row>
    <row r="165" spans="1:22" ht="25.5" x14ac:dyDescent="0.25">
      <c r="A165" s="252">
        <v>163</v>
      </c>
      <c r="B165" s="263" t="s">
        <v>1092</v>
      </c>
      <c r="C165" s="86" t="s">
        <v>1093</v>
      </c>
      <c r="D165" s="68" t="s">
        <v>1094</v>
      </c>
      <c r="E165" s="86" t="s">
        <v>1095</v>
      </c>
      <c r="F165" s="69">
        <v>1</v>
      </c>
      <c r="G165" s="69"/>
      <c r="H165" s="71" t="s">
        <v>929</v>
      </c>
      <c r="I165" s="259">
        <v>172000</v>
      </c>
      <c r="J165" s="73">
        <f t="shared" si="28"/>
        <v>32680</v>
      </c>
      <c r="K165" s="73">
        <f t="shared" si="29"/>
        <v>204680</v>
      </c>
      <c r="L165" s="77">
        <f t="shared" si="24"/>
        <v>204680</v>
      </c>
      <c r="M165" s="72">
        <v>191100</v>
      </c>
      <c r="N165" s="73">
        <f t="shared" si="33"/>
        <v>36309</v>
      </c>
      <c r="O165" s="73">
        <f t="shared" si="34"/>
        <v>227409</v>
      </c>
      <c r="P165" s="74">
        <f t="shared" si="25"/>
        <v>227409</v>
      </c>
      <c r="Q165" s="259">
        <v>154800</v>
      </c>
      <c r="R165" s="73">
        <f t="shared" si="30"/>
        <v>29412</v>
      </c>
      <c r="S165" s="73">
        <f t="shared" si="31"/>
        <v>184212</v>
      </c>
      <c r="T165" s="77">
        <f t="shared" si="26"/>
        <v>184212</v>
      </c>
      <c r="U165" s="72">
        <f t="shared" si="32"/>
        <v>205433.66666666666</v>
      </c>
      <c r="V165" s="74">
        <f t="shared" si="27"/>
        <v>205433.66666666666</v>
      </c>
    </row>
    <row r="166" spans="1:22" ht="38.25" x14ac:dyDescent="0.25">
      <c r="A166" s="256">
        <v>164</v>
      </c>
      <c r="B166" s="263">
        <v>42152601</v>
      </c>
      <c r="C166" s="86" t="s">
        <v>1096</v>
      </c>
      <c r="D166" s="68" t="s">
        <v>1097</v>
      </c>
      <c r="E166" s="86" t="s">
        <v>1098</v>
      </c>
      <c r="F166" s="69">
        <v>1</v>
      </c>
      <c r="G166" s="69"/>
      <c r="H166" s="71" t="s">
        <v>929</v>
      </c>
      <c r="I166" s="259">
        <v>8000</v>
      </c>
      <c r="J166" s="73">
        <f t="shared" si="28"/>
        <v>1520</v>
      </c>
      <c r="K166" s="73">
        <f t="shared" si="29"/>
        <v>9520</v>
      </c>
      <c r="L166" s="77">
        <f t="shared" si="24"/>
        <v>9520</v>
      </c>
      <c r="M166" s="72">
        <v>8800</v>
      </c>
      <c r="N166" s="73">
        <f t="shared" si="33"/>
        <v>1672</v>
      </c>
      <c r="O166" s="73">
        <f t="shared" si="34"/>
        <v>10472</v>
      </c>
      <c r="P166" s="74">
        <f t="shared" si="25"/>
        <v>10472</v>
      </c>
      <c r="Q166" s="259">
        <v>7200</v>
      </c>
      <c r="R166" s="73">
        <f t="shared" si="30"/>
        <v>1368</v>
      </c>
      <c r="S166" s="73">
        <f t="shared" si="31"/>
        <v>8568</v>
      </c>
      <c r="T166" s="77">
        <f t="shared" si="26"/>
        <v>8568</v>
      </c>
      <c r="U166" s="72">
        <f t="shared" si="32"/>
        <v>9520</v>
      </c>
      <c r="V166" s="74">
        <f t="shared" si="27"/>
        <v>9520</v>
      </c>
    </row>
    <row r="167" spans="1:22" ht="38.25" x14ac:dyDescent="0.25">
      <c r="A167" s="256">
        <v>165</v>
      </c>
      <c r="B167" s="263">
        <v>30102905</v>
      </c>
      <c r="C167" s="86" t="s">
        <v>1099</v>
      </c>
      <c r="D167" s="68" t="s">
        <v>1100</v>
      </c>
      <c r="E167" s="86" t="s">
        <v>1101</v>
      </c>
      <c r="F167" s="69">
        <v>1</v>
      </c>
      <c r="G167" s="69"/>
      <c r="H167" s="71" t="s">
        <v>929</v>
      </c>
      <c r="I167" s="259">
        <v>42000</v>
      </c>
      <c r="J167" s="73">
        <f t="shared" si="28"/>
        <v>7980</v>
      </c>
      <c r="K167" s="73">
        <f t="shared" si="29"/>
        <v>49980</v>
      </c>
      <c r="L167" s="77">
        <f t="shared" si="24"/>
        <v>49980</v>
      </c>
      <c r="M167" s="72">
        <v>46600</v>
      </c>
      <c r="N167" s="73">
        <f t="shared" si="33"/>
        <v>8854</v>
      </c>
      <c r="O167" s="73">
        <f t="shared" si="34"/>
        <v>55454</v>
      </c>
      <c r="P167" s="74">
        <f t="shared" si="25"/>
        <v>55454</v>
      </c>
      <c r="Q167" s="259">
        <v>37800</v>
      </c>
      <c r="R167" s="73">
        <f t="shared" si="30"/>
        <v>7182</v>
      </c>
      <c r="S167" s="73">
        <f t="shared" si="31"/>
        <v>44982</v>
      </c>
      <c r="T167" s="77">
        <f t="shared" si="26"/>
        <v>44982</v>
      </c>
      <c r="U167" s="72">
        <f t="shared" si="32"/>
        <v>50138.666666666664</v>
      </c>
      <c r="V167" s="74">
        <f t="shared" si="27"/>
        <v>50138.666666666664</v>
      </c>
    </row>
    <row r="168" spans="1:22" ht="51" x14ac:dyDescent="0.25">
      <c r="A168" s="252">
        <v>166</v>
      </c>
      <c r="B168" s="263">
        <v>53131504</v>
      </c>
      <c r="C168" s="86" t="s">
        <v>1102</v>
      </c>
      <c r="D168" s="68" t="s">
        <v>1103</v>
      </c>
      <c r="E168" s="86" t="s">
        <v>1104</v>
      </c>
      <c r="F168" s="69">
        <v>1</v>
      </c>
      <c r="G168" s="69"/>
      <c r="H168" s="71" t="s">
        <v>929</v>
      </c>
      <c r="I168" s="259">
        <v>17000</v>
      </c>
      <c r="J168" s="73">
        <f t="shared" si="28"/>
        <v>3230</v>
      </c>
      <c r="K168" s="73">
        <f t="shared" si="29"/>
        <v>20230</v>
      </c>
      <c r="L168" s="77">
        <f t="shared" si="24"/>
        <v>20230</v>
      </c>
      <c r="M168" s="72">
        <v>18800</v>
      </c>
      <c r="N168" s="73">
        <f t="shared" si="33"/>
        <v>3572</v>
      </c>
      <c r="O168" s="73">
        <f t="shared" si="34"/>
        <v>22372</v>
      </c>
      <c r="P168" s="74">
        <f t="shared" si="25"/>
        <v>22372</v>
      </c>
      <c r="Q168" s="259">
        <v>15300</v>
      </c>
      <c r="R168" s="73">
        <f t="shared" si="30"/>
        <v>2907</v>
      </c>
      <c r="S168" s="73">
        <f t="shared" si="31"/>
        <v>18207</v>
      </c>
      <c r="T168" s="77">
        <f t="shared" si="26"/>
        <v>18207</v>
      </c>
      <c r="U168" s="72">
        <f t="shared" si="32"/>
        <v>20269.666666666668</v>
      </c>
      <c r="V168" s="74">
        <f t="shared" si="27"/>
        <v>20269.666666666668</v>
      </c>
    </row>
    <row r="169" spans="1:22" ht="89.25" x14ac:dyDescent="0.25">
      <c r="A169" s="256">
        <v>167</v>
      </c>
      <c r="B169" s="263" t="s">
        <v>1105</v>
      </c>
      <c r="C169" s="86" t="s">
        <v>1106</v>
      </c>
      <c r="D169" s="68" t="s">
        <v>1107</v>
      </c>
      <c r="E169" s="86" t="s">
        <v>1108</v>
      </c>
      <c r="F169" s="69">
        <v>1</v>
      </c>
      <c r="G169" s="69"/>
      <c r="H169" s="71" t="s">
        <v>929</v>
      </c>
      <c r="I169" s="259">
        <v>260000</v>
      </c>
      <c r="J169" s="73">
        <f t="shared" si="28"/>
        <v>49400</v>
      </c>
      <c r="K169" s="73">
        <f t="shared" si="29"/>
        <v>309400</v>
      </c>
      <c r="L169" s="77">
        <f t="shared" si="24"/>
        <v>309400</v>
      </c>
      <c r="M169" s="72">
        <v>288800</v>
      </c>
      <c r="N169" s="73">
        <f t="shared" si="33"/>
        <v>54872</v>
      </c>
      <c r="O169" s="73">
        <f t="shared" si="34"/>
        <v>343672</v>
      </c>
      <c r="P169" s="74">
        <f t="shared" si="25"/>
        <v>343672</v>
      </c>
      <c r="Q169" s="259">
        <v>234000</v>
      </c>
      <c r="R169" s="73">
        <f t="shared" si="30"/>
        <v>44460</v>
      </c>
      <c r="S169" s="73">
        <f t="shared" si="31"/>
        <v>278460</v>
      </c>
      <c r="T169" s="77">
        <f t="shared" si="26"/>
        <v>278460</v>
      </c>
      <c r="U169" s="72">
        <f t="shared" si="32"/>
        <v>310510.66666666669</v>
      </c>
      <c r="V169" s="74">
        <f t="shared" si="27"/>
        <v>310510.66666666669</v>
      </c>
    </row>
    <row r="170" spans="1:22" ht="51" x14ac:dyDescent="0.25">
      <c r="A170" s="256">
        <v>168</v>
      </c>
      <c r="B170" s="263">
        <v>42152429</v>
      </c>
      <c r="C170" s="86" t="s">
        <v>1109</v>
      </c>
      <c r="D170" s="68" t="s">
        <v>1110</v>
      </c>
      <c r="E170" s="86" t="s">
        <v>1111</v>
      </c>
      <c r="F170" s="69">
        <v>1</v>
      </c>
      <c r="G170" s="69"/>
      <c r="H170" s="71" t="s">
        <v>929</v>
      </c>
      <c r="I170" s="259">
        <v>226000</v>
      </c>
      <c r="J170" s="73">
        <f t="shared" si="28"/>
        <v>42940</v>
      </c>
      <c r="K170" s="73">
        <f t="shared" si="29"/>
        <v>268940</v>
      </c>
      <c r="L170" s="77">
        <f t="shared" si="24"/>
        <v>268940</v>
      </c>
      <c r="M170" s="72">
        <v>251100</v>
      </c>
      <c r="N170" s="73">
        <f t="shared" si="33"/>
        <v>47709</v>
      </c>
      <c r="O170" s="73">
        <f t="shared" si="34"/>
        <v>298809</v>
      </c>
      <c r="P170" s="74">
        <f t="shared" si="25"/>
        <v>298809</v>
      </c>
      <c r="Q170" s="259">
        <v>203400</v>
      </c>
      <c r="R170" s="73">
        <f t="shared" si="30"/>
        <v>38646</v>
      </c>
      <c r="S170" s="73">
        <f t="shared" si="31"/>
        <v>242046</v>
      </c>
      <c r="T170" s="77">
        <f t="shared" si="26"/>
        <v>242046</v>
      </c>
      <c r="U170" s="72">
        <f t="shared" si="32"/>
        <v>269931.66666666669</v>
      </c>
      <c r="V170" s="74">
        <f t="shared" si="27"/>
        <v>269931.66666666669</v>
      </c>
    </row>
    <row r="171" spans="1:22" ht="51" x14ac:dyDescent="0.25">
      <c r="A171" s="252">
        <v>169</v>
      </c>
      <c r="B171" s="263">
        <v>42151904</v>
      </c>
      <c r="C171" s="86" t="s">
        <v>1112</v>
      </c>
      <c r="D171" s="68" t="s">
        <v>1113</v>
      </c>
      <c r="E171" s="86" t="s">
        <v>1114</v>
      </c>
      <c r="F171" s="69">
        <v>1</v>
      </c>
      <c r="G171" s="69"/>
      <c r="H171" s="71" t="s">
        <v>929</v>
      </c>
      <c r="I171" s="259">
        <v>16800</v>
      </c>
      <c r="J171" s="73">
        <f t="shared" si="28"/>
        <v>3192</v>
      </c>
      <c r="K171" s="73">
        <f t="shared" si="29"/>
        <v>19992</v>
      </c>
      <c r="L171" s="77">
        <f t="shared" si="24"/>
        <v>19992</v>
      </c>
      <c r="M171" s="72">
        <v>18600</v>
      </c>
      <c r="N171" s="73">
        <f t="shared" si="33"/>
        <v>3534</v>
      </c>
      <c r="O171" s="73">
        <f t="shared" si="34"/>
        <v>22134</v>
      </c>
      <c r="P171" s="74">
        <f t="shared" si="25"/>
        <v>22134</v>
      </c>
      <c r="Q171" s="259">
        <v>15100</v>
      </c>
      <c r="R171" s="73">
        <f t="shared" si="30"/>
        <v>2869</v>
      </c>
      <c r="S171" s="73">
        <f t="shared" si="31"/>
        <v>17969</v>
      </c>
      <c r="T171" s="77">
        <f t="shared" si="26"/>
        <v>17969</v>
      </c>
      <c r="U171" s="72">
        <f t="shared" si="32"/>
        <v>20031.666666666668</v>
      </c>
      <c r="V171" s="74">
        <f t="shared" si="27"/>
        <v>20031.666666666668</v>
      </c>
    </row>
    <row r="172" spans="1:22" ht="63.75" x14ac:dyDescent="0.25">
      <c r="A172" s="256">
        <v>170</v>
      </c>
      <c r="B172" s="263">
        <v>42131600</v>
      </c>
      <c r="C172" s="86" t="s">
        <v>1115</v>
      </c>
      <c r="D172" s="68" t="s">
        <v>1116</v>
      </c>
      <c r="E172" s="86" t="s">
        <v>1101</v>
      </c>
      <c r="F172" s="69">
        <v>15</v>
      </c>
      <c r="G172" s="69"/>
      <c r="H172" s="71" t="s">
        <v>736</v>
      </c>
      <c r="I172" s="259">
        <v>24000</v>
      </c>
      <c r="J172" s="73">
        <f t="shared" si="28"/>
        <v>4560</v>
      </c>
      <c r="K172" s="73">
        <f t="shared" si="29"/>
        <v>28560</v>
      </c>
      <c r="L172" s="77">
        <f t="shared" si="24"/>
        <v>428400</v>
      </c>
      <c r="M172" s="72">
        <v>26600</v>
      </c>
      <c r="N172" s="73">
        <f t="shared" si="33"/>
        <v>5054</v>
      </c>
      <c r="O172" s="73">
        <f t="shared" si="34"/>
        <v>31654</v>
      </c>
      <c r="P172" s="74">
        <f t="shared" si="25"/>
        <v>474810</v>
      </c>
      <c r="Q172" s="259">
        <v>21600</v>
      </c>
      <c r="R172" s="73">
        <f t="shared" si="30"/>
        <v>4104</v>
      </c>
      <c r="S172" s="73">
        <f t="shared" si="31"/>
        <v>25704</v>
      </c>
      <c r="T172" s="77">
        <f t="shared" si="26"/>
        <v>385560</v>
      </c>
      <c r="U172" s="72">
        <f t="shared" si="32"/>
        <v>28639.333333333332</v>
      </c>
      <c r="V172" s="74">
        <f t="shared" si="27"/>
        <v>429590</v>
      </c>
    </row>
    <row r="173" spans="1:22" ht="38.25" x14ac:dyDescent="0.25">
      <c r="A173" s="256">
        <v>171</v>
      </c>
      <c r="B173" s="263">
        <v>42151502</v>
      </c>
      <c r="C173" s="86" t="s">
        <v>1117</v>
      </c>
      <c r="D173" s="68" t="s">
        <v>1118</v>
      </c>
      <c r="E173" s="86" t="s">
        <v>13</v>
      </c>
      <c r="F173" s="69">
        <v>1</v>
      </c>
      <c r="G173" s="69"/>
      <c r="H173" s="71" t="s">
        <v>929</v>
      </c>
      <c r="I173" s="259">
        <v>9400</v>
      </c>
      <c r="J173" s="73">
        <f t="shared" si="28"/>
        <v>1786</v>
      </c>
      <c r="K173" s="73">
        <f t="shared" si="29"/>
        <v>11186</v>
      </c>
      <c r="L173" s="77">
        <f t="shared" si="24"/>
        <v>11186</v>
      </c>
      <c r="M173" s="72">
        <v>10400</v>
      </c>
      <c r="N173" s="73">
        <f t="shared" si="33"/>
        <v>1976</v>
      </c>
      <c r="O173" s="73">
        <f t="shared" si="34"/>
        <v>12376</v>
      </c>
      <c r="P173" s="74">
        <f t="shared" si="25"/>
        <v>12376</v>
      </c>
      <c r="Q173" s="259">
        <v>8400</v>
      </c>
      <c r="R173" s="73">
        <f t="shared" si="30"/>
        <v>1596</v>
      </c>
      <c r="S173" s="73">
        <f t="shared" si="31"/>
        <v>9996</v>
      </c>
      <c r="T173" s="77">
        <f t="shared" si="26"/>
        <v>9996</v>
      </c>
      <c r="U173" s="72">
        <f t="shared" si="32"/>
        <v>11186</v>
      </c>
      <c r="V173" s="74">
        <f t="shared" si="27"/>
        <v>11186</v>
      </c>
    </row>
    <row r="174" spans="1:22" ht="25.5" x14ac:dyDescent="0.25">
      <c r="A174" s="252">
        <v>172</v>
      </c>
      <c r="B174" s="263" t="s">
        <v>1119</v>
      </c>
      <c r="C174" s="86" t="s">
        <v>1120</v>
      </c>
      <c r="D174" s="68" t="s">
        <v>1121</v>
      </c>
      <c r="E174" s="86" t="s">
        <v>1122</v>
      </c>
      <c r="F174" s="69">
        <v>1</v>
      </c>
      <c r="G174" s="69"/>
      <c r="H174" s="71" t="s">
        <v>929</v>
      </c>
      <c r="I174" s="259">
        <v>34600</v>
      </c>
      <c r="J174" s="73">
        <f t="shared" si="28"/>
        <v>6574</v>
      </c>
      <c r="K174" s="73">
        <f t="shared" si="29"/>
        <v>41174</v>
      </c>
      <c r="L174" s="77">
        <f t="shared" si="24"/>
        <v>41174</v>
      </c>
      <c r="M174" s="72">
        <v>38400</v>
      </c>
      <c r="N174" s="73">
        <f t="shared" si="33"/>
        <v>7296</v>
      </c>
      <c r="O174" s="73">
        <f t="shared" si="34"/>
        <v>45696</v>
      </c>
      <c r="P174" s="74">
        <f t="shared" si="25"/>
        <v>45696</v>
      </c>
      <c r="Q174" s="259">
        <v>31100</v>
      </c>
      <c r="R174" s="73">
        <f t="shared" si="30"/>
        <v>5909</v>
      </c>
      <c r="S174" s="73">
        <f t="shared" si="31"/>
        <v>37009</v>
      </c>
      <c r="T174" s="77">
        <f t="shared" si="26"/>
        <v>37009</v>
      </c>
      <c r="U174" s="72">
        <f t="shared" si="32"/>
        <v>41293</v>
      </c>
      <c r="V174" s="74">
        <f t="shared" si="27"/>
        <v>41293</v>
      </c>
    </row>
    <row r="175" spans="1:22" ht="51" x14ac:dyDescent="0.25">
      <c r="A175" s="256">
        <v>173</v>
      </c>
      <c r="B175" s="263" t="s">
        <v>1119</v>
      </c>
      <c r="C175" s="86" t="s">
        <v>1123</v>
      </c>
      <c r="D175" s="68" t="s">
        <v>1124</v>
      </c>
      <c r="E175" s="86" t="s">
        <v>1101</v>
      </c>
      <c r="F175" s="69">
        <v>1</v>
      </c>
      <c r="G175" s="69"/>
      <c r="H175" s="71" t="s">
        <v>929</v>
      </c>
      <c r="I175" s="259">
        <v>15400</v>
      </c>
      <c r="J175" s="73">
        <f t="shared" si="28"/>
        <v>2926</v>
      </c>
      <c r="K175" s="73">
        <f t="shared" si="29"/>
        <v>18326</v>
      </c>
      <c r="L175" s="77">
        <f t="shared" si="24"/>
        <v>18326</v>
      </c>
      <c r="M175" s="72">
        <v>17100</v>
      </c>
      <c r="N175" s="73">
        <f t="shared" si="33"/>
        <v>3249</v>
      </c>
      <c r="O175" s="73">
        <f t="shared" si="34"/>
        <v>20349</v>
      </c>
      <c r="P175" s="74">
        <f t="shared" si="25"/>
        <v>20349</v>
      </c>
      <c r="Q175" s="259">
        <v>13800</v>
      </c>
      <c r="R175" s="73">
        <f t="shared" si="30"/>
        <v>2622</v>
      </c>
      <c r="S175" s="73">
        <f t="shared" si="31"/>
        <v>16422</v>
      </c>
      <c r="T175" s="77">
        <f t="shared" si="26"/>
        <v>16422</v>
      </c>
      <c r="U175" s="72">
        <f t="shared" si="32"/>
        <v>18365.666666666668</v>
      </c>
      <c r="V175" s="74">
        <f t="shared" si="27"/>
        <v>18365.666666666668</v>
      </c>
    </row>
    <row r="176" spans="1:22" ht="51" x14ac:dyDescent="0.25">
      <c r="A176" s="256">
        <v>174</v>
      </c>
      <c r="B176" s="263" t="s">
        <v>1125</v>
      </c>
      <c r="C176" s="86" t="s">
        <v>1126</v>
      </c>
      <c r="D176" s="68" t="s">
        <v>1127</v>
      </c>
      <c r="E176" s="86" t="s">
        <v>1128</v>
      </c>
      <c r="F176" s="69">
        <v>1</v>
      </c>
      <c r="G176" s="69"/>
      <c r="H176" s="71" t="s">
        <v>929</v>
      </c>
      <c r="I176" s="259">
        <v>15000</v>
      </c>
      <c r="J176" s="73">
        <f t="shared" si="28"/>
        <v>2850</v>
      </c>
      <c r="K176" s="73">
        <f t="shared" si="29"/>
        <v>17850</v>
      </c>
      <c r="L176" s="77">
        <f t="shared" si="24"/>
        <v>17850</v>
      </c>
      <c r="M176" s="72">
        <v>16600</v>
      </c>
      <c r="N176" s="73">
        <f t="shared" si="33"/>
        <v>3154</v>
      </c>
      <c r="O176" s="73">
        <f t="shared" si="34"/>
        <v>19754</v>
      </c>
      <c r="P176" s="74">
        <f t="shared" si="25"/>
        <v>19754</v>
      </c>
      <c r="Q176" s="259">
        <v>13500</v>
      </c>
      <c r="R176" s="73">
        <f t="shared" si="30"/>
        <v>2565</v>
      </c>
      <c r="S176" s="73">
        <f t="shared" si="31"/>
        <v>16065</v>
      </c>
      <c r="T176" s="77">
        <f t="shared" si="26"/>
        <v>16065</v>
      </c>
      <c r="U176" s="72">
        <f t="shared" si="32"/>
        <v>17889.666666666668</v>
      </c>
      <c r="V176" s="74">
        <f t="shared" si="27"/>
        <v>17889.666666666668</v>
      </c>
    </row>
    <row r="177" spans="1:22" ht="25.5" x14ac:dyDescent="0.25">
      <c r="A177" s="252">
        <v>175</v>
      </c>
      <c r="B177" s="263" t="s">
        <v>1129</v>
      </c>
      <c r="C177" s="86" t="s">
        <v>1130</v>
      </c>
      <c r="D177" s="68" t="s">
        <v>1131</v>
      </c>
      <c r="E177" s="86" t="s">
        <v>1132</v>
      </c>
      <c r="F177" s="69">
        <v>1</v>
      </c>
      <c r="G177" s="69"/>
      <c r="H177" s="71" t="s">
        <v>929</v>
      </c>
      <c r="I177" s="259">
        <v>25200</v>
      </c>
      <c r="J177" s="73">
        <f t="shared" si="28"/>
        <v>4788</v>
      </c>
      <c r="K177" s="73">
        <f t="shared" si="29"/>
        <v>29988</v>
      </c>
      <c r="L177" s="77">
        <f t="shared" si="24"/>
        <v>29988</v>
      </c>
      <c r="M177" s="72">
        <v>28000</v>
      </c>
      <c r="N177" s="73">
        <f t="shared" si="33"/>
        <v>5320</v>
      </c>
      <c r="O177" s="73">
        <f t="shared" si="34"/>
        <v>33320</v>
      </c>
      <c r="P177" s="74">
        <f t="shared" si="25"/>
        <v>33320</v>
      </c>
      <c r="Q177" s="259">
        <v>22600</v>
      </c>
      <c r="R177" s="73">
        <f t="shared" si="30"/>
        <v>4294</v>
      </c>
      <c r="S177" s="73">
        <f t="shared" si="31"/>
        <v>26894</v>
      </c>
      <c r="T177" s="77">
        <f t="shared" si="26"/>
        <v>26894</v>
      </c>
      <c r="U177" s="72">
        <f t="shared" si="32"/>
        <v>30067.333333333332</v>
      </c>
      <c r="V177" s="74">
        <f t="shared" si="27"/>
        <v>30067.333333333332</v>
      </c>
    </row>
    <row r="178" spans="1:22" ht="38.25" x14ac:dyDescent="0.25">
      <c r="A178" s="256">
        <v>176</v>
      </c>
      <c r="B178" s="263">
        <v>42152213</v>
      </c>
      <c r="C178" s="86" t="s">
        <v>1133</v>
      </c>
      <c r="D178" s="127" t="s">
        <v>1134</v>
      </c>
      <c r="E178" s="86" t="s">
        <v>13</v>
      </c>
      <c r="F178" s="69">
        <v>1</v>
      </c>
      <c r="G178" s="69"/>
      <c r="H178" s="71" t="s">
        <v>929</v>
      </c>
      <c r="I178" s="259">
        <v>9000</v>
      </c>
      <c r="J178" s="73">
        <f t="shared" si="28"/>
        <v>1710</v>
      </c>
      <c r="K178" s="73">
        <f t="shared" si="29"/>
        <v>10710</v>
      </c>
      <c r="L178" s="77">
        <f t="shared" si="24"/>
        <v>10710</v>
      </c>
      <c r="M178" s="72">
        <v>10000</v>
      </c>
      <c r="N178" s="73">
        <f t="shared" si="33"/>
        <v>1900</v>
      </c>
      <c r="O178" s="73">
        <f t="shared" si="34"/>
        <v>11900</v>
      </c>
      <c r="P178" s="74">
        <f t="shared" si="25"/>
        <v>11900</v>
      </c>
      <c r="Q178" s="259">
        <v>8100</v>
      </c>
      <c r="R178" s="73">
        <f t="shared" si="30"/>
        <v>1539</v>
      </c>
      <c r="S178" s="73">
        <f t="shared" si="31"/>
        <v>9639</v>
      </c>
      <c r="T178" s="77">
        <f t="shared" si="26"/>
        <v>9639</v>
      </c>
      <c r="U178" s="72">
        <f t="shared" si="32"/>
        <v>10749.666666666666</v>
      </c>
      <c r="V178" s="74">
        <f t="shared" si="27"/>
        <v>10749.666666666666</v>
      </c>
    </row>
    <row r="179" spans="1:22" ht="76.5" x14ac:dyDescent="0.25">
      <c r="A179" s="256">
        <v>177</v>
      </c>
      <c r="B179" s="263">
        <v>42142502</v>
      </c>
      <c r="C179" s="86" t="s">
        <v>1135</v>
      </c>
      <c r="D179" s="68" t="s">
        <v>1136</v>
      </c>
      <c r="E179" s="86" t="s">
        <v>1137</v>
      </c>
      <c r="F179" s="69">
        <v>1</v>
      </c>
      <c r="G179" s="69"/>
      <c r="H179" s="71" t="s">
        <v>929</v>
      </c>
      <c r="I179" s="259">
        <v>47200</v>
      </c>
      <c r="J179" s="73">
        <f t="shared" si="28"/>
        <v>8968</v>
      </c>
      <c r="K179" s="73">
        <f t="shared" si="29"/>
        <v>56168</v>
      </c>
      <c r="L179" s="77">
        <f t="shared" si="24"/>
        <v>56168</v>
      </c>
      <c r="M179" s="72">
        <v>52400</v>
      </c>
      <c r="N179" s="73">
        <f t="shared" si="33"/>
        <v>9956</v>
      </c>
      <c r="O179" s="73">
        <f t="shared" si="34"/>
        <v>62356</v>
      </c>
      <c r="P179" s="74">
        <f t="shared" si="25"/>
        <v>62356</v>
      </c>
      <c r="Q179" s="259">
        <v>42400</v>
      </c>
      <c r="R179" s="73">
        <f t="shared" si="30"/>
        <v>8056</v>
      </c>
      <c r="S179" s="73">
        <f t="shared" si="31"/>
        <v>50456</v>
      </c>
      <c r="T179" s="77">
        <f t="shared" si="26"/>
        <v>50456</v>
      </c>
      <c r="U179" s="72">
        <f t="shared" si="32"/>
        <v>56326.666666666664</v>
      </c>
      <c r="V179" s="74">
        <f t="shared" si="27"/>
        <v>56326.666666666664</v>
      </c>
    </row>
    <row r="180" spans="1:22" ht="63.75" x14ac:dyDescent="0.25">
      <c r="A180" s="252">
        <v>178</v>
      </c>
      <c r="B180" s="263">
        <v>42142502</v>
      </c>
      <c r="C180" s="86" t="s">
        <v>1138</v>
      </c>
      <c r="D180" s="68" t="s">
        <v>1139</v>
      </c>
      <c r="E180" s="86" t="s">
        <v>1140</v>
      </c>
      <c r="F180" s="69">
        <v>1</v>
      </c>
      <c r="G180" s="69"/>
      <c r="H180" s="71" t="s">
        <v>929</v>
      </c>
      <c r="I180" s="259">
        <v>38400</v>
      </c>
      <c r="J180" s="73">
        <f t="shared" si="28"/>
        <v>7296</v>
      </c>
      <c r="K180" s="73">
        <f t="shared" si="29"/>
        <v>45696</v>
      </c>
      <c r="L180" s="77">
        <f t="shared" si="24"/>
        <v>45696</v>
      </c>
      <c r="M180" s="72">
        <v>42600</v>
      </c>
      <c r="N180" s="73">
        <f t="shared" si="33"/>
        <v>8094</v>
      </c>
      <c r="O180" s="73">
        <f t="shared" si="34"/>
        <v>50694</v>
      </c>
      <c r="P180" s="74">
        <f t="shared" si="25"/>
        <v>50694</v>
      </c>
      <c r="Q180" s="259">
        <v>34500</v>
      </c>
      <c r="R180" s="73">
        <f t="shared" si="30"/>
        <v>6555</v>
      </c>
      <c r="S180" s="73">
        <f t="shared" si="31"/>
        <v>41055</v>
      </c>
      <c r="T180" s="77">
        <f t="shared" si="26"/>
        <v>41055</v>
      </c>
      <c r="U180" s="72">
        <f t="shared" si="32"/>
        <v>45815</v>
      </c>
      <c r="V180" s="74">
        <f t="shared" si="27"/>
        <v>45815</v>
      </c>
    </row>
    <row r="181" spans="1:22" ht="51" x14ac:dyDescent="0.25">
      <c r="A181" s="256">
        <v>179</v>
      </c>
      <c r="B181" s="263">
        <v>42151614</v>
      </c>
      <c r="C181" s="86" t="s">
        <v>1141</v>
      </c>
      <c r="D181" s="68" t="s">
        <v>1142</v>
      </c>
      <c r="E181" s="86" t="s">
        <v>13</v>
      </c>
      <c r="F181" s="69">
        <v>1</v>
      </c>
      <c r="G181" s="69"/>
      <c r="H181" s="71" t="s">
        <v>929</v>
      </c>
      <c r="I181" s="259">
        <v>62000</v>
      </c>
      <c r="J181" s="73">
        <f t="shared" si="28"/>
        <v>11780</v>
      </c>
      <c r="K181" s="73">
        <f t="shared" si="29"/>
        <v>73780</v>
      </c>
      <c r="L181" s="77">
        <f t="shared" si="24"/>
        <v>73780</v>
      </c>
      <c r="M181" s="72">
        <v>68800</v>
      </c>
      <c r="N181" s="73">
        <f t="shared" si="33"/>
        <v>13072</v>
      </c>
      <c r="O181" s="73">
        <f t="shared" si="34"/>
        <v>81872</v>
      </c>
      <c r="P181" s="74">
        <f t="shared" si="25"/>
        <v>81872</v>
      </c>
      <c r="Q181" s="259">
        <v>55800</v>
      </c>
      <c r="R181" s="73">
        <f t="shared" si="30"/>
        <v>10602</v>
      </c>
      <c r="S181" s="73">
        <f t="shared" si="31"/>
        <v>66402</v>
      </c>
      <c r="T181" s="77">
        <f t="shared" si="26"/>
        <v>66402</v>
      </c>
      <c r="U181" s="72">
        <f t="shared" si="32"/>
        <v>74018</v>
      </c>
      <c r="V181" s="74">
        <f t="shared" si="27"/>
        <v>74018</v>
      </c>
    </row>
    <row r="182" spans="1:22" ht="51" x14ac:dyDescent="0.25">
      <c r="A182" s="256">
        <v>180</v>
      </c>
      <c r="B182" s="263">
        <v>42312201</v>
      </c>
      <c r="C182" s="86" t="s">
        <v>1143</v>
      </c>
      <c r="D182" s="68" t="s">
        <v>1144</v>
      </c>
      <c r="E182" s="86" t="s">
        <v>1145</v>
      </c>
      <c r="F182" s="69">
        <v>1</v>
      </c>
      <c r="G182" s="69"/>
      <c r="H182" s="71" t="s">
        <v>929</v>
      </c>
      <c r="I182" s="259">
        <v>20000</v>
      </c>
      <c r="J182" s="73">
        <f t="shared" si="28"/>
        <v>3800</v>
      </c>
      <c r="K182" s="73">
        <f t="shared" si="29"/>
        <v>23800</v>
      </c>
      <c r="L182" s="77">
        <f t="shared" si="24"/>
        <v>23800</v>
      </c>
      <c r="M182" s="72">
        <v>22200</v>
      </c>
      <c r="N182" s="73">
        <f t="shared" si="33"/>
        <v>4218</v>
      </c>
      <c r="O182" s="73">
        <f t="shared" si="34"/>
        <v>26418</v>
      </c>
      <c r="P182" s="74">
        <f t="shared" si="25"/>
        <v>26418</v>
      </c>
      <c r="Q182" s="259">
        <v>18000</v>
      </c>
      <c r="R182" s="73">
        <f t="shared" si="30"/>
        <v>3420</v>
      </c>
      <c r="S182" s="73">
        <f t="shared" si="31"/>
        <v>21420</v>
      </c>
      <c r="T182" s="77">
        <f t="shared" si="26"/>
        <v>21420</v>
      </c>
      <c r="U182" s="72">
        <f t="shared" si="32"/>
        <v>23879.333333333332</v>
      </c>
      <c r="V182" s="74">
        <f t="shared" si="27"/>
        <v>23879.333333333332</v>
      </c>
    </row>
    <row r="183" spans="1:22" ht="51" x14ac:dyDescent="0.25">
      <c r="A183" s="252">
        <v>181</v>
      </c>
      <c r="B183" s="263">
        <v>42312201</v>
      </c>
      <c r="C183" s="86" t="s">
        <v>1146</v>
      </c>
      <c r="D183" s="68" t="s">
        <v>1147</v>
      </c>
      <c r="E183" s="86" t="s">
        <v>1148</v>
      </c>
      <c r="F183" s="69">
        <v>1</v>
      </c>
      <c r="G183" s="69"/>
      <c r="H183" s="71" t="s">
        <v>929</v>
      </c>
      <c r="I183" s="259">
        <v>80000</v>
      </c>
      <c r="J183" s="73">
        <f t="shared" si="28"/>
        <v>15200</v>
      </c>
      <c r="K183" s="73">
        <f t="shared" si="29"/>
        <v>95200</v>
      </c>
      <c r="L183" s="77">
        <f t="shared" si="24"/>
        <v>95200</v>
      </c>
      <c r="M183" s="72">
        <v>88800</v>
      </c>
      <c r="N183" s="73">
        <f t="shared" si="33"/>
        <v>16872</v>
      </c>
      <c r="O183" s="73">
        <f t="shared" si="34"/>
        <v>105672</v>
      </c>
      <c r="P183" s="74">
        <f t="shared" si="25"/>
        <v>105672</v>
      </c>
      <c r="Q183" s="259">
        <v>72000</v>
      </c>
      <c r="R183" s="73">
        <f t="shared" si="30"/>
        <v>13680</v>
      </c>
      <c r="S183" s="73">
        <f t="shared" si="31"/>
        <v>85680</v>
      </c>
      <c r="T183" s="77">
        <f t="shared" si="26"/>
        <v>85680</v>
      </c>
      <c r="U183" s="72">
        <f t="shared" si="32"/>
        <v>95517.333333333328</v>
      </c>
      <c r="V183" s="74">
        <f t="shared" si="27"/>
        <v>95517.333333333328</v>
      </c>
    </row>
    <row r="184" spans="1:22" ht="89.25" x14ac:dyDescent="0.25">
      <c r="A184" s="256">
        <v>182</v>
      </c>
      <c r="B184" s="263">
        <v>42152430</v>
      </c>
      <c r="C184" s="86" t="s">
        <v>1149</v>
      </c>
      <c r="D184" s="68" t="s">
        <v>1150</v>
      </c>
      <c r="E184" s="86" t="s">
        <v>1151</v>
      </c>
      <c r="F184" s="69">
        <v>1</v>
      </c>
      <c r="G184" s="69"/>
      <c r="H184" s="71" t="s">
        <v>929</v>
      </c>
      <c r="I184" s="259">
        <v>77000</v>
      </c>
      <c r="J184" s="73">
        <f t="shared" si="28"/>
        <v>14630</v>
      </c>
      <c r="K184" s="73">
        <f t="shared" si="29"/>
        <v>91630</v>
      </c>
      <c r="L184" s="77">
        <f t="shared" si="24"/>
        <v>91630</v>
      </c>
      <c r="M184" s="72">
        <v>85500</v>
      </c>
      <c r="N184" s="73">
        <f t="shared" si="33"/>
        <v>16245</v>
      </c>
      <c r="O184" s="73">
        <f t="shared" si="34"/>
        <v>101745</v>
      </c>
      <c r="P184" s="74">
        <f t="shared" si="25"/>
        <v>101745</v>
      </c>
      <c r="Q184" s="259">
        <v>69300</v>
      </c>
      <c r="R184" s="73">
        <f t="shared" si="30"/>
        <v>13167</v>
      </c>
      <c r="S184" s="73">
        <f t="shared" si="31"/>
        <v>82467</v>
      </c>
      <c r="T184" s="77">
        <f t="shared" si="26"/>
        <v>82467</v>
      </c>
      <c r="U184" s="72">
        <f t="shared" si="32"/>
        <v>91947.333333333328</v>
      </c>
      <c r="V184" s="74">
        <f t="shared" si="27"/>
        <v>91947.333333333328</v>
      </c>
    </row>
    <row r="185" spans="1:22" ht="89.25" x14ac:dyDescent="0.25">
      <c r="A185" s="256">
        <v>183</v>
      </c>
      <c r="B185" s="263">
        <v>42152430</v>
      </c>
      <c r="C185" s="86" t="s">
        <v>1152</v>
      </c>
      <c r="D185" s="68" t="s">
        <v>1153</v>
      </c>
      <c r="E185" s="86" t="s">
        <v>1154</v>
      </c>
      <c r="F185" s="69">
        <v>1</v>
      </c>
      <c r="G185" s="69"/>
      <c r="H185" s="71" t="s">
        <v>929</v>
      </c>
      <c r="I185" s="259">
        <v>77000</v>
      </c>
      <c r="J185" s="73">
        <f t="shared" si="28"/>
        <v>14630</v>
      </c>
      <c r="K185" s="73">
        <f t="shared" si="29"/>
        <v>91630</v>
      </c>
      <c r="L185" s="77">
        <f t="shared" si="24"/>
        <v>91630</v>
      </c>
      <c r="M185" s="72">
        <v>85500</v>
      </c>
      <c r="N185" s="73">
        <f t="shared" si="33"/>
        <v>16245</v>
      </c>
      <c r="O185" s="73">
        <f t="shared" si="34"/>
        <v>101745</v>
      </c>
      <c r="P185" s="74">
        <f t="shared" si="25"/>
        <v>101745</v>
      </c>
      <c r="Q185" s="259">
        <v>69300</v>
      </c>
      <c r="R185" s="73">
        <f t="shared" si="30"/>
        <v>13167</v>
      </c>
      <c r="S185" s="73">
        <f t="shared" si="31"/>
        <v>82467</v>
      </c>
      <c r="T185" s="77">
        <f t="shared" si="26"/>
        <v>82467</v>
      </c>
      <c r="U185" s="72">
        <f t="shared" si="32"/>
        <v>91947.333333333328</v>
      </c>
      <c r="V185" s="74">
        <f t="shared" si="27"/>
        <v>91947.333333333328</v>
      </c>
    </row>
    <row r="186" spans="1:22" ht="89.25" x14ac:dyDescent="0.25">
      <c r="A186" s="252">
        <v>184</v>
      </c>
      <c r="B186" s="263">
        <v>42152430</v>
      </c>
      <c r="C186" s="86" t="s">
        <v>1155</v>
      </c>
      <c r="D186" s="68" t="s">
        <v>1156</v>
      </c>
      <c r="E186" s="86" t="s">
        <v>1154</v>
      </c>
      <c r="F186" s="69">
        <v>1</v>
      </c>
      <c r="G186" s="69"/>
      <c r="H186" s="71" t="s">
        <v>929</v>
      </c>
      <c r="I186" s="259">
        <v>110000</v>
      </c>
      <c r="J186" s="73">
        <f t="shared" si="28"/>
        <v>20900</v>
      </c>
      <c r="K186" s="73">
        <f t="shared" si="29"/>
        <v>130900</v>
      </c>
      <c r="L186" s="77">
        <f t="shared" si="24"/>
        <v>130900</v>
      </c>
      <c r="M186" s="72">
        <v>122200</v>
      </c>
      <c r="N186" s="73">
        <f t="shared" si="33"/>
        <v>23218</v>
      </c>
      <c r="O186" s="73">
        <f t="shared" si="34"/>
        <v>145418</v>
      </c>
      <c r="P186" s="74">
        <f t="shared" si="25"/>
        <v>145418</v>
      </c>
      <c r="Q186" s="259">
        <v>99000</v>
      </c>
      <c r="R186" s="73">
        <f t="shared" si="30"/>
        <v>18810</v>
      </c>
      <c r="S186" s="73">
        <f t="shared" si="31"/>
        <v>117810</v>
      </c>
      <c r="T186" s="77">
        <f t="shared" si="26"/>
        <v>117810</v>
      </c>
      <c r="U186" s="72">
        <f t="shared" si="32"/>
        <v>131376</v>
      </c>
      <c r="V186" s="74">
        <f t="shared" si="27"/>
        <v>131376</v>
      </c>
    </row>
    <row r="187" spans="1:22" ht="51" x14ac:dyDescent="0.25">
      <c r="A187" s="256">
        <v>185</v>
      </c>
      <c r="B187" s="263">
        <v>11162117</v>
      </c>
      <c r="C187" s="86" t="s">
        <v>1157</v>
      </c>
      <c r="D187" s="68" t="s">
        <v>1158</v>
      </c>
      <c r="E187" s="86" t="s">
        <v>1159</v>
      </c>
      <c r="F187" s="69">
        <v>1</v>
      </c>
      <c r="G187" s="69"/>
      <c r="H187" s="71" t="s">
        <v>929</v>
      </c>
      <c r="I187" s="259">
        <v>128000</v>
      </c>
      <c r="J187" s="73">
        <f t="shared" si="28"/>
        <v>24320</v>
      </c>
      <c r="K187" s="73">
        <f t="shared" si="29"/>
        <v>152320</v>
      </c>
      <c r="L187" s="77">
        <f t="shared" si="24"/>
        <v>152320</v>
      </c>
      <c r="M187" s="72">
        <v>142200</v>
      </c>
      <c r="N187" s="73">
        <f t="shared" si="33"/>
        <v>27018</v>
      </c>
      <c r="O187" s="73">
        <f t="shared" si="34"/>
        <v>169218</v>
      </c>
      <c r="P187" s="74">
        <f t="shared" si="25"/>
        <v>169218</v>
      </c>
      <c r="Q187" s="259">
        <v>115200</v>
      </c>
      <c r="R187" s="73">
        <f t="shared" si="30"/>
        <v>21888</v>
      </c>
      <c r="S187" s="73">
        <f t="shared" si="31"/>
        <v>137088</v>
      </c>
      <c r="T187" s="77">
        <f t="shared" si="26"/>
        <v>137088</v>
      </c>
      <c r="U187" s="72">
        <f t="shared" si="32"/>
        <v>152875.33333333334</v>
      </c>
      <c r="V187" s="74">
        <f t="shared" si="27"/>
        <v>152875.33333333334</v>
      </c>
    </row>
    <row r="188" spans="1:22" ht="51" x14ac:dyDescent="0.25">
      <c r="A188" s="256">
        <v>186</v>
      </c>
      <c r="B188" s="263">
        <v>42152465</v>
      </c>
      <c r="C188" s="86" t="s">
        <v>1160</v>
      </c>
      <c r="D188" s="68" t="s">
        <v>1161</v>
      </c>
      <c r="E188" s="86" t="s">
        <v>1162</v>
      </c>
      <c r="F188" s="69">
        <v>1</v>
      </c>
      <c r="G188" s="69"/>
      <c r="H188" s="71" t="s">
        <v>929</v>
      </c>
      <c r="I188" s="259">
        <v>68000</v>
      </c>
      <c r="J188" s="73">
        <f t="shared" si="28"/>
        <v>12920</v>
      </c>
      <c r="K188" s="73">
        <f t="shared" si="29"/>
        <v>80920</v>
      </c>
      <c r="L188" s="77">
        <f t="shared" si="24"/>
        <v>80920</v>
      </c>
      <c r="M188" s="72">
        <v>75500</v>
      </c>
      <c r="N188" s="73">
        <f t="shared" si="33"/>
        <v>14345</v>
      </c>
      <c r="O188" s="73">
        <f t="shared" si="34"/>
        <v>89845</v>
      </c>
      <c r="P188" s="74">
        <f t="shared" si="25"/>
        <v>89845</v>
      </c>
      <c r="Q188" s="259">
        <v>61200</v>
      </c>
      <c r="R188" s="73">
        <f t="shared" si="30"/>
        <v>11628</v>
      </c>
      <c r="S188" s="73">
        <f t="shared" si="31"/>
        <v>72828</v>
      </c>
      <c r="T188" s="77">
        <f t="shared" si="26"/>
        <v>72828</v>
      </c>
      <c r="U188" s="72">
        <f t="shared" si="32"/>
        <v>81197.666666666672</v>
      </c>
      <c r="V188" s="74">
        <f t="shared" si="27"/>
        <v>81197.666666666672</v>
      </c>
    </row>
    <row r="189" spans="1:22" ht="38.25" x14ac:dyDescent="0.25">
      <c r="A189" s="252">
        <v>187</v>
      </c>
      <c r="B189" s="263">
        <v>42152465</v>
      </c>
      <c r="C189" s="86" t="s">
        <v>1163</v>
      </c>
      <c r="D189" s="68" t="s">
        <v>1164</v>
      </c>
      <c r="E189" s="86" t="s">
        <v>1165</v>
      </c>
      <c r="F189" s="69">
        <v>1</v>
      </c>
      <c r="G189" s="69"/>
      <c r="H189" s="71" t="s">
        <v>929</v>
      </c>
      <c r="I189" s="259">
        <v>124000</v>
      </c>
      <c r="J189" s="73">
        <f t="shared" si="28"/>
        <v>23560</v>
      </c>
      <c r="K189" s="73">
        <f t="shared" si="29"/>
        <v>147560</v>
      </c>
      <c r="L189" s="77">
        <f t="shared" si="24"/>
        <v>147560</v>
      </c>
      <c r="M189" s="72">
        <v>137700</v>
      </c>
      <c r="N189" s="73">
        <f t="shared" si="33"/>
        <v>26163</v>
      </c>
      <c r="O189" s="73">
        <f t="shared" si="34"/>
        <v>163863</v>
      </c>
      <c r="P189" s="74">
        <f t="shared" si="25"/>
        <v>163863</v>
      </c>
      <c r="Q189" s="259">
        <v>111600</v>
      </c>
      <c r="R189" s="73">
        <f t="shared" si="30"/>
        <v>21204</v>
      </c>
      <c r="S189" s="73">
        <f t="shared" si="31"/>
        <v>132804</v>
      </c>
      <c r="T189" s="77">
        <f t="shared" si="26"/>
        <v>132804</v>
      </c>
      <c r="U189" s="72">
        <f t="shared" si="32"/>
        <v>148075.66666666666</v>
      </c>
      <c r="V189" s="74">
        <f t="shared" si="27"/>
        <v>148075.66666666666</v>
      </c>
    </row>
    <row r="190" spans="1:22" ht="63.75" x14ac:dyDescent="0.25">
      <c r="A190" s="256">
        <v>188</v>
      </c>
      <c r="B190" s="263">
        <v>42152458</v>
      </c>
      <c r="C190" s="86" t="s">
        <v>1166</v>
      </c>
      <c r="D190" s="68" t="s">
        <v>1167</v>
      </c>
      <c r="E190" s="86" t="s">
        <v>1168</v>
      </c>
      <c r="F190" s="69">
        <v>1</v>
      </c>
      <c r="G190" s="69"/>
      <c r="H190" s="71" t="s">
        <v>929</v>
      </c>
      <c r="I190" s="259">
        <v>98000</v>
      </c>
      <c r="J190" s="73">
        <f t="shared" si="28"/>
        <v>18620</v>
      </c>
      <c r="K190" s="73">
        <f t="shared" si="29"/>
        <v>116620</v>
      </c>
      <c r="L190" s="77">
        <f t="shared" si="24"/>
        <v>116620</v>
      </c>
      <c r="M190" s="72">
        <v>108800</v>
      </c>
      <c r="N190" s="73">
        <f t="shared" si="33"/>
        <v>20672</v>
      </c>
      <c r="O190" s="73">
        <f t="shared" si="34"/>
        <v>129472</v>
      </c>
      <c r="P190" s="74">
        <f t="shared" si="25"/>
        <v>129472</v>
      </c>
      <c r="Q190" s="259">
        <v>88200</v>
      </c>
      <c r="R190" s="73">
        <f t="shared" si="30"/>
        <v>16758</v>
      </c>
      <c r="S190" s="73">
        <f t="shared" si="31"/>
        <v>104958</v>
      </c>
      <c r="T190" s="77">
        <f t="shared" si="26"/>
        <v>104958</v>
      </c>
      <c r="U190" s="72">
        <f t="shared" si="32"/>
        <v>117016.66666666667</v>
      </c>
      <c r="V190" s="74">
        <f t="shared" si="27"/>
        <v>117016.66666666667</v>
      </c>
    </row>
    <row r="191" spans="1:22" ht="114.75" x14ac:dyDescent="0.25">
      <c r="A191" s="256">
        <v>189</v>
      </c>
      <c r="B191" s="263">
        <v>42151614</v>
      </c>
      <c r="C191" s="86" t="s">
        <v>1169</v>
      </c>
      <c r="D191" s="68" t="s">
        <v>1170</v>
      </c>
      <c r="E191" s="86" t="s">
        <v>13</v>
      </c>
      <c r="F191" s="69">
        <v>1</v>
      </c>
      <c r="G191" s="69"/>
      <c r="H191" s="71" t="s">
        <v>929</v>
      </c>
      <c r="I191" s="259">
        <v>44000</v>
      </c>
      <c r="J191" s="73">
        <f t="shared" si="28"/>
        <v>8360</v>
      </c>
      <c r="K191" s="73">
        <f t="shared" si="29"/>
        <v>52360</v>
      </c>
      <c r="L191" s="77">
        <f t="shared" si="24"/>
        <v>52360</v>
      </c>
      <c r="M191" s="72">
        <v>48800</v>
      </c>
      <c r="N191" s="73">
        <f t="shared" si="33"/>
        <v>9272</v>
      </c>
      <c r="O191" s="73">
        <f t="shared" si="34"/>
        <v>58072</v>
      </c>
      <c r="P191" s="74">
        <f t="shared" si="25"/>
        <v>58072</v>
      </c>
      <c r="Q191" s="259">
        <v>39600</v>
      </c>
      <c r="R191" s="73">
        <f t="shared" si="30"/>
        <v>7524</v>
      </c>
      <c r="S191" s="73">
        <f t="shared" si="31"/>
        <v>47124</v>
      </c>
      <c r="T191" s="77">
        <f t="shared" si="26"/>
        <v>47124</v>
      </c>
      <c r="U191" s="72">
        <f t="shared" si="32"/>
        <v>52518.666666666664</v>
      </c>
      <c r="V191" s="74">
        <f t="shared" si="27"/>
        <v>52518.666666666664</v>
      </c>
    </row>
    <row r="192" spans="1:22" ht="63.75" x14ac:dyDescent="0.25">
      <c r="A192" s="252">
        <v>190</v>
      </c>
      <c r="B192" s="263">
        <v>42151682</v>
      </c>
      <c r="C192" s="86" t="s">
        <v>1171</v>
      </c>
      <c r="D192" s="68" t="s">
        <v>1172</v>
      </c>
      <c r="E192" s="86" t="s">
        <v>1173</v>
      </c>
      <c r="F192" s="69">
        <v>1</v>
      </c>
      <c r="G192" s="69"/>
      <c r="H192" s="71" t="s">
        <v>929</v>
      </c>
      <c r="I192" s="259">
        <v>184000</v>
      </c>
      <c r="J192" s="73">
        <f t="shared" si="28"/>
        <v>34960</v>
      </c>
      <c r="K192" s="73">
        <f t="shared" si="29"/>
        <v>218960</v>
      </c>
      <c r="L192" s="77">
        <f t="shared" si="24"/>
        <v>218960</v>
      </c>
      <c r="M192" s="72">
        <v>204400</v>
      </c>
      <c r="N192" s="73">
        <f t="shared" si="33"/>
        <v>38836</v>
      </c>
      <c r="O192" s="73">
        <f t="shared" si="34"/>
        <v>243236</v>
      </c>
      <c r="P192" s="74">
        <f t="shared" si="25"/>
        <v>243236</v>
      </c>
      <c r="Q192" s="259">
        <v>165600</v>
      </c>
      <c r="R192" s="73">
        <f t="shared" si="30"/>
        <v>31464</v>
      </c>
      <c r="S192" s="73">
        <f t="shared" si="31"/>
        <v>197064</v>
      </c>
      <c r="T192" s="77">
        <f t="shared" si="26"/>
        <v>197064</v>
      </c>
      <c r="U192" s="72">
        <f t="shared" si="32"/>
        <v>219753.33333333334</v>
      </c>
      <c r="V192" s="74">
        <f t="shared" si="27"/>
        <v>219753.33333333334</v>
      </c>
    </row>
    <row r="193" spans="1:22" ht="63.75" x14ac:dyDescent="0.25">
      <c r="A193" s="256">
        <v>191</v>
      </c>
      <c r="B193" s="263">
        <v>42151682</v>
      </c>
      <c r="C193" s="86" t="s">
        <v>1174</v>
      </c>
      <c r="D193" s="68" t="s">
        <v>1175</v>
      </c>
      <c r="E193" s="86" t="s">
        <v>1173</v>
      </c>
      <c r="F193" s="69">
        <v>1</v>
      </c>
      <c r="G193" s="69"/>
      <c r="H193" s="71" t="s">
        <v>929</v>
      </c>
      <c r="I193" s="259">
        <v>184000</v>
      </c>
      <c r="J193" s="73">
        <f t="shared" si="28"/>
        <v>34960</v>
      </c>
      <c r="K193" s="73">
        <f t="shared" si="29"/>
        <v>218960</v>
      </c>
      <c r="L193" s="77">
        <f t="shared" si="24"/>
        <v>218960</v>
      </c>
      <c r="M193" s="72">
        <v>204400</v>
      </c>
      <c r="N193" s="73">
        <f t="shared" si="33"/>
        <v>38836</v>
      </c>
      <c r="O193" s="73">
        <f t="shared" si="34"/>
        <v>243236</v>
      </c>
      <c r="P193" s="74">
        <f t="shared" si="25"/>
        <v>243236</v>
      </c>
      <c r="Q193" s="259">
        <v>165600</v>
      </c>
      <c r="R193" s="73">
        <f t="shared" si="30"/>
        <v>31464</v>
      </c>
      <c r="S193" s="73">
        <f t="shared" si="31"/>
        <v>197064</v>
      </c>
      <c r="T193" s="77">
        <f t="shared" si="26"/>
        <v>197064</v>
      </c>
      <c r="U193" s="72">
        <f t="shared" si="32"/>
        <v>219753.33333333334</v>
      </c>
      <c r="V193" s="74">
        <f t="shared" si="27"/>
        <v>219753.33333333334</v>
      </c>
    </row>
    <row r="194" spans="1:22" ht="38.25" x14ac:dyDescent="0.25">
      <c r="A194" s="256">
        <v>192</v>
      </c>
      <c r="B194" s="263">
        <v>42151651</v>
      </c>
      <c r="C194" s="86" t="s">
        <v>1176</v>
      </c>
      <c r="D194" s="68" t="s">
        <v>1177</v>
      </c>
      <c r="E194" s="86" t="s">
        <v>1178</v>
      </c>
      <c r="F194" s="69">
        <v>1</v>
      </c>
      <c r="G194" s="69"/>
      <c r="H194" s="71" t="s">
        <v>929</v>
      </c>
      <c r="I194" s="259">
        <v>210000</v>
      </c>
      <c r="J194" s="73">
        <f t="shared" si="28"/>
        <v>39900</v>
      </c>
      <c r="K194" s="73">
        <f t="shared" si="29"/>
        <v>249900</v>
      </c>
      <c r="L194" s="77">
        <f t="shared" si="24"/>
        <v>249900</v>
      </c>
      <c r="M194" s="72">
        <v>233300</v>
      </c>
      <c r="N194" s="73">
        <f t="shared" si="33"/>
        <v>44327</v>
      </c>
      <c r="O194" s="73">
        <f t="shared" si="34"/>
        <v>277627</v>
      </c>
      <c r="P194" s="74">
        <f t="shared" si="25"/>
        <v>277627</v>
      </c>
      <c r="Q194" s="259">
        <v>189000</v>
      </c>
      <c r="R194" s="73">
        <f t="shared" si="30"/>
        <v>35910</v>
      </c>
      <c r="S194" s="73">
        <f t="shared" si="31"/>
        <v>224910</v>
      </c>
      <c r="T194" s="77">
        <f t="shared" si="26"/>
        <v>224910</v>
      </c>
      <c r="U194" s="72">
        <f t="shared" si="32"/>
        <v>250812.33333333334</v>
      </c>
      <c r="V194" s="74">
        <f t="shared" si="27"/>
        <v>250812.33333333334</v>
      </c>
    </row>
    <row r="195" spans="1:22" ht="38.25" x14ac:dyDescent="0.25">
      <c r="A195" s="252">
        <v>193</v>
      </c>
      <c r="B195" s="263">
        <v>42151651</v>
      </c>
      <c r="C195" s="86" t="s">
        <v>1179</v>
      </c>
      <c r="D195" s="68" t="s">
        <v>1180</v>
      </c>
      <c r="E195" s="86" t="s">
        <v>1178</v>
      </c>
      <c r="F195" s="69">
        <v>1</v>
      </c>
      <c r="G195" s="69"/>
      <c r="H195" s="71" t="s">
        <v>929</v>
      </c>
      <c r="I195" s="259">
        <v>210000</v>
      </c>
      <c r="J195" s="73">
        <f t="shared" si="28"/>
        <v>39900</v>
      </c>
      <c r="K195" s="73">
        <f t="shared" si="29"/>
        <v>249900</v>
      </c>
      <c r="L195" s="77">
        <f t="shared" ref="L195:L235" si="35">+K195*F195</f>
        <v>249900</v>
      </c>
      <c r="M195" s="72">
        <v>233300</v>
      </c>
      <c r="N195" s="73">
        <f t="shared" si="33"/>
        <v>44327</v>
      </c>
      <c r="O195" s="73">
        <f t="shared" si="34"/>
        <v>277627</v>
      </c>
      <c r="P195" s="74">
        <f t="shared" ref="P195:P235" si="36">+O195*F195</f>
        <v>277627</v>
      </c>
      <c r="Q195" s="259">
        <v>189000</v>
      </c>
      <c r="R195" s="73">
        <f t="shared" si="30"/>
        <v>35910</v>
      </c>
      <c r="S195" s="73">
        <f t="shared" si="31"/>
        <v>224910</v>
      </c>
      <c r="T195" s="77">
        <f t="shared" ref="T195:T235" si="37">+S195*F195</f>
        <v>224910</v>
      </c>
      <c r="U195" s="72">
        <f t="shared" si="32"/>
        <v>250812.33333333334</v>
      </c>
      <c r="V195" s="74">
        <f t="shared" ref="V195:V235" si="38">+U195*F195</f>
        <v>250812.33333333334</v>
      </c>
    </row>
    <row r="196" spans="1:22" ht="38.25" x14ac:dyDescent="0.25">
      <c r="A196" s="256">
        <v>194</v>
      </c>
      <c r="B196" s="263">
        <v>42151651</v>
      </c>
      <c r="C196" s="86" t="s">
        <v>1181</v>
      </c>
      <c r="D196" s="68" t="s">
        <v>1182</v>
      </c>
      <c r="E196" s="86" t="s">
        <v>1178</v>
      </c>
      <c r="F196" s="69">
        <v>1</v>
      </c>
      <c r="G196" s="69"/>
      <c r="H196" s="71" t="s">
        <v>929</v>
      </c>
      <c r="I196" s="259">
        <v>210000</v>
      </c>
      <c r="J196" s="73">
        <f t="shared" ref="J196:J235" si="39">+I196*19%</f>
        <v>39900</v>
      </c>
      <c r="K196" s="73">
        <f t="shared" ref="K196:K235" si="40">+I196+J196</f>
        <v>249900</v>
      </c>
      <c r="L196" s="77">
        <f t="shared" si="35"/>
        <v>249900</v>
      </c>
      <c r="M196" s="72">
        <v>233300</v>
      </c>
      <c r="N196" s="73">
        <f t="shared" si="33"/>
        <v>44327</v>
      </c>
      <c r="O196" s="73">
        <f t="shared" si="34"/>
        <v>277627</v>
      </c>
      <c r="P196" s="74">
        <f t="shared" si="36"/>
        <v>277627</v>
      </c>
      <c r="Q196" s="259">
        <v>189000</v>
      </c>
      <c r="R196" s="73">
        <f t="shared" ref="R196:R235" si="41">+Q196*19%</f>
        <v>35910</v>
      </c>
      <c r="S196" s="73">
        <f t="shared" ref="S196:S235" si="42">+Q196+R196</f>
        <v>224910</v>
      </c>
      <c r="T196" s="77">
        <f t="shared" si="37"/>
        <v>224910</v>
      </c>
      <c r="U196" s="72">
        <f t="shared" ref="U196:U235" si="43">+AVERAGE(K196,O196,S196)</f>
        <v>250812.33333333334</v>
      </c>
      <c r="V196" s="74">
        <f t="shared" si="38"/>
        <v>250812.33333333334</v>
      </c>
    </row>
    <row r="197" spans="1:22" ht="38.25" x14ac:dyDescent="0.25">
      <c r="A197" s="256">
        <v>195</v>
      </c>
      <c r="B197" s="263">
        <v>47131807</v>
      </c>
      <c r="C197" s="86" t="s">
        <v>1183</v>
      </c>
      <c r="D197" s="68" t="s">
        <v>1184</v>
      </c>
      <c r="E197" s="86" t="s">
        <v>1185</v>
      </c>
      <c r="F197" s="69">
        <v>1</v>
      </c>
      <c r="G197" s="69"/>
      <c r="H197" s="71" t="s">
        <v>929</v>
      </c>
      <c r="I197" s="259">
        <v>44000</v>
      </c>
      <c r="J197" s="73">
        <f t="shared" si="39"/>
        <v>8360</v>
      </c>
      <c r="K197" s="73">
        <f t="shared" si="40"/>
        <v>52360</v>
      </c>
      <c r="L197" s="77">
        <f t="shared" si="35"/>
        <v>52360</v>
      </c>
      <c r="M197" s="72">
        <v>48800</v>
      </c>
      <c r="N197" s="73">
        <f t="shared" si="33"/>
        <v>9272</v>
      </c>
      <c r="O197" s="73">
        <f t="shared" si="34"/>
        <v>58072</v>
      </c>
      <c r="P197" s="74">
        <f t="shared" si="36"/>
        <v>58072</v>
      </c>
      <c r="Q197" s="259">
        <v>39600</v>
      </c>
      <c r="R197" s="73">
        <f t="shared" si="41"/>
        <v>7524</v>
      </c>
      <c r="S197" s="73">
        <f t="shared" si="42"/>
        <v>47124</v>
      </c>
      <c r="T197" s="77">
        <f t="shared" si="37"/>
        <v>47124</v>
      </c>
      <c r="U197" s="72">
        <f t="shared" si="43"/>
        <v>52518.666666666664</v>
      </c>
      <c r="V197" s="74">
        <f t="shared" si="38"/>
        <v>52518.666666666664</v>
      </c>
    </row>
    <row r="198" spans="1:22" ht="38.25" x14ac:dyDescent="0.25">
      <c r="A198" s="252">
        <v>196</v>
      </c>
      <c r="B198" s="263">
        <v>42151620</v>
      </c>
      <c r="C198" s="86" t="s">
        <v>1186</v>
      </c>
      <c r="D198" s="68" t="s">
        <v>1187</v>
      </c>
      <c r="E198" s="86" t="s">
        <v>1188</v>
      </c>
      <c r="F198" s="69">
        <v>1</v>
      </c>
      <c r="G198" s="69"/>
      <c r="H198" s="71" t="s">
        <v>929</v>
      </c>
      <c r="I198" s="259">
        <v>142000</v>
      </c>
      <c r="J198" s="73">
        <f t="shared" si="39"/>
        <v>26980</v>
      </c>
      <c r="K198" s="73">
        <f t="shared" si="40"/>
        <v>168980</v>
      </c>
      <c r="L198" s="77">
        <f t="shared" si="35"/>
        <v>168980</v>
      </c>
      <c r="M198" s="72">
        <v>157700</v>
      </c>
      <c r="N198" s="73">
        <f t="shared" si="33"/>
        <v>29963</v>
      </c>
      <c r="O198" s="73">
        <f t="shared" si="34"/>
        <v>187663</v>
      </c>
      <c r="P198" s="74">
        <f t="shared" si="36"/>
        <v>187663</v>
      </c>
      <c r="Q198" s="259">
        <v>127800</v>
      </c>
      <c r="R198" s="73">
        <f t="shared" si="41"/>
        <v>24282</v>
      </c>
      <c r="S198" s="73">
        <f t="shared" si="42"/>
        <v>152082</v>
      </c>
      <c r="T198" s="77">
        <f t="shared" si="37"/>
        <v>152082</v>
      </c>
      <c r="U198" s="72">
        <f t="shared" si="43"/>
        <v>169575</v>
      </c>
      <c r="V198" s="74">
        <f t="shared" si="38"/>
        <v>169575</v>
      </c>
    </row>
    <row r="199" spans="1:22" ht="38.25" x14ac:dyDescent="0.25">
      <c r="A199" s="256">
        <v>197</v>
      </c>
      <c r="B199" s="263">
        <v>42151620</v>
      </c>
      <c r="C199" s="86" t="s">
        <v>1189</v>
      </c>
      <c r="D199" s="68" t="s">
        <v>1190</v>
      </c>
      <c r="E199" s="86" t="s">
        <v>1188</v>
      </c>
      <c r="F199" s="69">
        <v>1</v>
      </c>
      <c r="G199" s="69"/>
      <c r="H199" s="71" t="s">
        <v>929</v>
      </c>
      <c r="I199" s="259">
        <v>100000</v>
      </c>
      <c r="J199" s="73">
        <f t="shared" si="39"/>
        <v>19000</v>
      </c>
      <c r="K199" s="73">
        <f t="shared" si="40"/>
        <v>119000</v>
      </c>
      <c r="L199" s="77">
        <f t="shared" si="35"/>
        <v>119000</v>
      </c>
      <c r="M199" s="72">
        <v>111100</v>
      </c>
      <c r="N199" s="73">
        <f t="shared" si="33"/>
        <v>21109</v>
      </c>
      <c r="O199" s="73">
        <f t="shared" si="34"/>
        <v>132209</v>
      </c>
      <c r="P199" s="74">
        <f t="shared" si="36"/>
        <v>132209</v>
      </c>
      <c r="Q199" s="259">
        <v>90000</v>
      </c>
      <c r="R199" s="73">
        <f t="shared" si="41"/>
        <v>17100</v>
      </c>
      <c r="S199" s="73">
        <f t="shared" si="42"/>
        <v>107100</v>
      </c>
      <c r="T199" s="77">
        <f t="shared" si="37"/>
        <v>107100</v>
      </c>
      <c r="U199" s="72">
        <f t="shared" si="43"/>
        <v>119436.33333333333</v>
      </c>
      <c r="V199" s="74">
        <f t="shared" si="38"/>
        <v>119436.33333333333</v>
      </c>
    </row>
    <row r="200" spans="1:22" ht="38.25" x14ac:dyDescent="0.25">
      <c r="A200" s="256">
        <v>198</v>
      </c>
      <c r="B200" s="263">
        <v>42151620</v>
      </c>
      <c r="C200" s="86" t="s">
        <v>1191</v>
      </c>
      <c r="D200" s="68" t="s">
        <v>1192</v>
      </c>
      <c r="E200" s="86" t="s">
        <v>1188</v>
      </c>
      <c r="F200" s="69">
        <v>2</v>
      </c>
      <c r="G200" s="69"/>
      <c r="H200" s="71" t="s">
        <v>929</v>
      </c>
      <c r="I200" s="259">
        <v>100000</v>
      </c>
      <c r="J200" s="73">
        <f t="shared" si="39"/>
        <v>19000</v>
      </c>
      <c r="K200" s="73">
        <f t="shared" si="40"/>
        <v>119000</v>
      </c>
      <c r="L200" s="77">
        <f t="shared" si="35"/>
        <v>238000</v>
      </c>
      <c r="M200" s="72">
        <v>111100</v>
      </c>
      <c r="N200" s="73">
        <f t="shared" si="33"/>
        <v>21109</v>
      </c>
      <c r="O200" s="73">
        <f t="shared" si="34"/>
        <v>132209</v>
      </c>
      <c r="P200" s="74">
        <f t="shared" si="36"/>
        <v>264418</v>
      </c>
      <c r="Q200" s="259">
        <v>90000</v>
      </c>
      <c r="R200" s="73">
        <f t="shared" si="41"/>
        <v>17100</v>
      </c>
      <c r="S200" s="73">
        <f t="shared" si="42"/>
        <v>107100</v>
      </c>
      <c r="T200" s="77">
        <f t="shared" si="37"/>
        <v>214200</v>
      </c>
      <c r="U200" s="72">
        <f t="shared" si="43"/>
        <v>119436.33333333333</v>
      </c>
      <c r="V200" s="74">
        <f t="shared" si="38"/>
        <v>238872.66666666666</v>
      </c>
    </row>
    <row r="201" spans="1:22" ht="38.25" x14ac:dyDescent="0.25">
      <c r="A201" s="252">
        <v>199</v>
      </c>
      <c r="B201" s="263">
        <v>42151620</v>
      </c>
      <c r="C201" s="86" t="s">
        <v>1193</v>
      </c>
      <c r="D201" s="68" t="s">
        <v>1194</v>
      </c>
      <c r="E201" s="86" t="s">
        <v>1188</v>
      </c>
      <c r="F201" s="69">
        <v>2</v>
      </c>
      <c r="G201" s="69"/>
      <c r="H201" s="71" t="s">
        <v>929</v>
      </c>
      <c r="I201" s="259">
        <v>124000</v>
      </c>
      <c r="J201" s="73">
        <f t="shared" si="39"/>
        <v>23560</v>
      </c>
      <c r="K201" s="73">
        <f t="shared" si="40"/>
        <v>147560</v>
      </c>
      <c r="L201" s="77">
        <f t="shared" si="35"/>
        <v>295120</v>
      </c>
      <c r="M201" s="72">
        <v>137700</v>
      </c>
      <c r="N201" s="73">
        <f t="shared" si="33"/>
        <v>26163</v>
      </c>
      <c r="O201" s="73">
        <f t="shared" si="34"/>
        <v>163863</v>
      </c>
      <c r="P201" s="74">
        <f t="shared" si="36"/>
        <v>327726</v>
      </c>
      <c r="Q201" s="259">
        <v>111600</v>
      </c>
      <c r="R201" s="73">
        <f t="shared" si="41"/>
        <v>21204</v>
      </c>
      <c r="S201" s="73">
        <f t="shared" si="42"/>
        <v>132804</v>
      </c>
      <c r="T201" s="77">
        <f t="shared" si="37"/>
        <v>265608</v>
      </c>
      <c r="U201" s="72">
        <f t="shared" si="43"/>
        <v>148075.66666666666</v>
      </c>
      <c r="V201" s="74">
        <f t="shared" si="38"/>
        <v>296151.33333333331</v>
      </c>
    </row>
    <row r="202" spans="1:22" ht="38.25" x14ac:dyDescent="0.25">
      <c r="A202" s="256">
        <v>200</v>
      </c>
      <c r="B202" s="263">
        <v>42151620</v>
      </c>
      <c r="C202" s="86" t="s">
        <v>1195</v>
      </c>
      <c r="D202" s="68" t="s">
        <v>1196</v>
      </c>
      <c r="E202" s="86" t="s">
        <v>1188</v>
      </c>
      <c r="F202" s="69">
        <v>2</v>
      </c>
      <c r="G202" s="69"/>
      <c r="H202" s="71" t="s">
        <v>929</v>
      </c>
      <c r="I202" s="259">
        <v>110000</v>
      </c>
      <c r="J202" s="73">
        <f t="shared" si="39"/>
        <v>20900</v>
      </c>
      <c r="K202" s="73">
        <f t="shared" si="40"/>
        <v>130900</v>
      </c>
      <c r="L202" s="77">
        <f t="shared" si="35"/>
        <v>261800</v>
      </c>
      <c r="M202" s="72">
        <v>122200</v>
      </c>
      <c r="N202" s="73">
        <f t="shared" si="33"/>
        <v>23218</v>
      </c>
      <c r="O202" s="73">
        <f t="shared" si="34"/>
        <v>145418</v>
      </c>
      <c r="P202" s="74">
        <f t="shared" si="36"/>
        <v>290836</v>
      </c>
      <c r="Q202" s="259">
        <v>99000</v>
      </c>
      <c r="R202" s="73">
        <f t="shared" si="41"/>
        <v>18810</v>
      </c>
      <c r="S202" s="73">
        <f t="shared" si="42"/>
        <v>117810</v>
      </c>
      <c r="T202" s="77">
        <f t="shared" si="37"/>
        <v>235620</v>
      </c>
      <c r="U202" s="72">
        <f t="shared" si="43"/>
        <v>131376</v>
      </c>
      <c r="V202" s="74">
        <f t="shared" si="38"/>
        <v>262752</v>
      </c>
    </row>
    <row r="203" spans="1:22" ht="51" x14ac:dyDescent="0.25">
      <c r="A203" s="256">
        <v>201</v>
      </c>
      <c r="B203" s="263">
        <v>42151620</v>
      </c>
      <c r="C203" s="86" t="s">
        <v>1197</v>
      </c>
      <c r="D203" s="68" t="s">
        <v>1198</v>
      </c>
      <c r="E203" s="86" t="s">
        <v>1199</v>
      </c>
      <c r="F203" s="69">
        <v>2</v>
      </c>
      <c r="G203" s="69"/>
      <c r="H203" s="71" t="s">
        <v>929</v>
      </c>
      <c r="I203" s="259">
        <v>110000</v>
      </c>
      <c r="J203" s="73">
        <f t="shared" si="39"/>
        <v>20900</v>
      </c>
      <c r="K203" s="73">
        <f t="shared" si="40"/>
        <v>130900</v>
      </c>
      <c r="L203" s="77">
        <f t="shared" si="35"/>
        <v>261800</v>
      </c>
      <c r="M203" s="72">
        <v>122200</v>
      </c>
      <c r="N203" s="73">
        <f t="shared" si="33"/>
        <v>23218</v>
      </c>
      <c r="O203" s="73">
        <f t="shared" si="34"/>
        <v>145418</v>
      </c>
      <c r="P203" s="74">
        <f t="shared" si="36"/>
        <v>290836</v>
      </c>
      <c r="Q203" s="259">
        <v>99000</v>
      </c>
      <c r="R203" s="73">
        <f t="shared" si="41"/>
        <v>18810</v>
      </c>
      <c r="S203" s="73">
        <f t="shared" si="42"/>
        <v>117810</v>
      </c>
      <c r="T203" s="77">
        <f t="shared" si="37"/>
        <v>235620</v>
      </c>
      <c r="U203" s="72">
        <f t="shared" si="43"/>
        <v>131376</v>
      </c>
      <c r="V203" s="74">
        <f t="shared" si="38"/>
        <v>262752</v>
      </c>
    </row>
    <row r="204" spans="1:22" ht="38.25" x14ac:dyDescent="0.25">
      <c r="A204" s="252">
        <v>202</v>
      </c>
      <c r="B204" s="263">
        <v>42151620</v>
      </c>
      <c r="C204" s="86" t="s">
        <v>1200</v>
      </c>
      <c r="D204" s="68" t="s">
        <v>1201</v>
      </c>
      <c r="E204" s="86" t="s">
        <v>1188</v>
      </c>
      <c r="F204" s="69">
        <v>2</v>
      </c>
      <c r="G204" s="69"/>
      <c r="H204" s="71" t="s">
        <v>929</v>
      </c>
      <c r="I204" s="259">
        <v>76000</v>
      </c>
      <c r="J204" s="73">
        <f t="shared" si="39"/>
        <v>14440</v>
      </c>
      <c r="K204" s="73">
        <f t="shared" si="40"/>
        <v>90440</v>
      </c>
      <c r="L204" s="77">
        <f t="shared" si="35"/>
        <v>180880</v>
      </c>
      <c r="M204" s="72">
        <v>84400</v>
      </c>
      <c r="N204" s="73">
        <f t="shared" si="33"/>
        <v>16036</v>
      </c>
      <c r="O204" s="73">
        <f t="shared" si="34"/>
        <v>100436</v>
      </c>
      <c r="P204" s="74">
        <f t="shared" si="36"/>
        <v>200872</v>
      </c>
      <c r="Q204" s="259">
        <v>68400</v>
      </c>
      <c r="R204" s="73">
        <f t="shared" si="41"/>
        <v>12996</v>
      </c>
      <c r="S204" s="73">
        <f t="shared" si="42"/>
        <v>81396</v>
      </c>
      <c r="T204" s="77">
        <f t="shared" si="37"/>
        <v>162792</v>
      </c>
      <c r="U204" s="72">
        <f t="shared" si="43"/>
        <v>90757.333333333328</v>
      </c>
      <c r="V204" s="74">
        <f t="shared" si="38"/>
        <v>181514.66666666666</v>
      </c>
    </row>
    <row r="205" spans="1:22" ht="51" x14ac:dyDescent="0.25">
      <c r="A205" s="256">
        <v>203</v>
      </c>
      <c r="B205" s="263">
        <v>42151620</v>
      </c>
      <c r="C205" s="86" t="s">
        <v>1202</v>
      </c>
      <c r="D205" s="68" t="s">
        <v>1203</v>
      </c>
      <c r="E205" s="86" t="s">
        <v>1188</v>
      </c>
      <c r="F205" s="69">
        <v>1</v>
      </c>
      <c r="G205" s="69"/>
      <c r="H205" s="71" t="s">
        <v>929</v>
      </c>
      <c r="I205" s="259">
        <v>154000</v>
      </c>
      <c r="J205" s="73">
        <f t="shared" si="39"/>
        <v>29260</v>
      </c>
      <c r="K205" s="73">
        <f t="shared" si="40"/>
        <v>183260</v>
      </c>
      <c r="L205" s="77">
        <f t="shared" si="35"/>
        <v>183260</v>
      </c>
      <c r="M205" s="72">
        <v>171100</v>
      </c>
      <c r="N205" s="73">
        <f t="shared" ref="N205:N235" si="44">+M205*19%</f>
        <v>32509</v>
      </c>
      <c r="O205" s="73">
        <f t="shared" ref="O205:O235" si="45">+M205+N205</f>
        <v>203609</v>
      </c>
      <c r="P205" s="74">
        <f t="shared" si="36"/>
        <v>203609</v>
      </c>
      <c r="Q205" s="259">
        <v>138600</v>
      </c>
      <c r="R205" s="73">
        <f t="shared" si="41"/>
        <v>26334</v>
      </c>
      <c r="S205" s="73">
        <f t="shared" si="42"/>
        <v>164934</v>
      </c>
      <c r="T205" s="77">
        <f t="shared" si="37"/>
        <v>164934</v>
      </c>
      <c r="U205" s="72">
        <f t="shared" si="43"/>
        <v>183934.33333333334</v>
      </c>
      <c r="V205" s="74">
        <f t="shared" si="38"/>
        <v>183934.33333333334</v>
      </c>
    </row>
    <row r="206" spans="1:22" ht="38.25" x14ac:dyDescent="0.25">
      <c r="A206" s="256">
        <v>204</v>
      </c>
      <c r="B206" s="263">
        <v>42151620</v>
      </c>
      <c r="C206" s="86" t="s">
        <v>1204</v>
      </c>
      <c r="D206" s="68" t="s">
        <v>1205</v>
      </c>
      <c r="E206" s="86" t="s">
        <v>1188</v>
      </c>
      <c r="F206" s="69">
        <v>2</v>
      </c>
      <c r="G206" s="69"/>
      <c r="H206" s="71" t="s">
        <v>929</v>
      </c>
      <c r="I206" s="259">
        <v>180000</v>
      </c>
      <c r="J206" s="73">
        <f t="shared" si="39"/>
        <v>34200</v>
      </c>
      <c r="K206" s="73">
        <f t="shared" si="40"/>
        <v>214200</v>
      </c>
      <c r="L206" s="77">
        <f t="shared" si="35"/>
        <v>428400</v>
      </c>
      <c r="M206" s="72">
        <v>200000</v>
      </c>
      <c r="N206" s="73">
        <f t="shared" si="44"/>
        <v>38000</v>
      </c>
      <c r="O206" s="73">
        <f t="shared" si="45"/>
        <v>238000</v>
      </c>
      <c r="P206" s="74">
        <f t="shared" si="36"/>
        <v>476000</v>
      </c>
      <c r="Q206" s="259">
        <v>162000</v>
      </c>
      <c r="R206" s="73">
        <f t="shared" si="41"/>
        <v>30780</v>
      </c>
      <c r="S206" s="73">
        <f t="shared" si="42"/>
        <v>192780</v>
      </c>
      <c r="T206" s="77">
        <f t="shared" si="37"/>
        <v>385560</v>
      </c>
      <c r="U206" s="72">
        <f t="shared" si="43"/>
        <v>214993.33333333334</v>
      </c>
      <c r="V206" s="74">
        <f t="shared" si="38"/>
        <v>429986.66666666669</v>
      </c>
    </row>
    <row r="207" spans="1:22" ht="25.5" x14ac:dyDescent="0.25">
      <c r="A207" s="252">
        <v>205</v>
      </c>
      <c r="B207" s="263">
        <v>42151912</v>
      </c>
      <c r="C207" s="86" t="s">
        <v>1206</v>
      </c>
      <c r="D207" s="68" t="s">
        <v>1207</v>
      </c>
      <c r="E207" s="86" t="s">
        <v>1208</v>
      </c>
      <c r="F207" s="69">
        <v>2</v>
      </c>
      <c r="G207" s="69"/>
      <c r="H207" s="71" t="s">
        <v>929</v>
      </c>
      <c r="I207" s="259">
        <v>22000</v>
      </c>
      <c r="J207" s="73">
        <f t="shared" si="39"/>
        <v>4180</v>
      </c>
      <c r="K207" s="73">
        <f t="shared" si="40"/>
        <v>26180</v>
      </c>
      <c r="L207" s="77">
        <f t="shared" si="35"/>
        <v>52360</v>
      </c>
      <c r="M207" s="72">
        <v>24400</v>
      </c>
      <c r="N207" s="73">
        <f t="shared" si="44"/>
        <v>4636</v>
      </c>
      <c r="O207" s="73">
        <f t="shared" si="45"/>
        <v>29036</v>
      </c>
      <c r="P207" s="74">
        <f t="shared" si="36"/>
        <v>58072</v>
      </c>
      <c r="Q207" s="259">
        <v>19800</v>
      </c>
      <c r="R207" s="73">
        <f t="shared" si="41"/>
        <v>3762</v>
      </c>
      <c r="S207" s="73">
        <f t="shared" si="42"/>
        <v>23562</v>
      </c>
      <c r="T207" s="77">
        <f t="shared" si="37"/>
        <v>47124</v>
      </c>
      <c r="U207" s="72">
        <f t="shared" si="43"/>
        <v>26259.333333333332</v>
      </c>
      <c r="V207" s="74">
        <f t="shared" si="38"/>
        <v>52518.666666666664</v>
      </c>
    </row>
    <row r="208" spans="1:22" ht="38.25" x14ac:dyDescent="0.25">
      <c r="A208" s="256">
        <v>206</v>
      </c>
      <c r="B208" s="263">
        <v>42151680</v>
      </c>
      <c r="C208" s="86" t="s">
        <v>1209</v>
      </c>
      <c r="D208" s="68" t="s">
        <v>1210</v>
      </c>
      <c r="E208" s="86" t="s">
        <v>1211</v>
      </c>
      <c r="F208" s="69">
        <v>1</v>
      </c>
      <c r="G208" s="69"/>
      <c r="H208" s="71" t="s">
        <v>929</v>
      </c>
      <c r="I208" s="259">
        <v>40000</v>
      </c>
      <c r="J208" s="73">
        <f t="shared" si="39"/>
        <v>7600</v>
      </c>
      <c r="K208" s="73">
        <f t="shared" si="40"/>
        <v>47600</v>
      </c>
      <c r="L208" s="77">
        <f t="shared" si="35"/>
        <v>47600</v>
      </c>
      <c r="M208" s="72">
        <v>44400</v>
      </c>
      <c r="N208" s="73">
        <f t="shared" si="44"/>
        <v>8436</v>
      </c>
      <c r="O208" s="73">
        <f t="shared" si="45"/>
        <v>52836</v>
      </c>
      <c r="P208" s="74">
        <f t="shared" si="36"/>
        <v>52836</v>
      </c>
      <c r="Q208" s="259">
        <v>36000</v>
      </c>
      <c r="R208" s="73">
        <f t="shared" si="41"/>
        <v>6840</v>
      </c>
      <c r="S208" s="73">
        <f t="shared" si="42"/>
        <v>42840</v>
      </c>
      <c r="T208" s="77">
        <f t="shared" si="37"/>
        <v>42840</v>
      </c>
      <c r="U208" s="72">
        <f t="shared" si="43"/>
        <v>47758.666666666664</v>
      </c>
      <c r="V208" s="74">
        <f t="shared" si="38"/>
        <v>47758.666666666664</v>
      </c>
    </row>
    <row r="209" spans="1:22" ht="51" x14ac:dyDescent="0.25">
      <c r="A209" s="256">
        <v>207</v>
      </c>
      <c r="B209" s="263">
        <v>53131503</v>
      </c>
      <c r="C209" s="86" t="s">
        <v>1212</v>
      </c>
      <c r="D209" s="68" t="s">
        <v>1213</v>
      </c>
      <c r="E209" s="86" t="s">
        <v>1214</v>
      </c>
      <c r="F209" s="69">
        <v>5</v>
      </c>
      <c r="G209" s="86" t="s">
        <v>1215</v>
      </c>
      <c r="H209" s="71" t="s">
        <v>929</v>
      </c>
      <c r="I209" s="259">
        <v>7100</v>
      </c>
      <c r="J209" s="73">
        <f t="shared" si="39"/>
        <v>1349</v>
      </c>
      <c r="K209" s="73">
        <f t="shared" si="40"/>
        <v>8449</v>
      </c>
      <c r="L209" s="77">
        <f t="shared" si="35"/>
        <v>42245</v>
      </c>
      <c r="M209" s="72">
        <v>7800</v>
      </c>
      <c r="N209" s="73">
        <f t="shared" si="44"/>
        <v>1482</v>
      </c>
      <c r="O209" s="73">
        <f t="shared" si="45"/>
        <v>9282</v>
      </c>
      <c r="P209" s="74">
        <f t="shared" si="36"/>
        <v>46410</v>
      </c>
      <c r="Q209" s="259">
        <v>6300</v>
      </c>
      <c r="R209" s="73">
        <f t="shared" si="41"/>
        <v>1197</v>
      </c>
      <c r="S209" s="73">
        <f t="shared" si="42"/>
        <v>7497</v>
      </c>
      <c r="T209" s="77">
        <f t="shared" si="37"/>
        <v>37485</v>
      </c>
      <c r="U209" s="72">
        <f t="shared" si="43"/>
        <v>8409.3333333333339</v>
      </c>
      <c r="V209" s="74">
        <f t="shared" si="38"/>
        <v>42046.666666666672</v>
      </c>
    </row>
    <row r="210" spans="1:22" ht="51" x14ac:dyDescent="0.25">
      <c r="A210" s="252">
        <v>208</v>
      </c>
      <c r="B210" s="263">
        <v>53131503</v>
      </c>
      <c r="C210" s="86" t="s">
        <v>1216</v>
      </c>
      <c r="D210" s="68" t="s">
        <v>1217</v>
      </c>
      <c r="E210" s="86" t="s">
        <v>1214</v>
      </c>
      <c r="F210" s="69">
        <v>5</v>
      </c>
      <c r="G210" s="86" t="s">
        <v>1218</v>
      </c>
      <c r="H210" s="71" t="s">
        <v>929</v>
      </c>
      <c r="I210" s="259">
        <v>4700</v>
      </c>
      <c r="J210" s="73">
        <f t="shared" si="39"/>
        <v>893</v>
      </c>
      <c r="K210" s="73">
        <f t="shared" si="40"/>
        <v>5593</v>
      </c>
      <c r="L210" s="77">
        <f t="shared" si="35"/>
        <v>27965</v>
      </c>
      <c r="M210" s="72">
        <v>5200</v>
      </c>
      <c r="N210" s="73">
        <f t="shared" si="44"/>
        <v>988</v>
      </c>
      <c r="O210" s="73">
        <f t="shared" si="45"/>
        <v>6188</v>
      </c>
      <c r="P210" s="74">
        <f t="shared" si="36"/>
        <v>30940</v>
      </c>
      <c r="Q210" s="259">
        <v>4200</v>
      </c>
      <c r="R210" s="73">
        <f t="shared" si="41"/>
        <v>798</v>
      </c>
      <c r="S210" s="73">
        <f t="shared" si="42"/>
        <v>4998</v>
      </c>
      <c r="T210" s="77">
        <f t="shared" si="37"/>
        <v>24990</v>
      </c>
      <c r="U210" s="72">
        <f t="shared" si="43"/>
        <v>5593</v>
      </c>
      <c r="V210" s="74">
        <f t="shared" si="38"/>
        <v>27965</v>
      </c>
    </row>
    <row r="211" spans="1:22" ht="25.5" x14ac:dyDescent="0.25">
      <c r="A211" s="256">
        <v>209</v>
      </c>
      <c r="B211" s="263">
        <v>42151613</v>
      </c>
      <c r="C211" s="86" t="s">
        <v>1219</v>
      </c>
      <c r="D211" s="68" t="s">
        <v>1220</v>
      </c>
      <c r="E211" s="86" t="s">
        <v>1221</v>
      </c>
      <c r="F211" s="69">
        <v>1</v>
      </c>
      <c r="G211" s="69"/>
      <c r="H211" s="71" t="s">
        <v>929</v>
      </c>
      <c r="I211" s="259">
        <v>184000</v>
      </c>
      <c r="J211" s="73">
        <f t="shared" si="39"/>
        <v>34960</v>
      </c>
      <c r="K211" s="73">
        <f t="shared" si="40"/>
        <v>218960</v>
      </c>
      <c r="L211" s="77">
        <f t="shared" si="35"/>
        <v>218960</v>
      </c>
      <c r="M211" s="72">
        <v>204400</v>
      </c>
      <c r="N211" s="73">
        <f t="shared" si="44"/>
        <v>38836</v>
      </c>
      <c r="O211" s="73">
        <f t="shared" si="45"/>
        <v>243236</v>
      </c>
      <c r="P211" s="74">
        <f t="shared" si="36"/>
        <v>243236</v>
      </c>
      <c r="Q211" s="259">
        <v>165600</v>
      </c>
      <c r="R211" s="73">
        <f t="shared" si="41"/>
        <v>31464</v>
      </c>
      <c r="S211" s="73">
        <f t="shared" si="42"/>
        <v>197064</v>
      </c>
      <c r="T211" s="77">
        <f t="shared" si="37"/>
        <v>197064</v>
      </c>
      <c r="U211" s="72">
        <f t="shared" si="43"/>
        <v>219753.33333333334</v>
      </c>
      <c r="V211" s="74">
        <f t="shared" si="38"/>
        <v>219753.33333333334</v>
      </c>
    </row>
    <row r="212" spans="1:22" ht="63.75" x14ac:dyDescent="0.25">
      <c r="A212" s="256">
        <v>210</v>
      </c>
      <c r="B212" s="263">
        <v>42151909</v>
      </c>
      <c r="C212" s="86" t="s">
        <v>1222</v>
      </c>
      <c r="D212" s="68" t="s">
        <v>1223</v>
      </c>
      <c r="E212" s="86" t="s">
        <v>1224</v>
      </c>
      <c r="F212" s="69">
        <v>5</v>
      </c>
      <c r="G212" s="86" t="s">
        <v>1225</v>
      </c>
      <c r="H212" s="71" t="s">
        <v>929</v>
      </c>
      <c r="I212" s="259">
        <v>30900</v>
      </c>
      <c r="J212" s="73">
        <f t="shared" si="39"/>
        <v>5871</v>
      </c>
      <c r="K212" s="73">
        <f t="shared" si="40"/>
        <v>36771</v>
      </c>
      <c r="L212" s="77">
        <f t="shared" si="35"/>
        <v>183855</v>
      </c>
      <c r="M212" s="72">
        <v>34300</v>
      </c>
      <c r="N212" s="73">
        <f t="shared" si="44"/>
        <v>6517</v>
      </c>
      <c r="O212" s="73">
        <f t="shared" si="45"/>
        <v>40817</v>
      </c>
      <c r="P212" s="74">
        <f t="shared" si="36"/>
        <v>204085</v>
      </c>
      <c r="Q212" s="259">
        <v>27800</v>
      </c>
      <c r="R212" s="73">
        <f t="shared" si="41"/>
        <v>5282</v>
      </c>
      <c r="S212" s="73">
        <f t="shared" si="42"/>
        <v>33082</v>
      </c>
      <c r="T212" s="77">
        <f t="shared" si="37"/>
        <v>165410</v>
      </c>
      <c r="U212" s="72">
        <f t="shared" si="43"/>
        <v>36890</v>
      </c>
      <c r="V212" s="74">
        <f t="shared" si="38"/>
        <v>184450</v>
      </c>
    </row>
    <row r="213" spans="1:22" ht="25.5" x14ac:dyDescent="0.25">
      <c r="A213" s="252">
        <v>211</v>
      </c>
      <c r="B213" s="263">
        <v>42151626</v>
      </c>
      <c r="C213" s="86" t="s">
        <v>1226</v>
      </c>
      <c r="D213" s="68" t="s">
        <v>1227</v>
      </c>
      <c r="E213" s="86" t="s">
        <v>1214</v>
      </c>
      <c r="F213" s="69">
        <v>2</v>
      </c>
      <c r="G213" s="69"/>
      <c r="H213" s="71" t="s">
        <v>929</v>
      </c>
      <c r="I213" s="259">
        <v>40000</v>
      </c>
      <c r="J213" s="73">
        <f t="shared" si="39"/>
        <v>7600</v>
      </c>
      <c r="K213" s="73">
        <f t="shared" si="40"/>
        <v>47600</v>
      </c>
      <c r="L213" s="77">
        <f t="shared" si="35"/>
        <v>95200</v>
      </c>
      <c r="M213" s="72">
        <v>44400</v>
      </c>
      <c r="N213" s="73">
        <f t="shared" si="44"/>
        <v>8436</v>
      </c>
      <c r="O213" s="73">
        <f t="shared" si="45"/>
        <v>52836</v>
      </c>
      <c r="P213" s="74">
        <f t="shared" si="36"/>
        <v>105672</v>
      </c>
      <c r="Q213" s="259">
        <v>36000</v>
      </c>
      <c r="R213" s="73">
        <f t="shared" si="41"/>
        <v>6840</v>
      </c>
      <c r="S213" s="73">
        <f t="shared" si="42"/>
        <v>42840</v>
      </c>
      <c r="T213" s="77">
        <f t="shared" si="37"/>
        <v>85680</v>
      </c>
      <c r="U213" s="72">
        <f t="shared" si="43"/>
        <v>47758.666666666664</v>
      </c>
      <c r="V213" s="74">
        <f t="shared" si="38"/>
        <v>95517.333333333328</v>
      </c>
    </row>
    <row r="214" spans="1:22" ht="25.5" x14ac:dyDescent="0.25">
      <c r="A214" s="256">
        <v>212</v>
      </c>
      <c r="B214" s="263">
        <v>42152003</v>
      </c>
      <c r="C214" s="86" t="s">
        <v>1228</v>
      </c>
      <c r="D214" s="68" t="s">
        <v>1229</v>
      </c>
      <c r="E214" s="86" t="s">
        <v>1230</v>
      </c>
      <c r="F214" s="69">
        <v>2</v>
      </c>
      <c r="G214" s="69"/>
      <c r="H214" s="71" t="s">
        <v>929</v>
      </c>
      <c r="I214" s="259">
        <v>84000</v>
      </c>
      <c r="J214" s="73">
        <f t="shared" si="39"/>
        <v>15960</v>
      </c>
      <c r="K214" s="73">
        <f t="shared" si="40"/>
        <v>99960</v>
      </c>
      <c r="L214" s="77">
        <f t="shared" si="35"/>
        <v>199920</v>
      </c>
      <c r="M214" s="72">
        <v>93300</v>
      </c>
      <c r="N214" s="73">
        <f t="shared" si="44"/>
        <v>17727</v>
      </c>
      <c r="O214" s="73">
        <f t="shared" si="45"/>
        <v>111027</v>
      </c>
      <c r="P214" s="74">
        <f t="shared" si="36"/>
        <v>222054</v>
      </c>
      <c r="Q214" s="259">
        <v>75600</v>
      </c>
      <c r="R214" s="73">
        <f t="shared" si="41"/>
        <v>14364</v>
      </c>
      <c r="S214" s="73">
        <f t="shared" si="42"/>
        <v>89964</v>
      </c>
      <c r="T214" s="77">
        <f t="shared" si="37"/>
        <v>179928</v>
      </c>
      <c r="U214" s="72">
        <f t="shared" si="43"/>
        <v>100317</v>
      </c>
      <c r="V214" s="74">
        <f t="shared" si="38"/>
        <v>200634</v>
      </c>
    </row>
    <row r="215" spans="1:22" ht="25.5" x14ac:dyDescent="0.25">
      <c r="A215" s="256">
        <v>213</v>
      </c>
      <c r="B215" s="263">
        <v>42152003</v>
      </c>
      <c r="C215" s="86" t="s">
        <v>1231</v>
      </c>
      <c r="D215" s="68" t="s">
        <v>1232</v>
      </c>
      <c r="E215" s="86" t="s">
        <v>1230</v>
      </c>
      <c r="F215" s="69">
        <v>2</v>
      </c>
      <c r="G215" s="69"/>
      <c r="H215" s="71" t="s">
        <v>929</v>
      </c>
      <c r="I215" s="259">
        <v>84000</v>
      </c>
      <c r="J215" s="73">
        <f t="shared" si="39"/>
        <v>15960</v>
      </c>
      <c r="K215" s="73">
        <f t="shared" si="40"/>
        <v>99960</v>
      </c>
      <c r="L215" s="77">
        <f t="shared" si="35"/>
        <v>199920</v>
      </c>
      <c r="M215" s="72">
        <v>93300</v>
      </c>
      <c r="N215" s="73">
        <f t="shared" si="44"/>
        <v>17727</v>
      </c>
      <c r="O215" s="73">
        <f t="shared" si="45"/>
        <v>111027</v>
      </c>
      <c r="P215" s="74">
        <f t="shared" si="36"/>
        <v>222054</v>
      </c>
      <c r="Q215" s="259">
        <v>75600</v>
      </c>
      <c r="R215" s="73">
        <f t="shared" si="41"/>
        <v>14364</v>
      </c>
      <c r="S215" s="73">
        <f t="shared" si="42"/>
        <v>89964</v>
      </c>
      <c r="T215" s="77">
        <f t="shared" si="37"/>
        <v>179928</v>
      </c>
      <c r="U215" s="72">
        <f t="shared" si="43"/>
        <v>100317</v>
      </c>
      <c r="V215" s="74">
        <f t="shared" si="38"/>
        <v>200634</v>
      </c>
    </row>
    <row r="216" spans="1:22" ht="38.25" x14ac:dyDescent="0.25">
      <c r="A216" s="252">
        <v>214</v>
      </c>
      <c r="B216" s="263">
        <v>42151605</v>
      </c>
      <c r="C216" s="86" t="s">
        <v>1233</v>
      </c>
      <c r="D216" s="68" t="s">
        <v>1234</v>
      </c>
      <c r="E216" s="86" t="s">
        <v>1214</v>
      </c>
      <c r="F216" s="69">
        <v>1</v>
      </c>
      <c r="G216" s="69"/>
      <c r="H216" s="71" t="s">
        <v>929</v>
      </c>
      <c r="I216" s="259">
        <v>270000</v>
      </c>
      <c r="J216" s="73">
        <f t="shared" si="39"/>
        <v>51300</v>
      </c>
      <c r="K216" s="73">
        <f t="shared" si="40"/>
        <v>321300</v>
      </c>
      <c r="L216" s="77">
        <f t="shared" si="35"/>
        <v>321300</v>
      </c>
      <c r="M216" s="72">
        <v>300000</v>
      </c>
      <c r="N216" s="73">
        <f t="shared" si="44"/>
        <v>57000</v>
      </c>
      <c r="O216" s="73">
        <f t="shared" si="45"/>
        <v>357000</v>
      </c>
      <c r="P216" s="74">
        <f t="shared" si="36"/>
        <v>357000</v>
      </c>
      <c r="Q216" s="259">
        <v>243000</v>
      </c>
      <c r="R216" s="73">
        <f t="shared" si="41"/>
        <v>46170</v>
      </c>
      <c r="S216" s="73">
        <f t="shared" si="42"/>
        <v>289170</v>
      </c>
      <c r="T216" s="77">
        <f t="shared" si="37"/>
        <v>289170</v>
      </c>
      <c r="U216" s="72">
        <f t="shared" si="43"/>
        <v>322490</v>
      </c>
      <c r="V216" s="74">
        <f t="shared" si="38"/>
        <v>322490</v>
      </c>
    </row>
    <row r="217" spans="1:22" ht="38.25" x14ac:dyDescent="0.25">
      <c r="A217" s="256">
        <v>215</v>
      </c>
      <c r="B217" s="263">
        <v>42151638</v>
      </c>
      <c r="C217" s="86" t="s">
        <v>1235</v>
      </c>
      <c r="D217" s="68" t="s">
        <v>1236</v>
      </c>
      <c r="E217" s="86" t="s">
        <v>1214</v>
      </c>
      <c r="F217" s="69">
        <v>2</v>
      </c>
      <c r="G217" s="69"/>
      <c r="H217" s="71" t="s">
        <v>929</v>
      </c>
      <c r="I217" s="259">
        <v>40000</v>
      </c>
      <c r="J217" s="73">
        <f t="shared" si="39"/>
        <v>7600</v>
      </c>
      <c r="K217" s="73">
        <f t="shared" si="40"/>
        <v>47600</v>
      </c>
      <c r="L217" s="77">
        <f t="shared" si="35"/>
        <v>95200</v>
      </c>
      <c r="M217" s="72">
        <v>44400</v>
      </c>
      <c r="N217" s="73">
        <f t="shared" si="44"/>
        <v>8436</v>
      </c>
      <c r="O217" s="73">
        <f t="shared" si="45"/>
        <v>52836</v>
      </c>
      <c r="P217" s="74">
        <f t="shared" si="36"/>
        <v>105672</v>
      </c>
      <c r="Q217" s="259">
        <v>36000</v>
      </c>
      <c r="R217" s="73">
        <f t="shared" si="41"/>
        <v>6840</v>
      </c>
      <c r="S217" s="73">
        <f t="shared" si="42"/>
        <v>42840</v>
      </c>
      <c r="T217" s="77">
        <f t="shared" si="37"/>
        <v>85680</v>
      </c>
      <c r="U217" s="72">
        <f t="shared" si="43"/>
        <v>47758.666666666664</v>
      </c>
      <c r="V217" s="74">
        <f t="shared" si="38"/>
        <v>95517.333333333328</v>
      </c>
    </row>
    <row r="218" spans="1:22" ht="76.5" x14ac:dyDescent="0.25">
      <c r="A218" s="256">
        <v>216</v>
      </c>
      <c r="B218" s="263">
        <v>42151639</v>
      </c>
      <c r="C218" s="86" t="s">
        <v>1237</v>
      </c>
      <c r="D218" s="78" t="s">
        <v>1238</v>
      </c>
      <c r="E218" s="86" t="s">
        <v>1239</v>
      </c>
      <c r="F218" s="69">
        <v>2</v>
      </c>
      <c r="G218" s="69"/>
      <c r="H218" s="71" t="s">
        <v>929</v>
      </c>
      <c r="I218" s="259">
        <v>198200</v>
      </c>
      <c r="J218" s="73">
        <f t="shared" si="39"/>
        <v>37658</v>
      </c>
      <c r="K218" s="73">
        <f t="shared" si="40"/>
        <v>235858</v>
      </c>
      <c r="L218" s="77">
        <f t="shared" si="35"/>
        <v>471716</v>
      </c>
      <c r="M218" s="72">
        <v>220200</v>
      </c>
      <c r="N218" s="73">
        <f t="shared" si="44"/>
        <v>41838</v>
      </c>
      <c r="O218" s="73">
        <f t="shared" si="45"/>
        <v>262038</v>
      </c>
      <c r="P218" s="74">
        <f t="shared" si="36"/>
        <v>524076</v>
      </c>
      <c r="Q218" s="259">
        <v>178300</v>
      </c>
      <c r="R218" s="73">
        <f t="shared" si="41"/>
        <v>33877</v>
      </c>
      <c r="S218" s="73">
        <f t="shared" si="42"/>
        <v>212177</v>
      </c>
      <c r="T218" s="77">
        <f t="shared" si="37"/>
        <v>424354</v>
      </c>
      <c r="U218" s="72">
        <f t="shared" si="43"/>
        <v>236691</v>
      </c>
      <c r="V218" s="74">
        <f t="shared" si="38"/>
        <v>473382</v>
      </c>
    </row>
    <row r="219" spans="1:22" ht="63.75" x14ac:dyDescent="0.25">
      <c r="A219" s="252">
        <v>217</v>
      </c>
      <c r="B219" s="263">
        <v>42151655</v>
      </c>
      <c r="C219" s="86" t="s">
        <v>1240</v>
      </c>
      <c r="D219" s="68" t="s">
        <v>1241</v>
      </c>
      <c r="E219" s="86" t="s">
        <v>1242</v>
      </c>
      <c r="F219" s="69">
        <v>1</v>
      </c>
      <c r="G219" s="69"/>
      <c r="H219" s="71" t="s">
        <v>929</v>
      </c>
      <c r="I219" s="259">
        <v>84000</v>
      </c>
      <c r="J219" s="73">
        <f t="shared" si="39"/>
        <v>15960</v>
      </c>
      <c r="K219" s="73">
        <f t="shared" si="40"/>
        <v>99960</v>
      </c>
      <c r="L219" s="77">
        <f t="shared" si="35"/>
        <v>99960</v>
      </c>
      <c r="M219" s="72">
        <v>93300</v>
      </c>
      <c r="N219" s="73">
        <f t="shared" si="44"/>
        <v>17727</v>
      </c>
      <c r="O219" s="73">
        <f t="shared" si="45"/>
        <v>111027</v>
      </c>
      <c r="P219" s="74">
        <f t="shared" si="36"/>
        <v>111027</v>
      </c>
      <c r="Q219" s="259">
        <v>75600</v>
      </c>
      <c r="R219" s="73">
        <f t="shared" si="41"/>
        <v>14364</v>
      </c>
      <c r="S219" s="73">
        <f t="shared" si="42"/>
        <v>89964</v>
      </c>
      <c r="T219" s="77">
        <f t="shared" si="37"/>
        <v>89964</v>
      </c>
      <c r="U219" s="72">
        <f t="shared" si="43"/>
        <v>100317</v>
      </c>
      <c r="V219" s="74">
        <f t="shared" si="38"/>
        <v>100317</v>
      </c>
    </row>
    <row r="220" spans="1:22" ht="51" x14ac:dyDescent="0.25">
      <c r="A220" s="256">
        <v>218</v>
      </c>
      <c r="B220" s="263">
        <v>42151657</v>
      </c>
      <c r="C220" s="86" t="s">
        <v>1243</v>
      </c>
      <c r="D220" s="78" t="s">
        <v>1244</v>
      </c>
      <c r="E220" s="86" t="s">
        <v>1245</v>
      </c>
      <c r="F220" s="69">
        <v>1</v>
      </c>
      <c r="G220" s="69"/>
      <c r="H220" s="71" t="s">
        <v>929</v>
      </c>
      <c r="I220" s="259">
        <v>360000</v>
      </c>
      <c r="J220" s="73">
        <f t="shared" si="39"/>
        <v>68400</v>
      </c>
      <c r="K220" s="73">
        <f t="shared" si="40"/>
        <v>428400</v>
      </c>
      <c r="L220" s="77">
        <f t="shared" si="35"/>
        <v>428400</v>
      </c>
      <c r="M220" s="72">
        <v>400000</v>
      </c>
      <c r="N220" s="73">
        <f t="shared" si="44"/>
        <v>76000</v>
      </c>
      <c r="O220" s="73">
        <f t="shared" si="45"/>
        <v>476000</v>
      </c>
      <c r="P220" s="74">
        <f t="shared" si="36"/>
        <v>476000</v>
      </c>
      <c r="Q220" s="259">
        <v>324000</v>
      </c>
      <c r="R220" s="73">
        <f t="shared" si="41"/>
        <v>61560</v>
      </c>
      <c r="S220" s="73">
        <f t="shared" si="42"/>
        <v>385560</v>
      </c>
      <c r="T220" s="77">
        <f t="shared" si="37"/>
        <v>385560</v>
      </c>
      <c r="U220" s="72">
        <f t="shared" si="43"/>
        <v>429986.66666666669</v>
      </c>
      <c r="V220" s="74">
        <f t="shared" si="38"/>
        <v>429986.66666666669</v>
      </c>
    </row>
    <row r="221" spans="1:22" ht="89.25" x14ac:dyDescent="0.25">
      <c r="A221" s="256">
        <v>219</v>
      </c>
      <c r="B221" s="263">
        <v>42151674</v>
      </c>
      <c r="C221" s="86" t="s">
        <v>1246</v>
      </c>
      <c r="D221" s="68" t="s">
        <v>1247</v>
      </c>
      <c r="E221" s="86" t="s">
        <v>1248</v>
      </c>
      <c r="F221" s="69">
        <v>2</v>
      </c>
      <c r="G221" s="69"/>
      <c r="H221" s="71" t="s">
        <v>929</v>
      </c>
      <c r="I221" s="259">
        <v>80000</v>
      </c>
      <c r="J221" s="73">
        <f t="shared" si="39"/>
        <v>15200</v>
      </c>
      <c r="K221" s="73">
        <f t="shared" si="40"/>
        <v>95200</v>
      </c>
      <c r="L221" s="77">
        <f t="shared" si="35"/>
        <v>190400</v>
      </c>
      <c r="M221" s="72">
        <v>88800</v>
      </c>
      <c r="N221" s="73">
        <f t="shared" si="44"/>
        <v>16872</v>
      </c>
      <c r="O221" s="73">
        <f t="shared" si="45"/>
        <v>105672</v>
      </c>
      <c r="P221" s="74">
        <f t="shared" si="36"/>
        <v>211344</v>
      </c>
      <c r="Q221" s="259">
        <v>72000</v>
      </c>
      <c r="R221" s="73">
        <f t="shared" si="41"/>
        <v>13680</v>
      </c>
      <c r="S221" s="73">
        <f t="shared" si="42"/>
        <v>85680</v>
      </c>
      <c r="T221" s="77">
        <f t="shared" si="37"/>
        <v>171360</v>
      </c>
      <c r="U221" s="72">
        <f t="shared" si="43"/>
        <v>95517.333333333328</v>
      </c>
      <c r="V221" s="74">
        <f t="shared" si="38"/>
        <v>191034.66666666666</v>
      </c>
    </row>
    <row r="222" spans="1:22" ht="51" x14ac:dyDescent="0.25">
      <c r="A222" s="252">
        <v>220</v>
      </c>
      <c r="B222" s="263">
        <v>42151676</v>
      </c>
      <c r="C222" s="86" t="s">
        <v>1249</v>
      </c>
      <c r="D222" s="68" t="s">
        <v>1250</v>
      </c>
      <c r="E222" s="86" t="s">
        <v>1248</v>
      </c>
      <c r="F222" s="69">
        <v>2</v>
      </c>
      <c r="G222" s="69"/>
      <c r="H222" s="71" t="s">
        <v>929</v>
      </c>
      <c r="I222" s="259">
        <v>17000</v>
      </c>
      <c r="J222" s="73">
        <f t="shared" si="39"/>
        <v>3230</v>
      </c>
      <c r="K222" s="73">
        <f t="shared" si="40"/>
        <v>20230</v>
      </c>
      <c r="L222" s="77">
        <f t="shared" si="35"/>
        <v>40460</v>
      </c>
      <c r="M222" s="72">
        <v>18800</v>
      </c>
      <c r="N222" s="73">
        <f t="shared" si="44"/>
        <v>3572</v>
      </c>
      <c r="O222" s="73">
        <f t="shared" si="45"/>
        <v>22372</v>
      </c>
      <c r="P222" s="74">
        <f t="shared" si="36"/>
        <v>44744</v>
      </c>
      <c r="Q222" s="259">
        <v>15300</v>
      </c>
      <c r="R222" s="73">
        <f t="shared" si="41"/>
        <v>2907</v>
      </c>
      <c r="S222" s="73">
        <f t="shared" si="42"/>
        <v>18207</v>
      </c>
      <c r="T222" s="77">
        <f t="shared" si="37"/>
        <v>36414</v>
      </c>
      <c r="U222" s="72">
        <f t="shared" si="43"/>
        <v>20269.666666666668</v>
      </c>
      <c r="V222" s="74">
        <f t="shared" si="38"/>
        <v>40539.333333333336</v>
      </c>
    </row>
    <row r="223" spans="1:22" ht="76.5" x14ac:dyDescent="0.25">
      <c r="A223" s="256">
        <v>221</v>
      </c>
      <c r="B223" s="263">
        <v>42151681</v>
      </c>
      <c r="C223" s="86" t="s">
        <v>1251</v>
      </c>
      <c r="D223" s="68" t="s">
        <v>1252</v>
      </c>
      <c r="E223" s="126" t="s">
        <v>1253</v>
      </c>
      <c r="F223" s="69">
        <v>2</v>
      </c>
      <c r="G223" s="69"/>
      <c r="H223" s="71" t="s">
        <v>929</v>
      </c>
      <c r="I223" s="259">
        <v>98000</v>
      </c>
      <c r="J223" s="73">
        <f t="shared" si="39"/>
        <v>18620</v>
      </c>
      <c r="K223" s="73">
        <f t="shared" si="40"/>
        <v>116620</v>
      </c>
      <c r="L223" s="77">
        <f t="shared" si="35"/>
        <v>233240</v>
      </c>
      <c r="M223" s="72">
        <v>108800</v>
      </c>
      <c r="N223" s="73">
        <f t="shared" si="44"/>
        <v>20672</v>
      </c>
      <c r="O223" s="73">
        <f t="shared" si="45"/>
        <v>129472</v>
      </c>
      <c r="P223" s="74">
        <f t="shared" si="36"/>
        <v>258944</v>
      </c>
      <c r="Q223" s="259">
        <v>88200</v>
      </c>
      <c r="R223" s="73">
        <f t="shared" si="41"/>
        <v>16758</v>
      </c>
      <c r="S223" s="73">
        <f t="shared" si="42"/>
        <v>104958</v>
      </c>
      <c r="T223" s="77">
        <f t="shared" si="37"/>
        <v>209916</v>
      </c>
      <c r="U223" s="72">
        <f t="shared" si="43"/>
        <v>117016.66666666667</v>
      </c>
      <c r="V223" s="74">
        <f t="shared" si="38"/>
        <v>234033.33333333334</v>
      </c>
    </row>
    <row r="224" spans="1:22" ht="63.75" x14ac:dyDescent="0.25">
      <c r="A224" s="256">
        <v>222</v>
      </c>
      <c r="B224" s="263">
        <v>42151901</v>
      </c>
      <c r="C224" s="86" t="s">
        <v>1254</v>
      </c>
      <c r="D224" s="68" t="s">
        <v>1255</v>
      </c>
      <c r="E224" s="86" t="s">
        <v>1248</v>
      </c>
      <c r="F224" s="69">
        <v>2</v>
      </c>
      <c r="G224" s="69"/>
      <c r="H224" s="71" t="s">
        <v>929</v>
      </c>
      <c r="I224" s="259">
        <v>34000</v>
      </c>
      <c r="J224" s="73">
        <f t="shared" si="39"/>
        <v>6460</v>
      </c>
      <c r="K224" s="73">
        <f t="shared" si="40"/>
        <v>40460</v>
      </c>
      <c r="L224" s="77">
        <f t="shared" si="35"/>
        <v>80920</v>
      </c>
      <c r="M224" s="72">
        <v>37700</v>
      </c>
      <c r="N224" s="73">
        <f t="shared" si="44"/>
        <v>7163</v>
      </c>
      <c r="O224" s="73">
        <f t="shared" si="45"/>
        <v>44863</v>
      </c>
      <c r="P224" s="74">
        <f t="shared" si="36"/>
        <v>89726</v>
      </c>
      <c r="Q224" s="259">
        <v>30600</v>
      </c>
      <c r="R224" s="73">
        <f t="shared" si="41"/>
        <v>5814</v>
      </c>
      <c r="S224" s="73">
        <f t="shared" si="42"/>
        <v>36414</v>
      </c>
      <c r="T224" s="77">
        <f t="shared" si="37"/>
        <v>72828</v>
      </c>
      <c r="U224" s="72">
        <f t="shared" si="43"/>
        <v>40579</v>
      </c>
      <c r="V224" s="74">
        <f t="shared" si="38"/>
        <v>81158</v>
      </c>
    </row>
    <row r="225" spans="1:22" ht="63.75" x14ac:dyDescent="0.25">
      <c r="A225" s="252">
        <v>223</v>
      </c>
      <c r="B225" s="263">
        <v>53131501</v>
      </c>
      <c r="C225" s="86" t="s">
        <v>1256</v>
      </c>
      <c r="D225" s="68" t="s">
        <v>1257</v>
      </c>
      <c r="E225" s="67" t="s">
        <v>1258</v>
      </c>
      <c r="F225" s="69">
        <v>2</v>
      </c>
      <c r="G225" s="69"/>
      <c r="H225" s="71" t="s">
        <v>929</v>
      </c>
      <c r="I225" s="259">
        <v>40000</v>
      </c>
      <c r="J225" s="73">
        <f t="shared" si="39"/>
        <v>7600</v>
      </c>
      <c r="K225" s="73">
        <f t="shared" si="40"/>
        <v>47600</v>
      </c>
      <c r="L225" s="77">
        <f t="shared" si="35"/>
        <v>95200</v>
      </c>
      <c r="M225" s="72">
        <v>44400</v>
      </c>
      <c r="N225" s="73">
        <f t="shared" si="44"/>
        <v>8436</v>
      </c>
      <c r="O225" s="73">
        <f t="shared" si="45"/>
        <v>52836</v>
      </c>
      <c r="P225" s="74">
        <f t="shared" si="36"/>
        <v>105672</v>
      </c>
      <c r="Q225" s="259">
        <v>36000</v>
      </c>
      <c r="R225" s="73">
        <f t="shared" si="41"/>
        <v>6840</v>
      </c>
      <c r="S225" s="73">
        <f t="shared" si="42"/>
        <v>42840</v>
      </c>
      <c r="T225" s="77">
        <f t="shared" si="37"/>
        <v>85680</v>
      </c>
      <c r="U225" s="72">
        <f t="shared" si="43"/>
        <v>47758.666666666664</v>
      </c>
      <c r="V225" s="74">
        <f t="shared" si="38"/>
        <v>95517.333333333328</v>
      </c>
    </row>
    <row r="226" spans="1:22" ht="51" x14ac:dyDescent="0.25">
      <c r="A226" s="256">
        <v>224</v>
      </c>
      <c r="B226" s="263">
        <v>53131502</v>
      </c>
      <c r="C226" s="86" t="s">
        <v>1259</v>
      </c>
      <c r="D226" s="68" t="s">
        <v>1260</v>
      </c>
      <c r="E226" s="86" t="s">
        <v>1261</v>
      </c>
      <c r="F226" s="69">
        <v>2</v>
      </c>
      <c r="G226" s="69"/>
      <c r="H226" s="71" t="s">
        <v>929</v>
      </c>
      <c r="I226" s="259">
        <v>13000</v>
      </c>
      <c r="J226" s="73">
        <f t="shared" si="39"/>
        <v>2470</v>
      </c>
      <c r="K226" s="73">
        <f t="shared" si="40"/>
        <v>15470</v>
      </c>
      <c r="L226" s="77">
        <f t="shared" si="35"/>
        <v>30940</v>
      </c>
      <c r="M226" s="72">
        <v>14400</v>
      </c>
      <c r="N226" s="73">
        <f t="shared" si="44"/>
        <v>2736</v>
      </c>
      <c r="O226" s="73">
        <f t="shared" si="45"/>
        <v>17136</v>
      </c>
      <c r="P226" s="74">
        <f t="shared" si="36"/>
        <v>34272</v>
      </c>
      <c r="Q226" s="259">
        <v>11700</v>
      </c>
      <c r="R226" s="73">
        <f t="shared" si="41"/>
        <v>2223</v>
      </c>
      <c r="S226" s="73">
        <f t="shared" si="42"/>
        <v>13923</v>
      </c>
      <c r="T226" s="77">
        <f t="shared" si="37"/>
        <v>27846</v>
      </c>
      <c r="U226" s="72">
        <f t="shared" si="43"/>
        <v>15509.666666666666</v>
      </c>
      <c r="V226" s="74">
        <f t="shared" si="38"/>
        <v>31019.333333333332</v>
      </c>
    </row>
    <row r="227" spans="1:22" ht="38.25" x14ac:dyDescent="0.25">
      <c r="A227" s="256">
        <v>225</v>
      </c>
      <c r="B227" s="263">
        <v>53131504</v>
      </c>
      <c r="C227" s="86" t="s">
        <v>1262</v>
      </c>
      <c r="D227" s="68" t="s">
        <v>1263</v>
      </c>
      <c r="E227" s="86" t="s">
        <v>1264</v>
      </c>
      <c r="F227" s="69">
        <v>2</v>
      </c>
      <c r="G227" s="86"/>
      <c r="H227" s="71" t="s">
        <v>929</v>
      </c>
      <c r="I227" s="259">
        <v>28000</v>
      </c>
      <c r="J227" s="73">
        <f t="shared" si="39"/>
        <v>5320</v>
      </c>
      <c r="K227" s="73">
        <f t="shared" si="40"/>
        <v>33320</v>
      </c>
      <c r="L227" s="77">
        <f t="shared" si="35"/>
        <v>66640</v>
      </c>
      <c r="M227" s="72">
        <v>31100</v>
      </c>
      <c r="N227" s="73">
        <f t="shared" si="44"/>
        <v>5909</v>
      </c>
      <c r="O227" s="73">
        <f t="shared" si="45"/>
        <v>37009</v>
      </c>
      <c r="P227" s="74">
        <f t="shared" si="36"/>
        <v>74018</v>
      </c>
      <c r="Q227" s="259">
        <v>25200</v>
      </c>
      <c r="R227" s="73">
        <f t="shared" si="41"/>
        <v>4788</v>
      </c>
      <c r="S227" s="73">
        <f t="shared" si="42"/>
        <v>29988</v>
      </c>
      <c r="T227" s="77">
        <f t="shared" si="37"/>
        <v>59976</v>
      </c>
      <c r="U227" s="72">
        <f t="shared" si="43"/>
        <v>33439</v>
      </c>
      <c r="V227" s="74">
        <f t="shared" si="38"/>
        <v>66878</v>
      </c>
    </row>
    <row r="228" spans="1:22" ht="25.5" x14ac:dyDescent="0.25">
      <c r="A228" s="252">
        <v>226</v>
      </c>
      <c r="B228" s="263">
        <v>53131505</v>
      </c>
      <c r="C228" s="86" t="s">
        <v>1265</v>
      </c>
      <c r="D228" s="68" t="s">
        <v>1266</v>
      </c>
      <c r="E228" s="86" t="s">
        <v>1267</v>
      </c>
      <c r="F228" s="69">
        <v>2</v>
      </c>
      <c r="G228" s="69"/>
      <c r="H228" s="71" t="s">
        <v>929</v>
      </c>
      <c r="I228" s="259">
        <v>30000</v>
      </c>
      <c r="J228" s="73">
        <f t="shared" si="39"/>
        <v>5700</v>
      </c>
      <c r="K228" s="73">
        <f t="shared" si="40"/>
        <v>35700</v>
      </c>
      <c r="L228" s="77">
        <f t="shared" si="35"/>
        <v>71400</v>
      </c>
      <c r="M228" s="72">
        <v>33300</v>
      </c>
      <c r="N228" s="73">
        <f t="shared" si="44"/>
        <v>6327</v>
      </c>
      <c r="O228" s="73">
        <f t="shared" si="45"/>
        <v>39627</v>
      </c>
      <c r="P228" s="74">
        <f t="shared" si="36"/>
        <v>79254</v>
      </c>
      <c r="Q228" s="259">
        <v>27000</v>
      </c>
      <c r="R228" s="73">
        <f t="shared" si="41"/>
        <v>5130</v>
      </c>
      <c r="S228" s="73">
        <f t="shared" si="42"/>
        <v>32130</v>
      </c>
      <c r="T228" s="77">
        <f t="shared" si="37"/>
        <v>64260</v>
      </c>
      <c r="U228" s="72">
        <f t="shared" si="43"/>
        <v>35819</v>
      </c>
      <c r="V228" s="74">
        <f t="shared" si="38"/>
        <v>71638</v>
      </c>
    </row>
    <row r="229" spans="1:22" ht="63.75" x14ac:dyDescent="0.25">
      <c r="A229" s="256">
        <v>227</v>
      </c>
      <c r="B229" s="263">
        <v>53131506</v>
      </c>
      <c r="C229" s="86" t="s">
        <v>1268</v>
      </c>
      <c r="D229" s="68" t="s">
        <v>1269</v>
      </c>
      <c r="E229" s="86" t="s">
        <v>1270</v>
      </c>
      <c r="F229" s="69">
        <v>2</v>
      </c>
      <c r="G229" s="69"/>
      <c r="H229" s="71" t="s">
        <v>929</v>
      </c>
      <c r="I229" s="259">
        <v>62000</v>
      </c>
      <c r="J229" s="73">
        <f t="shared" si="39"/>
        <v>11780</v>
      </c>
      <c r="K229" s="73">
        <f t="shared" si="40"/>
        <v>73780</v>
      </c>
      <c r="L229" s="77">
        <f t="shared" si="35"/>
        <v>147560</v>
      </c>
      <c r="M229" s="72">
        <v>68800</v>
      </c>
      <c r="N229" s="73">
        <f t="shared" si="44"/>
        <v>13072</v>
      </c>
      <c r="O229" s="73">
        <f t="shared" si="45"/>
        <v>81872</v>
      </c>
      <c r="P229" s="74">
        <f t="shared" si="36"/>
        <v>163744</v>
      </c>
      <c r="Q229" s="259">
        <v>55800</v>
      </c>
      <c r="R229" s="73">
        <f t="shared" si="41"/>
        <v>10602</v>
      </c>
      <c r="S229" s="73">
        <f t="shared" si="42"/>
        <v>66402</v>
      </c>
      <c r="T229" s="77">
        <f t="shared" si="37"/>
        <v>132804</v>
      </c>
      <c r="U229" s="72">
        <f t="shared" si="43"/>
        <v>74018</v>
      </c>
      <c r="V229" s="74">
        <f t="shared" si="38"/>
        <v>148036</v>
      </c>
    </row>
    <row r="230" spans="1:22" ht="63.75" x14ac:dyDescent="0.25">
      <c r="A230" s="256">
        <v>228</v>
      </c>
      <c r="B230" s="263">
        <v>53131508</v>
      </c>
      <c r="C230" s="86" t="s">
        <v>1271</v>
      </c>
      <c r="D230" s="68" t="s">
        <v>1272</v>
      </c>
      <c r="E230" s="86" t="s">
        <v>1273</v>
      </c>
      <c r="F230" s="69">
        <v>1</v>
      </c>
      <c r="G230" s="69"/>
      <c r="H230" s="71" t="s">
        <v>929</v>
      </c>
      <c r="I230" s="259">
        <v>46000</v>
      </c>
      <c r="J230" s="73">
        <f t="shared" si="39"/>
        <v>8740</v>
      </c>
      <c r="K230" s="73">
        <f t="shared" si="40"/>
        <v>54740</v>
      </c>
      <c r="L230" s="77">
        <f t="shared" si="35"/>
        <v>54740</v>
      </c>
      <c r="M230" s="72">
        <v>51100</v>
      </c>
      <c r="N230" s="73">
        <f t="shared" si="44"/>
        <v>9709</v>
      </c>
      <c r="O230" s="73">
        <f t="shared" si="45"/>
        <v>60809</v>
      </c>
      <c r="P230" s="74">
        <f t="shared" si="36"/>
        <v>60809</v>
      </c>
      <c r="Q230" s="259">
        <v>41400</v>
      </c>
      <c r="R230" s="73">
        <f t="shared" si="41"/>
        <v>7866</v>
      </c>
      <c r="S230" s="73">
        <f t="shared" si="42"/>
        <v>49266</v>
      </c>
      <c r="T230" s="77">
        <f t="shared" si="37"/>
        <v>49266</v>
      </c>
      <c r="U230" s="72">
        <f t="shared" si="43"/>
        <v>54938.333333333336</v>
      </c>
      <c r="V230" s="74">
        <f t="shared" si="38"/>
        <v>54938.333333333336</v>
      </c>
    </row>
    <row r="231" spans="1:22" ht="38.25" x14ac:dyDescent="0.25">
      <c r="A231" s="252">
        <v>229</v>
      </c>
      <c r="B231" s="263">
        <v>53131510</v>
      </c>
      <c r="C231" s="86" t="s">
        <v>1274</v>
      </c>
      <c r="D231" s="68" t="s">
        <v>1275</v>
      </c>
      <c r="E231" s="86" t="s">
        <v>1276</v>
      </c>
      <c r="F231" s="69">
        <v>1</v>
      </c>
      <c r="G231" s="69"/>
      <c r="H231" s="71" t="s">
        <v>929</v>
      </c>
      <c r="I231" s="259">
        <v>57000</v>
      </c>
      <c r="J231" s="73">
        <f t="shared" si="39"/>
        <v>10830</v>
      </c>
      <c r="K231" s="73">
        <f t="shared" si="40"/>
        <v>67830</v>
      </c>
      <c r="L231" s="77">
        <f t="shared" si="35"/>
        <v>67830</v>
      </c>
      <c r="M231" s="72">
        <v>63300</v>
      </c>
      <c r="N231" s="73">
        <f t="shared" si="44"/>
        <v>12027</v>
      </c>
      <c r="O231" s="73">
        <f t="shared" si="45"/>
        <v>75327</v>
      </c>
      <c r="P231" s="74">
        <f t="shared" si="36"/>
        <v>75327</v>
      </c>
      <c r="Q231" s="259">
        <v>51300</v>
      </c>
      <c r="R231" s="73">
        <f t="shared" si="41"/>
        <v>9747</v>
      </c>
      <c r="S231" s="73">
        <f t="shared" si="42"/>
        <v>61047</v>
      </c>
      <c r="T231" s="77">
        <f t="shared" si="37"/>
        <v>61047</v>
      </c>
      <c r="U231" s="72">
        <f t="shared" si="43"/>
        <v>68068</v>
      </c>
      <c r="V231" s="74">
        <f t="shared" si="38"/>
        <v>68068</v>
      </c>
    </row>
    <row r="232" spans="1:22" ht="114.75" x14ac:dyDescent="0.25">
      <c r="A232" s="256">
        <v>230</v>
      </c>
      <c r="B232" s="263">
        <v>53131626</v>
      </c>
      <c r="C232" s="86" t="s">
        <v>1277</v>
      </c>
      <c r="D232" s="68" t="s">
        <v>1278</v>
      </c>
      <c r="E232" s="86" t="s">
        <v>1279</v>
      </c>
      <c r="F232" s="69">
        <v>2</v>
      </c>
      <c r="G232" s="69"/>
      <c r="H232" s="71" t="s">
        <v>929</v>
      </c>
      <c r="I232" s="259">
        <v>240000</v>
      </c>
      <c r="J232" s="73">
        <f t="shared" si="39"/>
        <v>45600</v>
      </c>
      <c r="K232" s="73">
        <f t="shared" si="40"/>
        <v>285600</v>
      </c>
      <c r="L232" s="77">
        <f t="shared" si="35"/>
        <v>571200</v>
      </c>
      <c r="M232" s="72">
        <v>266600</v>
      </c>
      <c r="N232" s="73">
        <f t="shared" si="44"/>
        <v>50654</v>
      </c>
      <c r="O232" s="73">
        <f t="shared" si="45"/>
        <v>317254</v>
      </c>
      <c r="P232" s="74">
        <f t="shared" si="36"/>
        <v>634508</v>
      </c>
      <c r="Q232" s="259">
        <v>216000</v>
      </c>
      <c r="R232" s="73">
        <f t="shared" si="41"/>
        <v>41040</v>
      </c>
      <c r="S232" s="73">
        <f t="shared" si="42"/>
        <v>257040</v>
      </c>
      <c r="T232" s="77">
        <f t="shared" si="37"/>
        <v>514080</v>
      </c>
      <c r="U232" s="72">
        <f t="shared" si="43"/>
        <v>286631.33333333331</v>
      </c>
      <c r="V232" s="74">
        <f t="shared" si="38"/>
        <v>573262.66666666663</v>
      </c>
    </row>
    <row r="233" spans="1:22" ht="38.25" x14ac:dyDescent="0.25">
      <c r="A233" s="256">
        <v>231</v>
      </c>
      <c r="B233" s="263">
        <v>53131627</v>
      </c>
      <c r="C233" s="86" t="s">
        <v>1280</v>
      </c>
      <c r="D233" s="68" t="s">
        <v>1281</v>
      </c>
      <c r="E233" s="86" t="s">
        <v>1279</v>
      </c>
      <c r="F233" s="69">
        <v>2</v>
      </c>
      <c r="G233" s="69"/>
      <c r="H233" s="71" t="s">
        <v>929</v>
      </c>
      <c r="I233" s="259">
        <v>43200</v>
      </c>
      <c r="J233" s="73">
        <f t="shared" si="39"/>
        <v>8208</v>
      </c>
      <c r="K233" s="73">
        <f t="shared" si="40"/>
        <v>51408</v>
      </c>
      <c r="L233" s="77">
        <f t="shared" si="35"/>
        <v>102816</v>
      </c>
      <c r="M233" s="72">
        <v>48000</v>
      </c>
      <c r="N233" s="73">
        <f t="shared" si="44"/>
        <v>9120</v>
      </c>
      <c r="O233" s="73">
        <f t="shared" si="45"/>
        <v>57120</v>
      </c>
      <c r="P233" s="74">
        <f t="shared" si="36"/>
        <v>114240</v>
      </c>
      <c r="Q233" s="259">
        <v>38800</v>
      </c>
      <c r="R233" s="73">
        <f t="shared" si="41"/>
        <v>7372</v>
      </c>
      <c r="S233" s="73">
        <f t="shared" si="42"/>
        <v>46172</v>
      </c>
      <c r="T233" s="77">
        <f t="shared" si="37"/>
        <v>92344</v>
      </c>
      <c r="U233" s="72">
        <f t="shared" si="43"/>
        <v>51566.666666666664</v>
      </c>
      <c r="V233" s="74">
        <f t="shared" si="38"/>
        <v>103133.33333333333</v>
      </c>
    </row>
    <row r="234" spans="1:22" ht="63.75" x14ac:dyDescent="0.25">
      <c r="A234" s="252">
        <v>232</v>
      </c>
      <c r="B234" s="268">
        <v>12352104</v>
      </c>
      <c r="C234" s="86" t="s">
        <v>1282</v>
      </c>
      <c r="D234" s="269" t="s">
        <v>1283</v>
      </c>
      <c r="E234" s="67" t="s">
        <v>1284</v>
      </c>
      <c r="F234" s="69">
        <v>6</v>
      </c>
      <c r="G234" s="69"/>
      <c r="H234" s="71" t="s">
        <v>736</v>
      </c>
      <c r="I234" s="259">
        <v>50000</v>
      </c>
      <c r="J234" s="73">
        <f t="shared" si="39"/>
        <v>9500</v>
      </c>
      <c r="K234" s="73">
        <f t="shared" si="40"/>
        <v>59500</v>
      </c>
      <c r="L234" s="77">
        <f t="shared" si="35"/>
        <v>357000</v>
      </c>
      <c r="M234" s="72">
        <v>55500</v>
      </c>
      <c r="N234" s="73">
        <f t="shared" si="44"/>
        <v>10545</v>
      </c>
      <c r="O234" s="73">
        <f t="shared" si="45"/>
        <v>66045</v>
      </c>
      <c r="P234" s="74">
        <f t="shared" si="36"/>
        <v>396270</v>
      </c>
      <c r="Q234" s="259">
        <v>45000</v>
      </c>
      <c r="R234" s="73">
        <f t="shared" si="41"/>
        <v>8550</v>
      </c>
      <c r="S234" s="73">
        <f t="shared" si="42"/>
        <v>53550</v>
      </c>
      <c r="T234" s="77">
        <f t="shared" si="37"/>
        <v>321300</v>
      </c>
      <c r="U234" s="72">
        <f t="shared" si="43"/>
        <v>59698.333333333336</v>
      </c>
      <c r="V234" s="74">
        <f t="shared" si="38"/>
        <v>358190</v>
      </c>
    </row>
    <row r="235" spans="1:22" ht="409.6" thickBot="1" x14ac:dyDescent="0.3">
      <c r="A235" s="256">
        <v>233</v>
      </c>
      <c r="B235" s="81">
        <v>42132203</v>
      </c>
      <c r="C235" s="167" t="s">
        <v>1285</v>
      </c>
      <c r="D235" s="270" t="s">
        <v>1286</v>
      </c>
      <c r="E235" s="81" t="s">
        <v>1287</v>
      </c>
      <c r="F235" s="129">
        <v>3</v>
      </c>
      <c r="G235" s="167"/>
      <c r="H235" s="84" t="s">
        <v>1288</v>
      </c>
      <c r="I235" s="271">
        <v>222000</v>
      </c>
      <c r="J235" s="272">
        <f t="shared" si="39"/>
        <v>42180</v>
      </c>
      <c r="K235" s="272">
        <f t="shared" si="40"/>
        <v>264180</v>
      </c>
      <c r="L235" s="273">
        <f t="shared" si="35"/>
        <v>792540</v>
      </c>
      <c r="M235" s="274">
        <v>246600</v>
      </c>
      <c r="N235" s="272">
        <f t="shared" si="44"/>
        <v>46854</v>
      </c>
      <c r="O235" s="272">
        <f t="shared" si="45"/>
        <v>293454</v>
      </c>
      <c r="P235" s="275">
        <f t="shared" si="36"/>
        <v>880362</v>
      </c>
      <c r="Q235" s="271">
        <v>199800</v>
      </c>
      <c r="R235" s="272">
        <f t="shared" si="41"/>
        <v>37962</v>
      </c>
      <c r="S235" s="272">
        <f t="shared" si="42"/>
        <v>237762</v>
      </c>
      <c r="T235" s="273">
        <f t="shared" si="37"/>
        <v>713286</v>
      </c>
      <c r="U235" s="274">
        <f t="shared" si="43"/>
        <v>265132</v>
      </c>
      <c r="V235" s="275">
        <f t="shared" si="38"/>
        <v>795396</v>
      </c>
    </row>
    <row r="236" spans="1:22" x14ac:dyDescent="0.25">
      <c r="D236"/>
      <c r="L236" s="92">
        <f>SUM(L3:L235)</f>
        <v>34540107</v>
      </c>
      <c r="P236" s="92">
        <f>SUM(P3:P235)</f>
        <v>38358341</v>
      </c>
      <c r="T236" s="92">
        <f>SUM(T3:T235)</f>
        <v>31079230</v>
      </c>
      <c r="U236" s="92">
        <f>SUM(U3:U235)</f>
        <v>24476277</v>
      </c>
      <c r="V236" s="92">
        <f>SUM(V3:V235)</f>
        <v>34659226</v>
      </c>
    </row>
    <row r="237" spans="1:22" x14ac:dyDescent="0.25">
      <c r="D237"/>
    </row>
  </sheetData>
  <mergeCells count="5">
    <mergeCell ref="A1:H1"/>
    <mergeCell ref="I1:L1"/>
    <mergeCell ref="M1:P1"/>
    <mergeCell ref="Q1:T1"/>
    <mergeCell ref="U1:V1"/>
  </mergeCells>
  <dataValidations count="1">
    <dataValidation type="decimal" allowBlank="1" showErrorMessage="1" sqref="B106" xr:uid="{AFF22390-FB2E-4391-9ED6-5A42DE7BE9B6}">
      <formula1>200000000</formula1>
      <formula2>999999999</formula2>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E7663-8B0F-44D4-A38F-E136AF473E77}">
  <dimension ref="A1:I63"/>
  <sheetViews>
    <sheetView tabSelected="1" workbookViewId="0">
      <selection activeCell="C16" sqref="C16"/>
    </sheetView>
  </sheetViews>
  <sheetFormatPr baseColWidth="10" defaultRowHeight="15" x14ac:dyDescent="0.25"/>
  <cols>
    <col min="1" max="1" width="33.140625" customWidth="1"/>
    <col min="2" max="2" width="16.7109375" style="276" bestFit="1" customWidth="1"/>
    <col min="3" max="3" width="16.7109375" style="276" customWidth="1"/>
    <col min="4" max="4" width="14.5703125" bestFit="1" customWidth="1"/>
    <col min="5" max="5" width="14.28515625" customWidth="1"/>
    <col min="6" max="6" width="7.42578125" customWidth="1"/>
    <col min="7" max="7" width="8.7109375" customWidth="1"/>
    <col min="8" max="8" width="15" bestFit="1" customWidth="1"/>
    <col min="9" max="9" width="61.5703125" bestFit="1" customWidth="1"/>
  </cols>
  <sheetData>
    <row r="1" spans="1:9" x14ac:dyDescent="0.25">
      <c r="A1" s="277"/>
      <c r="B1" s="278" t="s">
        <v>1298</v>
      </c>
      <c r="C1" s="278"/>
      <c r="D1" s="279" t="s">
        <v>1299</v>
      </c>
      <c r="E1" s="332" t="s">
        <v>1</v>
      </c>
      <c r="G1" s="277"/>
      <c r="H1" s="332" t="s">
        <v>1</v>
      </c>
      <c r="I1" s="333" t="s">
        <v>1485</v>
      </c>
    </row>
    <row r="2" spans="1:9" x14ac:dyDescent="0.25">
      <c r="A2" s="277" t="s">
        <v>1290</v>
      </c>
      <c r="B2" s="280">
        <f>+'Lote 1. Laboratorio '!S47</f>
        <v>93507288.069999993</v>
      </c>
      <c r="C2" s="280">
        <v>93507288</v>
      </c>
      <c r="D2" s="277">
        <v>44</v>
      </c>
      <c r="E2" s="277">
        <f>+G11</f>
        <v>9</v>
      </c>
      <c r="G2" s="439" t="s">
        <v>1425</v>
      </c>
      <c r="H2" s="439"/>
      <c r="I2" s="439"/>
    </row>
    <row r="3" spans="1:9" x14ac:dyDescent="0.25">
      <c r="A3" s="277" t="s">
        <v>1291</v>
      </c>
      <c r="B3" s="280">
        <f>+'Lote 2. Logistica '!U18</f>
        <v>18946545.333333332</v>
      </c>
      <c r="C3" s="280">
        <v>18946545</v>
      </c>
      <c r="D3" s="277">
        <f>+'Lote 2. Logistica '!A17</f>
        <v>15</v>
      </c>
      <c r="E3" s="277">
        <f>+G17</f>
        <v>5</v>
      </c>
      <c r="G3" s="277">
        <v>1</v>
      </c>
      <c r="H3" s="277">
        <v>12161500</v>
      </c>
      <c r="I3" s="277" t="s">
        <v>1426</v>
      </c>
    </row>
    <row r="4" spans="1:9" x14ac:dyDescent="0.25">
      <c r="A4" s="277" t="s">
        <v>1292</v>
      </c>
      <c r="B4" s="280">
        <f>+'Lote 3. Alojamiento y Limpieza'!W17</f>
        <v>4203793.9999999991</v>
      </c>
      <c r="C4" s="280">
        <v>4203793.9999999991</v>
      </c>
      <c r="D4" s="277">
        <f>+'Lote 3. Alojamiento y Limpieza'!B16</f>
        <v>14</v>
      </c>
      <c r="E4" s="277">
        <f>+G23</f>
        <v>5</v>
      </c>
      <c r="G4" s="277">
        <v>2</v>
      </c>
      <c r="H4" s="277">
        <v>14111700</v>
      </c>
      <c r="I4" s="277" t="s">
        <v>1427</v>
      </c>
    </row>
    <row r="5" spans="1:9" x14ac:dyDescent="0.25">
      <c r="A5" s="277" t="s">
        <v>1293</v>
      </c>
      <c r="B5" s="280">
        <f>+'Lote 4. Artesanias'!U63</f>
        <v>93807065.333333284</v>
      </c>
      <c r="C5" s="280">
        <v>93807065</v>
      </c>
      <c r="D5" s="277">
        <f>+'Lote 4. Artesanias'!A62</f>
        <v>60</v>
      </c>
      <c r="E5" s="277">
        <f>+G31</f>
        <v>7</v>
      </c>
      <c r="G5" s="277">
        <v>3</v>
      </c>
      <c r="H5" s="277">
        <v>27112100</v>
      </c>
      <c r="I5" s="277" t="s">
        <v>1428</v>
      </c>
    </row>
    <row r="6" spans="1:9" x14ac:dyDescent="0.25">
      <c r="A6" s="277" t="s">
        <v>1294</v>
      </c>
      <c r="B6" s="280">
        <f>+'Lote 5. Organizacion de eventos'!V40</f>
        <v>28551471.666666668</v>
      </c>
      <c r="C6" s="280">
        <v>28551472</v>
      </c>
      <c r="D6" s="277">
        <f>+'Lote 5. Organizacion de eventos'!A39</f>
        <v>37</v>
      </c>
      <c r="E6" s="277">
        <f>+G36</f>
        <v>4</v>
      </c>
      <c r="G6" s="277">
        <v>4</v>
      </c>
      <c r="H6" s="277">
        <v>39101600</v>
      </c>
      <c r="I6" s="277" t="s">
        <v>1429</v>
      </c>
    </row>
    <row r="7" spans="1:9" x14ac:dyDescent="0.25">
      <c r="A7" s="277" t="s">
        <v>1295</v>
      </c>
      <c r="B7" s="280">
        <f>+'Lote 6. Cosmetologia '!V94</f>
        <v>78612590</v>
      </c>
      <c r="C7" s="280">
        <v>78612590</v>
      </c>
      <c r="D7" s="277">
        <f>+'Lote 6. Cosmetologia '!A93</f>
        <v>91</v>
      </c>
      <c r="E7" s="277">
        <f>+G42</f>
        <v>5</v>
      </c>
      <c r="G7" s="277">
        <v>5</v>
      </c>
      <c r="H7" s="277">
        <v>41103200</v>
      </c>
      <c r="I7" s="277" t="s">
        <v>1430</v>
      </c>
    </row>
    <row r="8" spans="1:9" x14ac:dyDescent="0.25">
      <c r="A8" s="277" t="s">
        <v>1296</v>
      </c>
      <c r="B8" s="280">
        <f>+'Lote 7. Papeleria'!T86</f>
        <v>68044795</v>
      </c>
      <c r="C8" s="280">
        <v>68044795</v>
      </c>
      <c r="D8" s="281">
        <f>+'Lote 7. Papeleria'!A85</f>
        <v>83</v>
      </c>
      <c r="E8" s="277">
        <f>+G52</f>
        <v>9</v>
      </c>
      <c r="G8" s="277">
        <v>6</v>
      </c>
      <c r="H8" s="277">
        <v>41111900</v>
      </c>
      <c r="I8" s="277" t="s">
        <v>1431</v>
      </c>
    </row>
    <row r="9" spans="1:9" x14ac:dyDescent="0.25">
      <c r="A9" s="277" t="s">
        <v>1297</v>
      </c>
      <c r="B9" s="280">
        <f>+'Lote 8. Salud'!V236</f>
        <v>34659226</v>
      </c>
      <c r="C9" s="280">
        <v>34659226</v>
      </c>
      <c r="D9" s="281">
        <f>+'Lote 8. Salud'!A235</f>
        <v>233</v>
      </c>
      <c r="E9" s="277">
        <f>+G63</f>
        <v>10</v>
      </c>
      <c r="G9" s="277">
        <v>7</v>
      </c>
      <c r="H9" s="277">
        <v>41121700</v>
      </c>
      <c r="I9" s="277" t="s">
        <v>1432</v>
      </c>
    </row>
    <row r="10" spans="1:9" x14ac:dyDescent="0.25">
      <c r="A10" s="279" t="s">
        <v>1300</v>
      </c>
      <c r="B10" s="278">
        <f>SUM(B2:B9)</f>
        <v>420332775.40333331</v>
      </c>
      <c r="C10" s="278">
        <f>SUM(C2:C9)</f>
        <v>420332775</v>
      </c>
      <c r="D10" s="334"/>
      <c r="G10" s="277">
        <v>8</v>
      </c>
      <c r="H10" s="277">
        <v>41121800</v>
      </c>
      <c r="I10" s="277" t="s">
        <v>1433</v>
      </c>
    </row>
    <row r="11" spans="1:9" x14ac:dyDescent="0.25">
      <c r="A11" s="279" t="s">
        <v>1486</v>
      </c>
      <c r="B11" s="278">
        <v>421497131</v>
      </c>
      <c r="C11" s="278"/>
      <c r="G11" s="277">
        <v>9</v>
      </c>
      <c r="H11" s="277">
        <v>42131600</v>
      </c>
      <c r="I11" s="277" t="s">
        <v>1434</v>
      </c>
    </row>
    <row r="12" spans="1:9" x14ac:dyDescent="0.25">
      <c r="G12" s="439" t="s">
        <v>1435</v>
      </c>
      <c r="H12" s="439"/>
      <c r="I12" s="439"/>
    </row>
    <row r="13" spans="1:9" x14ac:dyDescent="0.25">
      <c r="G13" s="277">
        <v>1</v>
      </c>
      <c r="H13" s="277">
        <v>23153000</v>
      </c>
      <c r="I13" s="277" t="s">
        <v>1437</v>
      </c>
    </row>
    <row r="14" spans="1:9" x14ac:dyDescent="0.25">
      <c r="C14" s="276">
        <v>401386230</v>
      </c>
      <c r="D14" s="41"/>
      <c r="G14" s="277">
        <v>2</v>
      </c>
      <c r="H14" s="277">
        <v>24111500</v>
      </c>
      <c r="I14" s="277" t="s">
        <v>1440</v>
      </c>
    </row>
    <row r="15" spans="1:9" x14ac:dyDescent="0.25">
      <c r="C15" s="276">
        <f>+C10-C14</f>
        <v>18946545</v>
      </c>
      <c r="G15" s="277">
        <v>3</v>
      </c>
      <c r="H15" s="277">
        <v>24112700</v>
      </c>
      <c r="I15" s="277" t="s">
        <v>1439</v>
      </c>
    </row>
    <row r="16" spans="1:9" x14ac:dyDescent="0.25">
      <c r="G16" s="277">
        <v>4</v>
      </c>
      <c r="H16" s="277">
        <v>24121500</v>
      </c>
      <c r="I16" s="277" t="s">
        <v>1436</v>
      </c>
    </row>
    <row r="17" spans="7:9" x14ac:dyDescent="0.25">
      <c r="G17" s="277">
        <v>5</v>
      </c>
      <c r="H17" s="277">
        <v>31181700</v>
      </c>
      <c r="I17" s="277" t="s">
        <v>1438</v>
      </c>
    </row>
    <row r="18" spans="7:9" x14ac:dyDescent="0.25">
      <c r="G18" s="439" t="s">
        <v>1441</v>
      </c>
      <c r="H18" s="439"/>
      <c r="I18" s="439"/>
    </row>
    <row r="19" spans="7:9" x14ac:dyDescent="0.25">
      <c r="G19" s="277">
        <v>1</v>
      </c>
      <c r="H19" s="277">
        <v>26111700</v>
      </c>
      <c r="I19" s="277" t="s">
        <v>1444</v>
      </c>
    </row>
    <row r="20" spans="7:9" x14ac:dyDescent="0.25">
      <c r="G20" s="277">
        <v>2</v>
      </c>
      <c r="H20" s="277">
        <v>39111500</v>
      </c>
      <c r="I20" s="277" t="s">
        <v>1445</v>
      </c>
    </row>
    <row r="21" spans="7:9" x14ac:dyDescent="0.25">
      <c r="G21" s="277">
        <v>3</v>
      </c>
      <c r="H21" s="277">
        <v>52121500</v>
      </c>
      <c r="I21" s="277" t="s">
        <v>1442</v>
      </c>
    </row>
    <row r="22" spans="7:9" x14ac:dyDescent="0.25">
      <c r="G22" s="277">
        <v>4</v>
      </c>
      <c r="H22" s="277">
        <v>53102500</v>
      </c>
      <c r="I22" s="277" t="s">
        <v>1446</v>
      </c>
    </row>
    <row r="23" spans="7:9" x14ac:dyDescent="0.25">
      <c r="G23" s="277">
        <v>5</v>
      </c>
      <c r="H23" s="277">
        <v>53131600</v>
      </c>
      <c r="I23" s="277" t="s">
        <v>1443</v>
      </c>
    </row>
    <row r="24" spans="7:9" x14ac:dyDescent="0.25">
      <c r="G24" s="439" t="s">
        <v>1447</v>
      </c>
      <c r="H24" s="439"/>
      <c r="I24" s="439"/>
    </row>
    <row r="25" spans="7:9" x14ac:dyDescent="0.25">
      <c r="G25" s="277">
        <v>1</v>
      </c>
      <c r="H25" s="277">
        <v>11151700</v>
      </c>
      <c r="I25" s="277" t="s">
        <v>1451</v>
      </c>
    </row>
    <row r="26" spans="7:9" x14ac:dyDescent="0.25">
      <c r="G26" s="277">
        <v>2</v>
      </c>
      <c r="H26" s="277">
        <v>11161800</v>
      </c>
      <c r="I26" s="277" t="s">
        <v>1448</v>
      </c>
    </row>
    <row r="27" spans="7:9" x14ac:dyDescent="0.25">
      <c r="G27" s="277">
        <v>3</v>
      </c>
      <c r="H27" s="277">
        <v>11162100</v>
      </c>
      <c r="I27" s="277" t="s">
        <v>1452</v>
      </c>
    </row>
    <row r="28" spans="7:9" x14ac:dyDescent="0.25">
      <c r="G28" s="277">
        <v>4</v>
      </c>
      <c r="H28" s="277">
        <v>31221500</v>
      </c>
      <c r="I28" s="277" t="s">
        <v>1450</v>
      </c>
    </row>
    <row r="29" spans="7:9" x14ac:dyDescent="0.25">
      <c r="G29" s="277">
        <v>5</v>
      </c>
      <c r="H29" s="277">
        <v>53141600</v>
      </c>
      <c r="I29" s="277" t="s">
        <v>1454</v>
      </c>
    </row>
    <row r="30" spans="7:9" x14ac:dyDescent="0.25">
      <c r="G30" s="277">
        <v>6</v>
      </c>
      <c r="H30" s="277">
        <v>54101600</v>
      </c>
      <c r="I30" s="277" t="s">
        <v>1449</v>
      </c>
    </row>
    <row r="31" spans="7:9" x14ac:dyDescent="0.25">
      <c r="G31" s="277">
        <v>7</v>
      </c>
      <c r="H31" s="277">
        <v>60124100</v>
      </c>
      <c r="I31" s="277" t="s">
        <v>1453</v>
      </c>
    </row>
    <row r="32" spans="7:9" x14ac:dyDescent="0.25">
      <c r="G32" s="439" t="s">
        <v>1455</v>
      </c>
      <c r="H32" s="439"/>
      <c r="I32" s="439"/>
    </row>
    <row r="33" spans="7:9" x14ac:dyDescent="0.25">
      <c r="G33" s="277">
        <v>1</v>
      </c>
      <c r="H33" s="277">
        <v>24112600</v>
      </c>
      <c r="I33" s="277" t="s">
        <v>1459</v>
      </c>
    </row>
    <row r="34" spans="7:9" x14ac:dyDescent="0.25">
      <c r="G34" s="277">
        <v>2</v>
      </c>
      <c r="H34" s="277">
        <v>48101900</v>
      </c>
      <c r="I34" s="277" t="s">
        <v>1458</v>
      </c>
    </row>
    <row r="35" spans="7:9" x14ac:dyDescent="0.25">
      <c r="G35" s="277">
        <v>3</v>
      </c>
      <c r="H35" s="277">
        <v>52121600</v>
      </c>
      <c r="I35" s="277" t="s">
        <v>1456</v>
      </c>
    </row>
    <row r="36" spans="7:9" x14ac:dyDescent="0.25">
      <c r="G36" s="277">
        <v>4</v>
      </c>
      <c r="H36" s="277">
        <v>52152000</v>
      </c>
      <c r="I36" s="277" t="s">
        <v>1457</v>
      </c>
    </row>
    <row r="37" spans="7:9" x14ac:dyDescent="0.25">
      <c r="G37" s="439" t="s">
        <v>1460</v>
      </c>
      <c r="H37" s="439"/>
      <c r="I37" s="439"/>
    </row>
    <row r="38" spans="7:9" x14ac:dyDescent="0.25">
      <c r="G38" s="277">
        <v>1</v>
      </c>
      <c r="H38" s="277">
        <v>11101500</v>
      </c>
      <c r="I38" s="277" t="s">
        <v>1462</v>
      </c>
    </row>
    <row r="39" spans="7:9" x14ac:dyDescent="0.25">
      <c r="G39" s="277">
        <v>2</v>
      </c>
      <c r="H39" s="277">
        <v>12181600</v>
      </c>
      <c r="I39" s="277" t="s">
        <v>1463</v>
      </c>
    </row>
    <row r="40" spans="7:9" x14ac:dyDescent="0.25">
      <c r="G40" s="277">
        <v>3</v>
      </c>
      <c r="H40" s="277">
        <v>51241200</v>
      </c>
      <c r="I40" s="277" t="s">
        <v>1461</v>
      </c>
    </row>
    <row r="41" spans="7:9" x14ac:dyDescent="0.25">
      <c r="G41" s="277">
        <v>4</v>
      </c>
      <c r="H41" s="277">
        <v>53131600</v>
      </c>
      <c r="I41" s="277" t="s">
        <v>1443</v>
      </c>
    </row>
    <row r="42" spans="7:9" x14ac:dyDescent="0.25">
      <c r="G42" s="277">
        <v>5</v>
      </c>
      <c r="H42" s="277">
        <v>60121200</v>
      </c>
      <c r="I42" s="277" t="s">
        <v>1464</v>
      </c>
    </row>
    <row r="43" spans="7:9" x14ac:dyDescent="0.25">
      <c r="G43" s="439" t="s">
        <v>1465</v>
      </c>
      <c r="H43" s="439"/>
      <c r="I43" s="439"/>
    </row>
    <row r="44" spans="7:9" x14ac:dyDescent="0.25">
      <c r="G44" s="277">
        <v>1</v>
      </c>
      <c r="H44" s="277">
        <v>12352300</v>
      </c>
      <c r="I44" s="277" t="s">
        <v>1471</v>
      </c>
    </row>
    <row r="45" spans="7:9" x14ac:dyDescent="0.25">
      <c r="G45" s="277">
        <v>2</v>
      </c>
      <c r="H45" s="277">
        <v>14111500</v>
      </c>
      <c r="I45" s="277" t="s">
        <v>1466</v>
      </c>
    </row>
    <row r="46" spans="7:9" x14ac:dyDescent="0.25">
      <c r="G46" s="277">
        <v>3</v>
      </c>
      <c r="H46" s="277">
        <v>31162400</v>
      </c>
      <c r="I46" s="277" t="s">
        <v>1470</v>
      </c>
    </row>
    <row r="47" spans="7:9" x14ac:dyDescent="0.25">
      <c r="G47" s="277">
        <v>4</v>
      </c>
      <c r="H47" s="277">
        <v>31211500</v>
      </c>
      <c r="I47" s="277" t="s">
        <v>1450</v>
      </c>
    </row>
    <row r="48" spans="7:9" x14ac:dyDescent="0.25">
      <c r="G48" s="277">
        <v>5</v>
      </c>
      <c r="H48" s="277">
        <v>44121600</v>
      </c>
      <c r="I48" s="277" t="s">
        <v>1472</v>
      </c>
    </row>
    <row r="49" spans="7:9" x14ac:dyDescent="0.25">
      <c r="G49" s="277">
        <v>6</v>
      </c>
      <c r="H49" s="277">
        <v>44121700</v>
      </c>
      <c r="I49" s="277" t="s">
        <v>1468</v>
      </c>
    </row>
    <row r="50" spans="7:9" x14ac:dyDescent="0.25">
      <c r="G50" s="277">
        <v>7</v>
      </c>
      <c r="H50" s="277">
        <v>44122000</v>
      </c>
      <c r="I50" s="277" t="s">
        <v>1473</v>
      </c>
    </row>
    <row r="51" spans="7:9" x14ac:dyDescent="0.25">
      <c r="G51" s="277">
        <v>8</v>
      </c>
      <c r="H51" s="277">
        <v>45101500</v>
      </c>
      <c r="I51" s="277" t="s">
        <v>1469</v>
      </c>
    </row>
    <row r="52" spans="7:9" x14ac:dyDescent="0.25">
      <c r="G52" s="277">
        <v>9</v>
      </c>
      <c r="H52" s="277">
        <v>60141100</v>
      </c>
      <c r="I52" s="277" t="s">
        <v>1467</v>
      </c>
    </row>
    <row r="53" spans="7:9" x14ac:dyDescent="0.25">
      <c r="G53" s="439" t="s">
        <v>1474</v>
      </c>
      <c r="H53" s="439"/>
      <c r="I53" s="439"/>
    </row>
    <row r="54" spans="7:9" x14ac:dyDescent="0.25">
      <c r="G54" s="277">
        <v>1</v>
      </c>
      <c r="H54" s="331" t="s">
        <v>1475</v>
      </c>
      <c r="I54" s="277" t="s">
        <v>1476</v>
      </c>
    </row>
    <row r="55" spans="7:9" x14ac:dyDescent="0.25">
      <c r="G55" s="277">
        <v>2</v>
      </c>
      <c r="H55" s="277">
        <v>11121800</v>
      </c>
      <c r="I55" s="277" t="s">
        <v>1481</v>
      </c>
    </row>
    <row r="56" spans="7:9" x14ac:dyDescent="0.25">
      <c r="G56" s="277">
        <v>3</v>
      </c>
      <c r="H56" s="277">
        <v>12141900</v>
      </c>
      <c r="I56" s="277" t="s">
        <v>1477</v>
      </c>
    </row>
    <row r="57" spans="7:9" x14ac:dyDescent="0.25">
      <c r="G57" s="277">
        <v>4</v>
      </c>
      <c r="H57" s="277">
        <v>41103200</v>
      </c>
      <c r="I57" s="277" t="s">
        <v>1430</v>
      </c>
    </row>
    <row r="58" spans="7:9" x14ac:dyDescent="0.25">
      <c r="G58" s="277">
        <v>5</v>
      </c>
      <c r="H58" s="277">
        <v>41121800</v>
      </c>
      <c r="I58" s="277" t="s">
        <v>1433</v>
      </c>
    </row>
    <row r="59" spans="7:9" x14ac:dyDescent="0.25">
      <c r="G59" s="277">
        <v>6</v>
      </c>
      <c r="H59" s="277">
        <v>42142500</v>
      </c>
      <c r="I59" s="277" t="s">
        <v>1482</v>
      </c>
    </row>
    <row r="60" spans="7:9" x14ac:dyDescent="0.25">
      <c r="G60" s="277">
        <v>7</v>
      </c>
      <c r="H60" s="277">
        <v>51102700</v>
      </c>
      <c r="I60" s="277" t="s">
        <v>1478</v>
      </c>
    </row>
    <row r="61" spans="7:9" x14ac:dyDescent="0.25">
      <c r="G61" s="277">
        <v>8</v>
      </c>
      <c r="H61" s="277">
        <v>51241200</v>
      </c>
      <c r="I61" s="277" t="s">
        <v>1461</v>
      </c>
    </row>
    <row r="62" spans="7:9" x14ac:dyDescent="0.25">
      <c r="G62" s="277">
        <v>9</v>
      </c>
      <c r="H62" s="331" t="s">
        <v>1479</v>
      </c>
      <c r="I62" s="277" t="s">
        <v>1480</v>
      </c>
    </row>
    <row r="63" spans="7:9" x14ac:dyDescent="0.25">
      <c r="G63" s="277">
        <v>10</v>
      </c>
      <c r="H63" s="331" t="s">
        <v>1483</v>
      </c>
      <c r="I63" s="277" t="s">
        <v>1484</v>
      </c>
    </row>
  </sheetData>
  <sortState xmlns:xlrd2="http://schemas.microsoft.com/office/spreadsheetml/2017/richdata2" ref="H55:I63">
    <sortCondition ref="H54:H63"/>
  </sortState>
  <mergeCells count="8">
    <mergeCell ref="G12:I12"/>
    <mergeCell ref="G2:I2"/>
    <mergeCell ref="G53:I53"/>
    <mergeCell ref="G43:I43"/>
    <mergeCell ref="G37:I37"/>
    <mergeCell ref="G32:I32"/>
    <mergeCell ref="G24:I24"/>
    <mergeCell ref="G18:I1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Lote 1. Laboratorio </vt:lpstr>
      <vt:lpstr>Lote 2. Logistica </vt:lpstr>
      <vt:lpstr>Lote 3. Alojamiento y Limpieza</vt:lpstr>
      <vt:lpstr>Lote 4. Artesanias</vt:lpstr>
      <vt:lpstr>Lote 5. Organizacion de eventos</vt:lpstr>
      <vt:lpstr>Lote 6. Cosmetologia </vt:lpstr>
      <vt:lpstr>Lote 7. Papeleria</vt:lpstr>
      <vt:lpstr>Lote 8. Salud</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Jhanerys Paola Gomez Bayona</cp:lastModifiedBy>
  <dcterms:created xsi:type="dcterms:W3CDTF">2023-06-13T14:55:31Z</dcterms:created>
  <dcterms:modified xsi:type="dcterms:W3CDTF">2023-06-15T21:41:05Z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2023-06-13T14:59:24Z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700e56a7-6d60-4aa5-a0b7-98e294b55ccd</vt:lpwstr>
  </property>
  <property fmtid="{D5CDD505-2E9C-101B-9397-08002B2CF9AE}" pid="8" name="MSIP_Label_1299739c-ad3d-4908-806e-4d91151a6e13_ContentBits">
    <vt:lpwstr>0</vt:lpwstr>
  </property>
</Properties>
</file>