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Users\ahernandezo\Desktop\INSTRUCTORES PROGRAMA SER\"/>
    </mc:Choice>
  </mc:AlternateContent>
  <xr:revisionPtr revIDLastSave="0" documentId="13_ncr:1_{D4D94B06-024F-4DC5-9DF9-8D796F414EC1}" xr6:coauthVersionLast="47" xr6:coauthVersionMax="47" xr10:uidLastSave="{00000000-0000-0000-0000-000000000000}"/>
  <bookViews>
    <workbookView xWindow="-120" yWindow="-120" windowWidth="20730" windowHeight="11160" tabRatio="598" xr2:uid="{00000000-000D-0000-FFFF-FFFF00000000}"/>
  </bookViews>
  <sheets>
    <sheet name="ANEXO 2 " sheetId="16" r:id="rId1"/>
    <sheet name="Instrucciones" sheetId="18" r:id="rId2"/>
  </sheets>
  <definedNames>
    <definedName name="_xlnm._FilterDatabase" localSheetId="0" hidden="1">'ANEXO 2 '!$A$15:$P$173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0" i="16" l="1"/>
  <c r="K172" i="16"/>
  <c r="K136" i="16"/>
  <c r="N172" i="16"/>
  <c r="K16" i="16"/>
  <c r="K151" i="16"/>
  <c r="K133" i="16"/>
  <c r="E172" i="16"/>
  <c r="G172" i="16" l="1"/>
  <c r="F172" i="16"/>
  <c r="K166" i="16" l="1"/>
  <c r="K155" i="16"/>
  <c r="K142" i="16"/>
  <c r="K124" i="16" l="1"/>
  <c r="K116" i="16" l="1"/>
  <c r="K109" i="16"/>
  <c r="K101" i="16"/>
  <c r="K93" i="16"/>
  <c r="K85" i="16"/>
  <c r="K77" i="16"/>
  <c r="K70" i="16" l="1"/>
  <c r="K59" i="16"/>
  <c r="K49" i="16"/>
  <c r="K39" i="16"/>
  <c r="K29" i="16"/>
  <c r="O173" i="16" l="1"/>
  <c r="D12" i="16" l="1"/>
  <c r="D11" i="16"/>
</calcChain>
</file>

<file path=xl/sharedStrings.xml><?xml version="1.0" encoding="utf-8"?>
<sst xmlns="http://schemas.openxmlformats.org/spreadsheetml/2006/main" count="614" uniqueCount="137">
  <si>
    <t>Nombre:</t>
  </si>
  <si>
    <t>Teléfono:</t>
  </si>
  <si>
    <t>LUGAR</t>
  </si>
  <si>
    <t>NIVEL</t>
  </si>
  <si>
    <t>COSTO HONORARIO MES</t>
  </si>
  <si>
    <t>COSTO TOTAL HONORARIOS</t>
  </si>
  <si>
    <t>OBSERVACIONES</t>
  </si>
  <si>
    <t>Inicio
 (D-M-A)</t>
  </si>
  <si>
    <t>Terminación
(D-M-A)</t>
  </si>
  <si>
    <t>CONTRATO</t>
  </si>
  <si>
    <t>DURACION DEL PROGRAMA</t>
  </si>
  <si>
    <t>LECTIVA</t>
  </si>
  <si>
    <t>MESES</t>
  </si>
  <si>
    <t>TOTALES</t>
  </si>
  <si>
    <t>PROFESIONALES</t>
  </si>
  <si>
    <t>TECNICOS Y/O TECNOLOGOS</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</si>
  <si>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</si>
  <si>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</si>
  <si>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</si>
  <si>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</si>
  <si>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</si>
  <si>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</si>
  <si>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</si>
  <si>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</si>
  <si>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</si>
  <si>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</si>
  <si>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</si>
  <si>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</si>
  <si>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</si>
  <si>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</si>
  <si>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</si>
  <si>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</si>
  <si>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</si>
  <si>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</si>
  <si>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</si>
  <si>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</si>
  <si>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</si>
  <si>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</si>
  <si>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</si>
  <si>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</si>
  <si>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</si>
  <si>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</si>
  <si>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</si>
  <si>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</si>
  <si>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</si>
  <si>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</si>
  <si>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</si>
  <si>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</si>
  <si>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</si>
  <si>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</si>
  <si>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</si>
  <si>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</si>
  <si>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</si>
  <si>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</si>
  <si>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</si>
  <si>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</si>
  <si>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</si>
  <si>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</si>
  <si>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</si>
  <si>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</si>
  <si>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</si>
  <si>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</si>
  <si>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</si>
  <si>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</si>
  <si>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</si>
  <si>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</si>
  <si>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</si>
  <si>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</si>
  <si>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</si>
  <si>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</si>
  <si>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</si>
  <si>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</si>
  <si>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</si>
  <si>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 xml:space="preserve">PRIMERA OFERTA </t>
  </si>
  <si>
    <t>TOTAL</t>
  </si>
  <si>
    <t>Complementaria (Presencial)</t>
  </si>
  <si>
    <t>DIAS</t>
  </si>
  <si>
    <t>HORAS</t>
  </si>
  <si>
    <t>PERIODO : AÑO 2023</t>
  </si>
  <si>
    <t>Regional Putumayo - Centro Agroforestal y acuícola Arapaima</t>
  </si>
  <si>
    <t>76130648|PRODUCCIÓN AGROPECUARIA PARA LA SEGURIDAD ALIMENTARIA EN CONTEXTOS SOCIOCULTURALES</t>
  </si>
  <si>
    <t>72310309|PREPARACION DE ALIMENTOS PECUARIOS</t>
  </si>
  <si>
    <t>73420000|EMPRENDIMIENTO EN LA PRODUCCIÓN DE ESPECIES DULCES ACUÍCOLAS</t>
  </si>
  <si>
    <t>73320000|ESTABLECIMIENTO DE SISTEMA SILVOPASTORILES EN LA EMPRESA GANADERA</t>
  </si>
  <si>
    <t>3000143|EMPRENDIMIENTO EN APICULTURA</t>
  </si>
  <si>
    <t>73340245|APLICACION DE LAS BUENAS PRACTICAS GANADERAS EN LA PRODUCCION PORCINA</t>
  </si>
  <si>
    <t>3000137|EMPRENDIMIENTO EN PRODUCCIÓN DE HUEVO</t>
  </si>
  <si>
    <t>3000138|EMPRENDIMIENTO EN PRODUCCIÓN DE CERDO CEBADO</t>
  </si>
  <si>
    <t>73320225|BIOSEGURIDAD Y PLAN SANITARIO EN POLLO DE ENGORDE</t>
  </si>
  <si>
    <t>3000132|EMPRENDIMIENTO EN PRODUCCIÓN DE CONEJOS Y CUYES</t>
  </si>
  <si>
    <t>"Requisitos académicos: opción 1. técnico profesional. nbc – zootecnia técnico profesional en acuicultura nbc – agronomía técnica profesional en agropecuaria técnica profesional en ciencias agropecuarias técnica profesional en producción agropecuaria opción 2. tecnólogo. nbc – zootecnia tecnólogo en acuicultura continental tecnólogo en gestión de empresas pecuarias tecnología en acuicultura tecnólogo pecuario tecnólogo en zootecnia tecnólogo en producción pecuaria tecnólogo en acuicultura de aguas marinas continentales tecnólogo en desarrollo pecuario tecnólogo en producción animal tecnólogo en producción agropecuaria nbc - medicina veterinaria tecnología veterinaria nbc - ingeniería agronómica, pecuaria o afines tecnología en producción acuícola nbc - sin clasificar tecnología en biotecnología acuática nbc – agronomía en gestión de empresas agropecuarias tecnología en producción agropecuaria ecológica tecnología agropecuaria tecnología en administración agropecuaria tecnología en administración y mercadeo agropecuario tecnología en agrobiotecnología tecnología en agropecuaria ambiental tecnología en ciencias agrícolas y pecuarias tecnología en gestión agropecuaria ecológica tecnología en gestión agropecuaria sostenible tecnología en mercadeo agropecuario tecnología en producción agropecuaria tecnología en producción agropecuaria sostenible tecnología en producción y gestión agropecuaria tecnología en gestión agropecuaria opción 3. profesional universitario. nbc zootecnia medicina veterinaria y zootecnia acuicultura zootecnia nbc - ingeniería agronómica, pecuaria o afines ingeniería agropecuaria ingeniería acuícola ingeniería agronómica ingeniería de acuicultura ingeniería de producción animal ingeniería en producción agropecuaria ingeniería pesquera ingeniería pecuaria nbc – agronomía administración de empresas agropecuarias agronomía agro zootecnia ingeniería agronómica ingeniería agropecuaria profesional en agroindustria nbc - biología, microbiología y afines biología biología aplicada biología con énfasis en recursos hídricos biología marina microbiología microbiología agrícola y veterinaria experiencia laboral; alternativa 1: treinta y seis (36) meses de experiencia relacionada distribuida así: veinticuatro (24) meses de experiencia relacionada con el ejercicio de la acuícola y doce (12) meses en docencia alternativa 2: treinta (30) meses de experiencia relacionada distribuida así: dieciocho (18) meses de experiencia relacionada con el ejercicio de la acuícola y doce (12) meses en docencia alternativa 3: veinticuatro (24) meses de experiencia relacionada distribuidos así: doce (12) meses estarán relacionados con el ejercicio de la acuícola y doce (12) meses en labores de docencia."</t>
  </si>
  <si>
    <t>"Requisitos académicos: Título de profesional universitario en núcleos básicos de conocimiento de: agronomía; o ingeniería agronómica, pecuaria y afines; o medicina veterinaria; o zootecnia; o ingeniería agrícola, forestal y afines; o educación. experiencia laboral; veinticuatro (24) meses de experiencia relacionada distribuidos así: doce (12) meses estarán relacionados con el ejercicio de producción de especies menores y doce (12) meses en labores de docencia."</t>
  </si>
  <si>
    <t>Requisitos académicos: zootecnista con conocimientos en producción pecuaria, en producción agroindustrial y agrícola. Experiencia laboral: con experiencia comprobada en producción pecuaria, manejo de cultivos agronómicos buenas prácticas de manufactura y desarrollo rural mínima de dos años.</t>
  </si>
  <si>
    <t>"requisitos académicos: título de profesional universitario en núcleos básicos de conocimiento de: agronomía; o ingeniería agronómica, pecuaria y afines; o medicina veterinaria; o zootecnia; o ingeniería agrícola, forestal y afines; o educación. experiencia laboral; veinticuatro (24) meses de experiencia relacionada distribuidos así: doce (12) meses estarán relacionados con el ejercicio de producción de especies menores y doce (12) meses en labores de docencia."</t>
  </si>
  <si>
    <t>"requisitos académicos: opción 1. tecnólogo veterinario tecnólogo agropecuario tecnólogo en producción pecuaria tecnólogo en gestión de empresas pecuarias tecnólogo pecuario tecnólogo en zootecnia tecnólogo en producción pecuaria tecnólogo en desarrollo pecuario tecnólogo en producción animal tecnólogo en producción agropecuaria tecnólogo en producción de especies menores opción 2. Zootecnista médico veterinario y zootecnista profesional en zootecnia experiencia laboral; opción 1. treinta (30) meses de experiencia relacionada distribuida así: diez y ocho (18) meses relacionados con el ejercicio en la producción de especies menores y doce (12) meses en docencia. opción 2. veinticuatro (24) meses de experiencia relacionada distribuidos así: doce (12) meses estarán relacionados con el ejercicio en la producción de especies menores y doce (12) meses en labores de docencia."</t>
  </si>
  <si>
    <t>73310027|EMPRENDIMIENTO EN PRODUCCIÓN DE FRUTALES PERENNES</t>
  </si>
  <si>
    <t>73310030|EMPRENDIMIENTO EN PRODUCCIÓN DE CULTIVOS TRANSITORIOS</t>
  </si>
  <si>
    <t>73311563|MANEJO RACIONAL DE PLAGUICIDAS</t>
  </si>
  <si>
    <t>73310031|FORTALECIMIENTO EN LA COSECHA Y BENEFICIO DE CACAO</t>
  </si>
  <si>
    <t>76130588|EMPRENDEDOR EN PRODUCCIÓN Y COMERCIALIZACIÓN DE PLANTAS AROMÁTICAS Y MEDICINALES</t>
  </si>
  <si>
    <t>73310040 EMPRENDIMIENTO EN PRODUCCIÓN DE FRUTALES SEMIPERENNES</t>
  </si>
  <si>
    <t>73310023|APLICACIÓN DE LAS BUENAS PRÁCTICAS AGRÍCOLAS</t>
  </si>
  <si>
    <t xml:space="preserve">73310023|APLICACIÓN DE LAS BUENAS PRÁCTICAS AGRÍCOLAS </t>
  </si>
  <si>
    <t>"Requisitos académicos: alternativa 1: título de técnico profesional en núcleos básicos de conocimientos de agronomía o ingeniería agronómica, pecuaria y afines o ingeniería agrícola, forestal y afines. alternativa 2: título de tecnólogo en núcleos básicos de conocimiento de: agronomía o ingenierías agronómicas, pecuarias y afines o ingeniería agrícola, forestal y afines alternativa 3: título de profesional universitario en núcleos básicos de conocimiento de: agronomía o ingenierías agronómicas, pecuarias y afines o ingenierías agrícolas, forestales y afines o educación. experiencia laboral; alternativa 1: treinta y seis (36) meses de experiencia relacionada distribuida así: veinticuatro (24) meses de experiencia relacionada con el ejercicio de la agricultura y doce (12) meses en docencia alternativa 2: treinta (30) meses de experiencia relacionada distribuida así: dieciocho (18) meses de experiencia relacionada con el ejercicio de la agricultura y doce (12) meses en docencia alternativa 3: veinticuatro (24) meses de experiencia relacionada distribuidos así: doce (12) meses estarán relacionados con el ejercicio de la agricultura y doce (12) meses en docencia."</t>
  </si>
  <si>
    <t>Requisitos académicos: Alternativa1. Título profesional en disciplina académica del núcleo básico de conocimiento en agronomía; o ingeniería agronómica y afines. alternativa 2. Título de tecnólogo en disciplina académica del núcleo básico de conocimiento en agronomía; o ingeniería agronómica y afines. Experiencia laboral: Alternativa 1. Veinticuatro (24) meses de experiencia relacionada distribuidos así: doce (12) meses estarán relacionados con el ejercicio de la agricultura y doce (12) meses en labores de docencia. alternativa 2. Treinta (30) meses de experiencia relacionada distribuida así: dieciocho (18) meses de experiencia relacionada con el ejercicio de la agricultura y doce (12) meses en docencia.</t>
  </si>
  <si>
    <t>"Requisitos académicos: alternativa 1: título de técnico profesional en núcleos básicos de conocimientos de: agronomía; o ingeniería agronómica, pecuaria y afine; o ingeniería agrícola, forestal y afines alternativa 2: título de tecnólogo en núcleos básicos de conocimiento de: agronomía; o ingeniería agronómica, pecuaria y afines; o ingeniería agrícola forestal y afines alternativa 3: título de profesional universitario en núcleos básicos de conocimiento de: agronomía; o ingeniería agronómica, pecuaria y afines; o ingeniería agrícola, forestal y afines. experiencia laboral; alternativa 1: treinta y seis (36) meses de experiencia relacionada distribuida así: veinticuatro (24) meses de experiencia relacionada con el ejercicio de la agricultura y doce (12) meses en docencia alternativa 2: treinta (30) meses de experiencia relacionada distribuida así: dieciocho (18) meses de experiencia relacionada con el ejercicio de la agricultura y doce (12) meses en docencia alternativa 3: veinticuatro (24) meses de experiencia relacionada distribuidos así: doce (12) meses estarán relacionados con el ejercicio de la agricultura y doce (12) meses en labores de docencia."</t>
  </si>
  <si>
    <t>"Requisitos académicos: alternativa 01: título de técnico profesional en núcleos básicos de conocimientos de agronomía; o ingeniería agronómica, pecuaria y afines; o ingeniería agrícola, forestal y afines. (ver anexo n.b.c). alternativa 02: título de tecnólogo en núcleos básicos de conocimiento de: agronomía; o ingeniería agronómica, pecuaria y afines; o ingeniería agrícola, forestal y afines. (ver anexo n.b.c). alternativa 03: título de profesional universitario en núcleos básicos de conocimiento de: agronomía; o ingeniería agronómica, pecuaria y a fines; o ingeniería agrícola, forestal y afines; o educación. (ver anexo n.b.c). experiencia laboral; alternativa 01: treinta y seis (36) meses de experiencia relacionada distribuida así: veinticuatro (24) meses de experiencia relacionada con el ejercicio de la agricultura y doce (12) meses en docencia. Alternativa 02: treinta (30) meses de experiencia relacionada distribuida así: dieciocho (18) meses de experiencia relacionada con el ejercicio de la agricultura y doce (12) meses en docencia. Alternativa 03: veinticuatro (24) meses de experiencia relacionada distribuidos así: doce (12) meses estarán relacionados con el ejercicio de la agricultura y doce (12) meses en labores de docencia."</t>
  </si>
  <si>
    <t>96151542|ELABORACIÓN DE DERIVADOS LÁCTEOS CONCENTRADOS</t>
  </si>
  <si>
    <t>96151463|EMPRENDEDOR EN PROCESAMIENTO Y COMERCIALIZACION DE AROMATICAS Y CONDIMENTARIAS DESHIDRATADAS</t>
  </si>
  <si>
    <t>96151523|EMPRENDEDOR EN TRANSFORMACIÓN DE CAÑA PANELERA</t>
  </si>
  <si>
    <t>96151517|EMPRENDEDOR EN PROCESAMIENTO DE PRODUCTOS DE CONFITERÍA Y DULCERÍA ARTESANAL</t>
  </si>
  <si>
    <t>96151518|EMPRENDIMIENTO EN EL PROCESAMIENTO ARTESANAL DE DERIVADOS DE FRUTAS Y HORTALIZAS</t>
  </si>
  <si>
    <t>93610000|MANIPULACION DE ALIMENTOS</t>
  </si>
  <si>
    <t>96151452|APLICACIÓN DE BUENAS PRÁCTICAS DE MANUFACTURA EN LA INDUSTRIA DE ALIMENTOS Y BEBIDAS</t>
  </si>
  <si>
    <t>3000021|EMPRENDEDOR EN PRODUCCIÓN DE DERIVADOS CÁRNICOS</t>
  </si>
  <si>
    <t>96151388|FORTALECIMIENTO EN TRANSFORMACIÓN DE FRUTAS Y HORTALIZAS</t>
  </si>
  <si>
    <t xml:space="preserve">PERIODO FIJO </t>
  </si>
  <si>
    <t xml:space="preserve"> $  4.117.528 </t>
  </si>
  <si>
    <t xml:space="preserve"> $  4.117.528</t>
  </si>
  <si>
    <t>$  4.117.528</t>
  </si>
  <si>
    <t>"Requisitos académicos: opción 1 nbc biología, microbiología y afinesquímica de alimentos o microbiología industrial y ambiental o microbiología y bioanálisis o microbiología o microbiología industrial o microbiología agrícola y veterinaria nbc química y afinesbioquímica o bioquímica de alimentos nbc ingeniería química y afinesingeniería bioquímica o ingeniería de procesos nbc ingeniería agroindustrial, alimentos y afinesingeniería en procesos agroindustriales o ingeniería de alimentos o ciencia y tecnología o de alimentos o producción agroindustrial o ingeniería de producción agroindustrial o agroindustria o profesional en agroindustria opción 2 nbc biología, microbiología y afinestecnología en alimentos nbc ingeniería agroindustrial, alimentos y afinestecnología en control de calidad de alimentos o tecnología de alimentos o tecnología en procesos agroindustriales o tecnología agroindustrial o tecnología en agroindustria o tecnología en producción agroindustrial o tecnología en procesamiento de alimentos o tecnología en ingeniería de alimentos o tecnología en industria de alimentos o tecnología en alimentos énfasis en producción experiencia laboral: opción 1dieciocho (18) meses de experiencia relacionada distribuidos asídieciocho (18) meses estarán relacionados con el ejercicio de la profesión; y seis (06) meses en docenciaopción 2veinticuatro (24) meses de experiencia relacionada distribuidos asídieciocho (18) meses estarán relacionados con el ejercicio de la profesión; y seis (06) meses en docencia"</t>
  </si>
  <si>
    <t>63550004|PREPARACIONES CON FRUTAS Y VERDURAS COCIDAS</t>
  </si>
  <si>
    <t>66210582|EMPRENDEDOR EN GASTRONOMÍA TÍPICA RURAL</t>
  </si>
  <si>
    <t>63530030|SERVICIO AL CLIENTE MESA Y BAR</t>
  </si>
  <si>
    <t>"Requisitos academicos: ALTERNATIVA 1.TÍTULO DE TÉCNICO PROFESIONAL EN EL NÚCLEO BÁSICO DE CONOCIMIENTO: OTROS PROGRAMAS ASOCIADOS A BELLAS ARTES; O ADMINISTRACIÓN. (VER ANEXO N.B.C)ALTERNATIVA 2.TÍTULO DE TECNÓLOGO EN EL NÚCLEO BÁSICO DE CONOCIMIENTO OTROS PROGRAMAS ASOCIADOS A BELLAS ARTES; O ADMINISTRACIÓN. (VER ANEXO N.B.C)ALTERNATIVA 3.TÍTULO PROFESIONAL UNIVERSITARIO EN EL NÚCLEO BÁSICO DE CONOCIMIENTO DE: OTROS PROGRAMAS ASOCIADOS A BELLAS ARTES; ARTES LIBERALES; O ADMINISTRACIÓN. (VER ANEXO N.B.C) Experiencia Laboral;ALTERNATIVA 1.TREINTA Y SEIS (36) MESES DE EXPERIENCIA RELACIONADA DISTRIBUIDA ASÍ: VEINTICUATRO (24) MESES DE EXPERIENCIA RELACIONADA CON EL EJERCICIO DE COCINA Y DOCE (12) MESES EN DOCENCIA.ALTERNATIVA 2.TREINTA (30) MESES DE EXPERIENCIA RELACIONADA DISTRIBUIDA ASÍ: DIECIOCHO (18) MESES DE EXPERIENCIA RELACIONADA CON EL EJERCICIO DE COCINA Y DOCE (12) MESES EN DOCENCIA.ALTERNATIVA 3.VEINTICUATRO (24) MESES DE EXPERIENCIA RELACIONADADISTRIBUIDA ASÍ:DOCE (12) MESES DE EXPERIENCIA RELACIONADA CON EL EJERCICIO DE COCINA Y DOCE (12) MESES EN DOCENCIA."</t>
  </si>
  <si>
    <t>41710000|DEFINICIÓN DE ESTRATEGIAS PARA DESARROLLO TURÍSTICO LOCAL</t>
  </si>
  <si>
    <t>63310028|EMPRENDEDOR EN DESARROLLO DE ACTIVIDADES TURÍSTICAS EN ESPACIOS NATURALES</t>
  </si>
  <si>
    <t>"Requisitos academicos: ¿PROFESIONAL EN TURISMO, TÉCNICO  PROFESIONAL EN TURISMO, TECNÓLOGO EN TURISMO, ADMINISTRADOR TURÍSTICO Y HOTELERO, ADMINISTRADOR TURÍSTICO Experiencia Laboral;¿TENER EXPERIENCIA MÍNIMA EN PROCESOS DE FORMACIÓN O ACTIVIDADES LABORALES DE 2 AÑOS EN EL ÁREA DE TURISMO CON EL ENFOQUE BASADO EN COMPETENCIAS LABORALES, 
EXPERIENCIA DE 2 AÑOS EN TRABAJO COMUNITARIO
EXPERIENCIA PEDAGÓGICA DE 6 MESES"</t>
  </si>
  <si>
    <t>2000105|EMPRENDEDOR EN ELABORACIÓN DE ARTESANÍAS CON TEJIDO ÉTNICO</t>
  </si>
  <si>
    <t>Requisitos academicos: Artesano Tejedor,Técnico O Tecnólogo En Diseño Textil O Diseñador Industrial O Maestro Textil Experiencia Laboral Artesano Con Conocimientos Y Habilidades En Macramé Y Tejido De Punto, O Certificado En Mínimo Una Norma De Competencia Laboral Del Área Afín , Con Experiencia Docente Mínima De 6 Meses O Profesional De 1 Año En El Área Específica, Preferiblemente Con Formación Básica Para Docentes Sena Ó Formación En Competencias Laborales</t>
  </si>
  <si>
    <t>WILLIAN JAMES RODRIGUEZ ORTIZ</t>
  </si>
  <si>
    <t>Subdirector de Centro Agroforestal y Acuicola Arapaima con funciones de Director Regional Putumayo</t>
  </si>
  <si>
    <t xml:space="preserve">Proyecto: </t>
  </si>
  <si>
    <t xml:space="preserve">Jesus Leonardo Cabrera Guzman - Coordinador Academico </t>
  </si>
  <si>
    <t xml:space="preserve">Jesus Leonardo Cabrera Guzman </t>
  </si>
  <si>
    <t>73322009|MANEJO TÉCNICO Y ADMINISTRATIVO DE PEQUEÑAS Y MEDIANAS GRANJAS AVÍCOLAS DE PONEDORA COMERCIAL</t>
  </si>
  <si>
    <t>73322049| MANEJO TÉCNICO Y ADMINISTRATIVO DE GRANJAS DE PRODUCCIÓN DE POLLO DE ENGORDE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</si>
</sst>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quot;$&quot;\ * #,##0.00_-;\-&quot;$&quot;\ * #,##0.00_-;_-&quot;$&quot;\ * &quot;-&quot;??_-;_-@_-"/>
    <numFmt numFmtId="165" formatCode="_(* #,##0.00_);_(* \(#,##0.00\);_(* &quot;-&quot;??_);_(@_)"/>
    <numFmt numFmtId="166" formatCode="_(* #,##0_);_(* \(#,##0\);_(* &quot;-&quot;??_);_(@_)"/>
    <numFmt numFmtId="167" formatCode="_-&quot;$&quot;\ * #,##0_-;\-&quot;$&quot;\ * #,##0_-;_-&quot;$&quot;\ * &quot;-&quot;??_-;_-@_-"/>
    <numFmt numFmtId="168" formatCode="_-[$$-240A]\ * #,##0_-;\-[$$-240A]\ * #,##0_-;_-[$$-240A]\ * &quot;-&quot;??_-;_-@_-"/>
    <numFmt numFmtId="169" formatCode="_-[$$-240A]\ * #,##0.00_-;\-[$$-240A]\ * #,##0.00_-;_-[$$-240A]\ * &quot;-&quot;??_-;_-@_-"/>
  </numFmts>
  <fonts count="29"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b/>
      <sz val="9"/>
      <name val="Arial"/>
      <family val="2"/>
    </font>
    <font>
      <b/>
      <sz val="11"/>
      <name val="Arial"/>
      <family val="2"/>
    </font>
    <font>
      <b/>
      <sz val="9"/>
      <color theme="1"/>
      <name val="Arial"/>
      <family val="2"/>
    </font>
    <font>
      <sz val="8"/>
      <name val="Calibri"/>
      <family val="2"/>
      <scheme val="minor"/>
    </font>
    <font>
      <b/>
      <sz val="11"/>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8">
    <xf numFmtId="0" fontId="0" fillId="0" borderId="0"/>
    <xf numFmtId="43"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0" fontId="14" fillId="0" borderId="0"/>
    <xf numFmtId="9" fontId="1" fillId="0" borderId="0" applyFont="0" applyFill="0" applyBorder="0" applyAlignment="0" applyProtection="0"/>
    <xf numFmtId="164" fontId="1" fillId="0" borderId="0" applyFont="0" applyFill="0" applyBorder="0" applyAlignment="0" applyProtection="0"/>
  </cellStyleXfs>
  <cellXfs count="160">
    <xf numFmtId="0" fontId="0" fillId="0" borderId="0" xfId="0"/>
    <xf numFmtId="0" fontId="4" fillId="0" borderId="1" xfId="2" applyFont="1" applyFill="1" applyBorder="1" applyAlignment="1">
      <alignment horizontal="center" vertical="center"/>
    </xf>
    <xf numFmtId="166" fontId="3" fillId="0" borderId="1" xfId="3" applyNumberFormat="1" applyFont="1" applyFill="1" applyBorder="1" applyAlignment="1">
      <alignment horizontal="left" vertical="center" wrapText="1"/>
    </xf>
    <xf numFmtId="9" fontId="3" fillId="0" borderId="1" xfId="2" applyNumberFormat="1" applyFont="1" applyFill="1" applyBorder="1" applyAlignment="1">
      <alignment horizontal="center" vertical="center" wrapText="1"/>
    </xf>
    <xf numFmtId="166" fontId="3" fillId="0" borderId="5" xfId="3" applyNumberFormat="1" applyFont="1" applyFill="1" applyBorder="1" applyAlignment="1">
      <alignment horizontal="center" vertical="center" wrapText="1"/>
    </xf>
    <xf numFmtId="166" fontId="3" fillId="0" borderId="4" xfId="3" applyNumberFormat="1" applyFont="1" applyFill="1" applyBorder="1" applyAlignment="1">
      <alignment horizontal="center" vertical="center" wrapText="1"/>
    </xf>
    <xf numFmtId="0" fontId="3" fillId="0" borderId="0" xfId="2" applyFont="1" applyFill="1" applyBorder="1" applyAlignment="1">
      <alignment horizontal="left"/>
    </xf>
    <xf numFmtId="166" fontId="3" fillId="0" borderId="0" xfId="3" applyNumberFormat="1" applyFont="1" applyFill="1" applyBorder="1" applyAlignment="1">
      <alignment horizontal="center" vertical="center" wrapText="1"/>
    </xf>
    <xf numFmtId="3" fontId="4" fillId="0" borderId="0" xfId="2" applyNumberFormat="1" applyFont="1" applyFill="1" applyBorder="1" applyAlignment="1">
      <alignment horizontal="center" vertical="center" wrapText="1"/>
    </xf>
    <xf numFmtId="3" fontId="3" fillId="0" borderId="0" xfId="2" applyNumberFormat="1" applyFont="1" applyFill="1" applyBorder="1" applyAlignment="1">
      <alignment horizontal="center" vertical="center" wrapText="1"/>
    </xf>
    <xf numFmtId="0" fontId="6" fillId="0" borderId="1" xfId="0" applyFont="1" applyFill="1" applyBorder="1"/>
    <xf numFmtId="0" fontId="6" fillId="0" borderId="0" xfId="0" applyFont="1" applyFill="1"/>
    <xf numFmtId="0" fontId="9" fillId="0" borderId="0" xfId="0" applyFont="1" applyFill="1" applyBorder="1" applyAlignment="1">
      <alignment horizontal="center"/>
    </xf>
    <xf numFmtId="0" fontId="4" fillId="0" borderId="0" xfId="0" applyFont="1" applyFill="1" applyBorder="1" applyAlignment="1">
      <alignment wrapText="1"/>
    </xf>
    <xf numFmtId="0" fontId="11" fillId="0" borderId="0" xfId="0" applyFont="1" applyFill="1" applyBorder="1" applyAlignment="1">
      <alignment horizontal="center"/>
    </xf>
    <xf numFmtId="0" fontId="6" fillId="0" borderId="0" xfId="0" applyFont="1" applyFill="1" applyBorder="1"/>
    <xf numFmtId="43" fontId="6" fillId="0" borderId="0" xfId="1" applyFont="1" applyFill="1" applyBorder="1"/>
    <xf numFmtId="0" fontId="15" fillId="0" borderId="0" xfId="5" applyFont="1"/>
    <xf numFmtId="0" fontId="15" fillId="2" borderId="0" xfId="5" applyFont="1" applyFill="1" applyBorder="1"/>
    <xf numFmtId="0" fontId="15" fillId="2" borderId="0" xfId="5" applyFont="1" applyFill="1"/>
    <xf numFmtId="0" fontId="13" fillId="0" borderId="1" xfId="5" applyFont="1" applyBorder="1" applyAlignment="1">
      <alignment horizontal="center" vertical="center"/>
    </xf>
    <xf numFmtId="0" fontId="13" fillId="0" borderId="0" xfId="5" applyFont="1" applyFill="1" applyBorder="1"/>
    <xf numFmtId="0" fontId="13" fillId="2" borderId="0" xfId="5" applyFont="1" applyFill="1" applyBorder="1"/>
    <xf numFmtId="0" fontId="13" fillId="0" borderId="0" xfId="5" applyFont="1"/>
    <xf numFmtId="0" fontId="19" fillId="3" borderId="1" xfId="5" applyFont="1" applyFill="1" applyBorder="1" applyAlignment="1">
      <alignment horizontal="center" vertical="center"/>
    </xf>
    <xf numFmtId="0" fontId="20" fillId="0" borderId="0" xfId="5" applyFont="1" applyFill="1" applyBorder="1" applyAlignment="1">
      <alignment horizontal="center" vertical="center"/>
    </xf>
    <xf numFmtId="0" fontId="6" fillId="0" borderId="1" xfId="5" applyFont="1" applyBorder="1" applyAlignment="1">
      <alignment horizontal="left" vertical="center" wrapText="1"/>
    </xf>
    <xf numFmtId="0" fontId="15" fillId="0" borderId="1" xfId="5" applyFont="1" applyBorder="1" applyAlignment="1">
      <alignment horizontal="left" vertical="center" wrapText="1"/>
    </xf>
    <xf numFmtId="0" fontId="21" fillId="0" borderId="0" xfId="5" applyFont="1" applyAlignment="1">
      <alignment vertical="center"/>
    </xf>
    <xf numFmtId="0" fontId="21" fillId="0" borderId="0" xfId="5" applyFont="1"/>
    <xf numFmtId="0" fontId="23" fillId="0" borderId="0" xfId="5" applyFont="1"/>
    <xf numFmtId="0" fontId="2" fillId="0" borderId="1" xfId="0" applyFont="1" applyFill="1" applyBorder="1" applyAlignment="1">
      <alignment horizontal="center" vertical="center" wrapText="1"/>
    </xf>
    <xf numFmtId="0" fontId="2" fillId="0" borderId="1" xfId="5" applyFont="1" applyFill="1" applyBorder="1" applyAlignment="1">
      <alignment horizontal="center" vertical="center" wrapText="1"/>
    </xf>
    <xf numFmtId="0" fontId="9" fillId="0" borderId="4" xfId="0" applyFont="1" applyFill="1" applyBorder="1" applyAlignment="1">
      <alignment vertical="center" wrapText="1"/>
    </xf>
    <xf numFmtId="0" fontId="24" fillId="0" borderId="1" xfId="0" applyFont="1" applyFill="1" applyBorder="1" applyAlignment="1">
      <alignment horizontal="center"/>
    </xf>
    <xf numFmtId="0" fontId="3" fillId="0" borderId="1" xfId="0" applyFont="1" applyFill="1" applyBorder="1" applyAlignment="1">
      <alignment wrapText="1"/>
    </xf>
    <xf numFmtId="0" fontId="12" fillId="0" borderId="1" xfId="0" applyFont="1" applyFill="1" applyBorder="1"/>
    <xf numFmtId="43" fontId="12" fillId="0" borderId="1" xfId="1" applyFont="1" applyFill="1" applyBorder="1"/>
    <xf numFmtId="3" fontId="26" fillId="0" borderId="1" xfId="0" applyNumberFormat="1" applyFont="1" applyFill="1" applyBorder="1"/>
    <xf numFmtId="0" fontId="26" fillId="0" borderId="10" xfId="0" applyFont="1" applyFill="1" applyBorder="1" applyAlignment="1">
      <alignment vertical="center" wrapText="1"/>
    </xf>
    <xf numFmtId="0" fontId="12" fillId="0" borderId="0" xfId="0" applyFont="1" applyFill="1"/>
    <xf numFmtId="167" fontId="26" fillId="0" borderId="1" xfId="7" applyNumberFormat="1" applyFont="1" applyFill="1" applyBorder="1"/>
    <xf numFmtId="0" fontId="3" fillId="0" borderId="1" xfId="3" applyNumberFormat="1" applyFont="1" applyFill="1" applyBorder="1" applyAlignment="1">
      <alignment horizontal="left" vertical="center" wrapText="1"/>
    </xf>
    <xf numFmtId="0" fontId="3" fillId="0" borderId="0" xfId="2" applyFont="1" applyFill="1" applyBorder="1" applyAlignment="1">
      <alignment horizontal="right"/>
    </xf>
    <xf numFmtId="166" fontId="3" fillId="0" borderId="0" xfId="3" applyNumberFormat="1" applyFont="1" applyFill="1" applyBorder="1" applyAlignment="1">
      <alignment horizontal="right" vertical="center" wrapText="1"/>
    </xf>
    <xf numFmtId="166" fontId="3" fillId="0" borderId="1" xfId="3" applyNumberFormat="1" applyFont="1" applyFill="1" applyBorder="1" applyAlignment="1">
      <alignment horizontal="right" vertical="center" wrapText="1"/>
    </xf>
    <xf numFmtId="164" fontId="4" fillId="0" borderId="0" xfId="7" applyFont="1" applyFill="1" applyBorder="1" applyAlignment="1">
      <alignment horizontal="center" vertical="center" wrapText="1"/>
    </xf>
    <xf numFmtId="0" fontId="0" fillId="0" borderId="1" xfId="0" applyFill="1" applyBorder="1" applyAlignment="1">
      <alignment vertical="center"/>
    </xf>
    <xf numFmtId="0" fontId="8" fillId="0" borderId="5" xfId="0" applyFont="1" applyFill="1" applyBorder="1"/>
    <xf numFmtId="0" fontId="0" fillId="0" borderId="1" xfId="0" applyFill="1" applyBorder="1" applyAlignment="1">
      <alignment horizontal="left" vertical="center"/>
    </xf>
    <xf numFmtId="3" fontId="4" fillId="0" borderId="1" xfId="2" applyNumberFormat="1" applyFont="1" applyFill="1" applyBorder="1" applyAlignment="1">
      <alignment horizontal="right" vertical="center" wrapText="1"/>
    </xf>
    <xf numFmtId="0" fontId="0" fillId="0" borderId="1" xfId="0" applyFill="1" applyBorder="1" applyAlignment="1">
      <alignment horizontal="left" vertical="center" wrapText="1"/>
    </xf>
    <xf numFmtId="0" fontId="8" fillId="0" borderId="1" xfId="0" applyFont="1" applyFill="1" applyBorder="1"/>
    <xf numFmtId="0" fontId="0" fillId="0" borderId="1" xfId="0" applyFill="1" applyBorder="1" applyAlignment="1">
      <alignment horizontal="left"/>
    </xf>
    <xf numFmtId="0" fontId="0" fillId="0" borderId="12" xfId="0" applyFill="1" applyBorder="1" applyAlignment="1">
      <alignment horizontal="left" vertical="center"/>
    </xf>
    <xf numFmtId="0" fontId="0" fillId="0" borderId="1" xfId="0" applyFill="1" applyBorder="1"/>
    <xf numFmtId="0" fontId="13" fillId="0" borderId="1" xfId="0" applyFont="1" applyFill="1" applyBorder="1" applyAlignment="1">
      <alignment horizontal="center" vertical="center"/>
    </xf>
    <xf numFmtId="168" fontId="4" fillId="0" borderId="1" xfId="2" applyNumberFormat="1" applyFont="1" applyFill="1" applyBorder="1" applyAlignment="1">
      <alignment horizontal="left" vertical="center" wrapText="1"/>
    </xf>
    <xf numFmtId="10" fontId="4" fillId="0" borderId="1" xfId="6" applyNumberFormat="1" applyFont="1" applyFill="1" applyBorder="1" applyAlignment="1">
      <alignment horizontal="right" vertical="center" wrapText="1"/>
    </xf>
    <xf numFmtId="3" fontId="3" fillId="0" borderId="5" xfId="2" applyNumberFormat="1" applyFont="1" applyFill="1" applyBorder="1" applyAlignment="1">
      <alignment horizontal="right" vertical="center" wrapText="1"/>
    </xf>
    <xf numFmtId="3" fontId="3" fillId="0" borderId="1" xfId="2" applyNumberFormat="1" applyFont="1" applyFill="1" applyBorder="1" applyAlignment="1">
      <alignment horizontal="right" vertical="center" wrapText="1"/>
    </xf>
    <xf numFmtId="3" fontId="4" fillId="0" borderId="4" xfId="2" applyNumberFormat="1" applyFont="1" applyFill="1" applyBorder="1" applyAlignment="1">
      <alignment horizontal="right" vertical="center" wrapText="1"/>
    </xf>
    <xf numFmtId="0" fontId="3" fillId="0" borderId="1" xfId="0" applyFont="1" applyFill="1" applyBorder="1" applyAlignment="1">
      <alignment horizontal="center"/>
    </xf>
    <xf numFmtId="0" fontId="25" fillId="0" borderId="1" xfId="0" applyFont="1" applyFill="1" applyBorder="1" applyAlignment="1">
      <alignment horizontal="center"/>
    </xf>
    <xf numFmtId="0" fontId="10" fillId="0" borderId="0" xfId="0" applyFont="1" applyFill="1" applyBorder="1" applyAlignment="1">
      <alignment horizontal="center"/>
    </xf>
    <xf numFmtId="167" fontId="12" fillId="0" borderId="1" xfId="0" applyNumberFormat="1" applyFont="1" applyFill="1" applyBorder="1"/>
    <xf numFmtId="164" fontId="6" fillId="0" borderId="0" xfId="0" applyNumberFormat="1" applyFont="1" applyFill="1"/>
    <xf numFmtId="164" fontId="6" fillId="0" borderId="0" xfId="7" applyFont="1" applyFill="1"/>
    <xf numFmtId="167" fontId="6" fillId="0" borderId="0" xfId="0" applyNumberFormat="1" applyFont="1" applyFill="1"/>
    <xf numFmtId="43" fontId="6" fillId="0" borderId="0" xfId="1" applyFont="1" applyFill="1"/>
    <xf numFmtId="169" fontId="6" fillId="0" borderId="0" xfId="0" applyNumberFormat="1" applyFont="1" applyFill="1"/>
    <xf numFmtId="0" fontId="10" fillId="0" borderId="0" xfId="0" applyFont="1" applyFill="1"/>
    <xf numFmtId="0" fontId="6" fillId="0" borderId="0" xfId="0" applyFont="1" applyFill="1" applyAlignment="1">
      <alignment horizontal="right"/>
    </xf>
    <xf numFmtId="3" fontId="4" fillId="0" borderId="0" xfId="2" applyNumberFormat="1" applyFont="1" applyFill="1" applyBorder="1" applyAlignment="1">
      <alignment vertical="center"/>
    </xf>
    <xf numFmtId="167" fontId="6" fillId="0" borderId="1" xfId="0" applyNumberFormat="1" applyFont="1" applyFill="1" applyBorder="1"/>
    <xf numFmtId="3" fontId="6" fillId="0" borderId="0" xfId="0" applyNumberFormat="1" applyFont="1" applyFill="1"/>
    <xf numFmtId="3" fontId="12" fillId="0" borderId="0" xfId="0" applyNumberFormat="1" applyFont="1" applyFill="1"/>
    <xf numFmtId="0" fontId="28" fillId="0" borderId="1" xfId="0" applyFont="1" applyFill="1" applyBorder="1" applyAlignment="1">
      <alignment horizontal="left" vertical="center"/>
    </xf>
    <xf numFmtId="0" fontId="28" fillId="0" borderId="4" xfId="0" applyFont="1" applyFill="1" applyBorder="1" applyAlignment="1">
      <alignment horizontal="left" vertical="center"/>
    </xf>
    <xf numFmtId="0" fontId="0" fillId="0" borderId="4" xfId="0" applyFill="1" applyBorder="1" applyAlignment="1">
      <alignment horizontal="left" vertical="center"/>
    </xf>
    <xf numFmtId="0" fontId="3" fillId="0" borderId="4" xfId="2" applyFont="1" applyFill="1" applyBorder="1" applyAlignment="1">
      <alignment horizontal="center" vertical="center" wrapText="1"/>
    </xf>
    <xf numFmtId="3" fontId="3" fillId="0" borderId="1" xfId="2" applyNumberFormat="1" applyFont="1" applyFill="1" applyBorder="1" applyAlignment="1">
      <alignment horizontal="center" vertical="center" wrapText="1"/>
    </xf>
    <xf numFmtId="0" fontId="3" fillId="0" borderId="1" xfId="2" applyFont="1" applyFill="1" applyBorder="1" applyAlignment="1">
      <alignment horizontal="left"/>
    </xf>
    <xf numFmtId="166" fontId="3" fillId="0" borderId="1" xfId="3" applyNumberFormat="1" applyFont="1" applyFill="1" applyBorder="1" applyAlignment="1">
      <alignment horizontal="center" vertical="center" wrapText="1"/>
    </xf>
    <xf numFmtId="164" fontId="3" fillId="0" borderId="4" xfId="7" applyFont="1" applyFill="1" applyBorder="1" applyAlignment="1">
      <alignment horizontal="center" vertical="center" wrapText="1"/>
    </xf>
    <xf numFmtId="164" fontId="3" fillId="0" borderId="1" xfId="7" applyFont="1" applyFill="1" applyBorder="1" applyAlignment="1">
      <alignment horizontal="center" vertical="center" wrapText="1"/>
    </xf>
    <xf numFmtId="43" fontId="12" fillId="0" borderId="1" xfId="1" applyFont="1" applyFill="1" applyBorder="1" applyAlignment="1">
      <alignment horizontal="center"/>
    </xf>
    <xf numFmtId="0" fontId="3" fillId="0" borderId="6"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8"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7" fillId="0" borderId="4" xfId="0" applyFont="1" applyFill="1" applyBorder="1" applyAlignment="1">
      <alignment horizontal="center" vertical="center"/>
    </xf>
    <xf numFmtId="0" fontId="7" fillId="0" borderId="2" xfId="0" applyFont="1" applyFill="1" applyBorder="1" applyAlignment="1">
      <alignment horizontal="center" vertical="center"/>
    </xf>
    <xf numFmtId="0" fontId="7" fillId="0" borderId="10" xfId="0" applyFont="1" applyFill="1" applyBorder="1" applyAlignment="1">
      <alignment horizontal="center" vertical="center"/>
    </xf>
    <xf numFmtId="0" fontId="3" fillId="0" borderId="4" xfId="2" applyFont="1" applyFill="1" applyBorder="1" applyAlignment="1">
      <alignment horizontal="center" vertical="center" wrapText="1"/>
    </xf>
    <xf numFmtId="0" fontId="3" fillId="0" borderId="2" xfId="2" applyFont="1" applyFill="1" applyBorder="1" applyAlignment="1">
      <alignment horizontal="center" vertical="center" wrapText="1"/>
    </xf>
    <xf numFmtId="0" fontId="3" fillId="0" borderId="10" xfId="2" applyFont="1" applyFill="1" applyBorder="1" applyAlignment="1">
      <alignment horizontal="center" vertical="center" wrapText="1"/>
    </xf>
    <xf numFmtId="3" fontId="3" fillId="0" borderId="10" xfId="2" applyNumberFormat="1" applyFont="1" applyFill="1" applyBorder="1" applyAlignment="1">
      <alignment horizontal="center" vertical="center" wrapText="1"/>
    </xf>
    <xf numFmtId="3" fontId="3" fillId="0" borderId="1" xfId="2" applyNumberFormat="1" applyFont="1" applyFill="1" applyBorder="1" applyAlignment="1">
      <alignment horizontal="center" vertical="center" wrapText="1"/>
    </xf>
    <xf numFmtId="3" fontId="3" fillId="0" borderId="6" xfId="2" applyNumberFormat="1" applyFont="1" applyFill="1" applyBorder="1" applyAlignment="1">
      <alignment horizontal="center" vertical="center" wrapText="1"/>
    </xf>
    <xf numFmtId="3" fontId="3" fillId="0" borderId="7" xfId="2" applyNumberFormat="1" applyFont="1" applyFill="1" applyBorder="1" applyAlignment="1">
      <alignment horizontal="center" vertical="center" wrapText="1"/>
    </xf>
    <xf numFmtId="0" fontId="4" fillId="0" borderId="4" xfId="7" applyNumberFormat="1" applyFont="1" applyFill="1" applyBorder="1" applyAlignment="1">
      <alignment horizontal="center" vertical="center" wrapText="1"/>
    </xf>
    <xf numFmtId="0" fontId="4" fillId="0" borderId="2" xfId="7" applyNumberFormat="1" applyFont="1" applyFill="1" applyBorder="1" applyAlignment="1">
      <alignment horizontal="center" vertical="center" wrapText="1"/>
    </xf>
    <xf numFmtId="0" fontId="4" fillId="0" borderId="10" xfId="7" applyNumberFormat="1" applyFont="1" applyFill="1" applyBorder="1" applyAlignment="1">
      <alignment horizontal="center" vertical="center" wrapText="1"/>
    </xf>
    <xf numFmtId="14" fontId="3" fillId="0" borderId="4" xfId="2" applyNumberFormat="1" applyFont="1" applyFill="1" applyBorder="1" applyAlignment="1">
      <alignment horizontal="center" vertical="center" wrapText="1"/>
    </xf>
    <xf numFmtId="14" fontId="3" fillId="0" borderId="2" xfId="2" applyNumberFormat="1" applyFont="1" applyFill="1" applyBorder="1" applyAlignment="1">
      <alignment horizontal="center" vertical="center" wrapText="1"/>
    </xf>
    <xf numFmtId="14" fontId="3" fillId="0" borderId="10" xfId="2" applyNumberFormat="1" applyFont="1" applyFill="1" applyBorder="1" applyAlignment="1">
      <alignment horizontal="center" vertical="center" wrapText="1"/>
    </xf>
    <xf numFmtId="167" fontId="24" fillId="0" borderId="4" xfId="7" applyNumberFormat="1" applyFont="1" applyFill="1" applyBorder="1" applyAlignment="1">
      <alignment horizontal="center" vertical="center"/>
    </xf>
    <xf numFmtId="167" fontId="24" fillId="0" borderId="2" xfId="7" applyNumberFormat="1" applyFont="1" applyFill="1" applyBorder="1" applyAlignment="1">
      <alignment horizontal="center" vertical="center"/>
    </xf>
    <xf numFmtId="167" fontId="24" fillId="0" borderId="10" xfId="7" applyNumberFormat="1" applyFont="1" applyFill="1" applyBorder="1" applyAlignment="1">
      <alignment horizontal="center" vertical="center"/>
    </xf>
    <xf numFmtId="0" fontId="6" fillId="0" borderId="1" xfId="0" applyFont="1" applyFill="1" applyBorder="1" applyAlignment="1">
      <alignment horizontal="center"/>
    </xf>
    <xf numFmtId="0" fontId="12" fillId="0" borderId="1" xfId="0" applyFont="1" applyFill="1" applyBorder="1" applyAlignment="1">
      <alignment horizontal="center" vertical="center"/>
    </xf>
    <xf numFmtId="0" fontId="3" fillId="0" borderId="1" xfId="2" applyFont="1" applyFill="1" applyBorder="1" applyAlignment="1">
      <alignment horizontal="left" vertical="center" wrapText="1"/>
    </xf>
    <xf numFmtId="0" fontId="4" fillId="0" borderId="1" xfId="2" applyFont="1" applyFill="1" applyBorder="1" applyAlignment="1">
      <alignment horizontal="left" vertical="center" wrapText="1"/>
    </xf>
    <xf numFmtId="166" fontId="3" fillId="0" borderId="11" xfId="3" applyNumberFormat="1" applyFont="1" applyFill="1" applyBorder="1" applyAlignment="1">
      <alignment horizontal="left" vertical="center" wrapText="1"/>
    </xf>
    <xf numFmtId="166" fontId="3" fillId="0" borderId="3" xfId="3" applyNumberFormat="1" applyFont="1" applyFill="1" applyBorder="1" applyAlignment="1">
      <alignment horizontal="left" vertical="center" wrapText="1"/>
    </xf>
    <xf numFmtId="166" fontId="3" fillId="0" borderId="5" xfId="3" applyNumberFormat="1" applyFont="1" applyFill="1" applyBorder="1" applyAlignment="1">
      <alignment horizontal="left" vertical="center" wrapText="1"/>
    </xf>
    <xf numFmtId="0" fontId="3" fillId="0" borderId="3" xfId="2" applyFont="1" applyFill="1" applyBorder="1" applyAlignment="1">
      <alignment horizontal="center"/>
    </xf>
    <xf numFmtId="0" fontId="3" fillId="0" borderId="1" xfId="2" applyFont="1" applyFill="1" applyBorder="1" applyAlignment="1">
      <alignment horizontal="center"/>
    </xf>
    <xf numFmtId="0" fontId="3" fillId="0" borderId="5" xfId="2" applyFont="1" applyFill="1" applyBorder="1" applyAlignment="1">
      <alignment horizontal="center"/>
    </xf>
    <xf numFmtId="0" fontId="5" fillId="0" borderId="1" xfId="0" applyFont="1" applyFill="1" applyBorder="1" applyAlignment="1">
      <alignment horizontal="center"/>
    </xf>
    <xf numFmtId="0" fontId="3" fillId="0" borderId="1" xfId="2" applyFont="1" applyFill="1" applyBorder="1" applyAlignment="1">
      <alignment horizontal="left"/>
    </xf>
    <xf numFmtId="0" fontId="3" fillId="0" borderId="1" xfId="2" applyFont="1" applyFill="1" applyBorder="1" applyAlignment="1">
      <alignment horizontal="left" vertical="center"/>
    </xf>
    <xf numFmtId="0" fontId="3" fillId="0" borderId="1" xfId="2" applyFont="1" applyFill="1" applyBorder="1" applyAlignment="1">
      <alignment horizontal="center" vertical="center"/>
    </xf>
    <xf numFmtId="0" fontId="12" fillId="0" borderId="10" xfId="0" applyFont="1" applyFill="1" applyBorder="1" applyAlignment="1">
      <alignment horizontal="center" vertical="center"/>
    </xf>
    <xf numFmtId="166" fontId="3" fillId="0" borderId="1" xfId="3" applyNumberFormat="1" applyFont="1" applyFill="1" applyBorder="1" applyAlignment="1">
      <alignment horizontal="center" vertical="center" wrapText="1"/>
    </xf>
    <xf numFmtId="0" fontId="9" fillId="0" borderId="4" xfId="0" applyFont="1" applyFill="1" applyBorder="1" applyAlignment="1">
      <alignment horizontal="left" vertical="center" wrapText="1"/>
    </xf>
    <xf numFmtId="0" fontId="9" fillId="0" borderId="2" xfId="0" applyFont="1" applyFill="1" applyBorder="1" applyAlignment="1">
      <alignment horizontal="left" vertical="center" wrapText="1"/>
    </xf>
    <xf numFmtId="0" fontId="9" fillId="0" borderId="10" xfId="0" applyFont="1" applyFill="1" applyBorder="1" applyAlignment="1">
      <alignment horizontal="left" vertical="center" wrapText="1"/>
    </xf>
    <xf numFmtId="0" fontId="4" fillId="0" borderId="4" xfId="2" applyFont="1" applyFill="1" applyBorder="1" applyAlignment="1">
      <alignment horizontal="center" vertical="center" wrapText="1"/>
    </xf>
    <xf numFmtId="0" fontId="4" fillId="0" borderId="2" xfId="2" applyFont="1" applyFill="1" applyBorder="1" applyAlignment="1">
      <alignment horizontal="center" vertical="center" wrapText="1"/>
    </xf>
    <xf numFmtId="0" fontId="4" fillId="0" borderId="10" xfId="2" applyFont="1" applyFill="1" applyBorder="1" applyAlignment="1">
      <alignment horizontal="center" vertical="center" wrapText="1"/>
    </xf>
    <xf numFmtId="164" fontId="3" fillId="0" borderId="4" xfId="7" applyFont="1" applyFill="1" applyBorder="1" applyAlignment="1">
      <alignment horizontal="center" vertical="center" wrapText="1"/>
    </xf>
    <xf numFmtId="164" fontId="3" fillId="0" borderId="2" xfId="7" applyFont="1" applyFill="1" applyBorder="1" applyAlignment="1">
      <alignment horizontal="center" vertical="center" wrapText="1"/>
    </xf>
    <xf numFmtId="164" fontId="3" fillId="0" borderId="10" xfId="7" applyFont="1" applyFill="1" applyBorder="1" applyAlignment="1">
      <alignment horizontal="center" vertical="center" wrapText="1"/>
    </xf>
    <xf numFmtId="3" fontId="3" fillId="0" borderId="4" xfId="2" applyNumberFormat="1" applyFont="1" applyFill="1" applyBorder="1" applyAlignment="1">
      <alignment horizontal="center" vertical="center" wrapText="1"/>
    </xf>
    <xf numFmtId="3" fontId="3" fillId="0" borderId="2" xfId="2" applyNumberFormat="1" applyFont="1" applyFill="1" applyBorder="1" applyAlignment="1">
      <alignment horizontal="center" vertical="center" wrapText="1"/>
    </xf>
    <xf numFmtId="0" fontId="9" fillId="0" borderId="4"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2" fillId="0" borderId="0" xfId="0" applyFont="1" applyFill="1" applyAlignment="1">
      <alignment horizontal="center"/>
    </xf>
    <xf numFmtId="0" fontId="4" fillId="0" borderId="1" xfId="7" applyNumberFormat="1" applyFont="1" applyFill="1" applyBorder="1" applyAlignment="1">
      <alignment horizontal="center" vertical="center" wrapText="1"/>
    </xf>
    <xf numFmtId="164" fontId="3" fillId="0" borderId="1" xfId="7" applyFont="1" applyFill="1" applyBorder="1" applyAlignment="1">
      <alignment horizontal="center" vertical="center" wrapText="1"/>
    </xf>
    <xf numFmtId="0" fontId="9" fillId="0" borderId="1" xfId="0" applyFont="1" applyFill="1" applyBorder="1" applyAlignment="1">
      <alignment horizontal="center" vertical="center" wrapText="1"/>
    </xf>
    <xf numFmtId="0" fontId="4" fillId="0" borderId="1" xfId="2" applyFont="1" applyFill="1" applyBorder="1" applyAlignment="1">
      <alignment horizontal="center" vertical="center" wrapText="1"/>
    </xf>
    <xf numFmtId="14" fontId="3" fillId="0" borderId="1" xfId="2" applyNumberFormat="1" applyFont="1" applyFill="1" applyBorder="1" applyAlignment="1">
      <alignment horizontal="center" vertical="center" wrapText="1"/>
    </xf>
    <xf numFmtId="0" fontId="11" fillId="0" borderId="4"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10" xfId="0" applyFont="1" applyFill="1" applyBorder="1" applyAlignment="1">
      <alignment horizontal="center" vertical="center"/>
    </xf>
    <xf numFmtId="0" fontId="10" fillId="0" borderId="1" xfId="5" applyFont="1" applyBorder="1" applyAlignment="1">
      <alignment horizontal="left"/>
    </xf>
    <xf numFmtId="0" fontId="16" fillId="0" borderId="1" xfId="5" applyFont="1" applyBorder="1" applyAlignment="1">
      <alignment horizontal="center" vertical="center" wrapText="1"/>
    </xf>
    <xf numFmtId="0" fontId="17" fillId="0" borderId="1" xfId="5" applyFont="1" applyFill="1" applyBorder="1" applyAlignment="1">
      <alignment horizontal="center" vertical="center" wrapText="1"/>
    </xf>
    <xf numFmtId="0" fontId="18" fillId="3" borderId="1" xfId="5" applyFont="1" applyFill="1" applyBorder="1" applyAlignment="1">
      <alignment horizontal="center"/>
    </xf>
    <xf numFmtId="0" fontId="10" fillId="0" borderId="1" xfId="5" applyFont="1" applyBorder="1" applyAlignment="1">
      <alignment horizontal="left" wrapText="1"/>
    </xf>
    <xf numFmtId="0" fontId="18" fillId="0" borderId="1" xfId="5" applyFont="1" applyFill="1" applyBorder="1" applyAlignment="1">
      <alignment horizontal="center"/>
    </xf>
    <xf numFmtId="0" fontId="19" fillId="3" borderId="1" xfId="5" applyFont="1" applyFill="1" applyBorder="1" applyAlignment="1">
      <alignment horizontal="center" vertical="center"/>
    </xf>
    <xf numFmtId="0" fontId="6" fillId="0" borderId="1" xfId="5" applyFont="1" applyBorder="1" applyAlignment="1">
      <alignment horizontal="left" vertical="center" wrapText="1"/>
    </xf>
    <xf numFmtId="0" fontId="6" fillId="0" borderId="1" xfId="5" applyFont="1" applyFill="1" applyBorder="1" applyAlignment="1">
      <alignment horizontal="left" vertical="center" wrapText="1"/>
    </xf>
    <xf numFmtId="0" fontId="15" fillId="0" borderId="1" xfId="5" applyFont="1" applyBorder="1" applyAlignment="1">
      <alignment horizontal="left" vertical="center" wrapText="1"/>
    </xf>
    <xf numFmtId="0" fontId="15" fillId="0" borderId="1" xfId="5" applyFont="1" applyFill="1" applyBorder="1" applyAlignment="1">
      <alignment horizontal="left" vertical="center" wrapText="1"/>
    </xf>
  </cellXfs>
  <cellStyles count="8">
    <cellStyle name="Millares" xfId="1" builtinId="3"/>
    <cellStyle name="Millares 10" xfId="3" xr:uid="{00000000-0005-0000-0000-000001000000}"/>
    <cellStyle name="Moneda" xfId="7" builtinId="4"/>
    <cellStyle name="Normal" xfId="0" builtinId="0"/>
    <cellStyle name="Normal 10 2" xfId="4" xr:uid="{00000000-0005-0000-0000-000004000000}"/>
    <cellStyle name="Normal 14" xfId="2" xr:uid="{00000000-0005-0000-0000-000005000000}"/>
    <cellStyle name="Normal 2" xfId="5" xr:uid="{00000000-0005-0000-0000-000006000000}"/>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16384</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twoCellAnchor editAs="oneCell">
    <xdr:from>
      <xdr:col>4</xdr:col>
      <xdr:colOff>190500</xdr:colOff>
      <xdr:row>175</xdr:row>
      <xdr:rowOff>71437</xdr:rowOff>
    </xdr:from>
    <xdr:to>
      <xdr:col>5</xdr:col>
      <xdr:colOff>497556</xdr:colOff>
      <xdr:row>179</xdr:row>
      <xdr:rowOff>99919</xdr:rowOff>
    </xdr:to>
    <xdr:pic>
      <xdr:nvPicPr>
        <xdr:cNvPr id="4" name="Imagen 3">
          <a:extLst>
            <a:ext uri="{FF2B5EF4-FFF2-40B4-BE49-F238E27FC236}">
              <a16:creationId xmlns:a16="http://schemas.microsoft.com/office/drawing/2014/main" id="{98037C7C-9C16-4B32-2E94-BD3B699A465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2453938" y="36361687"/>
          <a:ext cx="1009524" cy="742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87"/>
  <sheetViews>
    <sheetView tabSelected="1" topLeftCell="C169" zoomScale="80" zoomScaleNormal="80" zoomScaleSheetLayoutView="115" workbookViewId="0">
      <selection activeCell="J179" sqref="J179"/>
    </sheetView>
  </sheetViews>
  <sheetFormatPr baseColWidth="10" defaultColWidth="11.42578125" defaultRowHeight="14.25" x14ac:dyDescent="0.2"/>
  <cols>
    <col min="1" max="1" width="19.28515625" style="11" customWidth="1"/>
    <col min="2" max="2" width="27.42578125" style="11" customWidth="1"/>
    <col min="3" max="3" width="119.28515625" style="11" bestFit="1" customWidth="1"/>
    <col min="4" max="4" width="17.85546875" style="71" customWidth="1"/>
    <col min="5" max="5" width="10.5703125" style="11" bestFit="1" customWidth="1"/>
    <col min="6" max="6" width="18" style="67" customWidth="1"/>
    <col min="7" max="7" width="17" style="11" customWidth="1"/>
    <col min="8" max="8" width="18.42578125" style="11" customWidth="1"/>
    <col min="9" max="9" width="13.85546875" style="11" customWidth="1"/>
    <col min="10" max="10" width="17.85546875" style="11" customWidth="1"/>
    <col min="11" max="11" width="22.85546875" style="11" customWidth="1"/>
    <col min="12" max="12" width="18" style="11" customWidth="1"/>
    <col min="13" max="13" width="20.140625" style="11" customWidth="1"/>
    <col min="14" max="14" width="13.42578125" style="72" bestFit="1" customWidth="1"/>
    <col min="15" max="15" width="43.7109375" style="11" customWidth="1"/>
    <col min="16" max="16384" width="11.42578125" style="11"/>
  </cols>
  <sheetData>
    <row r="1" spans="1:15" ht="21.75" customHeight="1" x14ac:dyDescent="0.2">
      <c r="A1" s="110"/>
      <c r="B1" s="110"/>
      <c r="C1" s="110"/>
      <c r="D1" s="110"/>
      <c r="E1" s="110"/>
      <c r="F1" s="110"/>
      <c r="G1" s="110"/>
      <c r="H1" s="110"/>
      <c r="I1" s="110"/>
      <c r="J1" s="110"/>
      <c r="K1" s="110"/>
      <c r="L1" s="110"/>
      <c r="M1" s="110"/>
      <c r="N1" s="110"/>
      <c r="O1" s="56" t="s">
        <v>24</v>
      </c>
    </row>
    <row r="2" spans="1:15" ht="30.75" customHeight="1" x14ac:dyDescent="0.2">
      <c r="A2" s="110"/>
      <c r="B2" s="110"/>
      <c r="C2" s="110"/>
      <c r="D2" s="110"/>
      <c r="E2" s="110"/>
      <c r="F2" s="110"/>
      <c r="G2" s="110"/>
      <c r="H2" s="110"/>
      <c r="I2" s="110"/>
      <c r="J2" s="110"/>
      <c r="K2" s="110"/>
      <c r="L2" s="110"/>
      <c r="M2" s="110"/>
      <c r="N2" s="110"/>
      <c r="O2" s="31" t="s">
        <v>71</v>
      </c>
    </row>
    <row r="3" spans="1:15" ht="34.5" customHeight="1" x14ac:dyDescent="0.2">
      <c r="A3" s="111" t="s">
        <v>25</v>
      </c>
      <c r="B3" s="111"/>
      <c r="C3" s="111"/>
      <c r="D3" s="111"/>
      <c r="E3" s="111"/>
      <c r="F3" s="111"/>
      <c r="G3" s="111"/>
      <c r="H3" s="111"/>
      <c r="I3" s="111"/>
      <c r="J3" s="111"/>
      <c r="K3" s="111"/>
      <c r="L3" s="111"/>
      <c r="M3" s="111"/>
      <c r="N3" s="111"/>
      <c r="O3" s="111"/>
    </row>
    <row r="4" spans="1:15" x14ac:dyDescent="0.2">
      <c r="A4" s="123" t="s">
        <v>26</v>
      </c>
      <c r="B4" s="123"/>
      <c r="C4" s="123"/>
      <c r="D4" s="123"/>
      <c r="E4" s="123"/>
      <c r="F4" s="123"/>
      <c r="G4" s="123"/>
      <c r="H4" s="123"/>
      <c r="I4" s="123"/>
      <c r="J4" s="123"/>
      <c r="K4" s="123"/>
      <c r="L4" s="123"/>
      <c r="M4" s="123"/>
      <c r="N4" s="123"/>
      <c r="O4" s="123"/>
    </row>
    <row r="5" spans="1:15" x14ac:dyDescent="0.2">
      <c r="A5" s="117"/>
      <c r="B5" s="118"/>
      <c r="C5" s="118"/>
      <c r="D5" s="118"/>
      <c r="E5" s="118"/>
      <c r="F5" s="118"/>
      <c r="G5" s="118"/>
      <c r="H5" s="118"/>
      <c r="I5" s="118"/>
      <c r="J5" s="118"/>
      <c r="K5" s="118"/>
      <c r="L5" s="118"/>
      <c r="M5" s="118"/>
      <c r="N5" s="118"/>
      <c r="O5" s="119"/>
    </row>
    <row r="6" spans="1:15" x14ac:dyDescent="0.2">
      <c r="A6" s="120" t="s">
        <v>73</v>
      </c>
      <c r="B6" s="120"/>
      <c r="C6" s="120"/>
      <c r="D6" s="120"/>
      <c r="E6" s="120"/>
      <c r="F6" s="120"/>
      <c r="G6" s="120"/>
      <c r="H6" s="120"/>
      <c r="I6" s="120"/>
      <c r="J6" s="120"/>
      <c r="K6" s="120"/>
      <c r="L6" s="120"/>
      <c r="M6" s="120"/>
      <c r="N6" s="120"/>
      <c r="O6" s="120"/>
    </row>
    <row r="8" spans="1:15" x14ac:dyDescent="0.2">
      <c r="A8" s="121" t="s">
        <v>78</v>
      </c>
      <c r="B8" s="121"/>
      <c r="C8" s="121"/>
      <c r="D8" s="121"/>
      <c r="E8" s="121"/>
      <c r="F8" s="121"/>
      <c r="G8" s="121"/>
      <c r="H8" s="121"/>
      <c r="I8" s="121"/>
      <c r="J8" s="121"/>
      <c r="K8" s="82"/>
      <c r="L8" s="6"/>
      <c r="M8" s="6"/>
      <c r="N8" s="43"/>
    </row>
    <row r="9" spans="1:15" x14ac:dyDescent="0.2">
      <c r="A9" s="122" t="s">
        <v>16</v>
      </c>
      <c r="B9" s="122"/>
      <c r="C9" s="122"/>
      <c r="D9" s="74">
        <v>695282495</v>
      </c>
      <c r="E9" s="1"/>
      <c r="F9" s="85"/>
      <c r="G9" s="83"/>
      <c r="H9" s="83"/>
      <c r="I9" s="83"/>
      <c r="J9" s="5"/>
      <c r="K9" s="5"/>
      <c r="L9" s="7"/>
      <c r="M9" s="7"/>
      <c r="N9" s="44"/>
    </row>
    <row r="10" spans="1:15" x14ac:dyDescent="0.2">
      <c r="A10" s="113"/>
      <c r="B10" s="113"/>
      <c r="C10" s="113"/>
      <c r="D10" s="74">
        <f>O173</f>
        <v>694897519</v>
      </c>
      <c r="E10" s="81"/>
      <c r="F10" s="85"/>
      <c r="G10" s="83"/>
      <c r="H10" s="1"/>
      <c r="I10" s="4"/>
      <c r="J10" s="116" t="s">
        <v>19</v>
      </c>
      <c r="K10" s="114"/>
      <c r="L10" s="114"/>
      <c r="M10" s="114"/>
      <c r="N10" s="114"/>
      <c r="O10" s="115"/>
    </row>
    <row r="11" spans="1:15" x14ac:dyDescent="0.2">
      <c r="A11" s="112" t="s">
        <v>17</v>
      </c>
      <c r="B11" s="113"/>
      <c r="C11" s="113"/>
      <c r="D11" s="57">
        <f>D9-D10</f>
        <v>384976</v>
      </c>
      <c r="E11" s="81"/>
      <c r="F11" s="85"/>
      <c r="G11" s="83"/>
      <c r="H11" s="83"/>
      <c r="I11" s="4"/>
      <c r="J11" s="2" t="s">
        <v>0</v>
      </c>
      <c r="K11" s="114" t="s">
        <v>134</v>
      </c>
      <c r="L11" s="114"/>
      <c r="M11" s="114"/>
      <c r="N11" s="114"/>
      <c r="O11" s="115"/>
    </row>
    <row r="12" spans="1:15" x14ac:dyDescent="0.2">
      <c r="A12" s="112" t="s">
        <v>18</v>
      </c>
      <c r="B12" s="113"/>
      <c r="C12" s="113"/>
      <c r="D12" s="58">
        <f>+D10/D9</f>
        <v>0.99944630275784518</v>
      </c>
      <c r="E12" s="3"/>
      <c r="F12" s="85"/>
      <c r="G12" s="83"/>
      <c r="H12" s="83"/>
      <c r="I12" s="4"/>
      <c r="J12" s="83" t="s">
        <v>1</v>
      </c>
      <c r="K12" s="42">
        <v>3204832228</v>
      </c>
      <c r="L12" s="2"/>
      <c r="M12" s="2"/>
      <c r="N12" s="45"/>
      <c r="O12" s="10"/>
    </row>
    <row r="13" spans="1:15" ht="42.75" customHeight="1" x14ac:dyDescent="0.2">
      <c r="A13" s="91" t="s">
        <v>2</v>
      </c>
      <c r="B13" s="94" t="s">
        <v>3</v>
      </c>
      <c r="C13" s="94" t="s">
        <v>20</v>
      </c>
      <c r="D13" s="94" t="s">
        <v>9</v>
      </c>
      <c r="E13" s="94" t="s">
        <v>21</v>
      </c>
      <c r="F13" s="87" t="s">
        <v>22</v>
      </c>
      <c r="G13" s="88"/>
      <c r="H13" s="125" t="s">
        <v>23</v>
      </c>
      <c r="I13" s="125"/>
      <c r="J13" s="97" t="s">
        <v>4</v>
      </c>
      <c r="K13" s="97" t="s">
        <v>5</v>
      </c>
      <c r="L13" s="97" t="s">
        <v>4</v>
      </c>
      <c r="M13" s="97" t="s">
        <v>5</v>
      </c>
      <c r="N13" s="59" t="s">
        <v>10</v>
      </c>
      <c r="O13" s="124" t="s">
        <v>6</v>
      </c>
    </row>
    <row r="14" spans="1:15" ht="30.75" customHeight="1" x14ac:dyDescent="0.2">
      <c r="A14" s="92"/>
      <c r="B14" s="95"/>
      <c r="C14" s="95"/>
      <c r="D14" s="95"/>
      <c r="E14" s="95"/>
      <c r="F14" s="89"/>
      <c r="G14" s="90"/>
      <c r="H14" s="94" t="s">
        <v>7</v>
      </c>
      <c r="I14" s="94" t="s">
        <v>8</v>
      </c>
      <c r="J14" s="98"/>
      <c r="K14" s="98"/>
      <c r="L14" s="98"/>
      <c r="M14" s="98"/>
      <c r="N14" s="60" t="s">
        <v>11</v>
      </c>
      <c r="O14" s="111"/>
    </row>
    <row r="15" spans="1:15" ht="15.75" customHeight="1" x14ac:dyDescent="0.2">
      <c r="A15" s="93"/>
      <c r="B15" s="96"/>
      <c r="C15" s="95"/>
      <c r="D15" s="95"/>
      <c r="E15" s="95"/>
      <c r="F15" s="84" t="s">
        <v>12</v>
      </c>
      <c r="G15" s="80" t="s">
        <v>76</v>
      </c>
      <c r="H15" s="95"/>
      <c r="I15" s="95"/>
      <c r="J15" s="99" t="s">
        <v>14</v>
      </c>
      <c r="K15" s="100"/>
      <c r="L15" s="99" t="s">
        <v>15</v>
      </c>
      <c r="M15" s="100"/>
      <c r="N15" s="61" t="s">
        <v>77</v>
      </c>
      <c r="O15" s="33"/>
    </row>
    <row r="16" spans="1:15" ht="15.75" customHeight="1" x14ac:dyDescent="0.2">
      <c r="A16" s="47" t="s">
        <v>79</v>
      </c>
      <c r="B16" s="48" t="s">
        <v>75</v>
      </c>
      <c r="C16" s="49" t="s">
        <v>83</v>
      </c>
      <c r="D16" s="94" t="s">
        <v>116</v>
      </c>
      <c r="E16" s="101">
        <v>1</v>
      </c>
      <c r="F16" s="101">
        <v>10</v>
      </c>
      <c r="G16" s="129">
        <v>3</v>
      </c>
      <c r="H16" s="104">
        <v>44958</v>
      </c>
      <c r="I16" s="104">
        <v>45263</v>
      </c>
      <c r="J16" s="107" t="s">
        <v>117</v>
      </c>
      <c r="K16" s="132">
        <f>SUM(N16:N28)*25735</f>
        <v>41716435</v>
      </c>
      <c r="L16" s="135"/>
      <c r="M16" s="135"/>
      <c r="N16" s="50">
        <v>151</v>
      </c>
      <c r="O16" s="137" t="s">
        <v>90</v>
      </c>
    </row>
    <row r="17" spans="1:15" ht="15.75" customHeight="1" x14ac:dyDescent="0.2">
      <c r="A17" s="47" t="s">
        <v>79</v>
      </c>
      <c r="B17" s="48" t="s">
        <v>75</v>
      </c>
      <c r="C17" s="77" t="s">
        <v>88</v>
      </c>
      <c r="D17" s="95"/>
      <c r="E17" s="102"/>
      <c r="F17" s="102"/>
      <c r="G17" s="130"/>
      <c r="H17" s="105"/>
      <c r="I17" s="105"/>
      <c r="J17" s="108"/>
      <c r="K17" s="133"/>
      <c r="L17" s="136"/>
      <c r="M17" s="136"/>
      <c r="N17" s="50">
        <v>63</v>
      </c>
      <c r="O17" s="138"/>
    </row>
    <row r="18" spans="1:15" ht="15.75" customHeight="1" x14ac:dyDescent="0.2">
      <c r="A18" s="47" t="s">
        <v>79</v>
      </c>
      <c r="B18" s="48" t="s">
        <v>75</v>
      </c>
      <c r="C18" s="77" t="s">
        <v>88</v>
      </c>
      <c r="D18" s="95"/>
      <c r="E18" s="102"/>
      <c r="F18" s="102"/>
      <c r="G18" s="130"/>
      <c r="H18" s="105"/>
      <c r="I18" s="105"/>
      <c r="J18" s="108"/>
      <c r="K18" s="133"/>
      <c r="L18" s="136"/>
      <c r="M18" s="136"/>
      <c r="N18" s="50">
        <v>63</v>
      </c>
      <c r="O18" s="138"/>
    </row>
    <row r="19" spans="1:15" ht="15.75" customHeight="1" x14ac:dyDescent="0.2">
      <c r="A19" s="47" t="s">
        <v>79</v>
      </c>
      <c r="B19" s="48" t="s">
        <v>75</v>
      </c>
      <c r="C19" s="49" t="s">
        <v>85</v>
      </c>
      <c r="D19" s="95"/>
      <c r="E19" s="102"/>
      <c r="F19" s="102"/>
      <c r="G19" s="130"/>
      <c r="H19" s="105"/>
      <c r="I19" s="105"/>
      <c r="J19" s="108"/>
      <c r="K19" s="133"/>
      <c r="L19" s="136"/>
      <c r="M19" s="136"/>
      <c r="N19" s="50">
        <v>103</v>
      </c>
      <c r="O19" s="138"/>
    </row>
    <row r="20" spans="1:15" ht="15.75" customHeight="1" x14ac:dyDescent="0.2">
      <c r="A20" s="47" t="s">
        <v>79</v>
      </c>
      <c r="B20" s="48" t="s">
        <v>75</v>
      </c>
      <c r="C20" s="78" t="s">
        <v>135</v>
      </c>
      <c r="D20" s="95"/>
      <c r="E20" s="102"/>
      <c r="F20" s="102"/>
      <c r="G20" s="130"/>
      <c r="H20" s="105"/>
      <c r="I20" s="105"/>
      <c r="J20" s="108"/>
      <c r="K20" s="133"/>
      <c r="L20" s="136"/>
      <c r="M20" s="136"/>
      <c r="N20" s="50">
        <v>111</v>
      </c>
      <c r="O20" s="138"/>
    </row>
    <row r="21" spans="1:15" ht="15" x14ac:dyDescent="0.2">
      <c r="A21" s="47" t="s">
        <v>79</v>
      </c>
      <c r="B21" s="48" t="s">
        <v>75</v>
      </c>
      <c r="C21" s="51" t="s">
        <v>80</v>
      </c>
      <c r="D21" s="95"/>
      <c r="E21" s="102"/>
      <c r="F21" s="102"/>
      <c r="G21" s="130"/>
      <c r="H21" s="105"/>
      <c r="I21" s="105"/>
      <c r="J21" s="108"/>
      <c r="K21" s="133"/>
      <c r="L21" s="136"/>
      <c r="M21" s="136"/>
      <c r="N21" s="50">
        <v>119</v>
      </c>
      <c r="O21" s="138"/>
    </row>
    <row r="22" spans="1:15" ht="15" x14ac:dyDescent="0.2">
      <c r="A22" s="47" t="s">
        <v>79</v>
      </c>
      <c r="B22" s="48" t="s">
        <v>75</v>
      </c>
      <c r="C22" s="51" t="s">
        <v>80</v>
      </c>
      <c r="D22" s="95"/>
      <c r="E22" s="102"/>
      <c r="F22" s="102"/>
      <c r="G22" s="130"/>
      <c r="H22" s="105"/>
      <c r="I22" s="105"/>
      <c r="J22" s="108"/>
      <c r="K22" s="133"/>
      <c r="L22" s="136"/>
      <c r="M22" s="136"/>
      <c r="N22" s="50">
        <v>119</v>
      </c>
      <c r="O22" s="138"/>
    </row>
    <row r="23" spans="1:15" ht="15" x14ac:dyDescent="0.2">
      <c r="A23" s="47" t="s">
        <v>79</v>
      </c>
      <c r="B23" s="48" t="s">
        <v>75</v>
      </c>
      <c r="C23" s="51" t="s">
        <v>80</v>
      </c>
      <c r="D23" s="95"/>
      <c r="E23" s="102"/>
      <c r="F23" s="102"/>
      <c r="G23" s="130"/>
      <c r="H23" s="105"/>
      <c r="I23" s="105"/>
      <c r="J23" s="108"/>
      <c r="K23" s="133"/>
      <c r="L23" s="136"/>
      <c r="M23" s="136"/>
      <c r="N23" s="50">
        <v>119</v>
      </c>
      <c r="O23" s="138"/>
    </row>
    <row r="24" spans="1:15" ht="15" x14ac:dyDescent="0.2">
      <c r="A24" s="47" t="s">
        <v>79</v>
      </c>
      <c r="B24" s="48" t="s">
        <v>75</v>
      </c>
      <c r="C24" s="51" t="s">
        <v>80</v>
      </c>
      <c r="D24" s="95"/>
      <c r="E24" s="102"/>
      <c r="F24" s="102"/>
      <c r="G24" s="130"/>
      <c r="H24" s="105"/>
      <c r="I24" s="105"/>
      <c r="J24" s="108"/>
      <c r="K24" s="133"/>
      <c r="L24" s="136"/>
      <c r="M24" s="136"/>
      <c r="N24" s="50">
        <v>119</v>
      </c>
      <c r="O24" s="138"/>
    </row>
    <row r="25" spans="1:15" ht="15" x14ac:dyDescent="0.2">
      <c r="A25" s="47" t="s">
        <v>79</v>
      </c>
      <c r="B25" s="48" t="s">
        <v>75</v>
      </c>
      <c r="C25" s="51" t="s">
        <v>80</v>
      </c>
      <c r="D25" s="95"/>
      <c r="E25" s="102"/>
      <c r="F25" s="102"/>
      <c r="G25" s="130"/>
      <c r="H25" s="105"/>
      <c r="I25" s="105"/>
      <c r="J25" s="108"/>
      <c r="K25" s="133"/>
      <c r="L25" s="136"/>
      <c r="M25" s="136"/>
      <c r="N25" s="50">
        <v>119</v>
      </c>
      <c r="O25" s="138"/>
    </row>
    <row r="26" spans="1:15" ht="15" x14ac:dyDescent="0.2">
      <c r="A26" s="47" t="s">
        <v>79</v>
      </c>
      <c r="B26" s="48" t="s">
        <v>75</v>
      </c>
      <c r="C26" s="51" t="s">
        <v>80</v>
      </c>
      <c r="D26" s="95"/>
      <c r="E26" s="102"/>
      <c r="F26" s="102"/>
      <c r="G26" s="130"/>
      <c r="H26" s="105"/>
      <c r="I26" s="105"/>
      <c r="J26" s="108"/>
      <c r="K26" s="133"/>
      <c r="L26" s="136"/>
      <c r="M26" s="136"/>
      <c r="N26" s="50">
        <v>119.00000000000001</v>
      </c>
      <c r="O26" s="138"/>
    </row>
    <row r="27" spans="1:15" ht="15.75" customHeight="1" x14ac:dyDescent="0.2">
      <c r="A27" s="47" t="s">
        <v>79</v>
      </c>
      <c r="B27" s="48" t="s">
        <v>75</v>
      </c>
      <c r="C27" s="49" t="s">
        <v>81</v>
      </c>
      <c r="D27" s="95"/>
      <c r="E27" s="102"/>
      <c r="F27" s="102"/>
      <c r="G27" s="130"/>
      <c r="H27" s="105"/>
      <c r="I27" s="105"/>
      <c r="J27" s="108"/>
      <c r="K27" s="133"/>
      <c r="L27" s="136"/>
      <c r="M27" s="136"/>
      <c r="N27" s="50">
        <v>217</v>
      </c>
      <c r="O27" s="138"/>
    </row>
    <row r="28" spans="1:15" ht="15.75" customHeight="1" x14ac:dyDescent="0.2">
      <c r="A28" s="47" t="s">
        <v>79</v>
      </c>
      <c r="B28" s="48" t="s">
        <v>75</v>
      </c>
      <c r="C28" s="49" t="s">
        <v>82</v>
      </c>
      <c r="D28" s="96"/>
      <c r="E28" s="102"/>
      <c r="F28" s="103"/>
      <c r="G28" s="131"/>
      <c r="H28" s="106"/>
      <c r="I28" s="106"/>
      <c r="J28" s="109"/>
      <c r="K28" s="133"/>
      <c r="L28" s="136"/>
      <c r="M28" s="136"/>
      <c r="N28" s="50">
        <v>199</v>
      </c>
      <c r="O28" s="139"/>
    </row>
    <row r="29" spans="1:15" ht="15.75" customHeight="1" x14ac:dyDescent="0.25">
      <c r="A29" s="47" t="s">
        <v>79</v>
      </c>
      <c r="B29" s="52" t="s">
        <v>75</v>
      </c>
      <c r="C29" s="53" t="s">
        <v>87</v>
      </c>
      <c r="D29" s="94" t="s">
        <v>116</v>
      </c>
      <c r="E29" s="141">
        <v>1</v>
      </c>
      <c r="F29" s="101">
        <v>10</v>
      </c>
      <c r="G29" s="129">
        <v>0</v>
      </c>
      <c r="H29" s="104">
        <v>44958</v>
      </c>
      <c r="I29" s="104">
        <v>45260</v>
      </c>
      <c r="J29" s="107" t="s">
        <v>117</v>
      </c>
      <c r="K29" s="142">
        <f>SUM(N29:N38)*25735</f>
        <v>41381880</v>
      </c>
      <c r="L29" s="98"/>
      <c r="M29" s="98"/>
      <c r="N29" s="50">
        <v>199</v>
      </c>
      <c r="O29" s="138" t="s">
        <v>91</v>
      </c>
    </row>
    <row r="30" spans="1:15" ht="15.75" customHeight="1" x14ac:dyDescent="0.25">
      <c r="A30" s="47" t="s">
        <v>79</v>
      </c>
      <c r="B30" s="52" t="s">
        <v>75</v>
      </c>
      <c r="C30" s="53" t="s">
        <v>87</v>
      </c>
      <c r="D30" s="95"/>
      <c r="E30" s="141"/>
      <c r="F30" s="102"/>
      <c r="G30" s="130"/>
      <c r="H30" s="105"/>
      <c r="I30" s="105"/>
      <c r="J30" s="108"/>
      <c r="K30" s="142"/>
      <c r="L30" s="98"/>
      <c r="M30" s="98"/>
      <c r="N30" s="50">
        <v>199</v>
      </c>
      <c r="O30" s="138"/>
    </row>
    <row r="31" spans="1:15" ht="15.75" customHeight="1" x14ac:dyDescent="0.2">
      <c r="A31" s="47" t="s">
        <v>79</v>
      </c>
      <c r="B31" s="52" t="s">
        <v>75</v>
      </c>
      <c r="C31" s="49" t="s">
        <v>86</v>
      </c>
      <c r="D31" s="95"/>
      <c r="E31" s="141"/>
      <c r="F31" s="102"/>
      <c r="G31" s="130"/>
      <c r="H31" s="105"/>
      <c r="I31" s="105"/>
      <c r="J31" s="108"/>
      <c r="K31" s="142"/>
      <c r="L31" s="98"/>
      <c r="M31" s="98"/>
      <c r="N31" s="50">
        <v>199</v>
      </c>
      <c r="O31" s="138"/>
    </row>
    <row r="32" spans="1:15" ht="15.75" customHeight="1" x14ac:dyDescent="0.2">
      <c r="A32" s="47" t="s">
        <v>79</v>
      </c>
      <c r="B32" s="52" t="s">
        <v>75</v>
      </c>
      <c r="C32" s="51" t="s">
        <v>80</v>
      </c>
      <c r="D32" s="95"/>
      <c r="E32" s="141"/>
      <c r="F32" s="102"/>
      <c r="G32" s="130"/>
      <c r="H32" s="105"/>
      <c r="I32" s="105"/>
      <c r="J32" s="108"/>
      <c r="K32" s="142"/>
      <c r="L32" s="98"/>
      <c r="M32" s="98"/>
      <c r="N32" s="50">
        <v>119</v>
      </c>
      <c r="O32" s="138"/>
    </row>
    <row r="33" spans="1:15" ht="15.75" customHeight="1" x14ac:dyDescent="0.2">
      <c r="A33" s="47" t="s">
        <v>79</v>
      </c>
      <c r="B33" s="52" t="s">
        <v>75</v>
      </c>
      <c r="C33" s="51" t="s">
        <v>80</v>
      </c>
      <c r="D33" s="95"/>
      <c r="E33" s="141"/>
      <c r="F33" s="102"/>
      <c r="G33" s="130"/>
      <c r="H33" s="105"/>
      <c r="I33" s="105"/>
      <c r="J33" s="108"/>
      <c r="K33" s="142"/>
      <c r="L33" s="98"/>
      <c r="M33" s="98"/>
      <c r="N33" s="50">
        <v>119</v>
      </c>
      <c r="O33" s="138"/>
    </row>
    <row r="34" spans="1:15" ht="15.75" customHeight="1" x14ac:dyDescent="0.2">
      <c r="A34" s="47" t="s">
        <v>79</v>
      </c>
      <c r="B34" s="52" t="s">
        <v>75</v>
      </c>
      <c r="C34" s="51" t="s">
        <v>80</v>
      </c>
      <c r="D34" s="95"/>
      <c r="E34" s="141"/>
      <c r="F34" s="102"/>
      <c r="G34" s="130"/>
      <c r="H34" s="105"/>
      <c r="I34" s="105"/>
      <c r="J34" s="108"/>
      <c r="K34" s="142"/>
      <c r="L34" s="98"/>
      <c r="M34" s="98"/>
      <c r="N34" s="50">
        <v>119</v>
      </c>
      <c r="O34" s="138"/>
    </row>
    <row r="35" spans="1:15" ht="15.75" customHeight="1" x14ac:dyDescent="0.2">
      <c r="A35" s="47" t="s">
        <v>79</v>
      </c>
      <c r="B35" s="52" t="s">
        <v>75</v>
      </c>
      <c r="C35" s="51" t="s">
        <v>80</v>
      </c>
      <c r="D35" s="95"/>
      <c r="E35" s="141"/>
      <c r="F35" s="102"/>
      <c r="G35" s="130"/>
      <c r="H35" s="105"/>
      <c r="I35" s="105"/>
      <c r="J35" s="108"/>
      <c r="K35" s="142"/>
      <c r="L35" s="98"/>
      <c r="M35" s="98"/>
      <c r="N35" s="50">
        <v>119</v>
      </c>
      <c r="O35" s="138"/>
    </row>
    <row r="36" spans="1:15" ht="15.75" customHeight="1" x14ac:dyDescent="0.2">
      <c r="A36" s="47" t="s">
        <v>79</v>
      </c>
      <c r="B36" s="52" t="s">
        <v>75</v>
      </c>
      <c r="C36" s="51" t="s">
        <v>80</v>
      </c>
      <c r="D36" s="95"/>
      <c r="E36" s="141"/>
      <c r="F36" s="102"/>
      <c r="G36" s="130"/>
      <c r="H36" s="105"/>
      <c r="I36" s="105"/>
      <c r="J36" s="108"/>
      <c r="K36" s="142"/>
      <c r="L36" s="98"/>
      <c r="M36" s="98"/>
      <c r="N36" s="50">
        <v>119.00000000000001</v>
      </c>
      <c r="O36" s="138"/>
    </row>
    <row r="37" spans="1:15" ht="15.75" customHeight="1" x14ac:dyDescent="0.2">
      <c r="A37" s="47" t="s">
        <v>79</v>
      </c>
      <c r="B37" s="52" t="s">
        <v>75</v>
      </c>
      <c r="C37" s="49" t="s">
        <v>81</v>
      </c>
      <c r="D37" s="95"/>
      <c r="E37" s="141"/>
      <c r="F37" s="102"/>
      <c r="G37" s="130"/>
      <c r="H37" s="105"/>
      <c r="I37" s="105"/>
      <c r="J37" s="108"/>
      <c r="K37" s="142"/>
      <c r="L37" s="98"/>
      <c r="M37" s="98"/>
      <c r="N37" s="50">
        <v>217</v>
      </c>
      <c r="O37" s="138"/>
    </row>
    <row r="38" spans="1:15" ht="15.75" customHeight="1" x14ac:dyDescent="0.2">
      <c r="A38" s="47" t="s">
        <v>79</v>
      </c>
      <c r="B38" s="52" t="s">
        <v>75</v>
      </c>
      <c r="C38" s="49" t="s">
        <v>82</v>
      </c>
      <c r="D38" s="96"/>
      <c r="E38" s="141"/>
      <c r="F38" s="103"/>
      <c r="G38" s="131"/>
      <c r="H38" s="106"/>
      <c r="I38" s="106"/>
      <c r="J38" s="109"/>
      <c r="K38" s="142"/>
      <c r="L38" s="98"/>
      <c r="M38" s="98"/>
      <c r="N38" s="50">
        <v>199</v>
      </c>
      <c r="O38" s="138"/>
    </row>
    <row r="39" spans="1:15" ht="15.75" customHeight="1" x14ac:dyDescent="0.2">
      <c r="A39" s="47" t="s">
        <v>79</v>
      </c>
      <c r="B39" s="52" t="s">
        <v>75</v>
      </c>
      <c r="C39" s="49" t="s">
        <v>89</v>
      </c>
      <c r="D39" s="94" t="s">
        <v>116</v>
      </c>
      <c r="E39" s="101">
        <v>1</v>
      </c>
      <c r="F39" s="101">
        <v>10</v>
      </c>
      <c r="G39" s="129">
        <v>0</v>
      </c>
      <c r="H39" s="104">
        <v>44958</v>
      </c>
      <c r="I39" s="104">
        <v>45260</v>
      </c>
      <c r="J39" s="107" t="s">
        <v>117</v>
      </c>
      <c r="K39" s="132">
        <f>SUM(N39:N48)*25735</f>
        <v>41381880</v>
      </c>
      <c r="L39" s="135"/>
      <c r="M39" s="135"/>
      <c r="N39" s="50">
        <v>199</v>
      </c>
      <c r="O39" s="143" t="s">
        <v>92</v>
      </c>
    </row>
    <row r="40" spans="1:15" ht="15.75" customHeight="1" x14ac:dyDescent="0.2">
      <c r="A40" s="47" t="s">
        <v>79</v>
      </c>
      <c r="B40" s="52" t="s">
        <v>75</v>
      </c>
      <c r="C40" s="49" t="s">
        <v>89</v>
      </c>
      <c r="D40" s="95"/>
      <c r="E40" s="102"/>
      <c r="F40" s="102"/>
      <c r="G40" s="130"/>
      <c r="H40" s="105"/>
      <c r="I40" s="105"/>
      <c r="J40" s="108"/>
      <c r="K40" s="133"/>
      <c r="L40" s="136"/>
      <c r="M40" s="136"/>
      <c r="N40" s="50">
        <v>199</v>
      </c>
      <c r="O40" s="143"/>
    </row>
    <row r="41" spans="1:15" ht="15" x14ac:dyDescent="0.2">
      <c r="A41" s="47" t="s">
        <v>79</v>
      </c>
      <c r="B41" s="52" t="s">
        <v>75</v>
      </c>
      <c r="C41" s="54" t="s">
        <v>89</v>
      </c>
      <c r="D41" s="95"/>
      <c r="E41" s="102"/>
      <c r="F41" s="102"/>
      <c r="G41" s="130"/>
      <c r="H41" s="105"/>
      <c r="I41" s="105"/>
      <c r="J41" s="108"/>
      <c r="K41" s="133"/>
      <c r="L41" s="136"/>
      <c r="M41" s="136"/>
      <c r="N41" s="50">
        <v>199</v>
      </c>
      <c r="O41" s="143"/>
    </row>
    <row r="42" spans="1:15" ht="19.5" customHeight="1" x14ac:dyDescent="0.2">
      <c r="A42" s="47" t="s">
        <v>79</v>
      </c>
      <c r="B42" s="52" t="s">
        <v>75</v>
      </c>
      <c r="C42" s="51" t="s">
        <v>80</v>
      </c>
      <c r="D42" s="95"/>
      <c r="E42" s="102"/>
      <c r="F42" s="102"/>
      <c r="G42" s="130"/>
      <c r="H42" s="105"/>
      <c r="I42" s="105"/>
      <c r="J42" s="108"/>
      <c r="K42" s="133"/>
      <c r="L42" s="136"/>
      <c r="M42" s="136"/>
      <c r="N42" s="50">
        <v>119.00000000000001</v>
      </c>
      <c r="O42" s="143"/>
    </row>
    <row r="43" spans="1:15" ht="18.75" customHeight="1" x14ac:dyDescent="0.2">
      <c r="A43" s="47" t="s">
        <v>79</v>
      </c>
      <c r="B43" s="52" t="s">
        <v>75</v>
      </c>
      <c r="C43" s="51" t="s">
        <v>80</v>
      </c>
      <c r="D43" s="95"/>
      <c r="E43" s="102"/>
      <c r="F43" s="102"/>
      <c r="G43" s="130"/>
      <c r="H43" s="105"/>
      <c r="I43" s="105"/>
      <c r="J43" s="108"/>
      <c r="K43" s="133"/>
      <c r="L43" s="136"/>
      <c r="M43" s="136"/>
      <c r="N43" s="50">
        <v>119.00000000000001</v>
      </c>
      <c r="O43" s="143"/>
    </row>
    <row r="44" spans="1:15" ht="18" customHeight="1" x14ac:dyDescent="0.2">
      <c r="A44" s="47" t="s">
        <v>79</v>
      </c>
      <c r="B44" s="52" t="s">
        <v>75</v>
      </c>
      <c r="C44" s="51" t="s">
        <v>80</v>
      </c>
      <c r="D44" s="95"/>
      <c r="E44" s="102"/>
      <c r="F44" s="102"/>
      <c r="G44" s="130"/>
      <c r="H44" s="105"/>
      <c r="I44" s="105"/>
      <c r="J44" s="108"/>
      <c r="K44" s="133"/>
      <c r="L44" s="136"/>
      <c r="M44" s="136"/>
      <c r="N44" s="50">
        <v>119.00000000000001</v>
      </c>
      <c r="O44" s="143"/>
    </row>
    <row r="45" spans="1:15" ht="18" customHeight="1" x14ac:dyDescent="0.2">
      <c r="A45" s="47" t="s">
        <v>79</v>
      </c>
      <c r="B45" s="52" t="s">
        <v>75</v>
      </c>
      <c r="C45" s="51" t="s">
        <v>80</v>
      </c>
      <c r="D45" s="95"/>
      <c r="E45" s="102"/>
      <c r="F45" s="102"/>
      <c r="G45" s="130"/>
      <c r="H45" s="105"/>
      <c r="I45" s="105"/>
      <c r="J45" s="108"/>
      <c r="K45" s="133"/>
      <c r="L45" s="136"/>
      <c r="M45" s="136"/>
      <c r="N45" s="50">
        <v>119.00000000000001</v>
      </c>
      <c r="O45" s="143"/>
    </row>
    <row r="46" spans="1:15" ht="17.25" customHeight="1" x14ac:dyDescent="0.2">
      <c r="A46" s="47" t="s">
        <v>79</v>
      </c>
      <c r="B46" s="52" t="s">
        <v>75</v>
      </c>
      <c r="C46" s="51" t="s">
        <v>80</v>
      </c>
      <c r="D46" s="95"/>
      <c r="E46" s="102"/>
      <c r="F46" s="102"/>
      <c r="G46" s="130"/>
      <c r="H46" s="105"/>
      <c r="I46" s="105"/>
      <c r="J46" s="108"/>
      <c r="K46" s="133"/>
      <c r="L46" s="136"/>
      <c r="M46" s="136"/>
      <c r="N46" s="50">
        <v>119.00000000000001</v>
      </c>
      <c r="O46" s="143"/>
    </row>
    <row r="47" spans="1:15" ht="15.75" customHeight="1" x14ac:dyDescent="0.2">
      <c r="A47" s="47" t="s">
        <v>79</v>
      </c>
      <c r="B47" s="52" t="s">
        <v>75</v>
      </c>
      <c r="C47" s="49" t="s">
        <v>81</v>
      </c>
      <c r="D47" s="95"/>
      <c r="E47" s="102"/>
      <c r="F47" s="102"/>
      <c r="G47" s="130"/>
      <c r="H47" s="105"/>
      <c r="I47" s="105"/>
      <c r="J47" s="108"/>
      <c r="K47" s="133"/>
      <c r="L47" s="136"/>
      <c r="M47" s="136"/>
      <c r="N47" s="50">
        <v>217</v>
      </c>
      <c r="O47" s="143"/>
    </row>
    <row r="48" spans="1:15" ht="15.75" customHeight="1" x14ac:dyDescent="0.2">
      <c r="A48" s="47" t="s">
        <v>79</v>
      </c>
      <c r="B48" s="52" t="s">
        <v>75</v>
      </c>
      <c r="C48" s="49" t="s">
        <v>82</v>
      </c>
      <c r="D48" s="96"/>
      <c r="E48" s="103"/>
      <c r="F48" s="103"/>
      <c r="G48" s="131"/>
      <c r="H48" s="106"/>
      <c r="I48" s="106"/>
      <c r="J48" s="109"/>
      <c r="K48" s="134"/>
      <c r="L48" s="97"/>
      <c r="M48" s="97"/>
      <c r="N48" s="50">
        <v>199</v>
      </c>
      <c r="O48" s="143"/>
    </row>
    <row r="49" spans="1:15" ht="15.75" customHeight="1" x14ac:dyDescent="0.2">
      <c r="A49" s="47" t="s">
        <v>79</v>
      </c>
      <c r="B49" s="52" t="s">
        <v>75</v>
      </c>
      <c r="C49" s="49" t="s">
        <v>87</v>
      </c>
      <c r="D49" s="94" t="s">
        <v>116</v>
      </c>
      <c r="E49" s="101">
        <v>1</v>
      </c>
      <c r="F49" s="101">
        <v>10</v>
      </c>
      <c r="G49" s="129">
        <v>0</v>
      </c>
      <c r="H49" s="104">
        <v>44958</v>
      </c>
      <c r="I49" s="104">
        <v>45260</v>
      </c>
      <c r="J49" s="107" t="s">
        <v>118</v>
      </c>
      <c r="K49" s="132">
        <f>SUM(N49:N58)*25735</f>
        <v>41381880</v>
      </c>
      <c r="L49" s="135"/>
      <c r="M49" s="135"/>
      <c r="N49" s="50">
        <v>199</v>
      </c>
      <c r="O49" s="137" t="s">
        <v>93</v>
      </c>
    </row>
    <row r="50" spans="1:15" ht="15.75" customHeight="1" x14ac:dyDescent="0.2">
      <c r="A50" s="47" t="s">
        <v>79</v>
      </c>
      <c r="B50" s="52" t="s">
        <v>75</v>
      </c>
      <c r="C50" s="49" t="s">
        <v>87</v>
      </c>
      <c r="D50" s="95"/>
      <c r="E50" s="102"/>
      <c r="F50" s="102"/>
      <c r="G50" s="130"/>
      <c r="H50" s="105"/>
      <c r="I50" s="105"/>
      <c r="J50" s="108"/>
      <c r="K50" s="133"/>
      <c r="L50" s="136"/>
      <c r="M50" s="136"/>
      <c r="N50" s="50">
        <v>199</v>
      </c>
      <c r="O50" s="138"/>
    </row>
    <row r="51" spans="1:15" ht="15.75" customHeight="1" x14ac:dyDescent="0.25">
      <c r="A51" s="47" t="s">
        <v>79</v>
      </c>
      <c r="B51" s="52" t="s">
        <v>75</v>
      </c>
      <c r="C51" s="55" t="s">
        <v>80</v>
      </c>
      <c r="D51" s="95"/>
      <c r="E51" s="102"/>
      <c r="F51" s="102"/>
      <c r="G51" s="130"/>
      <c r="H51" s="105"/>
      <c r="I51" s="105"/>
      <c r="J51" s="108"/>
      <c r="K51" s="133"/>
      <c r="L51" s="136"/>
      <c r="M51" s="136"/>
      <c r="N51" s="50">
        <v>119</v>
      </c>
      <c r="O51" s="138"/>
    </row>
    <row r="52" spans="1:15" ht="15.75" customHeight="1" x14ac:dyDescent="0.25">
      <c r="A52" s="47" t="s">
        <v>79</v>
      </c>
      <c r="B52" s="52" t="s">
        <v>75</v>
      </c>
      <c r="C52" s="55" t="s">
        <v>80</v>
      </c>
      <c r="D52" s="95"/>
      <c r="E52" s="102"/>
      <c r="F52" s="102"/>
      <c r="G52" s="130"/>
      <c r="H52" s="105"/>
      <c r="I52" s="105"/>
      <c r="J52" s="108"/>
      <c r="K52" s="133"/>
      <c r="L52" s="136"/>
      <c r="M52" s="136"/>
      <c r="N52" s="50">
        <v>119</v>
      </c>
      <c r="O52" s="138"/>
    </row>
    <row r="53" spans="1:15" ht="15.75" customHeight="1" x14ac:dyDescent="0.25">
      <c r="A53" s="47" t="s">
        <v>79</v>
      </c>
      <c r="B53" s="52" t="s">
        <v>75</v>
      </c>
      <c r="C53" s="55" t="s">
        <v>80</v>
      </c>
      <c r="D53" s="95"/>
      <c r="E53" s="102"/>
      <c r="F53" s="102"/>
      <c r="G53" s="130"/>
      <c r="H53" s="105"/>
      <c r="I53" s="105"/>
      <c r="J53" s="108"/>
      <c r="K53" s="133"/>
      <c r="L53" s="136"/>
      <c r="M53" s="136"/>
      <c r="N53" s="50">
        <v>119</v>
      </c>
      <c r="O53" s="138"/>
    </row>
    <row r="54" spans="1:15" ht="15.75" customHeight="1" x14ac:dyDescent="0.2">
      <c r="A54" s="47" t="s">
        <v>79</v>
      </c>
      <c r="B54" s="52" t="s">
        <v>75</v>
      </c>
      <c r="C54" s="47" t="s">
        <v>82</v>
      </c>
      <c r="D54" s="95"/>
      <c r="E54" s="102"/>
      <c r="F54" s="102"/>
      <c r="G54" s="130"/>
      <c r="H54" s="105"/>
      <c r="I54" s="105"/>
      <c r="J54" s="108"/>
      <c r="K54" s="133"/>
      <c r="L54" s="136"/>
      <c r="M54" s="136"/>
      <c r="N54" s="50">
        <v>199</v>
      </c>
      <c r="O54" s="138"/>
    </row>
    <row r="55" spans="1:15" ht="16.5" customHeight="1" x14ac:dyDescent="0.2">
      <c r="A55" s="47" t="s">
        <v>79</v>
      </c>
      <c r="B55" s="52" t="s">
        <v>75</v>
      </c>
      <c r="C55" s="51" t="s">
        <v>80</v>
      </c>
      <c r="D55" s="95"/>
      <c r="E55" s="102"/>
      <c r="F55" s="102"/>
      <c r="G55" s="130"/>
      <c r="H55" s="105"/>
      <c r="I55" s="105"/>
      <c r="J55" s="108"/>
      <c r="K55" s="133"/>
      <c r="L55" s="136"/>
      <c r="M55" s="136"/>
      <c r="N55" s="50">
        <v>119.00000000000001</v>
      </c>
      <c r="O55" s="138"/>
    </row>
    <row r="56" spans="1:15" ht="15" customHeight="1" x14ac:dyDescent="0.2">
      <c r="A56" s="47" t="s">
        <v>79</v>
      </c>
      <c r="B56" s="52" t="s">
        <v>75</v>
      </c>
      <c r="C56" s="51" t="s">
        <v>80</v>
      </c>
      <c r="D56" s="95"/>
      <c r="E56" s="102"/>
      <c r="F56" s="102"/>
      <c r="G56" s="130"/>
      <c r="H56" s="105"/>
      <c r="I56" s="105"/>
      <c r="J56" s="108"/>
      <c r="K56" s="133"/>
      <c r="L56" s="136"/>
      <c r="M56" s="136"/>
      <c r="N56" s="50">
        <v>119.00000000000001</v>
      </c>
      <c r="O56" s="138"/>
    </row>
    <row r="57" spans="1:15" ht="15.75" customHeight="1" x14ac:dyDescent="0.2">
      <c r="A57" s="47" t="s">
        <v>79</v>
      </c>
      <c r="B57" s="52" t="s">
        <v>75</v>
      </c>
      <c r="C57" s="49" t="s">
        <v>81</v>
      </c>
      <c r="D57" s="95"/>
      <c r="E57" s="102"/>
      <c r="F57" s="102"/>
      <c r="G57" s="130"/>
      <c r="H57" s="105"/>
      <c r="I57" s="105"/>
      <c r="J57" s="108"/>
      <c r="K57" s="133"/>
      <c r="L57" s="136"/>
      <c r="M57" s="136"/>
      <c r="N57" s="50">
        <v>217</v>
      </c>
      <c r="O57" s="138"/>
    </row>
    <row r="58" spans="1:15" ht="15.75" customHeight="1" x14ac:dyDescent="0.2">
      <c r="A58" s="47" t="s">
        <v>79</v>
      </c>
      <c r="B58" s="52" t="s">
        <v>75</v>
      </c>
      <c r="C58" s="49" t="s">
        <v>84</v>
      </c>
      <c r="D58" s="96"/>
      <c r="E58" s="103"/>
      <c r="F58" s="103"/>
      <c r="G58" s="131"/>
      <c r="H58" s="106"/>
      <c r="I58" s="106"/>
      <c r="J58" s="109"/>
      <c r="K58" s="134"/>
      <c r="L58" s="97"/>
      <c r="M58" s="97"/>
      <c r="N58" s="50">
        <v>199</v>
      </c>
      <c r="O58" s="139"/>
    </row>
    <row r="59" spans="1:15" ht="15.75" customHeight="1" x14ac:dyDescent="0.2">
      <c r="A59" s="47" t="s">
        <v>79</v>
      </c>
      <c r="B59" s="52" t="s">
        <v>75</v>
      </c>
      <c r="C59" s="79" t="s">
        <v>87</v>
      </c>
      <c r="D59" s="94" t="s">
        <v>116</v>
      </c>
      <c r="E59" s="101">
        <v>1</v>
      </c>
      <c r="F59" s="101">
        <v>10</v>
      </c>
      <c r="G59" s="129">
        <v>0</v>
      </c>
      <c r="H59" s="104">
        <v>44958</v>
      </c>
      <c r="I59" s="104">
        <v>45260</v>
      </c>
      <c r="J59" s="107" t="s">
        <v>118</v>
      </c>
      <c r="K59" s="132">
        <f>SUM(N59:N69)*25735</f>
        <v>41562025</v>
      </c>
      <c r="L59" s="135"/>
      <c r="M59" s="135"/>
      <c r="N59" s="50">
        <v>199</v>
      </c>
      <c r="O59" s="137" t="s">
        <v>94</v>
      </c>
    </row>
    <row r="60" spans="1:15" ht="15" x14ac:dyDescent="0.2">
      <c r="A60" s="47" t="s">
        <v>79</v>
      </c>
      <c r="B60" s="52" t="s">
        <v>75</v>
      </c>
      <c r="C60" s="79" t="s">
        <v>87</v>
      </c>
      <c r="D60" s="95"/>
      <c r="E60" s="102"/>
      <c r="F60" s="102"/>
      <c r="G60" s="130"/>
      <c r="H60" s="105"/>
      <c r="I60" s="105"/>
      <c r="J60" s="108"/>
      <c r="K60" s="133"/>
      <c r="L60" s="136"/>
      <c r="M60" s="136"/>
      <c r="N60" s="50">
        <v>199</v>
      </c>
      <c r="O60" s="138"/>
    </row>
    <row r="61" spans="1:15" ht="15.75" customHeight="1" x14ac:dyDescent="0.2">
      <c r="A61" s="47" t="s">
        <v>79</v>
      </c>
      <c r="B61" s="52" t="s">
        <v>75</v>
      </c>
      <c r="C61" s="77" t="s">
        <v>136</v>
      </c>
      <c r="D61" s="95"/>
      <c r="E61" s="102"/>
      <c r="F61" s="102"/>
      <c r="G61" s="130"/>
      <c r="H61" s="105"/>
      <c r="I61" s="105"/>
      <c r="J61" s="108"/>
      <c r="K61" s="133"/>
      <c r="L61" s="136"/>
      <c r="M61" s="136"/>
      <c r="N61" s="50">
        <v>103</v>
      </c>
      <c r="O61" s="138"/>
    </row>
    <row r="62" spans="1:15" ht="15.75" customHeight="1" x14ac:dyDescent="0.2">
      <c r="A62" s="47" t="s">
        <v>79</v>
      </c>
      <c r="B62" s="52" t="s">
        <v>75</v>
      </c>
      <c r="C62" s="49" t="s">
        <v>85</v>
      </c>
      <c r="D62" s="95"/>
      <c r="E62" s="102"/>
      <c r="F62" s="102"/>
      <c r="G62" s="130"/>
      <c r="H62" s="105"/>
      <c r="I62" s="105"/>
      <c r="J62" s="108"/>
      <c r="K62" s="133"/>
      <c r="L62" s="136"/>
      <c r="M62" s="136"/>
      <c r="N62" s="50">
        <v>103</v>
      </c>
      <c r="O62" s="138"/>
    </row>
    <row r="63" spans="1:15" ht="18.75" customHeight="1" x14ac:dyDescent="0.2">
      <c r="A63" s="47" t="s">
        <v>79</v>
      </c>
      <c r="B63" s="52" t="s">
        <v>75</v>
      </c>
      <c r="C63" s="51" t="s">
        <v>80</v>
      </c>
      <c r="D63" s="95"/>
      <c r="E63" s="102"/>
      <c r="F63" s="102"/>
      <c r="G63" s="130"/>
      <c r="H63" s="105"/>
      <c r="I63" s="105"/>
      <c r="J63" s="108"/>
      <c r="K63" s="133"/>
      <c r="L63" s="136"/>
      <c r="M63" s="136"/>
      <c r="N63" s="50">
        <v>119.00000000000001</v>
      </c>
      <c r="O63" s="138"/>
    </row>
    <row r="64" spans="1:15" ht="17.25" customHeight="1" x14ac:dyDescent="0.2">
      <c r="A64" s="47" t="s">
        <v>79</v>
      </c>
      <c r="B64" s="52" t="s">
        <v>75</v>
      </c>
      <c r="C64" s="51" t="s">
        <v>80</v>
      </c>
      <c r="D64" s="95"/>
      <c r="E64" s="102"/>
      <c r="F64" s="102"/>
      <c r="G64" s="130"/>
      <c r="H64" s="105"/>
      <c r="I64" s="105"/>
      <c r="J64" s="108"/>
      <c r="K64" s="133"/>
      <c r="L64" s="136"/>
      <c r="M64" s="136"/>
      <c r="N64" s="50">
        <v>119.00000000000001</v>
      </c>
      <c r="O64" s="138"/>
    </row>
    <row r="65" spans="1:15" ht="20.25" customHeight="1" x14ac:dyDescent="0.2">
      <c r="A65" s="47" t="s">
        <v>79</v>
      </c>
      <c r="B65" s="52" t="s">
        <v>75</v>
      </c>
      <c r="C65" s="51" t="s">
        <v>80</v>
      </c>
      <c r="D65" s="95"/>
      <c r="E65" s="102"/>
      <c r="F65" s="102"/>
      <c r="G65" s="130"/>
      <c r="H65" s="105"/>
      <c r="I65" s="105"/>
      <c r="J65" s="108"/>
      <c r="K65" s="133"/>
      <c r="L65" s="136"/>
      <c r="M65" s="136"/>
      <c r="N65" s="50">
        <v>119</v>
      </c>
      <c r="O65" s="138"/>
    </row>
    <row r="66" spans="1:15" ht="18.75" customHeight="1" x14ac:dyDescent="0.2">
      <c r="A66" s="47" t="s">
        <v>79</v>
      </c>
      <c r="B66" s="52" t="s">
        <v>75</v>
      </c>
      <c r="C66" s="51" t="s">
        <v>80</v>
      </c>
      <c r="D66" s="95"/>
      <c r="E66" s="102"/>
      <c r="F66" s="102"/>
      <c r="G66" s="130"/>
      <c r="H66" s="105"/>
      <c r="I66" s="105"/>
      <c r="J66" s="108"/>
      <c r="K66" s="133"/>
      <c r="L66" s="136"/>
      <c r="M66" s="136"/>
      <c r="N66" s="50">
        <v>119</v>
      </c>
      <c r="O66" s="138"/>
    </row>
    <row r="67" spans="1:15" ht="14.25" customHeight="1" x14ac:dyDescent="0.2">
      <c r="A67" s="47" t="s">
        <v>79</v>
      </c>
      <c r="B67" s="52" t="s">
        <v>75</v>
      </c>
      <c r="C67" s="51" t="s">
        <v>80</v>
      </c>
      <c r="D67" s="95"/>
      <c r="E67" s="102"/>
      <c r="F67" s="102"/>
      <c r="G67" s="130"/>
      <c r="H67" s="105"/>
      <c r="I67" s="105"/>
      <c r="J67" s="108"/>
      <c r="K67" s="133"/>
      <c r="L67" s="136"/>
      <c r="M67" s="136"/>
      <c r="N67" s="50">
        <v>119.00000000000001</v>
      </c>
      <c r="O67" s="138"/>
    </row>
    <row r="68" spans="1:15" ht="15.75" customHeight="1" x14ac:dyDescent="0.2">
      <c r="A68" s="47" t="s">
        <v>79</v>
      </c>
      <c r="B68" s="52" t="s">
        <v>75</v>
      </c>
      <c r="C68" s="49" t="s">
        <v>81</v>
      </c>
      <c r="D68" s="95"/>
      <c r="E68" s="102"/>
      <c r="F68" s="102"/>
      <c r="G68" s="130"/>
      <c r="H68" s="105"/>
      <c r="I68" s="105"/>
      <c r="J68" s="108"/>
      <c r="K68" s="133"/>
      <c r="L68" s="136"/>
      <c r="M68" s="136"/>
      <c r="N68" s="50">
        <v>217</v>
      </c>
      <c r="O68" s="138"/>
    </row>
    <row r="69" spans="1:15" ht="15.75" customHeight="1" x14ac:dyDescent="0.2">
      <c r="A69" s="47" t="s">
        <v>79</v>
      </c>
      <c r="B69" s="52" t="s">
        <v>75</v>
      </c>
      <c r="C69" s="47" t="s">
        <v>82</v>
      </c>
      <c r="D69" s="96"/>
      <c r="E69" s="103"/>
      <c r="F69" s="103"/>
      <c r="G69" s="131"/>
      <c r="H69" s="106"/>
      <c r="I69" s="106"/>
      <c r="J69" s="109"/>
      <c r="K69" s="134"/>
      <c r="L69" s="97"/>
      <c r="M69" s="97"/>
      <c r="N69" s="50">
        <v>199</v>
      </c>
      <c r="O69" s="139"/>
    </row>
    <row r="70" spans="1:15" ht="15.75" customHeight="1" x14ac:dyDescent="0.2">
      <c r="A70" s="47" t="s">
        <v>79</v>
      </c>
      <c r="B70" s="52" t="s">
        <v>75</v>
      </c>
      <c r="C70" s="49" t="s">
        <v>87</v>
      </c>
      <c r="D70" s="94" t="s">
        <v>116</v>
      </c>
      <c r="E70" s="101">
        <v>1</v>
      </c>
      <c r="F70" s="101">
        <v>6</v>
      </c>
      <c r="G70" s="129">
        <v>24</v>
      </c>
      <c r="H70" s="104">
        <v>44958</v>
      </c>
      <c r="I70" s="104">
        <v>45162</v>
      </c>
      <c r="J70" s="107" t="s">
        <v>118</v>
      </c>
      <c r="K70" s="132">
        <f>SUM(N70:N76)*25735</f>
        <v>28076885</v>
      </c>
      <c r="L70" s="135"/>
      <c r="M70" s="135"/>
      <c r="N70" s="50">
        <v>199</v>
      </c>
      <c r="O70" s="137" t="s">
        <v>94</v>
      </c>
    </row>
    <row r="71" spans="1:15" ht="15.75" customHeight="1" x14ac:dyDescent="0.2">
      <c r="A71" s="47" t="s">
        <v>79</v>
      </c>
      <c r="B71" s="52" t="s">
        <v>75</v>
      </c>
      <c r="C71" s="49" t="s">
        <v>87</v>
      </c>
      <c r="D71" s="95"/>
      <c r="E71" s="102"/>
      <c r="F71" s="102"/>
      <c r="G71" s="130"/>
      <c r="H71" s="105"/>
      <c r="I71" s="105"/>
      <c r="J71" s="108"/>
      <c r="K71" s="133"/>
      <c r="L71" s="136"/>
      <c r="M71" s="136"/>
      <c r="N71" s="50">
        <v>199</v>
      </c>
      <c r="O71" s="138"/>
    </row>
    <row r="72" spans="1:15" ht="15" x14ac:dyDescent="0.2">
      <c r="A72" s="47" t="s">
        <v>79</v>
      </c>
      <c r="B72" s="52" t="s">
        <v>75</v>
      </c>
      <c r="C72" s="51" t="s">
        <v>80</v>
      </c>
      <c r="D72" s="95"/>
      <c r="E72" s="102"/>
      <c r="F72" s="102"/>
      <c r="G72" s="130"/>
      <c r="H72" s="105"/>
      <c r="I72" s="105"/>
      <c r="J72" s="108"/>
      <c r="K72" s="133"/>
      <c r="L72" s="136"/>
      <c r="M72" s="136"/>
      <c r="N72" s="50">
        <v>119.00000000000001</v>
      </c>
      <c r="O72" s="138"/>
    </row>
    <row r="73" spans="1:15" ht="15" x14ac:dyDescent="0.2">
      <c r="A73" s="47" t="s">
        <v>79</v>
      </c>
      <c r="B73" s="52" t="s">
        <v>75</v>
      </c>
      <c r="C73" s="51" t="s">
        <v>80</v>
      </c>
      <c r="D73" s="95"/>
      <c r="E73" s="102"/>
      <c r="F73" s="102"/>
      <c r="G73" s="130"/>
      <c r="H73" s="105"/>
      <c r="I73" s="105"/>
      <c r="J73" s="108"/>
      <c r="K73" s="133"/>
      <c r="L73" s="136"/>
      <c r="M73" s="136"/>
      <c r="N73" s="50">
        <v>119.00000000000001</v>
      </c>
      <c r="O73" s="138"/>
    </row>
    <row r="74" spans="1:15" ht="15" x14ac:dyDescent="0.2">
      <c r="A74" s="47" t="s">
        <v>79</v>
      </c>
      <c r="B74" s="52" t="s">
        <v>75</v>
      </c>
      <c r="C74" s="51" t="s">
        <v>80</v>
      </c>
      <c r="D74" s="95"/>
      <c r="E74" s="102"/>
      <c r="F74" s="102"/>
      <c r="G74" s="130"/>
      <c r="H74" s="105"/>
      <c r="I74" s="105"/>
      <c r="J74" s="108"/>
      <c r="K74" s="133"/>
      <c r="L74" s="136"/>
      <c r="M74" s="136"/>
      <c r="N74" s="50">
        <v>119.00000000000001</v>
      </c>
      <c r="O74" s="138"/>
    </row>
    <row r="75" spans="1:15" ht="15" x14ac:dyDescent="0.2">
      <c r="A75" s="47" t="s">
        <v>79</v>
      </c>
      <c r="B75" s="52" t="s">
        <v>75</v>
      </c>
      <c r="C75" s="51" t="s">
        <v>80</v>
      </c>
      <c r="D75" s="95"/>
      <c r="E75" s="102"/>
      <c r="F75" s="102"/>
      <c r="G75" s="130"/>
      <c r="H75" s="105"/>
      <c r="I75" s="105"/>
      <c r="J75" s="108"/>
      <c r="K75" s="133"/>
      <c r="L75" s="136"/>
      <c r="M75" s="136"/>
      <c r="N75" s="50">
        <v>119.00000000000001</v>
      </c>
      <c r="O75" s="138"/>
    </row>
    <row r="76" spans="1:15" ht="15.75" customHeight="1" x14ac:dyDescent="0.2">
      <c r="A76" s="47" t="s">
        <v>79</v>
      </c>
      <c r="B76" s="52" t="s">
        <v>75</v>
      </c>
      <c r="C76" s="49" t="s">
        <v>81</v>
      </c>
      <c r="D76" s="96"/>
      <c r="E76" s="103"/>
      <c r="F76" s="103"/>
      <c r="G76" s="131"/>
      <c r="H76" s="106"/>
      <c r="I76" s="106"/>
      <c r="J76" s="109"/>
      <c r="K76" s="134"/>
      <c r="L76" s="97"/>
      <c r="M76" s="97"/>
      <c r="N76" s="50">
        <v>217</v>
      </c>
      <c r="O76" s="139"/>
    </row>
    <row r="77" spans="1:15" ht="15.75" customHeight="1" x14ac:dyDescent="0.2">
      <c r="A77" s="47" t="s">
        <v>79</v>
      </c>
      <c r="B77" s="52" t="s">
        <v>75</v>
      </c>
      <c r="C77" s="47" t="s">
        <v>98</v>
      </c>
      <c r="D77" s="94" t="s">
        <v>116</v>
      </c>
      <c r="E77" s="101">
        <v>1</v>
      </c>
      <c r="F77" s="101">
        <v>10</v>
      </c>
      <c r="G77" s="129">
        <v>9</v>
      </c>
      <c r="H77" s="104">
        <v>44958</v>
      </c>
      <c r="I77" s="104">
        <v>45269</v>
      </c>
      <c r="J77" s="107" t="s">
        <v>118</v>
      </c>
      <c r="K77" s="132">
        <f>SUM(N77:N84)*25735</f>
        <v>42617160</v>
      </c>
      <c r="L77" s="135"/>
      <c r="M77" s="135"/>
      <c r="N77" s="50">
        <v>103</v>
      </c>
      <c r="O77" s="137" t="s">
        <v>103</v>
      </c>
    </row>
    <row r="78" spans="1:15" ht="15.75" customHeight="1" x14ac:dyDescent="0.2">
      <c r="A78" s="47" t="s">
        <v>79</v>
      </c>
      <c r="B78" s="52" t="s">
        <v>75</v>
      </c>
      <c r="C78" s="47" t="s">
        <v>80</v>
      </c>
      <c r="D78" s="95"/>
      <c r="E78" s="102"/>
      <c r="F78" s="102"/>
      <c r="G78" s="130"/>
      <c r="H78" s="105"/>
      <c r="I78" s="105"/>
      <c r="J78" s="108"/>
      <c r="K78" s="133"/>
      <c r="L78" s="136"/>
      <c r="M78" s="136"/>
      <c r="N78" s="50">
        <v>231</v>
      </c>
      <c r="O78" s="138"/>
    </row>
    <row r="79" spans="1:15" ht="15.75" customHeight="1" x14ac:dyDescent="0.2">
      <c r="A79" s="47" t="s">
        <v>79</v>
      </c>
      <c r="B79" s="52" t="s">
        <v>75</v>
      </c>
      <c r="C79" s="47" t="s">
        <v>80</v>
      </c>
      <c r="D79" s="95"/>
      <c r="E79" s="102"/>
      <c r="F79" s="102"/>
      <c r="G79" s="130"/>
      <c r="H79" s="105"/>
      <c r="I79" s="105"/>
      <c r="J79" s="108"/>
      <c r="K79" s="133"/>
      <c r="L79" s="136"/>
      <c r="M79" s="136"/>
      <c r="N79" s="50">
        <v>231</v>
      </c>
      <c r="O79" s="138"/>
    </row>
    <row r="80" spans="1:15" ht="15.75" customHeight="1" x14ac:dyDescent="0.2">
      <c r="A80" s="47" t="s">
        <v>79</v>
      </c>
      <c r="B80" s="52" t="s">
        <v>75</v>
      </c>
      <c r="C80" s="47" t="s">
        <v>80</v>
      </c>
      <c r="D80" s="95"/>
      <c r="E80" s="102"/>
      <c r="F80" s="102"/>
      <c r="G80" s="130"/>
      <c r="H80" s="105"/>
      <c r="I80" s="105"/>
      <c r="J80" s="108"/>
      <c r="K80" s="133"/>
      <c r="L80" s="136"/>
      <c r="M80" s="136"/>
      <c r="N80" s="50">
        <v>231</v>
      </c>
      <c r="O80" s="138"/>
    </row>
    <row r="81" spans="1:15" ht="15.75" customHeight="1" x14ac:dyDescent="0.2">
      <c r="A81" s="47" t="s">
        <v>79</v>
      </c>
      <c r="B81" s="52" t="s">
        <v>75</v>
      </c>
      <c r="C81" s="47" t="s">
        <v>80</v>
      </c>
      <c r="D81" s="95"/>
      <c r="E81" s="102"/>
      <c r="F81" s="102"/>
      <c r="G81" s="130"/>
      <c r="H81" s="105"/>
      <c r="I81" s="105"/>
      <c r="J81" s="108"/>
      <c r="K81" s="133"/>
      <c r="L81" s="136"/>
      <c r="M81" s="136"/>
      <c r="N81" s="50">
        <v>231</v>
      </c>
      <c r="O81" s="138"/>
    </row>
    <row r="82" spans="1:15" ht="15.75" customHeight="1" x14ac:dyDescent="0.2">
      <c r="A82" s="47" t="s">
        <v>79</v>
      </c>
      <c r="B82" s="52" t="s">
        <v>75</v>
      </c>
      <c r="C82" s="47" t="s">
        <v>80</v>
      </c>
      <c r="D82" s="95"/>
      <c r="E82" s="102"/>
      <c r="F82" s="102"/>
      <c r="G82" s="130"/>
      <c r="H82" s="105"/>
      <c r="I82" s="105"/>
      <c r="J82" s="108"/>
      <c r="K82" s="133"/>
      <c r="L82" s="136"/>
      <c r="M82" s="136"/>
      <c r="N82" s="50">
        <v>231</v>
      </c>
      <c r="O82" s="138"/>
    </row>
    <row r="83" spans="1:15" ht="15.75" customHeight="1" x14ac:dyDescent="0.2">
      <c r="A83" s="47" t="s">
        <v>79</v>
      </c>
      <c r="B83" s="52" t="s">
        <v>75</v>
      </c>
      <c r="C83" s="47" t="s">
        <v>100</v>
      </c>
      <c r="D83" s="95"/>
      <c r="E83" s="102"/>
      <c r="F83" s="102"/>
      <c r="G83" s="130"/>
      <c r="H83" s="105"/>
      <c r="I83" s="105"/>
      <c r="J83" s="108"/>
      <c r="K83" s="133"/>
      <c r="L83" s="136"/>
      <c r="M83" s="136"/>
      <c r="N83" s="50">
        <v>199</v>
      </c>
      <c r="O83" s="138"/>
    </row>
    <row r="84" spans="1:15" ht="15.75" customHeight="1" x14ac:dyDescent="0.2">
      <c r="A84" s="47" t="s">
        <v>79</v>
      </c>
      <c r="B84" s="52" t="s">
        <v>75</v>
      </c>
      <c r="C84" s="47" t="s">
        <v>100</v>
      </c>
      <c r="D84" s="96"/>
      <c r="E84" s="103"/>
      <c r="F84" s="103"/>
      <c r="G84" s="131"/>
      <c r="H84" s="106"/>
      <c r="I84" s="106"/>
      <c r="J84" s="109"/>
      <c r="K84" s="134"/>
      <c r="L84" s="97"/>
      <c r="M84" s="97"/>
      <c r="N84" s="50">
        <v>199</v>
      </c>
      <c r="O84" s="139"/>
    </row>
    <row r="85" spans="1:15" ht="15.75" customHeight="1" x14ac:dyDescent="0.2">
      <c r="A85" s="47" t="s">
        <v>79</v>
      </c>
      <c r="B85" s="52" t="s">
        <v>75</v>
      </c>
      <c r="C85" s="47" t="s">
        <v>101</v>
      </c>
      <c r="D85" s="94" t="s">
        <v>116</v>
      </c>
      <c r="E85" s="101">
        <v>1</v>
      </c>
      <c r="F85" s="101">
        <v>10</v>
      </c>
      <c r="G85" s="129">
        <v>9</v>
      </c>
      <c r="H85" s="104">
        <v>44958</v>
      </c>
      <c r="I85" s="104">
        <v>45269</v>
      </c>
      <c r="J85" s="107" t="s">
        <v>119</v>
      </c>
      <c r="K85" s="132">
        <f>SUM(N85:N92)*25735</f>
        <v>42617160</v>
      </c>
      <c r="L85" s="135"/>
      <c r="M85" s="135"/>
      <c r="N85" s="50">
        <v>103</v>
      </c>
      <c r="O85" s="137" t="s">
        <v>104</v>
      </c>
    </row>
    <row r="86" spans="1:15" ht="15.75" customHeight="1" x14ac:dyDescent="0.2">
      <c r="A86" s="47" t="s">
        <v>79</v>
      </c>
      <c r="B86" s="52" t="s">
        <v>75</v>
      </c>
      <c r="C86" s="47" t="s">
        <v>80</v>
      </c>
      <c r="D86" s="95"/>
      <c r="E86" s="102"/>
      <c r="F86" s="102"/>
      <c r="G86" s="130"/>
      <c r="H86" s="105"/>
      <c r="I86" s="105"/>
      <c r="J86" s="108"/>
      <c r="K86" s="133"/>
      <c r="L86" s="136"/>
      <c r="M86" s="136"/>
      <c r="N86" s="50">
        <v>231</v>
      </c>
      <c r="O86" s="138"/>
    </row>
    <row r="87" spans="1:15" ht="15.75" customHeight="1" x14ac:dyDescent="0.2">
      <c r="A87" s="47" t="s">
        <v>79</v>
      </c>
      <c r="B87" s="52" t="s">
        <v>75</v>
      </c>
      <c r="C87" s="47" t="s">
        <v>80</v>
      </c>
      <c r="D87" s="95"/>
      <c r="E87" s="102"/>
      <c r="F87" s="102"/>
      <c r="G87" s="130"/>
      <c r="H87" s="105"/>
      <c r="I87" s="105"/>
      <c r="J87" s="108"/>
      <c r="K87" s="133"/>
      <c r="L87" s="136"/>
      <c r="M87" s="136"/>
      <c r="N87" s="50">
        <v>231</v>
      </c>
      <c r="O87" s="138"/>
    </row>
    <row r="88" spans="1:15" ht="15.75" customHeight="1" x14ac:dyDescent="0.2">
      <c r="A88" s="47" t="s">
        <v>79</v>
      </c>
      <c r="B88" s="52" t="s">
        <v>75</v>
      </c>
      <c r="C88" s="47" t="s">
        <v>80</v>
      </c>
      <c r="D88" s="95"/>
      <c r="E88" s="102"/>
      <c r="F88" s="102"/>
      <c r="G88" s="130"/>
      <c r="H88" s="105"/>
      <c r="I88" s="105"/>
      <c r="J88" s="108"/>
      <c r="K88" s="133"/>
      <c r="L88" s="136"/>
      <c r="M88" s="136"/>
      <c r="N88" s="50">
        <v>231</v>
      </c>
      <c r="O88" s="138"/>
    </row>
    <row r="89" spans="1:15" ht="15.75" customHeight="1" x14ac:dyDescent="0.2">
      <c r="A89" s="47" t="s">
        <v>79</v>
      </c>
      <c r="B89" s="52" t="s">
        <v>75</v>
      </c>
      <c r="C89" s="47" t="s">
        <v>80</v>
      </c>
      <c r="D89" s="95"/>
      <c r="E89" s="102"/>
      <c r="F89" s="102"/>
      <c r="G89" s="130"/>
      <c r="H89" s="105"/>
      <c r="I89" s="105"/>
      <c r="J89" s="108"/>
      <c r="K89" s="133"/>
      <c r="L89" s="136"/>
      <c r="M89" s="136"/>
      <c r="N89" s="50">
        <v>231</v>
      </c>
      <c r="O89" s="138"/>
    </row>
    <row r="90" spans="1:15" ht="15.75" customHeight="1" x14ac:dyDescent="0.2">
      <c r="A90" s="47" t="s">
        <v>79</v>
      </c>
      <c r="B90" s="52" t="s">
        <v>75</v>
      </c>
      <c r="C90" s="47" t="s">
        <v>80</v>
      </c>
      <c r="D90" s="95"/>
      <c r="E90" s="102"/>
      <c r="F90" s="102"/>
      <c r="G90" s="130"/>
      <c r="H90" s="105"/>
      <c r="I90" s="105"/>
      <c r="J90" s="108"/>
      <c r="K90" s="133"/>
      <c r="L90" s="136"/>
      <c r="M90" s="136"/>
      <c r="N90" s="50">
        <v>231</v>
      </c>
      <c r="O90" s="138"/>
    </row>
    <row r="91" spans="1:15" ht="15.75" customHeight="1" x14ac:dyDescent="0.2">
      <c r="A91" s="47" t="s">
        <v>79</v>
      </c>
      <c r="B91" s="52" t="s">
        <v>75</v>
      </c>
      <c r="C91" s="47" t="s">
        <v>95</v>
      </c>
      <c r="D91" s="95"/>
      <c r="E91" s="102"/>
      <c r="F91" s="102"/>
      <c r="G91" s="130"/>
      <c r="H91" s="105"/>
      <c r="I91" s="105"/>
      <c r="J91" s="108"/>
      <c r="K91" s="133"/>
      <c r="L91" s="136"/>
      <c r="M91" s="136"/>
      <c r="N91" s="50">
        <v>199</v>
      </c>
      <c r="O91" s="138"/>
    </row>
    <row r="92" spans="1:15" ht="15.75" customHeight="1" x14ac:dyDescent="0.2">
      <c r="A92" s="47" t="s">
        <v>79</v>
      </c>
      <c r="B92" s="52" t="s">
        <v>75</v>
      </c>
      <c r="C92" s="47" t="s">
        <v>95</v>
      </c>
      <c r="D92" s="96"/>
      <c r="E92" s="103"/>
      <c r="F92" s="103"/>
      <c r="G92" s="131"/>
      <c r="H92" s="106"/>
      <c r="I92" s="106"/>
      <c r="J92" s="109"/>
      <c r="K92" s="134"/>
      <c r="L92" s="97"/>
      <c r="M92" s="97"/>
      <c r="N92" s="50">
        <v>199</v>
      </c>
      <c r="O92" s="139"/>
    </row>
    <row r="93" spans="1:15" ht="15.75" customHeight="1" x14ac:dyDescent="0.2">
      <c r="A93" s="47" t="s">
        <v>79</v>
      </c>
      <c r="B93" s="52" t="s">
        <v>75</v>
      </c>
      <c r="C93" s="47" t="s">
        <v>101</v>
      </c>
      <c r="D93" s="94" t="s">
        <v>116</v>
      </c>
      <c r="E93" s="101">
        <v>1</v>
      </c>
      <c r="F93" s="101">
        <v>10</v>
      </c>
      <c r="G93" s="129">
        <v>9</v>
      </c>
      <c r="H93" s="104">
        <v>44958</v>
      </c>
      <c r="I93" s="104">
        <v>45269</v>
      </c>
      <c r="J93" s="107" t="s">
        <v>119</v>
      </c>
      <c r="K93" s="132">
        <f>SUM(N93:N100)*25735</f>
        <v>42617160</v>
      </c>
      <c r="L93" s="135"/>
      <c r="M93" s="135"/>
      <c r="N93" s="50">
        <v>103</v>
      </c>
      <c r="O93" s="137" t="s">
        <v>104</v>
      </c>
    </row>
    <row r="94" spans="1:15" ht="15.75" customHeight="1" x14ac:dyDescent="0.2">
      <c r="A94" s="47" t="s">
        <v>79</v>
      </c>
      <c r="B94" s="52" t="s">
        <v>75</v>
      </c>
      <c r="C94" s="47" t="s">
        <v>80</v>
      </c>
      <c r="D94" s="95"/>
      <c r="E94" s="102"/>
      <c r="F94" s="102"/>
      <c r="G94" s="130"/>
      <c r="H94" s="105"/>
      <c r="I94" s="105"/>
      <c r="J94" s="108"/>
      <c r="K94" s="133"/>
      <c r="L94" s="136"/>
      <c r="M94" s="136"/>
      <c r="N94" s="50">
        <v>231</v>
      </c>
      <c r="O94" s="138"/>
    </row>
    <row r="95" spans="1:15" ht="15.75" customHeight="1" x14ac:dyDescent="0.2">
      <c r="A95" s="47" t="s">
        <v>79</v>
      </c>
      <c r="B95" s="52" t="s">
        <v>75</v>
      </c>
      <c r="C95" s="47" t="s">
        <v>80</v>
      </c>
      <c r="D95" s="95"/>
      <c r="E95" s="102"/>
      <c r="F95" s="102"/>
      <c r="G95" s="130"/>
      <c r="H95" s="105"/>
      <c r="I95" s="105"/>
      <c r="J95" s="108"/>
      <c r="K95" s="133"/>
      <c r="L95" s="136"/>
      <c r="M95" s="136"/>
      <c r="N95" s="50">
        <v>231</v>
      </c>
      <c r="O95" s="138"/>
    </row>
    <row r="96" spans="1:15" ht="15.75" customHeight="1" x14ac:dyDescent="0.2">
      <c r="A96" s="47" t="s">
        <v>79</v>
      </c>
      <c r="B96" s="52" t="s">
        <v>75</v>
      </c>
      <c r="C96" s="47" t="s">
        <v>80</v>
      </c>
      <c r="D96" s="95"/>
      <c r="E96" s="102"/>
      <c r="F96" s="102"/>
      <c r="G96" s="130"/>
      <c r="H96" s="105"/>
      <c r="I96" s="105"/>
      <c r="J96" s="108"/>
      <c r="K96" s="133"/>
      <c r="L96" s="136"/>
      <c r="M96" s="136"/>
      <c r="N96" s="50">
        <v>231</v>
      </c>
      <c r="O96" s="138"/>
    </row>
    <row r="97" spans="1:15" ht="15.75" customHeight="1" x14ac:dyDescent="0.2">
      <c r="A97" s="47" t="s">
        <v>79</v>
      </c>
      <c r="B97" s="52" t="s">
        <v>75</v>
      </c>
      <c r="C97" s="47" t="s">
        <v>80</v>
      </c>
      <c r="D97" s="95"/>
      <c r="E97" s="102"/>
      <c r="F97" s="102"/>
      <c r="G97" s="130"/>
      <c r="H97" s="105"/>
      <c r="I97" s="105"/>
      <c r="J97" s="108"/>
      <c r="K97" s="133"/>
      <c r="L97" s="136"/>
      <c r="M97" s="136"/>
      <c r="N97" s="50">
        <v>231</v>
      </c>
      <c r="O97" s="138"/>
    </row>
    <row r="98" spans="1:15" ht="15.75" customHeight="1" x14ac:dyDescent="0.2">
      <c r="A98" s="47" t="s">
        <v>79</v>
      </c>
      <c r="B98" s="52" t="s">
        <v>75</v>
      </c>
      <c r="C98" s="47" t="s">
        <v>80</v>
      </c>
      <c r="D98" s="95"/>
      <c r="E98" s="102"/>
      <c r="F98" s="102"/>
      <c r="G98" s="130"/>
      <c r="H98" s="105"/>
      <c r="I98" s="105"/>
      <c r="J98" s="108"/>
      <c r="K98" s="133"/>
      <c r="L98" s="136"/>
      <c r="M98" s="136"/>
      <c r="N98" s="50">
        <v>231</v>
      </c>
      <c r="O98" s="138"/>
    </row>
    <row r="99" spans="1:15" ht="15.75" customHeight="1" x14ac:dyDescent="0.2">
      <c r="A99" s="47" t="s">
        <v>79</v>
      </c>
      <c r="B99" s="52" t="s">
        <v>75</v>
      </c>
      <c r="C99" s="47" t="s">
        <v>95</v>
      </c>
      <c r="D99" s="95"/>
      <c r="E99" s="102"/>
      <c r="F99" s="102"/>
      <c r="G99" s="130"/>
      <c r="H99" s="105"/>
      <c r="I99" s="105"/>
      <c r="J99" s="108"/>
      <c r="K99" s="133"/>
      <c r="L99" s="136"/>
      <c r="M99" s="136"/>
      <c r="N99" s="50">
        <v>199</v>
      </c>
      <c r="O99" s="138"/>
    </row>
    <row r="100" spans="1:15" ht="15.75" customHeight="1" x14ac:dyDescent="0.2">
      <c r="A100" s="47" t="s">
        <v>79</v>
      </c>
      <c r="B100" s="52" t="s">
        <v>75</v>
      </c>
      <c r="C100" s="47" t="s">
        <v>95</v>
      </c>
      <c r="D100" s="96"/>
      <c r="E100" s="103"/>
      <c r="F100" s="103"/>
      <c r="G100" s="131"/>
      <c r="H100" s="106"/>
      <c r="I100" s="106"/>
      <c r="J100" s="109"/>
      <c r="K100" s="134"/>
      <c r="L100" s="97"/>
      <c r="M100" s="97"/>
      <c r="N100" s="50">
        <v>199</v>
      </c>
      <c r="O100" s="139"/>
    </row>
    <row r="101" spans="1:15" ht="15.75" customHeight="1" x14ac:dyDescent="0.2">
      <c r="A101" s="47" t="s">
        <v>79</v>
      </c>
      <c r="B101" s="52" t="s">
        <v>75</v>
      </c>
      <c r="C101" s="47" t="s">
        <v>101</v>
      </c>
      <c r="D101" s="94" t="s">
        <v>116</v>
      </c>
      <c r="E101" s="101">
        <v>1</v>
      </c>
      <c r="F101" s="101">
        <v>10</v>
      </c>
      <c r="G101" s="129">
        <v>15</v>
      </c>
      <c r="H101" s="104">
        <v>44958</v>
      </c>
      <c r="I101" s="104">
        <v>45275</v>
      </c>
      <c r="J101" s="107" t="s">
        <v>119</v>
      </c>
      <c r="K101" s="132">
        <f>SUM(N101:N108)*25735</f>
        <v>43440680</v>
      </c>
      <c r="L101" s="135"/>
      <c r="M101" s="135"/>
      <c r="N101" s="50">
        <v>103</v>
      </c>
      <c r="O101" s="137" t="s">
        <v>105</v>
      </c>
    </row>
    <row r="102" spans="1:15" ht="15.75" customHeight="1" x14ac:dyDescent="0.2">
      <c r="A102" s="47" t="s">
        <v>79</v>
      </c>
      <c r="B102" s="52" t="s">
        <v>75</v>
      </c>
      <c r="C102" s="47" t="s">
        <v>80</v>
      </c>
      <c r="D102" s="95"/>
      <c r="E102" s="102"/>
      <c r="F102" s="102"/>
      <c r="G102" s="130"/>
      <c r="H102" s="105"/>
      <c r="I102" s="105"/>
      <c r="J102" s="108"/>
      <c r="K102" s="133"/>
      <c r="L102" s="136"/>
      <c r="M102" s="136"/>
      <c r="N102" s="50">
        <v>231</v>
      </c>
      <c r="O102" s="138"/>
    </row>
    <row r="103" spans="1:15" ht="15.75" customHeight="1" x14ac:dyDescent="0.2">
      <c r="A103" s="47" t="s">
        <v>79</v>
      </c>
      <c r="B103" s="52" t="s">
        <v>75</v>
      </c>
      <c r="C103" s="47" t="s">
        <v>80</v>
      </c>
      <c r="D103" s="95"/>
      <c r="E103" s="102"/>
      <c r="F103" s="102"/>
      <c r="G103" s="130"/>
      <c r="H103" s="105"/>
      <c r="I103" s="105"/>
      <c r="J103" s="108"/>
      <c r="K103" s="133"/>
      <c r="L103" s="136"/>
      <c r="M103" s="136"/>
      <c r="N103" s="50">
        <v>231</v>
      </c>
      <c r="O103" s="138"/>
    </row>
    <row r="104" spans="1:15" ht="15.75" customHeight="1" x14ac:dyDescent="0.2">
      <c r="A104" s="47" t="s">
        <v>79</v>
      </c>
      <c r="B104" s="52" t="s">
        <v>75</v>
      </c>
      <c r="C104" s="47" t="s">
        <v>80</v>
      </c>
      <c r="D104" s="95"/>
      <c r="E104" s="102"/>
      <c r="F104" s="102"/>
      <c r="G104" s="130"/>
      <c r="H104" s="105"/>
      <c r="I104" s="105"/>
      <c r="J104" s="108"/>
      <c r="K104" s="133"/>
      <c r="L104" s="136"/>
      <c r="M104" s="136"/>
      <c r="N104" s="50">
        <v>231</v>
      </c>
      <c r="O104" s="138"/>
    </row>
    <row r="105" spans="1:15" ht="15.75" customHeight="1" x14ac:dyDescent="0.2">
      <c r="A105" s="47" t="s">
        <v>79</v>
      </c>
      <c r="B105" s="52" t="s">
        <v>75</v>
      </c>
      <c r="C105" s="47" t="s">
        <v>80</v>
      </c>
      <c r="D105" s="95"/>
      <c r="E105" s="102"/>
      <c r="F105" s="102"/>
      <c r="G105" s="130"/>
      <c r="H105" s="105"/>
      <c r="I105" s="105"/>
      <c r="J105" s="108"/>
      <c r="K105" s="133"/>
      <c r="L105" s="136"/>
      <c r="M105" s="136"/>
      <c r="N105" s="50">
        <v>231</v>
      </c>
      <c r="O105" s="138"/>
    </row>
    <row r="106" spans="1:15" ht="15.75" customHeight="1" x14ac:dyDescent="0.2">
      <c r="A106" s="47" t="s">
        <v>79</v>
      </c>
      <c r="B106" s="52" t="s">
        <v>75</v>
      </c>
      <c r="C106" s="47" t="s">
        <v>80</v>
      </c>
      <c r="D106" s="95"/>
      <c r="E106" s="102"/>
      <c r="F106" s="102"/>
      <c r="G106" s="130"/>
      <c r="H106" s="105"/>
      <c r="I106" s="105"/>
      <c r="J106" s="108"/>
      <c r="K106" s="133"/>
      <c r="L106" s="136"/>
      <c r="M106" s="136"/>
      <c r="N106" s="50">
        <v>231</v>
      </c>
      <c r="O106" s="138"/>
    </row>
    <row r="107" spans="1:15" ht="15.75" customHeight="1" x14ac:dyDescent="0.2">
      <c r="A107" s="47" t="s">
        <v>79</v>
      </c>
      <c r="B107" s="52" t="s">
        <v>75</v>
      </c>
      <c r="C107" s="47" t="s">
        <v>80</v>
      </c>
      <c r="D107" s="95"/>
      <c r="E107" s="102"/>
      <c r="F107" s="102"/>
      <c r="G107" s="130"/>
      <c r="H107" s="105"/>
      <c r="I107" s="105"/>
      <c r="J107" s="108"/>
      <c r="K107" s="133"/>
      <c r="L107" s="136"/>
      <c r="M107" s="136"/>
      <c r="N107" s="50">
        <v>231</v>
      </c>
      <c r="O107" s="138"/>
    </row>
    <row r="108" spans="1:15" ht="15.75" customHeight="1" x14ac:dyDescent="0.2">
      <c r="A108" s="47" t="s">
        <v>79</v>
      </c>
      <c r="B108" s="52" t="s">
        <v>75</v>
      </c>
      <c r="C108" s="47" t="s">
        <v>96</v>
      </c>
      <c r="D108" s="96"/>
      <c r="E108" s="103"/>
      <c r="F108" s="103"/>
      <c r="G108" s="131"/>
      <c r="H108" s="106"/>
      <c r="I108" s="106"/>
      <c r="J108" s="109"/>
      <c r="K108" s="134"/>
      <c r="L108" s="97"/>
      <c r="M108" s="97"/>
      <c r="N108" s="50">
        <v>199</v>
      </c>
      <c r="O108" s="139"/>
    </row>
    <row r="109" spans="1:15" ht="15.75" customHeight="1" x14ac:dyDescent="0.2">
      <c r="A109" s="47" t="s">
        <v>79</v>
      </c>
      <c r="B109" s="52" t="s">
        <v>75</v>
      </c>
      <c r="C109" s="47" t="s">
        <v>101</v>
      </c>
      <c r="D109" s="94" t="s">
        <v>116</v>
      </c>
      <c r="E109" s="101">
        <v>1</v>
      </c>
      <c r="F109" s="101">
        <v>8</v>
      </c>
      <c r="G109" s="144">
        <v>3</v>
      </c>
      <c r="H109" s="145">
        <v>44958</v>
      </c>
      <c r="I109" s="145">
        <v>45202</v>
      </c>
      <c r="J109" s="107" t="s">
        <v>119</v>
      </c>
      <c r="K109" s="132">
        <f>SUM(N109:N115)*25735</f>
        <v>33352560</v>
      </c>
      <c r="L109" s="135"/>
      <c r="M109" s="135"/>
      <c r="N109" s="50">
        <v>103</v>
      </c>
      <c r="O109" s="137" t="s">
        <v>106</v>
      </c>
    </row>
    <row r="110" spans="1:15" ht="15.75" customHeight="1" x14ac:dyDescent="0.2">
      <c r="A110" s="47" t="s">
        <v>79</v>
      </c>
      <c r="B110" s="52" t="s">
        <v>75</v>
      </c>
      <c r="C110" s="47" t="s">
        <v>80</v>
      </c>
      <c r="D110" s="95"/>
      <c r="E110" s="102"/>
      <c r="F110" s="102"/>
      <c r="G110" s="144"/>
      <c r="H110" s="145"/>
      <c r="I110" s="145"/>
      <c r="J110" s="108"/>
      <c r="K110" s="133"/>
      <c r="L110" s="136"/>
      <c r="M110" s="136"/>
      <c r="N110" s="50">
        <v>231</v>
      </c>
      <c r="O110" s="138"/>
    </row>
    <row r="111" spans="1:15" ht="15.75" customHeight="1" x14ac:dyDescent="0.2">
      <c r="A111" s="47" t="s">
        <v>79</v>
      </c>
      <c r="B111" s="52" t="s">
        <v>75</v>
      </c>
      <c r="C111" s="47" t="s">
        <v>80</v>
      </c>
      <c r="D111" s="95"/>
      <c r="E111" s="102"/>
      <c r="F111" s="102"/>
      <c r="G111" s="144"/>
      <c r="H111" s="145"/>
      <c r="I111" s="145"/>
      <c r="J111" s="108"/>
      <c r="K111" s="133"/>
      <c r="L111" s="136"/>
      <c r="M111" s="136"/>
      <c r="N111" s="50">
        <v>231</v>
      </c>
      <c r="O111" s="138"/>
    </row>
    <row r="112" spans="1:15" ht="15.75" customHeight="1" x14ac:dyDescent="0.2">
      <c r="A112" s="47" t="s">
        <v>79</v>
      </c>
      <c r="B112" s="52" t="s">
        <v>75</v>
      </c>
      <c r="C112" s="47" t="s">
        <v>80</v>
      </c>
      <c r="D112" s="95"/>
      <c r="E112" s="102"/>
      <c r="F112" s="102"/>
      <c r="G112" s="144"/>
      <c r="H112" s="145"/>
      <c r="I112" s="145"/>
      <c r="J112" s="108"/>
      <c r="K112" s="133"/>
      <c r="L112" s="136"/>
      <c r="M112" s="136"/>
      <c r="N112" s="50">
        <v>231</v>
      </c>
      <c r="O112" s="138"/>
    </row>
    <row r="113" spans="1:15" ht="15.75" customHeight="1" x14ac:dyDescent="0.2">
      <c r="A113" s="47" t="s">
        <v>79</v>
      </c>
      <c r="B113" s="52" t="s">
        <v>75</v>
      </c>
      <c r="C113" s="47" t="s">
        <v>80</v>
      </c>
      <c r="D113" s="95"/>
      <c r="E113" s="102"/>
      <c r="F113" s="102"/>
      <c r="G113" s="144"/>
      <c r="H113" s="145"/>
      <c r="I113" s="145"/>
      <c r="J113" s="108"/>
      <c r="K113" s="133"/>
      <c r="L113" s="136"/>
      <c r="M113" s="136"/>
      <c r="N113" s="50">
        <v>231</v>
      </c>
      <c r="O113" s="138"/>
    </row>
    <row r="114" spans="1:15" ht="15.75" customHeight="1" x14ac:dyDescent="0.2">
      <c r="A114" s="47" t="s">
        <v>79</v>
      </c>
      <c r="B114" s="52" t="s">
        <v>75</v>
      </c>
      <c r="C114" s="47" t="s">
        <v>97</v>
      </c>
      <c r="D114" s="95"/>
      <c r="E114" s="102"/>
      <c r="F114" s="102"/>
      <c r="G114" s="144"/>
      <c r="H114" s="145"/>
      <c r="I114" s="145"/>
      <c r="J114" s="108"/>
      <c r="K114" s="133"/>
      <c r="L114" s="136"/>
      <c r="M114" s="136"/>
      <c r="N114" s="50">
        <v>70</v>
      </c>
      <c r="O114" s="138"/>
    </row>
    <row r="115" spans="1:15" ht="15.75" customHeight="1" x14ac:dyDescent="0.2">
      <c r="A115" s="47" t="s">
        <v>79</v>
      </c>
      <c r="B115" s="52" t="s">
        <v>75</v>
      </c>
      <c r="C115" s="47" t="s">
        <v>96</v>
      </c>
      <c r="D115" s="96"/>
      <c r="E115" s="103"/>
      <c r="F115" s="103"/>
      <c r="G115" s="144"/>
      <c r="H115" s="145"/>
      <c r="I115" s="145"/>
      <c r="J115" s="109"/>
      <c r="K115" s="134"/>
      <c r="L115" s="97"/>
      <c r="M115" s="97"/>
      <c r="N115" s="50">
        <v>199</v>
      </c>
      <c r="O115" s="139"/>
    </row>
    <row r="116" spans="1:15" ht="15.75" customHeight="1" x14ac:dyDescent="0.2">
      <c r="A116" s="47" t="s">
        <v>79</v>
      </c>
      <c r="B116" s="52" t="s">
        <v>75</v>
      </c>
      <c r="C116" s="47" t="s">
        <v>101</v>
      </c>
      <c r="D116" s="94" t="s">
        <v>116</v>
      </c>
      <c r="E116" s="101">
        <v>1</v>
      </c>
      <c r="F116" s="101">
        <v>8</v>
      </c>
      <c r="G116" s="129">
        <v>24</v>
      </c>
      <c r="H116" s="104">
        <v>44958</v>
      </c>
      <c r="I116" s="104">
        <v>45223</v>
      </c>
      <c r="J116" s="107" t="s">
        <v>119</v>
      </c>
      <c r="K116" s="132">
        <f>SUM(N116:N123)*25735</f>
        <v>40609830</v>
      </c>
      <c r="L116" s="135"/>
      <c r="M116" s="135"/>
      <c r="N116" s="50">
        <v>103</v>
      </c>
      <c r="O116" s="137" t="s">
        <v>104</v>
      </c>
    </row>
    <row r="117" spans="1:15" ht="15.75" customHeight="1" x14ac:dyDescent="0.2">
      <c r="A117" s="47" t="s">
        <v>79</v>
      </c>
      <c r="B117" s="52" t="s">
        <v>75</v>
      </c>
      <c r="C117" s="47" t="s">
        <v>102</v>
      </c>
      <c r="D117" s="95"/>
      <c r="E117" s="102"/>
      <c r="F117" s="102"/>
      <c r="G117" s="130"/>
      <c r="H117" s="105"/>
      <c r="I117" s="105"/>
      <c r="J117" s="108"/>
      <c r="K117" s="133"/>
      <c r="L117" s="136"/>
      <c r="M117" s="136"/>
      <c r="N117" s="50">
        <v>103</v>
      </c>
      <c r="O117" s="138"/>
    </row>
    <row r="118" spans="1:15" ht="15.75" customHeight="1" x14ac:dyDescent="0.2">
      <c r="A118" s="47" t="s">
        <v>79</v>
      </c>
      <c r="B118" s="52" t="s">
        <v>75</v>
      </c>
      <c r="C118" s="47" t="s">
        <v>80</v>
      </c>
      <c r="D118" s="95"/>
      <c r="E118" s="102"/>
      <c r="F118" s="102"/>
      <c r="G118" s="130"/>
      <c r="H118" s="105"/>
      <c r="I118" s="105"/>
      <c r="J118" s="108"/>
      <c r="K118" s="133"/>
      <c r="L118" s="136"/>
      <c r="M118" s="136"/>
      <c r="N118" s="50">
        <v>231</v>
      </c>
      <c r="O118" s="138"/>
    </row>
    <row r="119" spans="1:15" ht="15.75" customHeight="1" x14ac:dyDescent="0.2">
      <c r="A119" s="47" t="s">
        <v>79</v>
      </c>
      <c r="B119" s="52" t="s">
        <v>75</v>
      </c>
      <c r="C119" s="47" t="s">
        <v>80</v>
      </c>
      <c r="D119" s="95"/>
      <c r="E119" s="102"/>
      <c r="F119" s="102"/>
      <c r="G119" s="130"/>
      <c r="H119" s="105"/>
      <c r="I119" s="105"/>
      <c r="J119" s="108"/>
      <c r="K119" s="133"/>
      <c r="L119" s="136"/>
      <c r="M119" s="136"/>
      <c r="N119" s="50">
        <v>231</v>
      </c>
      <c r="O119" s="138"/>
    </row>
    <row r="120" spans="1:15" ht="15.75" customHeight="1" x14ac:dyDescent="0.2">
      <c r="A120" s="47" t="s">
        <v>79</v>
      </c>
      <c r="B120" s="52" t="s">
        <v>75</v>
      </c>
      <c r="C120" s="47" t="s">
        <v>80</v>
      </c>
      <c r="D120" s="95"/>
      <c r="E120" s="102"/>
      <c r="F120" s="102"/>
      <c r="G120" s="130"/>
      <c r="H120" s="105"/>
      <c r="I120" s="105"/>
      <c r="J120" s="108"/>
      <c r="K120" s="133"/>
      <c r="L120" s="136"/>
      <c r="M120" s="136"/>
      <c r="N120" s="50">
        <v>231</v>
      </c>
      <c r="O120" s="138"/>
    </row>
    <row r="121" spans="1:15" ht="15.75" customHeight="1" x14ac:dyDescent="0.2">
      <c r="A121" s="47" t="s">
        <v>79</v>
      </c>
      <c r="B121" s="52" t="s">
        <v>75</v>
      </c>
      <c r="C121" s="47" t="s">
        <v>80</v>
      </c>
      <c r="D121" s="95"/>
      <c r="E121" s="102"/>
      <c r="F121" s="102"/>
      <c r="G121" s="130"/>
      <c r="H121" s="105"/>
      <c r="I121" s="105"/>
      <c r="J121" s="108"/>
      <c r="K121" s="133"/>
      <c r="L121" s="136"/>
      <c r="M121" s="136"/>
      <c r="N121" s="50">
        <v>231</v>
      </c>
      <c r="O121" s="138"/>
    </row>
    <row r="122" spans="1:15" ht="15.75" customHeight="1" x14ac:dyDescent="0.2">
      <c r="A122" s="47" t="s">
        <v>79</v>
      </c>
      <c r="B122" s="52" t="s">
        <v>75</v>
      </c>
      <c r="C122" s="47" t="s">
        <v>80</v>
      </c>
      <c r="D122" s="95"/>
      <c r="E122" s="102"/>
      <c r="F122" s="102"/>
      <c r="G122" s="130"/>
      <c r="H122" s="105"/>
      <c r="I122" s="105"/>
      <c r="J122" s="108"/>
      <c r="K122" s="133"/>
      <c r="L122" s="136"/>
      <c r="M122" s="136"/>
      <c r="N122" s="50">
        <v>231</v>
      </c>
      <c r="O122" s="138"/>
    </row>
    <row r="123" spans="1:15" ht="15.75" customHeight="1" x14ac:dyDescent="0.2">
      <c r="A123" s="47" t="s">
        <v>79</v>
      </c>
      <c r="B123" s="52" t="s">
        <v>75</v>
      </c>
      <c r="C123" s="47" t="s">
        <v>99</v>
      </c>
      <c r="D123" s="96"/>
      <c r="E123" s="103"/>
      <c r="F123" s="103"/>
      <c r="G123" s="131"/>
      <c r="H123" s="106"/>
      <c r="I123" s="106"/>
      <c r="J123" s="109"/>
      <c r="K123" s="134"/>
      <c r="L123" s="97"/>
      <c r="M123" s="97"/>
      <c r="N123" s="50">
        <v>217</v>
      </c>
      <c r="O123" s="139"/>
    </row>
    <row r="124" spans="1:15" ht="15.75" customHeight="1" x14ac:dyDescent="0.2">
      <c r="A124" s="47" t="s">
        <v>79</v>
      </c>
      <c r="B124" s="52" t="s">
        <v>75</v>
      </c>
      <c r="C124" s="47" t="s">
        <v>115</v>
      </c>
      <c r="D124" s="94" t="s">
        <v>116</v>
      </c>
      <c r="E124" s="101">
        <v>1</v>
      </c>
      <c r="F124" s="101">
        <v>10</v>
      </c>
      <c r="G124" s="129">
        <v>6</v>
      </c>
      <c r="H124" s="104">
        <v>44958</v>
      </c>
      <c r="I124" s="104">
        <v>45266</v>
      </c>
      <c r="J124" s="107" t="s">
        <v>119</v>
      </c>
      <c r="K124" s="132">
        <f>SUM(N124:N132)*25735</f>
        <v>42128195</v>
      </c>
      <c r="L124" s="135"/>
      <c r="M124" s="135"/>
      <c r="N124" s="50">
        <v>227</v>
      </c>
      <c r="O124" s="126" t="s">
        <v>120</v>
      </c>
    </row>
    <row r="125" spans="1:15" ht="15.75" customHeight="1" x14ac:dyDescent="0.2">
      <c r="A125" s="47" t="s">
        <v>79</v>
      </c>
      <c r="B125" s="52" t="s">
        <v>75</v>
      </c>
      <c r="C125" s="47" t="s">
        <v>110</v>
      </c>
      <c r="D125" s="95"/>
      <c r="E125" s="102"/>
      <c r="F125" s="102"/>
      <c r="G125" s="130"/>
      <c r="H125" s="105"/>
      <c r="I125" s="105"/>
      <c r="J125" s="108"/>
      <c r="K125" s="133"/>
      <c r="L125" s="136"/>
      <c r="M125" s="136"/>
      <c r="N125" s="50">
        <v>257</v>
      </c>
      <c r="O125" s="127"/>
    </row>
    <row r="126" spans="1:15" ht="15.75" customHeight="1" x14ac:dyDescent="0.2">
      <c r="A126" s="47" t="s">
        <v>79</v>
      </c>
      <c r="B126" s="52" t="s">
        <v>75</v>
      </c>
      <c r="C126" s="47" t="s">
        <v>110</v>
      </c>
      <c r="D126" s="95"/>
      <c r="E126" s="102"/>
      <c r="F126" s="102"/>
      <c r="G126" s="130"/>
      <c r="H126" s="105"/>
      <c r="I126" s="105"/>
      <c r="J126" s="108"/>
      <c r="K126" s="133"/>
      <c r="L126" s="136"/>
      <c r="M126" s="136"/>
      <c r="N126" s="50">
        <v>257</v>
      </c>
      <c r="O126" s="127"/>
    </row>
    <row r="127" spans="1:15" ht="15.75" customHeight="1" x14ac:dyDescent="0.2">
      <c r="A127" s="47" t="s">
        <v>79</v>
      </c>
      <c r="B127" s="52" t="s">
        <v>75</v>
      </c>
      <c r="C127" s="47" t="s">
        <v>111</v>
      </c>
      <c r="D127" s="95"/>
      <c r="E127" s="102"/>
      <c r="F127" s="102"/>
      <c r="G127" s="130"/>
      <c r="H127" s="105"/>
      <c r="I127" s="105"/>
      <c r="J127" s="108"/>
      <c r="K127" s="133"/>
      <c r="L127" s="136"/>
      <c r="M127" s="136"/>
      <c r="N127" s="50">
        <v>257</v>
      </c>
      <c r="O127" s="127"/>
    </row>
    <row r="128" spans="1:15" ht="15.75" customHeight="1" x14ac:dyDescent="0.2">
      <c r="A128" s="47" t="s">
        <v>79</v>
      </c>
      <c r="B128" s="52" t="s">
        <v>75</v>
      </c>
      <c r="C128" s="47" t="s">
        <v>114</v>
      </c>
      <c r="D128" s="95"/>
      <c r="E128" s="102"/>
      <c r="F128" s="102"/>
      <c r="G128" s="130"/>
      <c r="H128" s="105"/>
      <c r="I128" s="105"/>
      <c r="J128" s="108"/>
      <c r="K128" s="133"/>
      <c r="L128" s="136"/>
      <c r="M128" s="136"/>
      <c r="N128" s="50">
        <v>217</v>
      </c>
      <c r="O128" s="127"/>
    </row>
    <row r="129" spans="1:15" ht="15.75" customHeight="1" x14ac:dyDescent="0.2">
      <c r="A129" s="47" t="s">
        <v>79</v>
      </c>
      <c r="B129" s="52" t="s">
        <v>75</v>
      </c>
      <c r="C129" s="47" t="s">
        <v>113</v>
      </c>
      <c r="D129" s="95"/>
      <c r="E129" s="102"/>
      <c r="F129" s="102"/>
      <c r="G129" s="130"/>
      <c r="H129" s="105"/>
      <c r="I129" s="105"/>
      <c r="J129" s="108"/>
      <c r="K129" s="133"/>
      <c r="L129" s="136"/>
      <c r="M129" s="136"/>
      <c r="N129" s="50">
        <v>55</v>
      </c>
      <c r="O129" s="127"/>
    </row>
    <row r="130" spans="1:15" ht="15.75" customHeight="1" x14ac:dyDescent="0.2">
      <c r="A130" s="47" t="s">
        <v>79</v>
      </c>
      <c r="B130" s="52" t="s">
        <v>75</v>
      </c>
      <c r="C130" s="47" t="s">
        <v>113</v>
      </c>
      <c r="D130" s="95"/>
      <c r="E130" s="102"/>
      <c r="F130" s="102"/>
      <c r="G130" s="130"/>
      <c r="H130" s="105"/>
      <c r="I130" s="105"/>
      <c r="J130" s="108"/>
      <c r="K130" s="133"/>
      <c r="L130" s="136"/>
      <c r="M130" s="136"/>
      <c r="N130" s="50">
        <v>55</v>
      </c>
      <c r="O130" s="127"/>
    </row>
    <row r="131" spans="1:15" ht="15.75" customHeight="1" x14ac:dyDescent="0.2">
      <c r="A131" s="47" t="s">
        <v>79</v>
      </c>
      <c r="B131" s="52" t="s">
        <v>75</v>
      </c>
      <c r="C131" s="47" t="s">
        <v>107</v>
      </c>
      <c r="D131" s="95"/>
      <c r="E131" s="102"/>
      <c r="F131" s="102"/>
      <c r="G131" s="130"/>
      <c r="H131" s="105"/>
      <c r="I131" s="105"/>
      <c r="J131" s="108"/>
      <c r="K131" s="133"/>
      <c r="L131" s="136"/>
      <c r="M131" s="136"/>
      <c r="N131" s="50">
        <v>55</v>
      </c>
      <c r="O131" s="127"/>
    </row>
    <row r="132" spans="1:15" ht="15.75" customHeight="1" x14ac:dyDescent="0.2">
      <c r="A132" s="47" t="s">
        <v>79</v>
      </c>
      <c r="B132" s="52" t="s">
        <v>75</v>
      </c>
      <c r="C132" s="47" t="s">
        <v>111</v>
      </c>
      <c r="D132" s="96"/>
      <c r="E132" s="103"/>
      <c r="F132" s="103"/>
      <c r="G132" s="131"/>
      <c r="H132" s="106"/>
      <c r="I132" s="106"/>
      <c r="J132" s="109"/>
      <c r="K132" s="134"/>
      <c r="L132" s="97"/>
      <c r="M132" s="97"/>
      <c r="N132" s="50">
        <v>257</v>
      </c>
      <c r="O132" s="128"/>
    </row>
    <row r="133" spans="1:15" ht="15.75" customHeight="1" x14ac:dyDescent="0.2">
      <c r="A133" s="47" t="s">
        <v>79</v>
      </c>
      <c r="B133" s="48" t="s">
        <v>75</v>
      </c>
      <c r="C133" s="47" t="s">
        <v>115</v>
      </c>
      <c r="D133" s="94" t="s">
        <v>116</v>
      </c>
      <c r="E133" s="101">
        <v>1</v>
      </c>
      <c r="F133" s="101">
        <v>3</v>
      </c>
      <c r="G133" s="129">
        <v>3</v>
      </c>
      <c r="H133" s="104">
        <v>44958</v>
      </c>
      <c r="I133" s="104">
        <v>45049</v>
      </c>
      <c r="J133" s="107" t="s">
        <v>119</v>
      </c>
      <c r="K133" s="132">
        <f>SUM(N133:N135)*25735</f>
        <v>12841765</v>
      </c>
      <c r="L133" s="135"/>
      <c r="M133" s="135"/>
      <c r="N133" s="50">
        <v>227</v>
      </c>
      <c r="O133" s="126" t="s">
        <v>120</v>
      </c>
    </row>
    <row r="134" spans="1:15" ht="15.75" customHeight="1" x14ac:dyDescent="0.2">
      <c r="A134" s="47" t="s">
        <v>79</v>
      </c>
      <c r="B134" s="48" t="s">
        <v>75</v>
      </c>
      <c r="C134" s="47" t="s">
        <v>108</v>
      </c>
      <c r="D134" s="95"/>
      <c r="E134" s="102"/>
      <c r="F134" s="102"/>
      <c r="G134" s="130"/>
      <c r="H134" s="105"/>
      <c r="I134" s="105"/>
      <c r="J134" s="108"/>
      <c r="K134" s="133"/>
      <c r="L134" s="136"/>
      <c r="M134" s="136"/>
      <c r="N134" s="50">
        <v>217</v>
      </c>
      <c r="O134" s="127"/>
    </row>
    <row r="135" spans="1:15" ht="15.75" customHeight="1" x14ac:dyDescent="0.2">
      <c r="A135" s="47" t="s">
        <v>79</v>
      </c>
      <c r="B135" s="48" t="s">
        <v>75</v>
      </c>
      <c r="C135" s="47" t="s">
        <v>112</v>
      </c>
      <c r="D135" s="96"/>
      <c r="E135" s="103"/>
      <c r="F135" s="103"/>
      <c r="G135" s="131"/>
      <c r="H135" s="106"/>
      <c r="I135" s="106"/>
      <c r="J135" s="109"/>
      <c r="K135" s="134"/>
      <c r="L135" s="97"/>
      <c r="M135" s="97"/>
      <c r="N135" s="50">
        <v>55</v>
      </c>
      <c r="O135" s="128"/>
    </row>
    <row r="136" spans="1:15" ht="15.75" customHeight="1" x14ac:dyDescent="0.25">
      <c r="A136" s="47" t="s">
        <v>79</v>
      </c>
      <c r="B136" s="48" t="s">
        <v>75</v>
      </c>
      <c r="C136" s="53" t="s">
        <v>108</v>
      </c>
      <c r="D136" s="95" t="s">
        <v>116</v>
      </c>
      <c r="E136" s="102">
        <v>1</v>
      </c>
      <c r="F136" s="102">
        <v>9</v>
      </c>
      <c r="G136" s="130">
        <v>12</v>
      </c>
      <c r="H136" s="105">
        <v>44958</v>
      </c>
      <c r="I136" s="105">
        <v>45242</v>
      </c>
      <c r="J136" s="108" t="s">
        <v>119</v>
      </c>
      <c r="K136" s="133">
        <f>SUM(N136:N141)*25735</f>
        <v>38653970</v>
      </c>
      <c r="L136" s="136"/>
      <c r="M136" s="136"/>
      <c r="N136" s="50">
        <v>217</v>
      </c>
      <c r="O136" s="127" t="s">
        <v>120</v>
      </c>
    </row>
    <row r="137" spans="1:15" ht="15.75" customHeight="1" x14ac:dyDescent="0.25">
      <c r="A137" s="47" t="s">
        <v>79</v>
      </c>
      <c r="B137" s="48" t="s">
        <v>75</v>
      </c>
      <c r="C137" s="53" t="s">
        <v>109</v>
      </c>
      <c r="D137" s="95"/>
      <c r="E137" s="102"/>
      <c r="F137" s="102"/>
      <c r="G137" s="130"/>
      <c r="H137" s="105"/>
      <c r="I137" s="105"/>
      <c r="J137" s="108"/>
      <c r="K137" s="133"/>
      <c r="L137" s="136"/>
      <c r="M137" s="136"/>
      <c r="N137" s="50">
        <v>257</v>
      </c>
      <c r="O137" s="127"/>
    </row>
    <row r="138" spans="1:15" ht="15.75" customHeight="1" x14ac:dyDescent="0.25">
      <c r="A138" s="47" t="s">
        <v>79</v>
      </c>
      <c r="B138" s="48" t="s">
        <v>75</v>
      </c>
      <c r="C138" s="53" t="s">
        <v>110</v>
      </c>
      <c r="D138" s="95"/>
      <c r="E138" s="102"/>
      <c r="F138" s="102"/>
      <c r="G138" s="130"/>
      <c r="H138" s="105"/>
      <c r="I138" s="105"/>
      <c r="J138" s="108"/>
      <c r="K138" s="133"/>
      <c r="L138" s="136"/>
      <c r="M138" s="136"/>
      <c r="N138" s="50">
        <v>257</v>
      </c>
      <c r="O138" s="127"/>
    </row>
    <row r="139" spans="1:15" ht="15.75" customHeight="1" x14ac:dyDescent="0.2">
      <c r="A139" s="47" t="s">
        <v>79</v>
      </c>
      <c r="B139" s="48" t="s">
        <v>75</v>
      </c>
      <c r="C139" s="47" t="s">
        <v>111</v>
      </c>
      <c r="D139" s="95"/>
      <c r="E139" s="102"/>
      <c r="F139" s="102"/>
      <c r="G139" s="130"/>
      <c r="H139" s="105"/>
      <c r="I139" s="105"/>
      <c r="J139" s="108"/>
      <c r="K139" s="133"/>
      <c r="L139" s="136"/>
      <c r="M139" s="136"/>
      <c r="N139" s="50">
        <v>257</v>
      </c>
      <c r="O139" s="127"/>
    </row>
    <row r="140" spans="1:15" ht="15.75" customHeight="1" x14ac:dyDescent="0.2">
      <c r="A140" s="47" t="s">
        <v>79</v>
      </c>
      <c r="B140" s="48" t="s">
        <v>75</v>
      </c>
      <c r="C140" s="47" t="s">
        <v>111</v>
      </c>
      <c r="D140" s="95"/>
      <c r="E140" s="102"/>
      <c r="F140" s="102"/>
      <c r="G140" s="130"/>
      <c r="H140" s="105"/>
      <c r="I140" s="105"/>
      <c r="J140" s="108"/>
      <c r="K140" s="133"/>
      <c r="L140" s="136"/>
      <c r="M140" s="136"/>
      <c r="N140" s="50">
        <v>257</v>
      </c>
      <c r="O140" s="127"/>
    </row>
    <row r="141" spans="1:15" ht="15.75" customHeight="1" x14ac:dyDescent="0.2">
      <c r="A141" s="47" t="s">
        <v>79</v>
      </c>
      <c r="B141" s="48" t="s">
        <v>75</v>
      </c>
      <c r="C141" s="47" t="s">
        <v>111</v>
      </c>
      <c r="D141" s="96"/>
      <c r="E141" s="103"/>
      <c r="F141" s="103"/>
      <c r="G141" s="131"/>
      <c r="H141" s="106"/>
      <c r="I141" s="106"/>
      <c r="J141" s="109"/>
      <c r="K141" s="134"/>
      <c r="L141" s="97"/>
      <c r="M141" s="97"/>
      <c r="N141" s="50">
        <v>257</v>
      </c>
      <c r="O141" s="128"/>
    </row>
    <row r="142" spans="1:15" ht="15.75" customHeight="1" x14ac:dyDescent="0.25">
      <c r="A142" s="47" t="s">
        <v>79</v>
      </c>
      <c r="B142" s="48" t="s">
        <v>75</v>
      </c>
      <c r="C142" s="55" t="s">
        <v>121</v>
      </c>
      <c r="D142" s="94" t="s">
        <v>116</v>
      </c>
      <c r="E142" s="101">
        <v>1</v>
      </c>
      <c r="F142" s="101">
        <v>9</v>
      </c>
      <c r="G142" s="129">
        <v>15</v>
      </c>
      <c r="H142" s="104">
        <v>44958</v>
      </c>
      <c r="I142" s="104">
        <v>45245</v>
      </c>
      <c r="J142" s="107" t="s">
        <v>119</v>
      </c>
      <c r="K142" s="132">
        <f>SUM(N142:N150)*25735</f>
        <v>39297345</v>
      </c>
      <c r="L142" s="135"/>
      <c r="M142" s="135"/>
      <c r="N142" s="50">
        <v>67</v>
      </c>
      <c r="O142" s="126" t="s">
        <v>124</v>
      </c>
    </row>
    <row r="143" spans="1:15" ht="15.75" customHeight="1" x14ac:dyDescent="0.25">
      <c r="A143" s="47" t="s">
        <v>79</v>
      </c>
      <c r="B143" s="48" t="s">
        <v>75</v>
      </c>
      <c r="C143" s="55" t="s">
        <v>121</v>
      </c>
      <c r="D143" s="95"/>
      <c r="E143" s="102"/>
      <c r="F143" s="102"/>
      <c r="G143" s="130"/>
      <c r="H143" s="105"/>
      <c r="I143" s="105"/>
      <c r="J143" s="108"/>
      <c r="K143" s="133"/>
      <c r="L143" s="136"/>
      <c r="M143" s="136"/>
      <c r="N143" s="50">
        <v>67</v>
      </c>
      <c r="O143" s="127"/>
    </row>
    <row r="144" spans="1:15" ht="15.75" customHeight="1" x14ac:dyDescent="0.25">
      <c r="A144" s="47" t="s">
        <v>79</v>
      </c>
      <c r="B144" s="48" t="s">
        <v>75</v>
      </c>
      <c r="C144" s="53" t="s">
        <v>122</v>
      </c>
      <c r="D144" s="95"/>
      <c r="E144" s="102"/>
      <c r="F144" s="102"/>
      <c r="G144" s="130"/>
      <c r="H144" s="105"/>
      <c r="I144" s="105"/>
      <c r="J144" s="108"/>
      <c r="K144" s="133"/>
      <c r="L144" s="136"/>
      <c r="M144" s="136"/>
      <c r="N144" s="50">
        <v>199</v>
      </c>
      <c r="O144" s="127"/>
    </row>
    <row r="145" spans="1:15" ht="15.75" customHeight="1" x14ac:dyDescent="0.25">
      <c r="A145" s="47" t="s">
        <v>79</v>
      </c>
      <c r="B145" s="52" t="s">
        <v>75</v>
      </c>
      <c r="C145" s="53" t="s">
        <v>122</v>
      </c>
      <c r="D145" s="95"/>
      <c r="E145" s="102"/>
      <c r="F145" s="102"/>
      <c r="G145" s="130"/>
      <c r="H145" s="105"/>
      <c r="I145" s="105"/>
      <c r="J145" s="108"/>
      <c r="K145" s="133"/>
      <c r="L145" s="136"/>
      <c r="M145" s="136"/>
      <c r="N145" s="50">
        <v>199</v>
      </c>
      <c r="O145" s="127"/>
    </row>
    <row r="146" spans="1:15" ht="15.75" customHeight="1" x14ac:dyDescent="0.25">
      <c r="A146" s="47" t="s">
        <v>79</v>
      </c>
      <c r="B146" s="52" t="s">
        <v>75</v>
      </c>
      <c r="C146" s="53" t="s">
        <v>122</v>
      </c>
      <c r="D146" s="95"/>
      <c r="E146" s="102"/>
      <c r="F146" s="102"/>
      <c r="G146" s="130"/>
      <c r="H146" s="105"/>
      <c r="I146" s="105"/>
      <c r="J146" s="108"/>
      <c r="K146" s="133"/>
      <c r="L146" s="136"/>
      <c r="M146" s="136"/>
      <c r="N146" s="50">
        <v>199</v>
      </c>
      <c r="O146" s="127"/>
    </row>
    <row r="147" spans="1:15" ht="15.75" customHeight="1" x14ac:dyDescent="0.25">
      <c r="A147" s="47" t="s">
        <v>79</v>
      </c>
      <c r="B147" s="52" t="s">
        <v>75</v>
      </c>
      <c r="C147" s="53" t="s">
        <v>122</v>
      </c>
      <c r="D147" s="95"/>
      <c r="E147" s="102"/>
      <c r="F147" s="102"/>
      <c r="G147" s="130"/>
      <c r="H147" s="105"/>
      <c r="I147" s="105"/>
      <c r="J147" s="108"/>
      <c r="K147" s="133"/>
      <c r="L147" s="136"/>
      <c r="M147" s="136"/>
      <c r="N147" s="50">
        <v>199</v>
      </c>
      <c r="O147" s="127"/>
    </row>
    <row r="148" spans="1:15" ht="15.75" customHeight="1" x14ac:dyDescent="0.25">
      <c r="A148" s="47" t="s">
        <v>79</v>
      </c>
      <c r="B148" s="52" t="s">
        <v>75</v>
      </c>
      <c r="C148" s="53" t="s">
        <v>122</v>
      </c>
      <c r="D148" s="95"/>
      <c r="E148" s="102"/>
      <c r="F148" s="102"/>
      <c r="G148" s="130"/>
      <c r="H148" s="105"/>
      <c r="I148" s="105"/>
      <c r="J148" s="108"/>
      <c r="K148" s="133"/>
      <c r="L148" s="136"/>
      <c r="M148" s="136"/>
      <c r="N148" s="50">
        <v>199</v>
      </c>
      <c r="O148" s="127"/>
    </row>
    <row r="149" spans="1:15" ht="15.75" customHeight="1" x14ac:dyDescent="0.25">
      <c r="A149" s="47" t="s">
        <v>79</v>
      </c>
      <c r="B149" s="52" t="s">
        <v>75</v>
      </c>
      <c r="C149" s="53" t="s">
        <v>122</v>
      </c>
      <c r="D149" s="95"/>
      <c r="E149" s="102"/>
      <c r="F149" s="102"/>
      <c r="G149" s="130"/>
      <c r="H149" s="105"/>
      <c r="I149" s="105"/>
      <c r="J149" s="108"/>
      <c r="K149" s="133"/>
      <c r="L149" s="136"/>
      <c r="M149" s="136"/>
      <c r="N149" s="50">
        <v>199</v>
      </c>
      <c r="O149" s="127"/>
    </row>
    <row r="150" spans="1:15" ht="15.75" customHeight="1" x14ac:dyDescent="0.25">
      <c r="A150" s="47" t="s">
        <v>79</v>
      </c>
      <c r="B150" s="52" t="s">
        <v>75</v>
      </c>
      <c r="C150" s="53" t="s">
        <v>122</v>
      </c>
      <c r="D150" s="96"/>
      <c r="E150" s="103"/>
      <c r="F150" s="103"/>
      <c r="G150" s="131"/>
      <c r="H150" s="106"/>
      <c r="I150" s="106"/>
      <c r="J150" s="109"/>
      <c r="K150" s="134"/>
      <c r="L150" s="97"/>
      <c r="M150" s="97"/>
      <c r="N150" s="50">
        <v>199</v>
      </c>
      <c r="O150" s="128"/>
    </row>
    <row r="151" spans="1:15" ht="15.75" customHeight="1" x14ac:dyDescent="0.25">
      <c r="A151" s="47" t="s">
        <v>79</v>
      </c>
      <c r="B151" s="52" t="s">
        <v>75</v>
      </c>
      <c r="C151" s="55" t="s">
        <v>121</v>
      </c>
      <c r="D151" s="94" t="s">
        <v>116</v>
      </c>
      <c r="E151" s="146">
        <v>1</v>
      </c>
      <c r="F151" s="101">
        <v>3</v>
      </c>
      <c r="G151" s="129">
        <v>9</v>
      </c>
      <c r="H151" s="104">
        <v>44958</v>
      </c>
      <c r="I151" s="104">
        <v>45055</v>
      </c>
      <c r="J151" s="107">
        <v>3483840</v>
      </c>
      <c r="K151" s="132">
        <f>SUM(N151:N154)*21774</f>
        <v>11453124</v>
      </c>
      <c r="L151" s="135"/>
      <c r="M151" s="135"/>
      <c r="N151" s="50">
        <v>67</v>
      </c>
      <c r="O151" s="126" t="s">
        <v>124</v>
      </c>
    </row>
    <row r="152" spans="1:15" ht="15.75" customHeight="1" x14ac:dyDescent="0.25">
      <c r="A152" s="47" t="s">
        <v>79</v>
      </c>
      <c r="B152" s="52" t="s">
        <v>75</v>
      </c>
      <c r="C152" s="55" t="s">
        <v>122</v>
      </c>
      <c r="D152" s="95"/>
      <c r="E152" s="147"/>
      <c r="F152" s="102"/>
      <c r="G152" s="130"/>
      <c r="H152" s="105"/>
      <c r="I152" s="105"/>
      <c r="J152" s="108"/>
      <c r="K152" s="133"/>
      <c r="L152" s="136"/>
      <c r="M152" s="136"/>
      <c r="N152" s="50">
        <v>199</v>
      </c>
      <c r="O152" s="127"/>
    </row>
    <row r="153" spans="1:15" ht="15.75" customHeight="1" x14ac:dyDescent="0.25">
      <c r="A153" s="47" t="s">
        <v>79</v>
      </c>
      <c r="B153" s="52" t="s">
        <v>75</v>
      </c>
      <c r="C153" s="53" t="s">
        <v>123</v>
      </c>
      <c r="D153" s="95"/>
      <c r="E153" s="147"/>
      <c r="F153" s="102"/>
      <c r="G153" s="130"/>
      <c r="H153" s="105"/>
      <c r="I153" s="105"/>
      <c r="J153" s="108"/>
      <c r="K153" s="133"/>
      <c r="L153" s="136"/>
      <c r="M153" s="136"/>
      <c r="N153" s="50">
        <v>130</v>
      </c>
      <c r="O153" s="127"/>
    </row>
    <row r="154" spans="1:15" ht="15.75" customHeight="1" x14ac:dyDescent="0.25">
      <c r="A154" s="47" t="s">
        <v>79</v>
      </c>
      <c r="B154" s="52" t="s">
        <v>75</v>
      </c>
      <c r="C154" s="53" t="s">
        <v>123</v>
      </c>
      <c r="D154" s="96"/>
      <c r="E154" s="148"/>
      <c r="F154" s="103"/>
      <c r="G154" s="131"/>
      <c r="H154" s="106"/>
      <c r="I154" s="106"/>
      <c r="J154" s="109"/>
      <c r="K154" s="134"/>
      <c r="L154" s="97"/>
      <c r="M154" s="97"/>
      <c r="N154" s="50">
        <v>130</v>
      </c>
      <c r="O154" s="128"/>
    </row>
    <row r="155" spans="1:15" ht="15.75" customHeight="1" x14ac:dyDescent="0.25">
      <c r="A155" s="47" t="s">
        <v>79</v>
      </c>
      <c r="B155" s="52" t="s">
        <v>75</v>
      </c>
      <c r="C155" s="53" t="s">
        <v>125</v>
      </c>
      <c r="D155" s="94" t="s">
        <v>116</v>
      </c>
      <c r="E155" s="101">
        <v>1</v>
      </c>
      <c r="F155" s="101">
        <v>9</v>
      </c>
      <c r="G155" s="129">
        <v>15</v>
      </c>
      <c r="H155" s="104">
        <v>44958</v>
      </c>
      <c r="I155" s="104">
        <v>45245</v>
      </c>
      <c r="J155" s="107" t="s">
        <v>119</v>
      </c>
      <c r="K155" s="132">
        <f>SUM(N155:N165)*25735</f>
        <v>39039995</v>
      </c>
      <c r="L155" s="135"/>
      <c r="M155" s="135"/>
      <c r="N155" s="50">
        <v>87</v>
      </c>
      <c r="O155" s="126" t="s">
        <v>127</v>
      </c>
    </row>
    <row r="156" spans="1:15" ht="15.75" customHeight="1" x14ac:dyDescent="0.25">
      <c r="A156" s="47" t="s">
        <v>79</v>
      </c>
      <c r="B156" s="52" t="s">
        <v>75</v>
      </c>
      <c r="C156" s="53" t="s">
        <v>125</v>
      </c>
      <c r="D156" s="95"/>
      <c r="E156" s="102"/>
      <c r="F156" s="102"/>
      <c r="G156" s="130"/>
      <c r="H156" s="105"/>
      <c r="I156" s="105"/>
      <c r="J156" s="108"/>
      <c r="K156" s="133"/>
      <c r="L156" s="136"/>
      <c r="M156" s="136"/>
      <c r="N156" s="50">
        <v>87</v>
      </c>
      <c r="O156" s="127"/>
    </row>
    <row r="157" spans="1:15" ht="15.75" customHeight="1" x14ac:dyDescent="0.25">
      <c r="A157" s="47" t="s">
        <v>79</v>
      </c>
      <c r="B157" s="52" t="s">
        <v>75</v>
      </c>
      <c r="C157" s="53" t="s">
        <v>125</v>
      </c>
      <c r="D157" s="95"/>
      <c r="E157" s="102"/>
      <c r="F157" s="102"/>
      <c r="G157" s="130"/>
      <c r="H157" s="105"/>
      <c r="I157" s="105"/>
      <c r="J157" s="108"/>
      <c r="K157" s="133"/>
      <c r="L157" s="136"/>
      <c r="M157" s="136"/>
      <c r="N157" s="50">
        <v>87</v>
      </c>
      <c r="O157" s="127"/>
    </row>
    <row r="158" spans="1:15" ht="15.75" customHeight="1" x14ac:dyDescent="0.25">
      <c r="A158" s="47" t="s">
        <v>79</v>
      </c>
      <c r="B158" s="52" t="s">
        <v>75</v>
      </c>
      <c r="C158" s="53" t="s">
        <v>125</v>
      </c>
      <c r="D158" s="95"/>
      <c r="E158" s="102"/>
      <c r="F158" s="102"/>
      <c r="G158" s="130"/>
      <c r="H158" s="105"/>
      <c r="I158" s="105"/>
      <c r="J158" s="108"/>
      <c r="K158" s="133"/>
      <c r="L158" s="136"/>
      <c r="M158" s="136"/>
      <c r="N158" s="50">
        <v>87</v>
      </c>
      <c r="O158" s="127"/>
    </row>
    <row r="159" spans="1:15" ht="15.75" customHeight="1" x14ac:dyDescent="0.25">
      <c r="A159" s="47" t="s">
        <v>79</v>
      </c>
      <c r="B159" s="52" t="s">
        <v>75</v>
      </c>
      <c r="C159" s="53" t="s">
        <v>125</v>
      </c>
      <c r="D159" s="95"/>
      <c r="E159" s="102"/>
      <c r="F159" s="102"/>
      <c r="G159" s="130"/>
      <c r="H159" s="105"/>
      <c r="I159" s="105"/>
      <c r="J159" s="108"/>
      <c r="K159" s="133"/>
      <c r="L159" s="136"/>
      <c r="M159" s="136"/>
      <c r="N159" s="50">
        <v>87</v>
      </c>
      <c r="O159" s="127"/>
    </row>
    <row r="160" spans="1:15" ht="15.75" customHeight="1" x14ac:dyDescent="0.25">
      <c r="A160" s="47" t="s">
        <v>79</v>
      </c>
      <c r="B160" s="52" t="s">
        <v>75</v>
      </c>
      <c r="C160" s="53" t="s">
        <v>125</v>
      </c>
      <c r="D160" s="95"/>
      <c r="E160" s="102"/>
      <c r="F160" s="102"/>
      <c r="G160" s="130"/>
      <c r="H160" s="105"/>
      <c r="I160" s="105"/>
      <c r="J160" s="108"/>
      <c r="K160" s="133"/>
      <c r="L160" s="136"/>
      <c r="M160" s="136"/>
      <c r="N160" s="50">
        <v>87</v>
      </c>
      <c r="O160" s="127"/>
    </row>
    <row r="161" spans="1:15" ht="15.75" customHeight="1" x14ac:dyDescent="0.25">
      <c r="A161" s="47" t="s">
        <v>79</v>
      </c>
      <c r="B161" s="52" t="s">
        <v>75</v>
      </c>
      <c r="C161" s="55" t="s">
        <v>126</v>
      </c>
      <c r="D161" s="95"/>
      <c r="E161" s="102"/>
      <c r="F161" s="102"/>
      <c r="G161" s="130"/>
      <c r="H161" s="105"/>
      <c r="I161" s="105"/>
      <c r="J161" s="108"/>
      <c r="K161" s="133"/>
      <c r="L161" s="136"/>
      <c r="M161" s="136"/>
      <c r="N161" s="50">
        <v>199</v>
      </c>
      <c r="O161" s="127"/>
    </row>
    <row r="162" spans="1:15" ht="15.75" customHeight="1" x14ac:dyDescent="0.25">
      <c r="A162" s="47" t="s">
        <v>79</v>
      </c>
      <c r="B162" s="52" t="s">
        <v>75</v>
      </c>
      <c r="C162" s="55" t="s">
        <v>126</v>
      </c>
      <c r="D162" s="95"/>
      <c r="E162" s="102"/>
      <c r="F162" s="102"/>
      <c r="G162" s="130"/>
      <c r="H162" s="105"/>
      <c r="I162" s="105"/>
      <c r="J162" s="108"/>
      <c r="K162" s="133"/>
      <c r="L162" s="136"/>
      <c r="M162" s="136"/>
      <c r="N162" s="50">
        <v>199</v>
      </c>
      <c r="O162" s="127"/>
    </row>
    <row r="163" spans="1:15" ht="15.75" customHeight="1" x14ac:dyDescent="0.25">
      <c r="A163" s="47" t="s">
        <v>79</v>
      </c>
      <c r="B163" s="52" t="s">
        <v>75</v>
      </c>
      <c r="C163" s="55" t="s">
        <v>126</v>
      </c>
      <c r="D163" s="95"/>
      <c r="E163" s="102"/>
      <c r="F163" s="102"/>
      <c r="G163" s="130"/>
      <c r="H163" s="105"/>
      <c r="I163" s="105"/>
      <c r="J163" s="108"/>
      <c r="K163" s="133"/>
      <c r="L163" s="136"/>
      <c r="M163" s="136"/>
      <c r="N163" s="50">
        <v>199</v>
      </c>
      <c r="O163" s="127"/>
    </row>
    <row r="164" spans="1:15" ht="15.75" customHeight="1" x14ac:dyDescent="0.25">
      <c r="A164" s="47" t="s">
        <v>79</v>
      </c>
      <c r="B164" s="52" t="s">
        <v>75</v>
      </c>
      <c r="C164" s="55" t="s">
        <v>126</v>
      </c>
      <c r="D164" s="95"/>
      <c r="E164" s="102"/>
      <c r="F164" s="102"/>
      <c r="G164" s="130"/>
      <c r="H164" s="105"/>
      <c r="I164" s="105"/>
      <c r="J164" s="108"/>
      <c r="K164" s="133"/>
      <c r="L164" s="136"/>
      <c r="M164" s="136"/>
      <c r="N164" s="50">
        <v>199</v>
      </c>
      <c r="O164" s="127"/>
    </row>
    <row r="165" spans="1:15" ht="15.75" customHeight="1" x14ac:dyDescent="0.25">
      <c r="A165" s="47" t="s">
        <v>79</v>
      </c>
      <c r="B165" s="52" t="s">
        <v>75</v>
      </c>
      <c r="C165" s="55" t="s">
        <v>126</v>
      </c>
      <c r="D165" s="96"/>
      <c r="E165" s="103"/>
      <c r="F165" s="103"/>
      <c r="G165" s="131"/>
      <c r="H165" s="106"/>
      <c r="I165" s="106"/>
      <c r="J165" s="109"/>
      <c r="K165" s="134"/>
      <c r="L165" s="97"/>
      <c r="M165" s="97"/>
      <c r="N165" s="50">
        <v>199</v>
      </c>
      <c r="O165" s="128"/>
    </row>
    <row r="166" spans="1:15" ht="15.75" customHeight="1" x14ac:dyDescent="0.25">
      <c r="A166" s="47" t="s">
        <v>79</v>
      </c>
      <c r="B166" s="52" t="s">
        <v>75</v>
      </c>
      <c r="C166" s="55" t="s">
        <v>128</v>
      </c>
      <c r="D166" s="94" t="s">
        <v>116</v>
      </c>
      <c r="E166" s="101">
        <v>1</v>
      </c>
      <c r="F166" s="101">
        <v>7</v>
      </c>
      <c r="G166" s="129">
        <v>15</v>
      </c>
      <c r="H166" s="104">
        <v>44958</v>
      </c>
      <c r="I166" s="104">
        <v>45184</v>
      </c>
      <c r="J166" s="107" t="s">
        <v>119</v>
      </c>
      <c r="K166" s="132">
        <f>SUM(N166:N171)*25735</f>
        <v>30727590</v>
      </c>
      <c r="L166" s="135"/>
      <c r="M166" s="135"/>
      <c r="N166" s="50">
        <v>199</v>
      </c>
      <c r="O166" s="137" t="s">
        <v>129</v>
      </c>
    </row>
    <row r="167" spans="1:15" ht="15.75" customHeight="1" x14ac:dyDescent="0.25">
      <c r="A167" s="47" t="s">
        <v>79</v>
      </c>
      <c r="B167" s="52" t="s">
        <v>75</v>
      </c>
      <c r="C167" s="55" t="s">
        <v>128</v>
      </c>
      <c r="D167" s="95"/>
      <c r="E167" s="102"/>
      <c r="F167" s="102"/>
      <c r="G167" s="130"/>
      <c r="H167" s="105"/>
      <c r="I167" s="105"/>
      <c r="J167" s="108"/>
      <c r="K167" s="133"/>
      <c r="L167" s="136"/>
      <c r="M167" s="136"/>
      <c r="N167" s="50">
        <v>199</v>
      </c>
      <c r="O167" s="138"/>
    </row>
    <row r="168" spans="1:15" ht="15.75" customHeight="1" x14ac:dyDescent="0.25">
      <c r="A168" s="47" t="s">
        <v>79</v>
      </c>
      <c r="B168" s="52" t="s">
        <v>75</v>
      </c>
      <c r="C168" s="55" t="s">
        <v>128</v>
      </c>
      <c r="D168" s="95"/>
      <c r="E168" s="102"/>
      <c r="F168" s="102"/>
      <c r="G168" s="130"/>
      <c r="H168" s="105"/>
      <c r="I168" s="105"/>
      <c r="J168" s="108"/>
      <c r="K168" s="133"/>
      <c r="L168" s="136"/>
      <c r="M168" s="136"/>
      <c r="N168" s="50">
        <v>199</v>
      </c>
      <c r="O168" s="138"/>
    </row>
    <row r="169" spans="1:15" ht="15.75" customHeight="1" x14ac:dyDescent="0.25">
      <c r="A169" s="47" t="s">
        <v>79</v>
      </c>
      <c r="B169" s="52" t="s">
        <v>75</v>
      </c>
      <c r="C169" s="55" t="s">
        <v>128</v>
      </c>
      <c r="D169" s="95"/>
      <c r="E169" s="102"/>
      <c r="F169" s="102"/>
      <c r="G169" s="130"/>
      <c r="H169" s="105"/>
      <c r="I169" s="105"/>
      <c r="J169" s="108"/>
      <c r="K169" s="133"/>
      <c r="L169" s="136"/>
      <c r="M169" s="136"/>
      <c r="N169" s="50">
        <v>199</v>
      </c>
      <c r="O169" s="138"/>
    </row>
    <row r="170" spans="1:15" ht="15.75" customHeight="1" x14ac:dyDescent="0.25">
      <c r="A170" s="47" t="s">
        <v>79</v>
      </c>
      <c r="B170" s="52" t="s">
        <v>75</v>
      </c>
      <c r="C170" s="55" t="s">
        <v>128</v>
      </c>
      <c r="D170" s="95"/>
      <c r="E170" s="102"/>
      <c r="F170" s="102"/>
      <c r="G170" s="130"/>
      <c r="H170" s="105"/>
      <c r="I170" s="105"/>
      <c r="J170" s="108"/>
      <c r="K170" s="133"/>
      <c r="L170" s="136"/>
      <c r="M170" s="136"/>
      <c r="N170" s="50">
        <v>199</v>
      </c>
      <c r="O170" s="138"/>
    </row>
    <row r="171" spans="1:15" ht="15.75" customHeight="1" x14ac:dyDescent="0.25">
      <c r="A171" s="47" t="s">
        <v>79</v>
      </c>
      <c r="B171" s="52" t="s">
        <v>75</v>
      </c>
      <c r="C171" s="55" t="s">
        <v>128</v>
      </c>
      <c r="D171" s="96"/>
      <c r="E171" s="103"/>
      <c r="F171" s="103"/>
      <c r="G171" s="131"/>
      <c r="H171" s="106"/>
      <c r="I171" s="106"/>
      <c r="J171" s="109"/>
      <c r="K171" s="134"/>
      <c r="L171" s="97"/>
      <c r="M171" s="97"/>
      <c r="N171" s="50">
        <v>199</v>
      </c>
      <c r="O171" s="139"/>
    </row>
    <row r="172" spans="1:15" s="40" customFormat="1" ht="15" x14ac:dyDescent="0.25">
      <c r="A172" s="34" t="s">
        <v>13</v>
      </c>
      <c r="B172" s="35"/>
      <c r="C172" s="62"/>
      <c r="D172" s="63"/>
      <c r="E172" s="81">
        <f>SUM(E16:E171)</f>
        <v>19</v>
      </c>
      <c r="F172" s="81">
        <f>SUM(F16:F171)</f>
        <v>162</v>
      </c>
      <c r="G172" s="81">
        <f>SUM(G16:G171)</f>
        <v>171</v>
      </c>
      <c r="H172" s="81"/>
      <c r="I172" s="36"/>
      <c r="J172" s="37"/>
      <c r="K172" s="41">
        <f>K16+K29+K39+K49+K59+K70+K77+K85+K93+K101+K109+K116+K124+K133+K136+K142+K151+K155+K166</f>
        <v>694897519</v>
      </c>
      <c r="L172" s="38"/>
      <c r="M172" s="41"/>
      <c r="N172" s="76">
        <f>SUM(N16:N171)</f>
        <v>27083</v>
      </c>
      <c r="O172" s="39"/>
    </row>
    <row r="173" spans="1:15" ht="15" x14ac:dyDescent="0.25">
      <c r="A173" s="12"/>
      <c r="B173" s="13"/>
      <c r="C173" s="14"/>
      <c r="D173" s="64"/>
      <c r="E173" s="8"/>
      <c r="F173" s="46"/>
      <c r="G173" s="8"/>
      <c r="H173" s="9"/>
      <c r="I173" s="15"/>
      <c r="J173" s="16"/>
      <c r="K173" s="86" t="s">
        <v>74</v>
      </c>
      <c r="L173" s="86"/>
      <c r="M173" s="86"/>
      <c r="N173" s="86"/>
      <c r="O173" s="65">
        <f>+K172+M172</f>
        <v>694897519</v>
      </c>
    </row>
    <row r="174" spans="1:15" x14ac:dyDescent="0.2">
      <c r="A174" s="12"/>
      <c r="B174" s="13"/>
      <c r="C174" s="14"/>
      <c r="D174" s="64"/>
      <c r="E174" s="8"/>
      <c r="F174" s="46"/>
      <c r="G174" s="8"/>
      <c r="H174" s="9"/>
      <c r="I174" s="15"/>
      <c r="J174" s="16"/>
      <c r="N174" s="11"/>
    </row>
    <row r="175" spans="1:15" x14ac:dyDescent="0.2">
      <c r="A175" s="12"/>
      <c r="B175" s="13"/>
      <c r="C175" s="14"/>
      <c r="D175" s="64"/>
      <c r="E175" s="8"/>
      <c r="F175" s="46"/>
      <c r="G175" s="8"/>
      <c r="H175" s="9"/>
      <c r="I175" s="15"/>
      <c r="J175" s="16"/>
      <c r="K175" s="66"/>
      <c r="M175" s="67"/>
      <c r="N175" s="75"/>
    </row>
    <row r="176" spans="1:15" x14ac:dyDescent="0.2">
      <c r="A176" s="12"/>
      <c r="B176" s="13"/>
      <c r="C176" s="14"/>
      <c r="D176" s="64"/>
      <c r="E176" s="8"/>
      <c r="F176" s="46"/>
      <c r="G176" s="8"/>
      <c r="H176" s="9"/>
      <c r="I176" s="15"/>
      <c r="J176" s="16"/>
      <c r="K176" s="66"/>
      <c r="L176" s="66"/>
      <c r="M176" s="66"/>
      <c r="N176" s="11"/>
    </row>
    <row r="177" spans="1:15" x14ac:dyDescent="0.2">
      <c r="A177" s="12"/>
      <c r="B177" s="13"/>
      <c r="C177" s="14"/>
      <c r="D177" s="64"/>
      <c r="E177" s="8"/>
      <c r="F177" s="46"/>
      <c r="G177" s="8"/>
      <c r="H177" s="9"/>
      <c r="I177" s="15"/>
      <c r="J177" s="16"/>
      <c r="K177" s="68"/>
      <c r="N177" s="11"/>
    </row>
    <row r="178" spans="1:15" x14ac:dyDescent="0.2">
      <c r="A178" s="12"/>
      <c r="B178" s="13"/>
      <c r="C178" s="14"/>
      <c r="D178" s="64"/>
      <c r="E178" s="8"/>
      <c r="F178" s="46"/>
      <c r="G178" s="8"/>
      <c r="H178" s="9"/>
      <c r="I178" s="15"/>
      <c r="J178" s="16"/>
      <c r="K178" s="69"/>
      <c r="M178" s="70"/>
      <c r="N178" s="11"/>
      <c r="O178" s="68"/>
    </row>
    <row r="179" spans="1:15" x14ac:dyDescent="0.2">
      <c r="A179" s="12"/>
      <c r="B179" s="13"/>
      <c r="C179" s="14"/>
      <c r="D179" s="64"/>
      <c r="E179" s="8"/>
      <c r="F179" s="46"/>
      <c r="G179" s="8"/>
      <c r="H179" s="9"/>
      <c r="I179" s="15"/>
      <c r="J179" s="16"/>
      <c r="N179" s="11"/>
      <c r="O179" s="68"/>
    </row>
    <row r="180" spans="1:15" ht="15" x14ac:dyDescent="0.25">
      <c r="A180" s="140" t="s">
        <v>130</v>
      </c>
      <c r="B180" s="140"/>
      <c r="C180" s="140"/>
      <c r="D180" s="140"/>
      <c r="E180" s="140"/>
      <c r="F180" s="140"/>
      <c r="G180" s="140"/>
      <c r="H180" s="140"/>
      <c r="I180" s="140"/>
      <c r="J180" s="140"/>
      <c r="K180" s="140"/>
      <c r="L180" s="140"/>
      <c r="M180" s="140"/>
      <c r="N180" s="140"/>
      <c r="O180" s="140"/>
    </row>
    <row r="181" spans="1:15" ht="15" x14ac:dyDescent="0.25">
      <c r="A181" s="140" t="s">
        <v>131</v>
      </c>
      <c r="B181" s="140"/>
      <c r="C181" s="140"/>
      <c r="D181" s="140"/>
      <c r="E181" s="140"/>
      <c r="F181" s="140"/>
      <c r="G181" s="140"/>
      <c r="H181" s="140"/>
      <c r="I181" s="140"/>
      <c r="J181" s="140"/>
      <c r="K181" s="140"/>
      <c r="L181" s="140"/>
      <c r="M181" s="140"/>
      <c r="N181" s="140"/>
      <c r="O181" s="140"/>
    </row>
    <row r="182" spans="1:15" x14ac:dyDescent="0.2">
      <c r="B182" s="15"/>
      <c r="C182" s="15"/>
    </row>
    <row r="183" spans="1:15" x14ac:dyDescent="0.2">
      <c r="B183" s="73" t="s">
        <v>132</v>
      </c>
      <c r="C183" s="73" t="s">
        <v>133</v>
      </c>
    </row>
    <row r="184" spans="1:15" x14ac:dyDescent="0.2">
      <c r="B184" s="15"/>
      <c r="C184" s="15"/>
    </row>
    <row r="185" spans="1:15" x14ac:dyDescent="0.2">
      <c r="B185" s="15"/>
      <c r="C185" s="15"/>
    </row>
    <row r="186" spans="1:15" x14ac:dyDescent="0.2">
      <c r="B186" s="15"/>
      <c r="C186" s="15"/>
    </row>
    <row r="187" spans="1:15" x14ac:dyDescent="0.2">
      <c r="B187" s="15"/>
      <c r="C187" s="15"/>
    </row>
  </sheetData>
  <autoFilter ref="A15:P173" xr:uid="{00000000-0001-0000-0000-000000000000}">
    <filterColumn colId="9" showButton="0"/>
    <filterColumn colId="11" showButton="0"/>
  </autoFilter>
  <mergeCells count="240">
    <mergeCell ref="D166:D171"/>
    <mergeCell ref="E166:E171"/>
    <mergeCell ref="F166:F171"/>
    <mergeCell ref="G166:G171"/>
    <mergeCell ref="H166:H171"/>
    <mergeCell ref="I166:I171"/>
    <mergeCell ref="J166:J171"/>
    <mergeCell ref="K166:K171"/>
    <mergeCell ref="L166:L171"/>
    <mergeCell ref="M151:M154"/>
    <mergeCell ref="M166:M171"/>
    <mergeCell ref="O151:O154"/>
    <mergeCell ref="D155:D165"/>
    <mergeCell ref="E155:E165"/>
    <mergeCell ref="F155:F165"/>
    <mergeCell ref="G155:G165"/>
    <mergeCell ref="H155:H165"/>
    <mergeCell ref="I155:I165"/>
    <mergeCell ref="J155:J165"/>
    <mergeCell ref="K155:K165"/>
    <mergeCell ref="L155:L165"/>
    <mergeCell ref="M155:M165"/>
    <mergeCell ref="O155:O165"/>
    <mergeCell ref="D151:D154"/>
    <mergeCell ref="E151:E154"/>
    <mergeCell ref="F151:F154"/>
    <mergeCell ref="G151:G154"/>
    <mergeCell ref="H151:H154"/>
    <mergeCell ref="I151:I154"/>
    <mergeCell ref="J151:J154"/>
    <mergeCell ref="K151:K154"/>
    <mergeCell ref="L151:L154"/>
    <mergeCell ref="O166:O171"/>
    <mergeCell ref="M133:M135"/>
    <mergeCell ref="O133:O135"/>
    <mergeCell ref="D136:D141"/>
    <mergeCell ref="E136:E141"/>
    <mergeCell ref="F136:F141"/>
    <mergeCell ref="G136:G141"/>
    <mergeCell ref="H136:H141"/>
    <mergeCell ref="I136:I141"/>
    <mergeCell ref="J136:J141"/>
    <mergeCell ref="K136:K141"/>
    <mergeCell ref="L136:L141"/>
    <mergeCell ref="M136:M141"/>
    <mergeCell ref="O136:O141"/>
    <mergeCell ref="D133:D135"/>
    <mergeCell ref="E133:E135"/>
    <mergeCell ref="F133:F135"/>
    <mergeCell ref="G133:G135"/>
    <mergeCell ref="H133:H135"/>
    <mergeCell ref="I133:I135"/>
    <mergeCell ref="J133:J135"/>
    <mergeCell ref="K133:K135"/>
    <mergeCell ref="L133:L135"/>
    <mergeCell ref="F124:F132"/>
    <mergeCell ref="G124:G132"/>
    <mergeCell ref="H124:H132"/>
    <mergeCell ref="I124:I132"/>
    <mergeCell ref="J124:J132"/>
    <mergeCell ref="K124:K132"/>
    <mergeCell ref="L124:L132"/>
    <mergeCell ref="O124:O132"/>
    <mergeCell ref="M124:M132"/>
    <mergeCell ref="F116:F123"/>
    <mergeCell ref="G116:G123"/>
    <mergeCell ref="H116:H123"/>
    <mergeCell ref="I116:I123"/>
    <mergeCell ref="J116:J123"/>
    <mergeCell ref="K116:K123"/>
    <mergeCell ref="L116:L123"/>
    <mergeCell ref="M116:M123"/>
    <mergeCell ref="O116:O123"/>
    <mergeCell ref="M101:M108"/>
    <mergeCell ref="O101:O108"/>
    <mergeCell ref="D109:D115"/>
    <mergeCell ref="E109:E115"/>
    <mergeCell ref="F109:F115"/>
    <mergeCell ref="G109:G115"/>
    <mergeCell ref="H109:H115"/>
    <mergeCell ref="I109:I115"/>
    <mergeCell ref="J109:J115"/>
    <mergeCell ref="K109:K115"/>
    <mergeCell ref="L109:L115"/>
    <mergeCell ref="M109:M115"/>
    <mergeCell ref="O109:O115"/>
    <mergeCell ref="D101:D108"/>
    <mergeCell ref="E101:E108"/>
    <mergeCell ref="F101:F108"/>
    <mergeCell ref="G101:G108"/>
    <mergeCell ref="H101:H108"/>
    <mergeCell ref="I101:I108"/>
    <mergeCell ref="J101:J108"/>
    <mergeCell ref="K101:K108"/>
    <mergeCell ref="L101:L108"/>
    <mergeCell ref="F93:F100"/>
    <mergeCell ref="G93:G100"/>
    <mergeCell ref="H93:H100"/>
    <mergeCell ref="I93:I100"/>
    <mergeCell ref="J93:J100"/>
    <mergeCell ref="K93:K100"/>
    <mergeCell ref="L93:L100"/>
    <mergeCell ref="M93:M100"/>
    <mergeCell ref="O93:O100"/>
    <mergeCell ref="F85:F92"/>
    <mergeCell ref="G85:G92"/>
    <mergeCell ref="H85:H92"/>
    <mergeCell ref="I85:I92"/>
    <mergeCell ref="J85:J92"/>
    <mergeCell ref="K85:K92"/>
    <mergeCell ref="L85:L92"/>
    <mergeCell ref="M85:M92"/>
    <mergeCell ref="O85:O92"/>
    <mergeCell ref="D70:D76"/>
    <mergeCell ref="E70:E76"/>
    <mergeCell ref="F70:F76"/>
    <mergeCell ref="G70:G76"/>
    <mergeCell ref="H70:H76"/>
    <mergeCell ref="I70:I76"/>
    <mergeCell ref="J70:J76"/>
    <mergeCell ref="K70:K76"/>
    <mergeCell ref="L70:L76"/>
    <mergeCell ref="G77:G84"/>
    <mergeCell ref="H77:H84"/>
    <mergeCell ref="I77:I84"/>
    <mergeCell ref="J77:J84"/>
    <mergeCell ref="K77:K84"/>
    <mergeCell ref="L77:L84"/>
    <mergeCell ref="M77:M84"/>
    <mergeCell ref="O77:O84"/>
    <mergeCell ref="L59:L69"/>
    <mergeCell ref="M59:M69"/>
    <mergeCell ref="J39:J48"/>
    <mergeCell ref="K39:K48"/>
    <mergeCell ref="L39:L48"/>
    <mergeCell ref="M39:M48"/>
    <mergeCell ref="O39:O48"/>
    <mergeCell ref="D142:D150"/>
    <mergeCell ref="M70:M76"/>
    <mergeCell ref="O29:O38"/>
    <mergeCell ref="D49:D58"/>
    <mergeCell ref="E49:E58"/>
    <mergeCell ref="F49:F58"/>
    <mergeCell ref="G49:G58"/>
    <mergeCell ref="H49:H58"/>
    <mergeCell ref="I49:I58"/>
    <mergeCell ref="J49:J58"/>
    <mergeCell ref="K49:K58"/>
    <mergeCell ref="L49:L58"/>
    <mergeCell ref="M49:M58"/>
    <mergeCell ref="O49:O58"/>
    <mergeCell ref="O59:O69"/>
    <mergeCell ref="O70:O76"/>
    <mergeCell ref="D77:D84"/>
    <mergeCell ref="E77:E84"/>
    <mergeCell ref="F77:F84"/>
    <mergeCell ref="K16:K28"/>
    <mergeCell ref="L16:L28"/>
    <mergeCell ref="M16:M28"/>
    <mergeCell ref="F16:F28"/>
    <mergeCell ref="G16:G28"/>
    <mergeCell ref="O16:O28"/>
    <mergeCell ref="A181:O181"/>
    <mergeCell ref="A180:O180"/>
    <mergeCell ref="D29:D38"/>
    <mergeCell ref="E29:E38"/>
    <mergeCell ref="F29:F38"/>
    <mergeCell ref="G29:G38"/>
    <mergeCell ref="H29:H38"/>
    <mergeCell ref="I29:I38"/>
    <mergeCell ref="J29:J38"/>
    <mergeCell ref="K29:K38"/>
    <mergeCell ref="L29:L38"/>
    <mergeCell ref="M29:M38"/>
    <mergeCell ref="D39:D48"/>
    <mergeCell ref="E39:E48"/>
    <mergeCell ref="F39:F48"/>
    <mergeCell ref="G39:G48"/>
    <mergeCell ref="H39:H48"/>
    <mergeCell ref="I39:I48"/>
    <mergeCell ref="O13:O14"/>
    <mergeCell ref="H13:I13"/>
    <mergeCell ref="J13:J14"/>
    <mergeCell ref="K13:K14"/>
    <mergeCell ref="O142:O150"/>
    <mergeCell ref="D124:D132"/>
    <mergeCell ref="E124:E132"/>
    <mergeCell ref="D59:D69"/>
    <mergeCell ref="E59:E69"/>
    <mergeCell ref="F59:F69"/>
    <mergeCell ref="G59:G69"/>
    <mergeCell ref="H59:H69"/>
    <mergeCell ref="I59:I69"/>
    <mergeCell ref="J59:J69"/>
    <mergeCell ref="K59:K69"/>
    <mergeCell ref="E142:E150"/>
    <mergeCell ref="F142:F150"/>
    <mergeCell ref="G142:G150"/>
    <mergeCell ref="H142:H150"/>
    <mergeCell ref="I142:I150"/>
    <mergeCell ref="J142:J150"/>
    <mergeCell ref="K142:K150"/>
    <mergeCell ref="L142:L150"/>
    <mergeCell ref="M142:M150"/>
    <mergeCell ref="A1:N2"/>
    <mergeCell ref="A3:O3"/>
    <mergeCell ref="A11:C11"/>
    <mergeCell ref="K11:O11"/>
    <mergeCell ref="A12:C12"/>
    <mergeCell ref="A10:C10"/>
    <mergeCell ref="J10:O10"/>
    <mergeCell ref="A5:O5"/>
    <mergeCell ref="A6:O6"/>
    <mergeCell ref="A8:J8"/>
    <mergeCell ref="A9:C9"/>
    <mergeCell ref="A4:O4"/>
    <mergeCell ref="K173:N173"/>
    <mergeCell ref="F13:G14"/>
    <mergeCell ref="A13:A15"/>
    <mergeCell ref="B13:B15"/>
    <mergeCell ref="C13:C15"/>
    <mergeCell ref="D13:D15"/>
    <mergeCell ref="E13:E15"/>
    <mergeCell ref="L13:L14"/>
    <mergeCell ref="M13:M14"/>
    <mergeCell ref="H14:H15"/>
    <mergeCell ref="I14:I15"/>
    <mergeCell ref="J15:K15"/>
    <mergeCell ref="L15:M15"/>
    <mergeCell ref="D85:D92"/>
    <mergeCell ref="E85:E92"/>
    <mergeCell ref="D93:D100"/>
    <mergeCell ref="E93:E100"/>
    <mergeCell ref="D116:D123"/>
    <mergeCell ref="E116:E123"/>
    <mergeCell ref="D16:D28"/>
    <mergeCell ref="E16:E28"/>
    <mergeCell ref="H16:H28"/>
    <mergeCell ref="I16:I28"/>
    <mergeCell ref="J16:J28"/>
  </mergeCells>
  <phoneticPr fontId="27" type="noConversion"/>
  <pageMargins left="0.7" right="0.7" top="0.75" bottom="0.75" header="0.3" footer="0.3"/>
  <pageSetup scale="36" orientation="landscape" verticalDpi="1200" r:id="rId1"/>
  <ignoredErrors>
    <ignoredError sqref="K29 K39 K142 K124 K116 K109 K101 K93 K85 K77 K70 K136 K133" formulaRange="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topLeftCell="A28" workbookViewId="0">
      <selection activeCell="C25" sqref="C25:G25"/>
    </sheetView>
  </sheetViews>
  <sheetFormatPr baseColWidth="10" defaultColWidth="11.42578125" defaultRowHeight="15" x14ac:dyDescent="0.2"/>
  <cols>
    <col min="1" max="1" width="5.5703125" style="17" customWidth="1"/>
    <col min="2" max="2" width="29" style="17" customWidth="1"/>
    <col min="3" max="3" width="16.5703125" style="17" customWidth="1"/>
    <col min="4" max="4" width="19.28515625" style="17" customWidth="1"/>
    <col min="5" max="6" width="11.42578125" style="17"/>
    <col min="7" max="7" width="6.42578125" style="17" customWidth="1"/>
    <col min="8" max="8" width="9.5703125" style="17" customWidth="1"/>
    <col min="9" max="9" width="9.42578125" style="17" customWidth="1"/>
    <col min="10" max="10" width="12.42578125" style="17" customWidth="1"/>
    <col min="11" max="16384" width="11.42578125" style="17"/>
  </cols>
  <sheetData>
    <row r="1" spans="2:17" ht="10.5" customHeight="1" x14ac:dyDescent="0.2"/>
    <row r="2" spans="2:17" ht="30.75" customHeight="1" x14ac:dyDescent="0.2">
      <c r="B2" s="150"/>
      <c r="C2" s="150"/>
      <c r="D2" s="150"/>
      <c r="E2" s="150"/>
      <c r="F2" s="150"/>
      <c r="G2" s="150"/>
      <c r="H2" s="150"/>
      <c r="I2" s="150"/>
      <c r="J2" s="150"/>
      <c r="K2" s="150"/>
      <c r="L2" s="18"/>
      <c r="M2" s="19"/>
      <c r="N2" s="19"/>
      <c r="O2" s="19"/>
      <c r="P2" s="19"/>
    </row>
    <row r="3" spans="2:17" ht="40.5" customHeight="1" x14ac:dyDescent="0.2">
      <c r="B3" s="150"/>
      <c r="C3" s="150"/>
      <c r="D3" s="150"/>
      <c r="E3" s="150"/>
      <c r="F3" s="150"/>
      <c r="G3" s="150"/>
      <c r="H3" s="150"/>
      <c r="I3" s="150"/>
      <c r="J3" s="150"/>
      <c r="K3" s="150"/>
      <c r="L3" s="18"/>
      <c r="M3" s="19"/>
      <c r="N3" s="19"/>
      <c r="O3" s="19"/>
      <c r="P3" s="19"/>
    </row>
    <row r="4" spans="2:17" ht="25.5" customHeight="1" x14ac:dyDescent="0.2">
      <c r="B4" s="151" t="s">
        <v>37</v>
      </c>
      <c r="C4" s="151"/>
      <c r="D4" s="151"/>
      <c r="E4" s="151"/>
      <c r="F4" s="151"/>
      <c r="G4" s="151"/>
      <c r="H4" s="151"/>
      <c r="I4" s="151"/>
      <c r="J4" s="151"/>
      <c r="K4" s="20" t="s">
        <v>24</v>
      </c>
      <c r="L4" s="18"/>
      <c r="M4" s="19"/>
      <c r="N4" s="19"/>
      <c r="O4" s="19"/>
      <c r="P4" s="19"/>
    </row>
    <row r="5" spans="2:17" s="23" customFormat="1" ht="30" customHeight="1" x14ac:dyDescent="0.2">
      <c r="B5" s="151"/>
      <c r="C5" s="151"/>
      <c r="D5" s="151"/>
      <c r="E5" s="151"/>
      <c r="F5" s="151"/>
      <c r="G5" s="151"/>
      <c r="H5" s="151"/>
      <c r="I5" s="151"/>
      <c r="J5" s="151"/>
      <c r="K5" s="32" t="s">
        <v>72</v>
      </c>
      <c r="L5" s="21"/>
      <c r="M5" s="22"/>
      <c r="N5" s="22"/>
      <c r="O5" s="22"/>
      <c r="P5" s="22"/>
      <c r="Q5" s="22"/>
    </row>
    <row r="6" spans="2:17" ht="23.25" customHeight="1" x14ac:dyDescent="0.2">
      <c r="B6" s="151" t="s">
        <v>27</v>
      </c>
      <c r="C6" s="151"/>
      <c r="D6" s="151"/>
      <c r="E6" s="151"/>
      <c r="F6" s="151"/>
      <c r="G6" s="151"/>
      <c r="H6" s="151"/>
      <c r="I6" s="151"/>
      <c r="J6" s="151"/>
      <c r="K6" s="151"/>
    </row>
    <row r="7" spans="2:17" ht="18" x14ac:dyDescent="0.2">
      <c r="B7" s="151" t="s">
        <v>28</v>
      </c>
      <c r="C7" s="151"/>
      <c r="D7" s="151"/>
      <c r="E7" s="151"/>
      <c r="F7" s="151"/>
      <c r="G7" s="151"/>
      <c r="H7" s="151"/>
      <c r="I7" s="151"/>
      <c r="J7" s="151"/>
      <c r="K7" s="151"/>
    </row>
    <row r="8" spans="2:17" ht="18" x14ac:dyDescent="0.25">
      <c r="B8" s="152" t="s">
        <v>29</v>
      </c>
      <c r="C8" s="152"/>
      <c r="D8" s="152"/>
      <c r="E8" s="152"/>
      <c r="F8" s="152"/>
      <c r="G8" s="152"/>
      <c r="H8" s="152"/>
      <c r="I8" s="152"/>
      <c r="J8" s="152"/>
      <c r="K8" s="152"/>
    </row>
    <row r="9" spans="2:17" x14ac:dyDescent="0.2">
      <c r="B9" s="149" t="s">
        <v>70</v>
      </c>
      <c r="C9" s="149"/>
      <c r="D9" s="149"/>
      <c r="E9" s="149"/>
      <c r="F9" s="149"/>
      <c r="G9" s="149"/>
      <c r="H9" s="149"/>
      <c r="I9" s="149"/>
      <c r="J9" s="149"/>
      <c r="K9" s="149"/>
    </row>
    <row r="10" spans="2:17" x14ac:dyDescent="0.2">
      <c r="B10" s="149" t="s">
        <v>30</v>
      </c>
      <c r="C10" s="149"/>
      <c r="D10" s="149"/>
      <c r="E10" s="149"/>
      <c r="F10" s="149"/>
      <c r="G10" s="149"/>
      <c r="H10" s="149"/>
      <c r="I10" s="149"/>
      <c r="J10" s="149"/>
      <c r="K10" s="149"/>
    </row>
    <row r="11" spans="2:17" x14ac:dyDescent="0.2">
      <c r="B11" s="153" t="s">
        <v>66</v>
      </c>
      <c r="C11" s="153"/>
      <c r="D11" s="153"/>
      <c r="E11" s="153"/>
      <c r="F11" s="153"/>
      <c r="G11" s="153"/>
      <c r="H11" s="153"/>
      <c r="I11" s="153"/>
      <c r="J11" s="153"/>
      <c r="K11" s="153"/>
    </row>
    <row r="12" spans="2:17" x14ac:dyDescent="0.2">
      <c r="B12" s="149" t="s">
        <v>67</v>
      </c>
      <c r="C12" s="149"/>
      <c r="D12" s="149"/>
      <c r="E12" s="149"/>
      <c r="F12" s="149"/>
      <c r="G12" s="149"/>
      <c r="H12" s="149"/>
      <c r="I12" s="149"/>
      <c r="J12" s="149"/>
      <c r="K12" s="149"/>
    </row>
    <row r="13" spans="2:17" x14ac:dyDescent="0.2">
      <c r="B13" s="149" t="s">
        <v>68</v>
      </c>
      <c r="C13" s="149"/>
      <c r="D13" s="149"/>
      <c r="E13" s="149"/>
      <c r="F13" s="149"/>
      <c r="G13" s="149"/>
      <c r="H13" s="149"/>
      <c r="I13" s="149"/>
      <c r="J13" s="149"/>
      <c r="K13" s="149"/>
    </row>
    <row r="14" spans="2:17" x14ac:dyDescent="0.2">
      <c r="B14" s="149" t="s">
        <v>31</v>
      </c>
      <c r="C14" s="149"/>
      <c r="D14" s="149"/>
      <c r="E14" s="149"/>
      <c r="F14" s="149"/>
      <c r="G14" s="149"/>
      <c r="H14" s="149"/>
      <c r="I14" s="149"/>
      <c r="J14" s="149"/>
      <c r="K14" s="149"/>
    </row>
    <row r="15" spans="2:17" x14ac:dyDescent="0.2">
      <c r="B15" s="149" t="s">
        <v>69</v>
      </c>
      <c r="C15" s="149"/>
      <c r="D15" s="149"/>
      <c r="E15" s="149"/>
      <c r="F15" s="149"/>
      <c r="G15" s="149"/>
      <c r="H15" s="149"/>
      <c r="I15" s="149"/>
      <c r="J15" s="149"/>
      <c r="K15" s="149"/>
    </row>
    <row r="16" spans="2:17" s="30" customFormat="1" x14ac:dyDescent="0.2">
      <c r="B16" s="149" t="s">
        <v>32</v>
      </c>
      <c r="C16" s="149"/>
      <c r="D16" s="149"/>
      <c r="E16" s="149"/>
      <c r="F16" s="149"/>
      <c r="G16" s="149"/>
      <c r="H16" s="149"/>
      <c r="I16" s="149"/>
      <c r="J16" s="149"/>
      <c r="K16" s="149"/>
    </row>
    <row r="17" spans="2:14" ht="18" x14ac:dyDescent="0.25">
      <c r="B17" s="152" t="s">
        <v>33</v>
      </c>
      <c r="C17" s="152"/>
      <c r="D17" s="152"/>
      <c r="E17" s="152"/>
      <c r="F17" s="152"/>
      <c r="G17" s="152"/>
      <c r="H17" s="152"/>
      <c r="I17" s="152"/>
      <c r="J17" s="152"/>
      <c r="K17" s="152"/>
    </row>
    <row r="18" spans="2:14" ht="4.5" customHeight="1" x14ac:dyDescent="0.25">
      <c r="B18" s="154"/>
      <c r="C18" s="154"/>
      <c r="D18" s="154"/>
      <c r="E18" s="154"/>
      <c r="F18" s="154"/>
      <c r="G18" s="154"/>
      <c r="H18" s="154"/>
      <c r="I18" s="154"/>
      <c r="J18" s="154"/>
      <c r="K18" s="154"/>
    </row>
    <row r="19" spans="2:14" ht="15.75" x14ac:dyDescent="0.2">
      <c r="B19" s="24" t="s">
        <v>34</v>
      </c>
      <c r="C19" s="155" t="s">
        <v>35</v>
      </c>
      <c r="D19" s="155"/>
      <c r="E19" s="155"/>
      <c r="F19" s="155"/>
      <c r="G19" s="155"/>
      <c r="H19" s="155" t="s">
        <v>36</v>
      </c>
      <c r="I19" s="155"/>
      <c r="J19" s="155"/>
      <c r="K19" s="155"/>
      <c r="L19" s="25"/>
      <c r="M19" s="25"/>
      <c r="N19" s="25"/>
    </row>
    <row r="20" spans="2:14" x14ac:dyDescent="0.2">
      <c r="B20" s="26" t="s">
        <v>40</v>
      </c>
      <c r="C20" s="156" t="s">
        <v>38</v>
      </c>
      <c r="D20" s="156"/>
      <c r="E20" s="156"/>
      <c r="F20" s="156"/>
      <c r="G20" s="156"/>
      <c r="H20" s="157"/>
      <c r="I20" s="157"/>
      <c r="J20" s="157"/>
      <c r="K20" s="157"/>
    </row>
    <row r="21" spans="2:14" ht="30" x14ac:dyDescent="0.2">
      <c r="B21" s="27" t="s">
        <v>39</v>
      </c>
      <c r="C21" s="158" t="s">
        <v>41</v>
      </c>
      <c r="D21" s="158"/>
      <c r="E21" s="158"/>
      <c r="F21" s="158"/>
      <c r="G21" s="158"/>
      <c r="H21" s="159"/>
      <c r="I21" s="159"/>
      <c r="J21" s="159"/>
      <c r="K21" s="159"/>
    </row>
    <row r="22" spans="2:14" x14ac:dyDescent="0.2">
      <c r="B22" s="27" t="s">
        <v>43</v>
      </c>
      <c r="C22" s="158" t="s">
        <v>42</v>
      </c>
      <c r="D22" s="158"/>
      <c r="E22" s="158"/>
      <c r="F22" s="158"/>
      <c r="G22" s="158"/>
      <c r="H22" s="159"/>
      <c r="I22" s="159"/>
      <c r="J22" s="159"/>
      <c r="K22" s="159"/>
    </row>
    <row r="23" spans="2:14" x14ac:dyDescent="0.2">
      <c r="B23" s="27" t="s">
        <v>44</v>
      </c>
      <c r="C23" s="158" t="s">
        <v>45</v>
      </c>
      <c r="D23" s="158"/>
      <c r="E23" s="158"/>
      <c r="F23" s="158"/>
      <c r="G23" s="158"/>
      <c r="H23" s="159"/>
      <c r="I23" s="159"/>
      <c r="J23" s="159"/>
      <c r="K23" s="159"/>
    </row>
    <row r="24" spans="2:14" ht="28.5" customHeight="1" x14ac:dyDescent="0.2">
      <c r="B24" s="27" t="s">
        <v>46</v>
      </c>
      <c r="C24" s="158" t="s">
        <v>47</v>
      </c>
      <c r="D24" s="158"/>
      <c r="E24" s="158"/>
      <c r="F24" s="158"/>
      <c r="G24" s="158"/>
      <c r="H24" s="159"/>
      <c r="I24" s="159"/>
      <c r="J24" s="159"/>
      <c r="K24" s="159"/>
    </row>
    <row r="25" spans="2:14" x14ac:dyDescent="0.2">
      <c r="B25" s="27" t="s">
        <v>49</v>
      </c>
      <c r="C25" s="158" t="s">
        <v>48</v>
      </c>
      <c r="D25" s="158"/>
      <c r="E25" s="158"/>
      <c r="F25" s="158"/>
      <c r="G25" s="158"/>
      <c r="H25" s="159"/>
      <c r="I25" s="159"/>
      <c r="J25" s="159"/>
      <c r="K25" s="159"/>
    </row>
    <row r="26" spans="2:14" ht="31.5" customHeight="1" x14ac:dyDescent="0.2">
      <c r="B26" s="27" t="s">
        <v>51</v>
      </c>
      <c r="C26" s="158" t="s">
        <v>50</v>
      </c>
      <c r="D26" s="158"/>
      <c r="E26" s="158"/>
      <c r="F26" s="158"/>
      <c r="G26" s="158"/>
      <c r="H26" s="159"/>
      <c r="I26" s="159"/>
      <c r="J26" s="159"/>
      <c r="K26" s="159"/>
    </row>
    <row r="27" spans="2:14" ht="30" x14ac:dyDescent="0.2">
      <c r="B27" s="27" t="s">
        <v>52</v>
      </c>
      <c r="C27" s="158" t="s">
        <v>53</v>
      </c>
      <c r="D27" s="158"/>
      <c r="E27" s="158"/>
      <c r="F27" s="158"/>
      <c r="G27" s="158"/>
      <c r="H27" s="159"/>
      <c r="I27" s="159"/>
      <c r="J27" s="159"/>
      <c r="K27" s="159"/>
    </row>
    <row r="28" spans="2:14" x14ac:dyDescent="0.2">
      <c r="B28" s="27" t="s">
        <v>54</v>
      </c>
      <c r="C28" s="158" t="s">
        <v>55</v>
      </c>
      <c r="D28" s="158"/>
      <c r="E28" s="158"/>
      <c r="F28" s="158"/>
      <c r="G28" s="158"/>
      <c r="H28" s="159"/>
      <c r="I28" s="159"/>
      <c r="J28" s="159"/>
      <c r="K28" s="159"/>
    </row>
    <row r="29" spans="2:14" x14ac:dyDescent="0.2">
      <c r="B29" s="27" t="s">
        <v>21</v>
      </c>
      <c r="C29" s="158" t="s">
        <v>56</v>
      </c>
      <c r="D29" s="158"/>
      <c r="E29" s="158"/>
      <c r="F29" s="158"/>
      <c r="G29" s="158"/>
      <c r="H29" s="159"/>
      <c r="I29" s="159"/>
      <c r="J29" s="159"/>
      <c r="K29" s="159"/>
    </row>
    <row r="30" spans="2:14" ht="30" x14ac:dyDescent="0.2">
      <c r="B30" s="27" t="s">
        <v>57</v>
      </c>
      <c r="C30" s="158" t="s">
        <v>58</v>
      </c>
      <c r="D30" s="158"/>
      <c r="E30" s="158"/>
      <c r="F30" s="158"/>
      <c r="G30" s="158"/>
      <c r="H30" s="159"/>
      <c r="I30" s="159"/>
      <c r="J30" s="159"/>
      <c r="K30" s="159"/>
    </row>
    <row r="31" spans="2:14" ht="45" x14ac:dyDescent="0.2">
      <c r="B31" s="27" t="s">
        <v>23</v>
      </c>
      <c r="C31" s="158" t="s">
        <v>59</v>
      </c>
      <c r="D31" s="158"/>
      <c r="E31" s="158"/>
      <c r="F31" s="158"/>
      <c r="G31" s="158"/>
      <c r="H31" s="159"/>
      <c r="I31" s="159"/>
      <c r="J31" s="159"/>
      <c r="K31" s="159"/>
    </row>
    <row r="32" spans="2:14" ht="30" x14ac:dyDescent="0.2">
      <c r="B32" s="27" t="s">
        <v>4</v>
      </c>
      <c r="C32" s="158" t="s">
        <v>60</v>
      </c>
      <c r="D32" s="158"/>
      <c r="E32" s="158"/>
      <c r="F32" s="158"/>
      <c r="G32" s="158"/>
      <c r="H32" s="159"/>
      <c r="I32" s="159"/>
      <c r="J32" s="159"/>
      <c r="K32" s="159"/>
    </row>
    <row r="33" spans="2:11" ht="30" x14ac:dyDescent="0.2">
      <c r="B33" s="27" t="s">
        <v>5</v>
      </c>
      <c r="C33" s="158" t="s">
        <v>61</v>
      </c>
      <c r="D33" s="158"/>
      <c r="E33" s="158"/>
      <c r="F33" s="158"/>
      <c r="G33" s="158"/>
      <c r="H33" s="159"/>
      <c r="I33" s="159"/>
      <c r="J33" s="159"/>
      <c r="K33" s="159"/>
    </row>
    <row r="34" spans="2:11" ht="30" x14ac:dyDescent="0.2">
      <c r="B34" s="27" t="s">
        <v>63</v>
      </c>
      <c r="C34" s="158" t="s">
        <v>62</v>
      </c>
      <c r="D34" s="158"/>
      <c r="E34" s="158"/>
      <c r="F34" s="158"/>
      <c r="G34" s="158"/>
      <c r="H34" s="159"/>
      <c r="I34" s="159"/>
      <c r="J34" s="159"/>
      <c r="K34" s="159"/>
    </row>
    <row r="35" spans="2:11" ht="31.5" customHeight="1" x14ac:dyDescent="0.2">
      <c r="B35" s="27" t="s">
        <v>64</v>
      </c>
      <c r="C35" s="158" t="s">
        <v>65</v>
      </c>
      <c r="D35" s="158"/>
      <c r="E35" s="158"/>
      <c r="F35" s="158"/>
      <c r="G35" s="158"/>
      <c r="H35" s="159"/>
      <c r="I35" s="159"/>
      <c r="J35" s="159"/>
      <c r="K35" s="159"/>
    </row>
    <row r="36" spans="2:11" x14ac:dyDescent="0.2">
      <c r="B36" s="28"/>
      <c r="C36" s="29"/>
      <c r="D36" s="29"/>
      <c r="E36" s="29"/>
      <c r="F36" s="29"/>
      <c r="G36" s="29"/>
      <c r="H36" s="29"/>
      <c r="I36" s="29"/>
      <c r="J36" s="29"/>
    </row>
    <row r="37" spans="2:11" x14ac:dyDescent="0.2">
      <c r="B37" s="29"/>
      <c r="C37" s="29"/>
      <c r="D37" s="29"/>
      <c r="E37" s="29"/>
      <c r="F37" s="29"/>
      <c r="G37" s="29"/>
      <c r="H37" s="29"/>
      <c r="I37" s="29"/>
      <c r="J37" s="29"/>
    </row>
  </sheetData>
  <mergeCells count="49">
    <mergeCell ref="C34:G34"/>
    <mergeCell ref="H34:K34"/>
    <mergeCell ref="C35:G35"/>
    <mergeCell ref="H35:K35"/>
    <mergeCell ref="H30:K30"/>
    <mergeCell ref="C31:G31"/>
    <mergeCell ref="H31:K31"/>
    <mergeCell ref="C32:G32"/>
    <mergeCell ref="H32:K32"/>
    <mergeCell ref="C33:G33"/>
    <mergeCell ref="H33:K33"/>
    <mergeCell ref="C30:G30"/>
    <mergeCell ref="C28:G28"/>
    <mergeCell ref="C24:G24"/>
    <mergeCell ref="H24:K24"/>
    <mergeCell ref="H28:K28"/>
    <mergeCell ref="C29:G29"/>
    <mergeCell ref="H29:K29"/>
    <mergeCell ref="C25:G25"/>
    <mergeCell ref="H25:K25"/>
    <mergeCell ref="C26:G26"/>
    <mergeCell ref="H26:K26"/>
    <mergeCell ref="C27:G27"/>
    <mergeCell ref="H27:K27"/>
    <mergeCell ref="C21:G21"/>
    <mergeCell ref="H21:K21"/>
    <mergeCell ref="C22:G22"/>
    <mergeCell ref="H22:K22"/>
    <mergeCell ref="C23:G23"/>
    <mergeCell ref="H23:K23"/>
    <mergeCell ref="B17:K17"/>
    <mergeCell ref="B18:K18"/>
    <mergeCell ref="C19:G19"/>
    <mergeCell ref="H19:K19"/>
    <mergeCell ref="C20:G20"/>
    <mergeCell ref="H20:K20"/>
    <mergeCell ref="B14:K14"/>
    <mergeCell ref="B15:K15"/>
    <mergeCell ref="B16:K16"/>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 </vt:lpstr>
      <vt:lpstr>Instrucciones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Ana Maria Hernandez Ordoñez</cp:lastModifiedBy>
  <cp:lastPrinted>2021-11-26T01:56:48Z</cp:lastPrinted>
  <dcterms:created xsi:type="dcterms:W3CDTF">2020-02-28T20:30:41Z</dcterms:created>
  <dcterms:modified xsi:type="dcterms:W3CDTF">2023-02-10T03:08:41Z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2022-12-06T14:11:50Z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db266bc3-2b71-4a7f-8b75-520f40fa1bbb</vt:lpwstr>
  </property>
  <property fmtid="{D5CDD505-2E9C-101B-9397-08002B2CF9AE}" pid="8" name="MSIP_Label_1299739c-ad3d-4908-806e-4d91151a6e13_ContentBits">
    <vt:lpwstr>0</vt:lpwstr>
  </property>
</Properties>
</file>