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codeName="ThisWorkbook"/>
  <mc:AlternateContent xmlns:mc="http://schemas.openxmlformats.org/markup-compatibility/2006">
    <mc:Choice Requires="x15">
      <x15ac:absPath xmlns:x15ac="http://schemas.microsoft.com/office/spreadsheetml/2010/11/ac" url="D:\Perfil\Downloads\"/>
    </mc:Choice>
  </mc:AlternateContent>
  <xr:revisionPtr revIDLastSave="0" documentId="13_ncr:1_{204AECDA-EB89-4E2A-9555-B255FAB9775C}" xr6:coauthVersionLast="47" xr6:coauthVersionMax="47" xr10:uidLastSave="{00000000-0000-0000-0000-000000000000}"/>
  <bookViews>
    <workbookView xWindow="-120" yWindow="-120" windowWidth="20730" windowHeight="11160" firstSheet="1" xr2:uid="{00000000-000D-0000-FFFF-FFFF00000000}"/>
  </bookViews>
  <sheets>
    <sheet name="Hoja Evaluación " sheetId="1" r:id="rId1"/>
    <sheet name="Hoja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4" i="1" l="1"/>
  <c r="R23" i="1"/>
  <c r="P24" i="1"/>
  <c r="P23" i="1"/>
  <c r="N23" i="1" l="1"/>
  <c r="L23" i="1"/>
  <c r="J23" i="1"/>
  <c r="H23" i="1"/>
  <c r="F23" i="1"/>
  <c r="D23" i="1"/>
  <c r="S23" i="1" s="1"/>
  <c r="N24" i="1"/>
  <c r="L24" i="1"/>
  <c r="J24" i="1"/>
  <c r="H24" i="1"/>
  <c r="F24" i="1"/>
  <c r="D24" i="1"/>
  <c r="S24" i="1" s="1"/>
  <c r="R19" i="1"/>
  <c r="P19" i="1"/>
  <c r="N19" i="1"/>
  <c r="L19" i="1"/>
  <c r="J19" i="1"/>
  <c r="H19" i="1"/>
  <c r="F19" i="1"/>
  <c r="D19" i="1"/>
  <c r="S19" i="1" s="1"/>
  <c r="P20" i="1"/>
  <c r="P21" i="1"/>
  <c r="P17" i="1"/>
  <c r="L20" i="1"/>
  <c r="L21" i="1"/>
  <c r="L17" i="1"/>
  <c r="N20" i="1"/>
  <c r="N21" i="1"/>
  <c r="N17" i="1"/>
  <c r="J21" i="1"/>
  <c r="J20" i="1"/>
  <c r="J17" i="1"/>
  <c r="R21" i="1"/>
  <c r="R20" i="1"/>
  <c r="R17" i="1"/>
  <c r="H21" i="1"/>
  <c r="H20" i="1"/>
  <c r="H17" i="1"/>
  <c r="F21" i="1"/>
  <c r="F20" i="1"/>
  <c r="F17" i="1"/>
  <c r="D21" i="1"/>
  <c r="D20" i="1"/>
  <c r="D17" i="1"/>
  <c r="S20" i="1" l="1"/>
  <c r="S21" i="1"/>
  <c r="S17" i="1"/>
</calcChain>
</file>

<file path=xl/sharedStrings.xml><?xml version="1.0" encoding="utf-8"?>
<sst xmlns="http://schemas.openxmlformats.org/spreadsheetml/2006/main" count="178" uniqueCount="50">
  <si>
    <t>Proponente</t>
  </si>
  <si>
    <t>EXPERIENCIA MÍNIMA HABILITANTE DEL PROPONENTE</t>
  </si>
  <si>
    <t>PERSONAL MÍNIMO REQUERIDO HABILITANTE</t>
  </si>
  <si>
    <t>RESULTADO</t>
  </si>
  <si>
    <t>Gerente del Proyecto</t>
  </si>
  <si>
    <t>Profesionales para elaboración de propuesta  # 1</t>
  </si>
  <si>
    <t>Profesionales para elaboración de propuesta  # 2</t>
  </si>
  <si>
    <t>EPYCA CONSULTORES S.A.S.</t>
  </si>
  <si>
    <t>CUMPLE</t>
  </si>
  <si>
    <t>HABILITADO</t>
  </si>
  <si>
    <t>GRUPO INGSAE SAS</t>
  </si>
  <si>
    <t>NO CUMPLE</t>
  </si>
  <si>
    <t>NO HABILITADO</t>
  </si>
  <si>
    <t>CRECE S.A.S</t>
  </si>
  <si>
    <t>REDISEÑAR, S.A.S.</t>
  </si>
  <si>
    <t xml:space="preserve">RACIONALIZAR S.A.S </t>
  </si>
  <si>
    <t xml:space="preserve">UNIÓN TEMPORAL CNC BAHAMON CMA-001-2023 </t>
  </si>
  <si>
    <t>AVANCE ORGANIZACIONAL CONSULTORES SAS BIC</t>
  </si>
  <si>
    <t xml:space="preserve">CONSORCIO REDISEÑO MIN JUSTICIA </t>
  </si>
  <si>
    <t xml:space="preserve">MODERNIZAR MINJUSTICIA UT. </t>
  </si>
  <si>
    <t xml:space="preserve">Proponente </t>
  </si>
  <si>
    <t>EXPERIENCIA ESPECIFICA ADICIONAL DEL PROPONENTE</t>
  </si>
  <si>
    <t>EXPERIENCIA ADICIONAL DEL EQUIPO DE TRABAJO</t>
  </si>
  <si>
    <t>APOYO A LA INDUSTRIA NACIONAL</t>
  </si>
  <si>
    <t>INCENTIVO VINCULACIÓN PERSONAL EN CONDICIÓN DE DISCAPACIDAD</t>
  </si>
  <si>
    <t>MIPYME EN EL SISTEMA DE COMPRAS PUBLICAS</t>
  </si>
  <si>
    <t>EMPRENDIMIENTOS Y EMPRESAS DE MUJERES</t>
  </si>
  <si>
    <t>TOTAL</t>
  </si>
  <si>
    <t>Criterio</t>
  </si>
  <si>
    <t>Puntaje</t>
  </si>
  <si>
    <t>Al proponente que acredite tres (3) contratos adicionales en la ejecución de contratos en los que se acredite las mismas condiciones del objeto contractual en procesos con entidades públicas del orden nacional</t>
  </si>
  <si>
    <t>Más de tres (3) años de experiencia adicional</t>
  </si>
  <si>
    <t>El oferente persona natural colombiana o residente en Colombia, o persona jurídica constituida de conformidad con la legislación colombiana o proponente plural conformado por estos y extranjero con trato nacional, que vincule el 100% de personal colombiano para la ejecución del contrato</t>
  </si>
  <si>
    <t>SI</t>
  </si>
  <si>
    <t>PEQUEÑA EMPRESA</t>
  </si>
  <si>
    <t>Al proponente que acredite dos (2) contratos adicionales en la ejecución de contratos en los que se acredite las mismas condiciones del objeto contractual en procesos con entidades públicas del orden nacional</t>
  </si>
  <si>
    <t>Entre un (1) y tres (3) años de experiencia adicional</t>
  </si>
  <si>
    <t>NO</t>
  </si>
  <si>
    <t>MICROEMPRESA</t>
  </si>
  <si>
    <t>MODERNIZAR MINJUSTICIA UT.</t>
  </si>
  <si>
    <t>Al proponente que acredite un (1) contratos adicionales en la ejecución de contratos en los que se acredite las mismas condiciones del objeto contractual en procesos con entidades públicas del orden nacional o privadas</t>
  </si>
  <si>
    <t>GERENTE</t>
  </si>
  <si>
    <t>Hasta un (1) año de experiencia adicional</t>
  </si>
  <si>
    <t>APOYO INDUSTRIA NACIONAL</t>
  </si>
  <si>
    <t>El oferente persona natural colombiana o residente en Colombia, o persona jurídica constituida de conformidad con la legislación colombiana o proponente plural conformado por estos y extranjero con trato nacional, que vincule el 40% de personal colombiano para la ejecución del contrato</t>
  </si>
  <si>
    <t>El oferente extranjero sin aplicación del principio de reciprocidad y tienen componente nacional.</t>
  </si>
  <si>
    <t xml:space="preserve">Ofrece servicios extranjeros sin reciprocidad. </t>
  </si>
  <si>
    <t xml:space="preserve">EMPRENDIMIENTOS Y EMPRESAS DE MUJERES </t>
  </si>
  <si>
    <t xml:space="preserve">MIPYME EN EL SISTEMA DE COMPRAS PÚBLICAS // </t>
  </si>
  <si>
    <t>MEDIANA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</si>
</sst>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
    <numFmt numFmtId="165" formatCode="0.00000"/>
  </numFmts>
  <fonts count="2" x14ac:knownFonts="1">
    <font>
      <sz val="11"/>
      <color theme="1"/>
      <name val="Calibri"/>
      <family val="2"/>
      <scheme val="minor"/>
    </font>
    <font>
      <b/>
      <sz val="11"/>
      <color theme="1"/>
      <name val="Calibri"/>
      <family val="2"/>
      <scheme val="minor"/>
    </font>
  </fonts>
  <fills count="6">
    <fill>
      <patternFill patternType="none"/>
    </fill>
    <fill>
      <patternFill patternType="gray125"/>
    </fill>
    <fill>
      <patternFill patternType="solid">
        <fgColor theme="8" tint="0.79998168889431442"/>
        <bgColor indexed="64"/>
      </patternFill>
    </fill>
    <fill>
      <patternFill patternType="solid">
        <fgColor rgb="FFFFFFFF"/>
        <bgColor indexed="64"/>
      </patternFill>
    </fill>
    <fill>
      <patternFill patternType="solid">
        <fgColor rgb="FFC6E0B4"/>
        <bgColor indexed="64"/>
      </patternFill>
    </fill>
    <fill>
      <patternFill patternType="solid">
        <fgColor theme="9" tint="0.59999389629810485"/>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medium">
        <color rgb="FF000000"/>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74">
    <xf numFmtId="0" fontId="0" fillId="0" borderId="0" xfId="0"/>
    <xf numFmtId="0" fontId="0" fillId="0" borderId="0" xfId="0" applyAlignment="1">
      <alignment wrapText="1"/>
    </xf>
    <xf numFmtId="0" fontId="0" fillId="0" borderId="1" xfId="0" applyBorder="1"/>
    <xf numFmtId="0" fontId="0" fillId="2" borderId="10" xfId="0" applyFill="1" applyBorder="1" applyAlignment="1">
      <alignment horizontal="center"/>
    </xf>
    <xf numFmtId="0" fontId="0" fillId="2" borderId="11"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3" borderId="1" xfId="0" applyFill="1" applyBorder="1"/>
    <xf numFmtId="0" fontId="0" fillId="0" borderId="1" xfId="0" applyBorder="1"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vertical="top" wrapText="1"/>
    </xf>
    <xf numFmtId="0" fontId="0" fillId="0" borderId="1" xfId="0" applyBorder="1" applyAlignment="1">
      <alignment vertical="top" wrapText="1"/>
    </xf>
    <xf numFmtId="0" fontId="0" fillId="0" borderId="3" xfId="0" applyBorder="1" applyAlignment="1">
      <alignment wrapText="1"/>
    </xf>
    <xf numFmtId="0" fontId="0" fillId="0" borderId="1" xfId="0" applyBorder="1" applyAlignment="1">
      <alignment wrapText="1"/>
    </xf>
    <xf numFmtId="0" fontId="0" fillId="0" borderId="1" xfId="0" applyBorder="1" applyAlignment="1">
      <alignment vertical="center"/>
    </xf>
    <xf numFmtId="0" fontId="0" fillId="0" borderId="3" xfId="0" applyBorder="1" applyAlignment="1">
      <alignment vertical="center"/>
    </xf>
    <xf numFmtId="0" fontId="0" fillId="0" borderId="1" xfId="0" applyBorder="1" applyAlignment="1">
      <alignment vertical="center" wrapText="1"/>
    </xf>
    <xf numFmtId="165" fontId="0" fillId="0" borderId="3" xfId="0" applyNumberFormat="1" applyBorder="1" applyAlignment="1">
      <alignment vertical="center"/>
    </xf>
    <xf numFmtId="164" fontId="0" fillId="0" borderId="3" xfId="0" applyNumberFormat="1" applyBorder="1" applyAlignment="1">
      <alignment vertical="center"/>
    </xf>
    <xf numFmtId="0" fontId="0" fillId="0" borderId="3" xfId="0" applyBorder="1" applyAlignment="1">
      <alignment horizontal="center" vertical="center"/>
    </xf>
    <xf numFmtId="0" fontId="0" fillId="5" borderId="1" xfId="0" applyFill="1" applyBorder="1" applyAlignment="1">
      <alignment horizontal="center"/>
    </xf>
    <xf numFmtId="0" fontId="0" fillId="0" borderId="3" xfId="0" applyBorder="1" applyAlignment="1">
      <alignment vertical="center" wrapText="1"/>
    </xf>
    <xf numFmtId="0" fontId="0" fillId="0" borderId="3" xfId="0" applyBorder="1" applyAlignment="1">
      <alignment horizontal="center" vertical="center" wrapText="1"/>
    </xf>
    <xf numFmtId="0" fontId="0" fillId="3" borderId="1" xfId="0" applyFill="1" applyBorder="1" applyAlignment="1">
      <alignment wrapText="1"/>
    </xf>
    <xf numFmtId="164" fontId="0" fillId="4" borderId="3" xfId="0" applyNumberFormat="1" applyFill="1" applyBorder="1" applyAlignment="1">
      <alignment vertical="center"/>
    </xf>
    <xf numFmtId="0" fontId="0" fillId="0" borderId="2" xfId="0" applyBorder="1" applyAlignment="1">
      <alignment horizontal="center" vertical="center"/>
    </xf>
    <xf numFmtId="0" fontId="0" fillId="0" borderId="29"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5" borderId="1" xfId="0" applyFill="1" applyBorder="1" applyAlignment="1">
      <alignment horizontal="center" vertical="center"/>
    </xf>
    <xf numFmtId="0" fontId="0" fillId="5" borderId="1" xfId="0" applyFill="1" applyBorder="1" applyAlignment="1">
      <alignment horizontal="center" vertical="center" wrapText="1"/>
    </xf>
    <xf numFmtId="0" fontId="0" fillId="5" borderId="2" xfId="0" applyFill="1" applyBorder="1" applyAlignment="1">
      <alignment horizontal="center" vertical="center" wrapText="1"/>
    </xf>
    <xf numFmtId="0" fontId="0" fillId="4" borderId="1" xfId="0" applyFill="1" applyBorder="1" applyAlignment="1">
      <alignment horizontal="center" vertical="center"/>
    </xf>
    <xf numFmtId="0" fontId="0" fillId="4" borderId="2" xfId="0" applyFill="1" applyBorder="1" applyAlignment="1">
      <alignment horizontal="center" vertical="center"/>
    </xf>
    <xf numFmtId="0" fontId="0" fillId="5" borderId="2" xfId="0" applyFill="1" applyBorder="1" applyAlignment="1">
      <alignment horizontal="center" vertical="center"/>
    </xf>
    <xf numFmtId="0" fontId="0" fillId="0" borderId="1" xfId="0" applyBorder="1"/>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165" fontId="0" fillId="0" borderId="2" xfId="0" applyNumberFormat="1" applyBorder="1" applyAlignment="1">
      <alignment horizontal="center"/>
    </xf>
    <xf numFmtId="165" fontId="0" fillId="0" borderId="30" xfId="0" applyNumberFormat="1" applyBorder="1" applyAlignment="1">
      <alignment horizontal="center"/>
    </xf>
    <xf numFmtId="165" fontId="0" fillId="0" borderId="29" xfId="0" applyNumberFormat="1" applyBorder="1" applyAlignment="1">
      <alignment horizontal="center"/>
    </xf>
    <xf numFmtId="0" fontId="1" fillId="2" borderId="16"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0" fillId="0" borderId="2" xfId="0" applyBorder="1"/>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0" fillId="2" borderId="15" xfId="0" applyFill="1" applyBorder="1" applyAlignment="1">
      <alignment horizontal="center" vertical="center"/>
    </xf>
    <xf numFmtId="0" fontId="0" fillId="2" borderId="5" xfId="0" applyFill="1" applyBorder="1" applyAlignment="1">
      <alignment horizontal="center" vertical="center"/>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0" fillId="2" borderId="14" xfId="0" applyFill="1" applyBorder="1" applyAlignment="1">
      <alignment horizontal="center" vertical="center" wrapText="1"/>
    </xf>
    <xf numFmtId="0" fontId="0" fillId="4" borderId="1" xfId="0" applyFill="1" applyBorder="1" applyAlignment="1">
      <alignment horizontal="center" vertical="center" wrapText="1"/>
    </xf>
    <xf numFmtId="0" fontId="0" fillId="4" borderId="2" xfId="0" applyFill="1" applyBorder="1" applyAlignment="1">
      <alignment horizontal="center" vertical="center" wrapText="1"/>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S25"/>
  <sheetViews>
    <sheetView tabSelected="1" topLeftCell="A21" zoomScale="70" zoomScaleNormal="70" workbookViewId="0">
      <selection activeCell="F31" sqref="F31"/>
    </sheetView>
  </sheetViews>
  <sheetFormatPr baseColWidth="10" defaultColWidth="11.42578125" defaultRowHeight="15" x14ac:dyDescent="0.25"/>
  <cols>
    <col min="1" max="1" width="3" bestFit="1" customWidth="1"/>
    <col min="2" max="2" width="24.85546875" customWidth="1"/>
    <col min="3" max="3" width="33.5703125" customWidth="1"/>
    <col min="4" max="4" width="10.5703125" bestFit="1" customWidth="1"/>
    <col min="5" max="5" width="12.28515625" customWidth="1"/>
    <col min="6" max="6" width="10.140625" bestFit="1" customWidth="1"/>
    <col min="7" max="7" width="11" customWidth="1"/>
    <col min="8" max="8" width="9.28515625" bestFit="1" customWidth="1"/>
    <col min="9" max="9" width="11.7109375" customWidth="1"/>
    <col min="10" max="10" width="9.28515625" customWidth="1"/>
    <col min="11" max="11" width="46" customWidth="1"/>
    <col min="12" max="12" width="10.7109375" customWidth="1"/>
    <col min="13" max="13" width="9.5703125" customWidth="1"/>
    <col min="14" max="14" width="10.5703125" customWidth="1"/>
    <col min="15" max="15" width="12.28515625" customWidth="1"/>
    <col min="16" max="16" width="10.7109375" customWidth="1"/>
    <col min="17" max="17" width="7.7109375" bestFit="1" customWidth="1"/>
    <col min="18" max="18" width="10.7109375" customWidth="1"/>
    <col min="19" max="19" width="12.5703125" bestFit="1" customWidth="1"/>
  </cols>
  <sheetData>
    <row r="1" spans="1:19" x14ac:dyDescent="0.25">
      <c r="A1" s="39"/>
      <c r="B1" s="40" t="s">
        <v>0</v>
      </c>
      <c r="C1" s="41" t="s">
        <v>1</v>
      </c>
      <c r="D1" s="41"/>
      <c r="E1" s="40" t="s">
        <v>2</v>
      </c>
      <c r="F1" s="40"/>
      <c r="G1" s="40"/>
      <c r="H1" s="40"/>
      <c r="I1" s="40"/>
      <c r="J1" s="42"/>
      <c r="K1" s="40" t="s">
        <v>3</v>
      </c>
    </row>
    <row r="2" spans="1:19" x14ac:dyDescent="0.25">
      <c r="A2" s="39"/>
      <c r="B2" s="40"/>
      <c r="C2" s="41"/>
      <c r="D2" s="41"/>
      <c r="E2" s="41" t="s">
        <v>4</v>
      </c>
      <c r="F2" s="41"/>
      <c r="G2" s="41" t="s">
        <v>5</v>
      </c>
      <c r="H2" s="41"/>
      <c r="I2" s="41" t="s">
        <v>6</v>
      </c>
      <c r="J2" s="43"/>
      <c r="K2" s="30"/>
    </row>
    <row r="3" spans="1:19" ht="30" x14ac:dyDescent="0.25">
      <c r="A3" s="2">
        <v>1</v>
      </c>
      <c r="B3" s="16" t="s">
        <v>7</v>
      </c>
      <c r="C3" s="30" t="s">
        <v>8</v>
      </c>
      <c r="D3" s="30"/>
      <c r="E3" s="36" t="s">
        <v>9</v>
      </c>
      <c r="F3" s="36"/>
      <c r="G3" s="36" t="s">
        <v>9</v>
      </c>
      <c r="H3" s="36"/>
      <c r="I3" s="72" t="s">
        <v>9</v>
      </c>
      <c r="J3" s="73"/>
      <c r="K3" s="23" t="s">
        <v>9</v>
      </c>
    </row>
    <row r="4" spans="1:19" x14ac:dyDescent="0.25">
      <c r="A4" s="2">
        <v>2</v>
      </c>
      <c r="B4" s="16" t="s">
        <v>10</v>
      </c>
      <c r="C4" s="30" t="s">
        <v>11</v>
      </c>
      <c r="D4" s="30"/>
      <c r="E4" s="30" t="s">
        <v>9</v>
      </c>
      <c r="F4" s="30"/>
      <c r="G4" s="30" t="s">
        <v>9</v>
      </c>
      <c r="H4" s="30"/>
      <c r="I4" s="31" t="s">
        <v>12</v>
      </c>
      <c r="J4" s="32"/>
      <c r="K4" s="10" t="s">
        <v>12</v>
      </c>
    </row>
    <row r="5" spans="1:19" x14ac:dyDescent="0.25">
      <c r="A5" s="2">
        <v>3</v>
      </c>
      <c r="B5" s="16" t="s">
        <v>13</v>
      </c>
      <c r="C5" s="30" t="s">
        <v>8</v>
      </c>
      <c r="D5" s="30"/>
      <c r="E5" s="36" t="s">
        <v>9</v>
      </c>
      <c r="F5" s="36"/>
      <c r="G5" s="36" t="s">
        <v>9</v>
      </c>
      <c r="H5" s="36"/>
      <c r="I5" s="72" t="s">
        <v>9</v>
      </c>
      <c r="J5" s="73"/>
      <c r="K5" s="23" t="s">
        <v>9</v>
      </c>
    </row>
    <row r="6" spans="1:19" x14ac:dyDescent="0.25">
      <c r="A6" s="2">
        <v>4</v>
      </c>
      <c r="B6" s="16" t="s">
        <v>14</v>
      </c>
      <c r="C6" s="30" t="s">
        <v>8</v>
      </c>
      <c r="D6" s="30"/>
      <c r="E6" s="36" t="s">
        <v>9</v>
      </c>
      <c r="F6" s="36"/>
      <c r="G6" s="36" t="s">
        <v>9</v>
      </c>
      <c r="H6" s="36"/>
      <c r="I6" s="36" t="s">
        <v>9</v>
      </c>
      <c r="J6" s="37"/>
      <c r="K6" s="23" t="s">
        <v>9</v>
      </c>
    </row>
    <row r="7" spans="1:19" x14ac:dyDescent="0.25">
      <c r="A7" s="9">
        <v>5</v>
      </c>
      <c r="B7" s="26" t="s">
        <v>15</v>
      </c>
      <c r="C7" s="30" t="s">
        <v>8</v>
      </c>
      <c r="D7" s="30"/>
      <c r="E7" s="33" t="s">
        <v>9</v>
      </c>
      <c r="F7" s="33"/>
      <c r="G7" s="33" t="s">
        <v>9</v>
      </c>
      <c r="H7" s="33"/>
      <c r="I7" s="33" t="s">
        <v>9</v>
      </c>
      <c r="J7" s="38"/>
      <c r="K7" s="23" t="s">
        <v>9</v>
      </c>
    </row>
    <row r="8" spans="1:19" ht="30" x14ac:dyDescent="0.25">
      <c r="A8" s="2">
        <v>6</v>
      </c>
      <c r="B8" s="16" t="s">
        <v>16</v>
      </c>
      <c r="C8" s="28" t="s">
        <v>8</v>
      </c>
      <c r="D8" s="29"/>
      <c r="E8" s="30" t="s">
        <v>12</v>
      </c>
      <c r="F8" s="30"/>
      <c r="G8" s="30" t="s">
        <v>9</v>
      </c>
      <c r="H8" s="30"/>
      <c r="I8" s="31" t="s">
        <v>12</v>
      </c>
      <c r="J8" s="32"/>
      <c r="K8" s="10" t="s">
        <v>12</v>
      </c>
    </row>
    <row r="9" spans="1:19" ht="45" x14ac:dyDescent="0.25">
      <c r="A9" s="2">
        <v>7</v>
      </c>
      <c r="B9" s="16" t="s">
        <v>17</v>
      </c>
      <c r="C9" s="28" t="s">
        <v>8</v>
      </c>
      <c r="D9" s="29"/>
      <c r="E9" s="30" t="s">
        <v>9</v>
      </c>
      <c r="F9" s="30"/>
      <c r="G9" s="30" t="s">
        <v>9</v>
      </c>
      <c r="H9" s="30"/>
      <c r="I9" s="31" t="s">
        <v>9</v>
      </c>
      <c r="J9" s="32"/>
      <c r="K9" s="10" t="s">
        <v>12</v>
      </c>
    </row>
    <row r="10" spans="1:19" ht="30" x14ac:dyDescent="0.25">
      <c r="A10" s="2">
        <v>8</v>
      </c>
      <c r="B10" s="16" t="s">
        <v>18</v>
      </c>
      <c r="C10" s="28" t="s">
        <v>8</v>
      </c>
      <c r="D10" s="29"/>
      <c r="E10" s="33" t="s">
        <v>9</v>
      </c>
      <c r="F10" s="33"/>
      <c r="G10" s="33" t="s">
        <v>9</v>
      </c>
      <c r="H10" s="33"/>
      <c r="I10" s="34" t="s">
        <v>9</v>
      </c>
      <c r="J10" s="35"/>
      <c r="K10" s="23" t="s">
        <v>9</v>
      </c>
    </row>
    <row r="11" spans="1:19" ht="30" x14ac:dyDescent="0.25">
      <c r="A11" s="2">
        <v>9</v>
      </c>
      <c r="B11" s="16" t="s">
        <v>19</v>
      </c>
      <c r="C11" s="30" t="s">
        <v>11</v>
      </c>
      <c r="D11" s="30"/>
      <c r="E11" s="30" t="s">
        <v>12</v>
      </c>
      <c r="F11" s="30"/>
      <c r="G11" s="30" t="s">
        <v>12</v>
      </c>
      <c r="H11" s="30"/>
      <c r="I11" s="31" t="s">
        <v>9</v>
      </c>
      <c r="J11" s="32"/>
      <c r="K11" s="10" t="s">
        <v>12</v>
      </c>
    </row>
    <row r="13" spans="1:19" ht="15.75" thickBot="1" x14ac:dyDescent="0.3"/>
    <row r="14" spans="1:19" ht="31.5" customHeight="1" thickBot="1" x14ac:dyDescent="0.3">
      <c r="A14" s="53"/>
      <c r="B14" s="50" t="s">
        <v>20</v>
      </c>
      <c r="C14" s="54" t="s">
        <v>21</v>
      </c>
      <c r="D14" s="55"/>
      <c r="E14" s="68" t="s">
        <v>22</v>
      </c>
      <c r="F14" s="69"/>
      <c r="G14" s="69"/>
      <c r="H14" s="69"/>
      <c r="I14" s="69"/>
      <c r="J14" s="70"/>
      <c r="K14" s="58" t="s">
        <v>23</v>
      </c>
      <c r="L14" s="59"/>
      <c r="M14" s="62" t="s">
        <v>24</v>
      </c>
      <c r="N14" s="55"/>
      <c r="O14" s="54" t="s">
        <v>25</v>
      </c>
      <c r="P14" s="55"/>
      <c r="Q14" s="54" t="s">
        <v>26</v>
      </c>
      <c r="R14" s="55"/>
      <c r="S14" s="47" t="s">
        <v>27</v>
      </c>
    </row>
    <row r="15" spans="1:19" ht="42" customHeight="1" x14ac:dyDescent="0.25">
      <c r="A15" s="53"/>
      <c r="B15" s="51"/>
      <c r="C15" s="56"/>
      <c r="D15" s="57"/>
      <c r="E15" s="64" t="s">
        <v>4</v>
      </c>
      <c r="F15" s="65"/>
      <c r="G15" s="66" t="s">
        <v>5</v>
      </c>
      <c r="H15" s="67"/>
      <c r="I15" s="66" t="s">
        <v>6</v>
      </c>
      <c r="J15" s="71"/>
      <c r="K15" s="60"/>
      <c r="L15" s="61"/>
      <c r="M15" s="63"/>
      <c r="N15" s="57"/>
      <c r="O15" s="56"/>
      <c r="P15" s="57"/>
      <c r="Q15" s="56"/>
      <c r="R15" s="57"/>
      <c r="S15" s="48"/>
    </row>
    <row r="16" spans="1:19" ht="15.75" thickBot="1" x14ac:dyDescent="0.3">
      <c r="A16" s="53"/>
      <c r="B16" s="52"/>
      <c r="C16" s="5" t="s">
        <v>28</v>
      </c>
      <c r="D16" s="6" t="s">
        <v>29</v>
      </c>
      <c r="E16" s="4" t="s">
        <v>28</v>
      </c>
      <c r="F16" s="6" t="s">
        <v>29</v>
      </c>
      <c r="G16" s="5" t="s">
        <v>28</v>
      </c>
      <c r="H16" s="6" t="s">
        <v>29</v>
      </c>
      <c r="I16" s="5" t="s">
        <v>28</v>
      </c>
      <c r="J16" s="3" t="s">
        <v>29</v>
      </c>
      <c r="K16" s="7" t="s">
        <v>28</v>
      </c>
      <c r="L16" s="8" t="s">
        <v>29</v>
      </c>
      <c r="M16" s="4" t="s">
        <v>28</v>
      </c>
      <c r="N16" s="6" t="s">
        <v>29</v>
      </c>
      <c r="O16" s="5" t="s">
        <v>28</v>
      </c>
      <c r="P16" s="6" t="s">
        <v>29</v>
      </c>
      <c r="Q16" s="5" t="s">
        <v>28</v>
      </c>
      <c r="R16" s="6" t="s">
        <v>29</v>
      </c>
      <c r="S16" s="49"/>
    </row>
    <row r="17" spans="1:19" ht="96" customHeight="1" x14ac:dyDescent="0.25">
      <c r="A17" s="17">
        <v>1</v>
      </c>
      <c r="B17" s="18" t="s">
        <v>7</v>
      </c>
      <c r="C17" s="15" t="s">
        <v>30</v>
      </c>
      <c r="D17" s="20">
        <f>+IF(C17=Hoja2!$A$1,Hoja2!$B$1,IF(C17=Hoja2!$A$2,Hoja2!$B$2,IF(C17=Hoja2!$A$3,Hoja2!$B$3,0)))</f>
        <v>50</v>
      </c>
      <c r="E17" s="24" t="s">
        <v>31</v>
      </c>
      <c r="F17" s="20">
        <f>+IF(E17=Hoja2!$A$7,Hoja2!$B$7,IF(E17=Hoja2!$A$8,Hoja2!$B$8,IF(E17=Hoja2!$A$9,Hoja2!$B$9,0)))</f>
        <v>19.25</v>
      </c>
      <c r="G17" s="24" t="s">
        <v>31</v>
      </c>
      <c r="H17" s="20">
        <f>+IF(G17=Hoja2!$A$12,Hoja2!$B$12,IF(G17=Hoja2!$A$13,Hoja2!$B$13,IF(G17=Hoja2!$A$14,Hoja2!$B$14,0)))</f>
        <v>9.625</v>
      </c>
      <c r="I17" s="24" t="s">
        <v>31</v>
      </c>
      <c r="J17" s="20">
        <f>+IF(I17=Hoja2!$A$18,Hoja2!$B$18,IF(I17=Hoja2!$A$19,Hoja2!$B$19,IF(I17=Hoja2!$A$20,Hoja2!$B$20,0)))</f>
        <v>9.625</v>
      </c>
      <c r="K17" s="13" t="s">
        <v>32</v>
      </c>
      <c r="L17" s="20">
        <f>+IF(K17=Hoja2!$A$24,Hoja2!$B$24,IF(K17=Hoja2!$A$25,Hoja2!$B$25,IF(K17=Hoja2!$A$26,Hoja2!$B$26,IF(K17=Hoja2!$A$27,Hoja2!$B$27,))))</f>
        <v>10</v>
      </c>
      <c r="M17" s="22" t="s">
        <v>33</v>
      </c>
      <c r="N17" s="20">
        <f>+IF(M17=Hoja2!$A$31,Hoja2!$B$31,IF(M17=Hoja2!$A$32,Hoja2!$B$32,0))</f>
        <v>1</v>
      </c>
      <c r="O17" s="25" t="s">
        <v>34</v>
      </c>
      <c r="P17" s="20">
        <f>+IF(O17=Hoja2!$A$41,Hoja2!$B$41,IF(O17=Hoja2!$A$42,Hoja2!$B$42,IF(O17=Hoja2!$A$43,Hoja2!$B$43,0)))</f>
        <v>0.2</v>
      </c>
      <c r="Q17" s="22" t="s">
        <v>33</v>
      </c>
      <c r="R17" s="20">
        <f>+IF(Q17=Hoja2!$A$36,Hoja2!$B$36,IF(Q17=Hoja2!$A$37,Hoja2!$B$37,0))</f>
        <v>0.25</v>
      </c>
      <c r="S17" s="27">
        <f>+SUM(D17,F17,H17,J17,L17,N17,P17,R17)</f>
        <v>99.95</v>
      </c>
    </row>
    <row r="18" spans="1:19" ht="18.75" customHeight="1" x14ac:dyDescent="0.25">
      <c r="A18" s="17">
        <v>2</v>
      </c>
      <c r="B18" s="17" t="s">
        <v>10</v>
      </c>
      <c r="C18" s="44" t="s">
        <v>12</v>
      </c>
      <c r="D18" s="45"/>
      <c r="E18" s="45"/>
      <c r="F18" s="45"/>
      <c r="G18" s="45"/>
      <c r="H18" s="45"/>
      <c r="I18" s="45"/>
      <c r="J18" s="45"/>
      <c r="K18" s="45"/>
      <c r="L18" s="45"/>
      <c r="M18" s="45"/>
      <c r="N18" s="45"/>
      <c r="O18" s="45"/>
      <c r="P18" s="45"/>
      <c r="Q18" s="45"/>
      <c r="R18" s="45"/>
      <c r="S18" s="46"/>
    </row>
    <row r="19" spans="1:19" ht="102.75" customHeight="1" x14ac:dyDescent="0.25">
      <c r="A19" s="17">
        <v>3</v>
      </c>
      <c r="B19" s="17" t="s">
        <v>13</v>
      </c>
      <c r="C19" s="16" t="s">
        <v>35</v>
      </c>
      <c r="D19" s="20">
        <f>+IF(C19=Hoja2!$A$1,Hoja2!$B$1,IF(C19=Hoja2!$A$2,Hoja2!$B$2,IF(C19=Hoja2!$A$3,Hoja2!$B$3,0)))</f>
        <v>30</v>
      </c>
      <c r="E19" s="19" t="s">
        <v>36</v>
      </c>
      <c r="F19" s="20">
        <f>+IF(E19=Hoja2!$A$7,Hoja2!$B$7,IF(E19=Hoja2!$A$8,Hoja2!$B$8,IF(E19=Hoja2!$A$9,Hoja2!$B$9,0)))</f>
        <v>12</v>
      </c>
      <c r="G19" s="19" t="s">
        <v>31</v>
      </c>
      <c r="H19" s="20">
        <f>+IF(G19=Hoja2!$A$12,Hoja2!$B$12,IF(G19=Hoja2!$A$13,Hoja2!$B$13,IF(G19=Hoja2!$A$14,Hoja2!$B$14,0)))</f>
        <v>9.625</v>
      </c>
      <c r="I19" s="19" t="s">
        <v>31</v>
      </c>
      <c r="J19" s="20">
        <f>+IF(I19=Hoja2!$A$18,Hoja2!$B$18,IF(I19=Hoja2!$A$19,Hoja2!$B$19,IF(I19=Hoja2!$A$20,Hoja2!$B$20,0)))</f>
        <v>9.625</v>
      </c>
      <c r="K19" s="14" t="s">
        <v>32</v>
      </c>
      <c r="L19" s="20">
        <f>+IF(K19=Hoja2!$A$24,Hoja2!$B$24,IF(K19=Hoja2!$A$25,Hoja2!$B$25,IF(K19=Hoja2!$A$26,Hoja2!$B$26,IF(K19=Hoja2!$A$27,Hoja2!$B$27,))))</f>
        <v>10</v>
      </c>
      <c r="M19" s="11" t="s">
        <v>33</v>
      </c>
      <c r="N19" s="20">
        <f>+IF(M19=Hoja2!$A$31,Hoja2!$B$31,IF(M19=Hoja2!$A$32,Hoja2!$B$32,0))</f>
        <v>1</v>
      </c>
      <c r="O19" s="12" t="s">
        <v>34</v>
      </c>
      <c r="P19" s="20">
        <f>+IF(O19=Hoja2!$A$41,Hoja2!$B$41,IF(O19=Hoja2!$A$42,Hoja2!$B$42,IF(O19=Hoja2!$A$43,Hoja2!$B$43,0)))</f>
        <v>0.2</v>
      </c>
      <c r="Q19" s="11" t="s">
        <v>33</v>
      </c>
      <c r="R19" s="20">
        <f>+IF(Q19=Hoja2!$A$36,Hoja2!$B$36,IF(Q19=Hoja2!$A$37,Hoja2!$B$37,0))</f>
        <v>0.25</v>
      </c>
      <c r="S19" s="21">
        <f t="shared" ref="S19" si="0">+SUM(D19,F19,H19,J19,L19,N19,P19,R19)</f>
        <v>72.7</v>
      </c>
    </row>
    <row r="20" spans="1:19" ht="102.75" customHeight="1" x14ac:dyDescent="0.25">
      <c r="A20" s="17">
        <v>4</v>
      </c>
      <c r="B20" s="17" t="s">
        <v>14</v>
      </c>
      <c r="C20" s="16" t="s">
        <v>30</v>
      </c>
      <c r="D20" s="20">
        <f>+IF(C20=Hoja2!$A$1,Hoja2!$B$1,IF(C20=Hoja2!$A$2,Hoja2!$B$2,IF(C20=Hoja2!$A$3,Hoja2!$B$3,0)))</f>
        <v>50</v>
      </c>
      <c r="E20" s="19" t="s">
        <v>31</v>
      </c>
      <c r="F20" s="20">
        <f>+IF(E20=Hoja2!$A$7,Hoja2!$B$7,IF(E20=Hoja2!$A$8,Hoja2!$B$8,IF(E20=Hoja2!$A$9,Hoja2!$B$9,0)))</f>
        <v>19.25</v>
      </c>
      <c r="G20" s="19" t="s">
        <v>31</v>
      </c>
      <c r="H20" s="20">
        <f>+IF(G20=Hoja2!$A$12,Hoja2!$B$12,IF(G20=Hoja2!$A$13,Hoja2!$B$13,IF(G20=Hoja2!$A$14,Hoja2!$B$14,0)))</f>
        <v>9.625</v>
      </c>
      <c r="I20" s="19" t="s">
        <v>31</v>
      </c>
      <c r="J20" s="20">
        <f>+IF(I20=Hoja2!$A$18,Hoja2!$B$18,IF(I20=Hoja2!$A$19,Hoja2!$B$19,IF(I20=Hoja2!$A$20,Hoja2!$B$20,0)))</f>
        <v>9.625</v>
      </c>
      <c r="K20" s="14" t="s">
        <v>32</v>
      </c>
      <c r="L20" s="20">
        <f>+IF(K20=Hoja2!$A$24,Hoja2!$B$24,IF(K20=Hoja2!$A$25,Hoja2!$B$25,IF(K20=Hoja2!$A$26,Hoja2!$B$26,IF(K20=Hoja2!$A$27,Hoja2!$B$27,))))</f>
        <v>10</v>
      </c>
      <c r="M20" s="11" t="s">
        <v>37</v>
      </c>
      <c r="N20" s="20">
        <f>+IF(M20=Hoja2!$A$31,Hoja2!$B$31,IF(M20=Hoja2!$A$32,Hoja2!$B$32,0))</f>
        <v>0</v>
      </c>
      <c r="O20" s="12" t="s">
        <v>38</v>
      </c>
      <c r="P20" s="20">
        <f>+IF(O20=Hoja2!$A$41,Hoja2!$B$41,IF(O20=Hoja2!$A$42,Hoja2!$B$42,IF(O20=Hoja2!$A$43,Hoja2!$B$43,0)))</f>
        <v>0.25</v>
      </c>
      <c r="Q20" s="11" t="s">
        <v>37</v>
      </c>
      <c r="R20" s="20">
        <f>+IF(Q20=Hoja2!$A$36,Hoja2!$B$36,IF(Q20=Hoja2!$A$37,Hoja2!$B$37,0))</f>
        <v>0</v>
      </c>
      <c r="S20" s="21">
        <f t="shared" ref="S20:S21" si="1">+SUM(D20,F20,H20,J20,L20,N20,P20,R20)</f>
        <v>98.75</v>
      </c>
    </row>
    <row r="21" spans="1:19" ht="96.75" customHeight="1" x14ac:dyDescent="0.25">
      <c r="A21" s="17">
        <v>5</v>
      </c>
      <c r="B21" s="17" t="s">
        <v>15</v>
      </c>
      <c r="C21" s="16" t="s">
        <v>30</v>
      </c>
      <c r="D21" s="20">
        <f>+IF(C21=Hoja2!$A$1,Hoja2!$B$1,IF(C21=Hoja2!$A$2,Hoja2!$B$2,IF(C21=Hoja2!$A$3,Hoja2!$B$3,0)))</f>
        <v>50</v>
      </c>
      <c r="E21" s="19" t="s">
        <v>31</v>
      </c>
      <c r="F21" s="20">
        <f>+IF(E21=Hoja2!$A$7,Hoja2!$B$7,IF(E21=Hoja2!$A$8,Hoja2!$B$8,IF(E21=Hoja2!$A$9,Hoja2!$B$9,0)))</f>
        <v>19.25</v>
      </c>
      <c r="G21" s="19" t="s">
        <v>31</v>
      </c>
      <c r="H21" s="20">
        <f>+IF(G21=Hoja2!$A$12,Hoja2!$B$12,IF(G21=Hoja2!$A$13,Hoja2!$B$13,IF(G21=Hoja2!$A$14,Hoja2!$B$14,0)))</f>
        <v>9.625</v>
      </c>
      <c r="I21" s="19" t="s">
        <v>31</v>
      </c>
      <c r="J21" s="20">
        <f>+IF(I21=Hoja2!$A$18,Hoja2!$B$18,IF(I21=Hoja2!$A$19,Hoja2!$B$19,IF(I21=Hoja2!$A$20,Hoja2!$B$20,0)))</f>
        <v>9.625</v>
      </c>
      <c r="K21" s="14" t="s">
        <v>32</v>
      </c>
      <c r="L21" s="20">
        <f>+IF(K21=Hoja2!$A$24,Hoja2!$B$24,IF(K21=Hoja2!$A$25,Hoja2!$B$25,IF(K21=Hoja2!$A$26,Hoja2!$B$26,IF(K21=Hoja2!$A$27,Hoja2!$B$27,))))</f>
        <v>10</v>
      </c>
      <c r="M21" s="11" t="s">
        <v>33</v>
      </c>
      <c r="N21" s="20">
        <f>+IF(M21=Hoja2!$A$31,Hoja2!$B$31,IF(M21=Hoja2!$A$32,Hoja2!$B$32,0))</f>
        <v>1</v>
      </c>
      <c r="O21" s="12" t="s">
        <v>34</v>
      </c>
      <c r="P21" s="20">
        <f>+IF(O21=Hoja2!$A$41,Hoja2!$B$41,IF(O21=Hoja2!$A$42,Hoja2!$B$42,IF(O21=Hoja2!$A$43,Hoja2!$B$43,0)))</f>
        <v>0.2</v>
      </c>
      <c r="Q21" s="11" t="s">
        <v>33</v>
      </c>
      <c r="R21" s="20">
        <f>+IF(Q21=Hoja2!$A$36,Hoja2!$B$36,IF(Q21=Hoja2!$A$37,Hoja2!$B$37,0))</f>
        <v>0.25</v>
      </c>
      <c r="S21" s="27">
        <f t="shared" si="1"/>
        <v>99.95</v>
      </c>
    </row>
    <row r="22" spans="1:19" ht="37.5" customHeight="1" x14ac:dyDescent="0.25">
      <c r="A22" s="17">
        <v>6</v>
      </c>
      <c r="B22" s="19" t="s">
        <v>16</v>
      </c>
      <c r="C22" s="44" t="s">
        <v>12</v>
      </c>
      <c r="D22" s="45"/>
      <c r="E22" s="45"/>
      <c r="F22" s="45"/>
      <c r="G22" s="45"/>
      <c r="H22" s="45"/>
      <c r="I22" s="45"/>
      <c r="J22" s="45"/>
      <c r="K22" s="45"/>
      <c r="L22" s="45"/>
      <c r="M22" s="45"/>
      <c r="N22" s="45"/>
      <c r="O22" s="45"/>
      <c r="P22" s="45"/>
      <c r="Q22" s="45"/>
      <c r="R22" s="45"/>
      <c r="S22" s="46"/>
    </row>
    <row r="23" spans="1:19" ht="92.25" customHeight="1" x14ac:dyDescent="0.25">
      <c r="A23" s="17">
        <v>7</v>
      </c>
      <c r="B23" s="19" t="s">
        <v>17</v>
      </c>
      <c r="C23" s="15" t="s">
        <v>30</v>
      </c>
      <c r="D23" s="20">
        <f>+IF(C23=Hoja2!$A$1,Hoja2!$B$1,IF(C23=Hoja2!$A$2,Hoja2!$B$2,IF(C23=Hoja2!$A$3,Hoja2!$B$3,0)))</f>
        <v>50</v>
      </c>
      <c r="E23" s="24"/>
      <c r="F23" s="20">
        <f>+IF(E23=Hoja2!$A$7,Hoja2!$B$7,IF(E23=Hoja2!$A$8,Hoja2!$B$8,IF(E23=Hoja2!$A$9,Hoja2!$B$9,0)))</f>
        <v>0</v>
      </c>
      <c r="G23" s="24" t="s">
        <v>31</v>
      </c>
      <c r="H23" s="20">
        <f>+IF(G23=Hoja2!$A$12,Hoja2!$B$12,IF(G23=Hoja2!$A$13,Hoja2!$B$13,IF(G23=Hoja2!$A$14,Hoja2!$B$14,0)))</f>
        <v>9.625</v>
      </c>
      <c r="I23" s="24" t="s">
        <v>31</v>
      </c>
      <c r="J23" s="20">
        <f>+IF(I23=Hoja2!$A$18,Hoja2!$B$18,IF(I23=Hoja2!$A$19,Hoja2!$B$19,IF(I23=Hoja2!$A$20,Hoja2!$B$20,0)))</f>
        <v>9.625</v>
      </c>
      <c r="K23" s="13" t="s">
        <v>32</v>
      </c>
      <c r="L23" s="20">
        <f>+IF(K23=Hoja2!$A$24,Hoja2!$B$24,IF(K23=Hoja2!$A$25,Hoja2!$B$25,IF(K23=Hoja2!$A$26,Hoja2!$B$26,IF(K23=Hoja2!$A$27,Hoja2!$B$27,))))</f>
        <v>10</v>
      </c>
      <c r="M23" s="22" t="s">
        <v>33</v>
      </c>
      <c r="N23" s="20">
        <f>+IF(M23=Hoja2!$A$31,Hoja2!$B$31,IF(M23=Hoja2!$A$32,Hoja2!$B$32,0))</f>
        <v>1</v>
      </c>
      <c r="O23" s="25" t="s">
        <v>38</v>
      </c>
      <c r="P23" s="20">
        <f>+IF(O23=Hoja2!$A$41,Hoja2!$B$41,IF(O23=Hoja2!$A$42,Hoja2!$B$42,IF(O23=Hoja2!$A$43,Hoja2!$B$43,0)))</f>
        <v>0.25</v>
      </c>
      <c r="Q23" s="22" t="s">
        <v>33</v>
      </c>
      <c r="R23" s="20">
        <f>+IF(Q23=Hoja2!$A$36,Hoja2!$B$36,IF(Q23=Hoja2!$A$37,Hoja2!$B$37,0))</f>
        <v>0.25</v>
      </c>
      <c r="S23" s="21">
        <f>+SUM(D23,F23,H23,J23,L23,N23,P23,R23)</f>
        <v>80.75</v>
      </c>
    </row>
    <row r="24" spans="1:19" ht="93" customHeight="1" x14ac:dyDescent="0.25">
      <c r="A24" s="17">
        <v>8</v>
      </c>
      <c r="B24" s="19" t="s">
        <v>18</v>
      </c>
      <c r="C24" s="15" t="s">
        <v>30</v>
      </c>
      <c r="D24" s="20">
        <f>+IF(C24=Hoja2!$A$1,Hoja2!$B$1,IF(C24=Hoja2!$A$2,Hoja2!$B$2,IF(C24=Hoja2!$A$3,Hoja2!$B$3,0)))</f>
        <v>50</v>
      </c>
      <c r="E24" s="24" t="s">
        <v>36</v>
      </c>
      <c r="F24" s="20">
        <f>+IF(E24=Hoja2!$A$7,Hoja2!$B$7,IF(E24=Hoja2!$A$8,Hoja2!$B$8,IF(E24=Hoja2!$A$9,Hoja2!$B$9,0)))</f>
        <v>12</v>
      </c>
      <c r="G24" s="24" t="s">
        <v>31</v>
      </c>
      <c r="H24" s="20">
        <f>+IF(G24=Hoja2!$A$12,Hoja2!$B$12,IF(G24=Hoja2!$A$13,Hoja2!$B$13,IF(G24=Hoja2!$A$14,Hoja2!$B$14,0)))</f>
        <v>9.625</v>
      </c>
      <c r="I24" s="24" t="s">
        <v>31</v>
      </c>
      <c r="J24" s="20">
        <f>+IF(I24=Hoja2!$A$18,Hoja2!$B$18,IF(I24=Hoja2!$A$19,Hoja2!$B$19,IF(I24=Hoja2!$A$20,Hoja2!$B$20,0)))</f>
        <v>9.625</v>
      </c>
      <c r="K24" s="13" t="s">
        <v>32</v>
      </c>
      <c r="L24" s="20">
        <f>+IF(K24=Hoja2!$A$24,Hoja2!$B$24,IF(K24=Hoja2!$A$25,Hoja2!$B$25,IF(K24=Hoja2!$A$26,Hoja2!$B$26,IF(K24=Hoja2!$A$27,Hoja2!$B$27,))))</f>
        <v>10</v>
      </c>
      <c r="M24" s="22" t="s">
        <v>33</v>
      </c>
      <c r="N24" s="20">
        <f>+IF(M24=Hoja2!$A$31,Hoja2!$B$31,IF(M24=Hoja2!$A$32,Hoja2!$B$32,0))</f>
        <v>1</v>
      </c>
      <c r="O24" s="25" t="s">
        <v>38</v>
      </c>
      <c r="P24" s="20">
        <f>+IF(O24=Hoja2!$A$41,Hoja2!$B$41,IF(O24=Hoja2!$A$42,Hoja2!$B$42,IF(O24=Hoja2!$A$43,Hoja2!$B$43,0)))</f>
        <v>0.25</v>
      </c>
      <c r="Q24" s="22" t="s">
        <v>33</v>
      </c>
      <c r="R24" s="20">
        <f>+IF(Q24=Hoja2!$A$36,Hoja2!$B$36,IF(Q24=Hoja2!$A$37,Hoja2!$B$37,0))</f>
        <v>0.25</v>
      </c>
      <c r="S24" s="21">
        <f>+SUM(D24,F24,H24,J24,L24,N24,P24,R24)</f>
        <v>92.75</v>
      </c>
    </row>
    <row r="25" spans="1:19" ht="18.75" customHeight="1" x14ac:dyDescent="0.25">
      <c r="A25" s="17">
        <v>9</v>
      </c>
      <c r="B25" s="19" t="s">
        <v>39</v>
      </c>
      <c r="C25" s="44" t="s">
        <v>12</v>
      </c>
      <c r="D25" s="45"/>
      <c r="E25" s="45"/>
      <c r="F25" s="45"/>
      <c r="G25" s="45"/>
      <c r="H25" s="45"/>
      <c r="I25" s="45"/>
      <c r="J25" s="45"/>
      <c r="K25" s="45"/>
      <c r="L25" s="45"/>
      <c r="M25" s="45"/>
      <c r="N25" s="45"/>
      <c r="O25" s="45"/>
      <c r="P25" s="45"/>
      <c r="Q25" s="45"/>
      <c r="R25" s="45"/>
      <c r="S25" s="46"/>
    </row>
  </sheetData>
  <mergeCells count="59">
    <mergeCell ref="K1:K2"/>
    <mergeCell ref="C18:S18"/>
    <mergeCell ref="C22:S22"/>
    <mergeCell ref="C3:D3"/>
    <mergeCell ref="E3:F3"/>
    <mergeCell ref="G3:H3"/>
    <mergeCell ref="I3:J3"/>
    <mergeCell ref="C4:D4"/>
    <mergeCell ref="E4:F4"/>
    <mergeCell ref="G4:H4"/>
    <mergeCell ref="I4:J4"/>
    <mergeCell ref="C5:D5"/>
    <mergeCell ref="E5:F5"/>
    <mergeCell ref="G5:H5"/>
    <mergeCell ref="I5:J5"/>
    <mergeCell ref="C6:D6"/>
    <mergeCell ref="C25:S25"/>
    <mergeCell ref="S14:S16"/>
    <mergeCell ref="B14:B16"/>
    <mergeCell ref="A14:A16"/>
    <mergeCell ref="C14:D15"/>
    <mergeCell ref="K14:L15"/>
    <mergeCell ref="M14:N15"/>
    <mergeCell ref="O14:P15"/>
    <mergeCell ref="Q14:R15"/>
    <mergeCell ref="E15:F15"/>
    <mergeCell ref="G15:H15"/>
    <mergeCell ref="E14:J14"/>
    <mergeCell ref="I15:J15"/>
    <mergeCell ref="A1:A2"/>
    <mergeCell ref="B1:B2"/>
    <mergeCell ref="C1:D2"/>
    <mergeCell ref="E1:J1"/>
    <mergeCell ref="E2:F2"/>
    <mergeCell ref="G2:H2"/>
    <mergeCell ref="I2:J2"/>
    <mergeCell ref="E6:F6"/>
    <mergeCell ref="G6:H6"/>
    <mergeCell ref="I6:J6"/>
    <mergeCell ref="C7:D7"/>
    <mergeCell ref="E7:F7"/>
    <mergeCell ref="G7:H7"/>
    <mergeCell ref="I7:J7"/>
    <mergeCell ref="C8:D8"/>
    <mergeCell ref="E8:F8"/>
    <mergeCell ref="G8:H8"/>
    <mergeCell ref="I8:J8"/>
    <mergeCell ref="C11:D11"/>
    <mergeCell ref="E11:F11"/>
    <mergeCell ref="G11:H11"/>
    <mergeCell ref="I11:J11"/>
    <mergeCell ref="C9:D9"/>
    <mergeCell ref="E9:F9"/>
    <mergeCell ref="G9:H9"/>
    <mergeCell ref="I9:J9"/>
    <mergeCell ref="C10:D10"/>
    <mergeCell ref="E10:F10"/>
    <mergeCell ref="G10:H10"/>
    <mergeCell ref="I10:J10"/>
  </mergeCells>
  <conditionalFormatting sqref="S17 S19:S21">
    <cfRule type="cellIs" dxfId="1" priority="2" operator="greaterThan">
      <formula>100</formula>
    </cfRule>
  </conditionalFormatting>
  <conditionalFormatting sqref="S23:S24">
    <cfRule type="cellIs" dxfId="0" priority="1" operator="greaterThan">
      <formula>100</formula>
    </cfRule>
  </conditionalFormatting>
  <dataValidations count="1">
    <dataValidation type="list" allowBlank="1" showInputMessage="1" showErrorMessage="1" sqref="Q26:Q1048576" xr:uid="{00000000-0002-0000-0000-000000000000}">
      <formula1>$A$38:$A$39</formula1>
    </dataValidation>
  </dataValidations>
  <pageMargins left="0.7" right="0.7" top="0.75" bottom="0.75" header="0.3" footer="0.3"/>
  <pageSetup orientation="portrait" verticalDpi="598" r:id="rId1"/>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4000000}">
          <x14:formula1>
            <xm:f>Hoja2!$A$24:$A$29</xm:f>
          </x14:formula1>
          <xm:sqref>K26:K1048576</xm:sqref>
        </x14:dataValidation>
        <x14:dataValidation type="list" allowBlank="1" showInputMessage="1" showErrorMessage="1" xr:uid="{00000000-0002-0000-0000-000006000000}">
          <x14:formula1>
            <xm:f>Hoja2!$A$36:$A$37</xm:f>
          </x14:formula1>
          <xm:sqref>O26:O1048576 Q17 Q19:Q21 Q23:Q24</xm:sqref>
        </x14:dataValidation>
        <x14:dataValidation type="list" allowBlank="1" showInputMessage="1" showErrorMessage="1" xr:uid="{00000000-0002-0000-0000-000007000000}">
          <x14:formula1>
            <xm:f>Hoja2!$A$24:$A$27</xm:f>
          </x14:formula1>
          <xm:sqref>K17 K19:K21 K23:K24</xm:sqref>
        </x14:dataValidation>
        <x14:dataValidation type="list" allowBlank="1" showInputMessage="1" showErrorMessage="1" xr:uid="{00000000-0002-0000-0000-000001000000}">
          <x14:formula1>
            <xm:f>Hoja2!$A$1:$A$3</xm:f>
          </x14:formula1>
          <xm:sqref>C17 C19:C21 C26:C1048576 C23:C24</xm:sqref>
        </x14:dataValidation>
        <x14:dataValidation type="list" allowBlank="1" showInputMessage="1" showErrorMessage="1" xr:uid="{00000000-0002-0000-0000-000002000000}">
          <x14:formula1>
            <xm:f>Hoja2!$A$7:$A$9</xm:f>
          </x14:formula1>
          <xm:sqref>E17 E19:E21 E26:E1048576 E23:E24</xm:sqref>
        </x14:dataValidation>
        <x14:dataValidation type="list" allowBlank="1" showInputMessage="1" showErrorMessage="1" xr:uid="{00000000-0002-0000-0000-000003000000}">
          <x14:formula1>
            <xm:f>Hoja2!$A$12:$A$14</xm:f>
          </x14:formula1>
          <xm:sqref>I26:I1048576 I17 G17 G19:G21 I19:I21 G26:G1048576 I23:I24 G23:G24</xm:sqref>
        </x14:dataValidation>
        <x14:dataValidation type="list" allowBlank="1" showInputMessage="1" showErrorMessage="1" xr:uid="{00000000-0002-0000-0000-000005000000}">
          <x14:formula1>
            <xm:f>Hoja2!$A$31:$A$32</xm:f>
          </x14:formula1>
          <xm:sqref>M17 M19:M21 M26:M1048576 M23:M24</xm:sqref>
        </x14:dataValidation>
        <x14:dataValidation type="list" allowBlank="1" showInputMessage="1" showErrorMessage="1" xr:uid="{4B8F3C64-4E52-4633-816E-168D1C1FC2DF}">
          <x14:formula1>
            <xm:f>Hoja2!$A$41:$A$43</xm:f>
          </x14:formula1>
          <xm:sqref>O17 O19:O21 O23:O24</xm:sqref>
        </x14:dataValidation>
        <x14:dataValidation type="list" allowBlank="1" showInputMessage="1" showErrorMessage="1" xr:uid="{84772AAD-EBC7-400A-B4C8-4F61132C0839}">
          <x14:formula1>
            <xm:f>Hoja2!$E$1:$E$2</xm:f>
          </x14:formula1>
          <xm:sqref>C3:J11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E43"/>
  <sheetViews>
    <sheetView workbookViewId="0">
      <selection activeCell="E3" sqref="E3"/>
    </sheetView>
  </sheetViews>
  <sheetFormatPr baseColWidth="10" defaultColWidth="11.42578125" defaultRowHeight="15" x14ac:dyDescent="0.25"/>
  <cols>
    <col min="1" max="1" width="59.85546875" customWidth="1"/>
  </cols>
  <sheetData>
    <row r="1" spans="1:5" ht="60" x14ac:dyDescent="0.25">
      <c r="A1" s="1" t="s">
        <v>30</v>
      </c>
      <c r="B1">
        <v>50</v>
      </c>
      <c r="E1" t="s">
        <v>8</v>
      </c>
    </row>
    <row r="2" spans="1:5" ht="60" x14ac:dyDescent="0.25">
      <c r="A2" s="1" t="s">
        <v>35</v>
      </c>
      <c r="B2">
        <v>30</v>
      </c>
      <c r="E2" t="s">
        <v>11</v>
      </c>
    </row>
    <row r="3" spans="1:5" ht="60" x14ac:dyDescent="0.25">
      <c r="A3" s="1" t="s">
        <v>40</v>
      </c>
      <c r="B3">
        <v>20</v>
      </c>
    </row>
    <row r="6" spans="1:5" x14ac:dyDescent="0.25">
      <c r="A6" s="1" t="s">
        <v>41</v>
      </c>
    </row>
    <row r="7" spans="1:5" x14ac:dyDescent="0.25">
      <c r="A7" t="s">
        <v>42</v>
      </c>
      <c r="B7">
        <v>5</v>
      </c>
    </row>
    <row r="8" spans="1:5" x14ac:dyDescent="0.25">
      <c r="A8" s="1" t="s">
        <v>36</v>
      </c>
      <c r="B8">
        <v>12</v>
      </c>
    </row>
    <row r="9" spans="1:5" x14ac:dyDescent="0.25">
      <c r="A9" t="s">
        <v>31</v>
      </c>
      <c r="B9">
        <v>19.25</v>
      </c>
    </row>
    <row r="12" spans="1:5" x14ac:dyDescent="0.25">
      <c r="A12" t="s">
        <v>42</v>
      </c>
      <c r="B12">
        <v>2.5</v>
      </c>
    </row>
    <row r="13" spans="1:5" x14ac:dyDescent="0.25">
      <c r="A13" t="s">
        <v>36</v>
      </c>
      <c r="B13">
        <v>6</v>
      </c>
    </row>
    <row r="14" spans="1:5" x14ac:dyDescent="0.25">
      <c r="A14" t="s">
        <v>31</v>
      </c>
      <c r="B14">
        <v>9.625</v>
      </c>
    </row>
    <row r="17" spans="1:2" x14ac:dyDescent="0.25">
      <c r="A17" s="1" t="s">
        <v>6</v>
      </c>
    </row>
    <row r="18" spans="1:2" x14ac:dyDescent="0.25">
      <c r="A18" t="s">
        <v>42</v>
      </c>
      <c r="B18">
        <v>2.5</v>
      </c>
    </row>
    <row r="19" spans="1:2" x14ac:dyDescent="0.25">
      <c r="A19" s="1" t="s">
        <v>36</v>
      </c>
      <c r="B19">
        <v>6</v>
      </c>
    </row>
    <row r="20" spans="1:2" x14ac:dyDescent="0.25">
      <c r="A20" t="s">
        <v>31</v>
      </c>
      <c r="B20">
        <v>9.625</v>
      </c>
    </row>
    <row r="23" spans="1:2" x14ac:dyDescent="0.25">
      <c r="A23" t="s">
        <v>43</v>
      </c>
    </row>
    <row r="24" spans="1:2" ht="75" x14ac:dyDescent="0.25">
      <c r="A24" s="1" t="s">
        <v>32</v>
      </c>
      <c r="B24">
        <v>10</v>
      </c>
    </row>
    <row r="25" spans="1:2" ht="75" x14ac:dyDescent="0.25">
      <c r="A25" s="1" t="s">
        <v>44</v>
      </c>
      <c r="B25">
        <v>7</v>
      </c>
    </row>
    <row r="26" spans="1:2" ht="30" x14ac:dyDescent="0.25">
      <c r="A26" s="1" t="s">
        <v>45</v>
      </c>
      <c r="B26">
        <v>5</v>
      </c>
    </row>
    <row r="27" spans="1:2" x14ac:dyDescent="0.25">
      <c r="A27" s="1" t="s">
        <v>46</v>
      </c>
      <c r="B27">
        <v>0</v>
      </c>
    </row>
    <row r="28" spans="1:2" x14ac:dyDescent="0.25">
      <c r="A28" s="1"/>
    </row>
    <row r="30" spans="1:2" ht="30" x14ac:dyDescent="0.25">
      <c r="A30" s="1" t="s">
        <v>24</v>
      </c>
    </row>
    <row r="31" spans="1:2" x14ac:dyDescent="0.25">
      <c r="A31" s="1" t="s">
        <v>33</v>
      </c>
      <c r="B31">
        <v>1</v>
      </c>
    </row>
    <row r="32" spans="1:2" x14ac:dyDescent="0.25">
      <c r="A32" s="1" t="s">
        <v>37</v>
      </c>
      <c r="B32">
        <v>0</v>
      </c>
    </row>
    <row r="35" spans="1:2" x14ac:dyDescent="0.25">
      <c r="A35" s="1" t="s">
        <v>47</v>
      </c>
    </row>
    <row r="36" spans="1:2" x14ac:dyDescent="0.25">
      <c r="A36" s="1" t="s">
        <v>33</v>
      </c>
      <c r="B36">
        <v>0.25</v>
      </c>
    </row>
    <row r="37" spans="1:2" x14ac:dyDescent="0.25">
      <c r="A37" s="1" t="s">
        <v>37</v>
      </c>
      <c r="B37">
        <v>0</v>
      </c>
    </row>
    <row r="40" spans="1:2" x14ac:dyDescent="0.25">
      <c r="A40" s="1" t="s">
        <v>48</v>
      </c>
    </row>
    <row r="41" spans="1:2" x14ac:dyDescent="0.25">
      <c r="A41" s="1" t="s">
        <v>38</v>
      </c>
      <c r="B41">
        <v>0.25</v>
      </c>
    </row>
    <row r="42" spans="1:2" x14ac:dyDescent="0.25">
      <c r="A42" s="1" t="s">
        <v>34</v>
      </c>
      <c r="B42">
        <v>0.2</v>
      </c>
    </row>
    <row r="43" spans="1:2" x14ac:dyDescent="0.25">
      <c r="A43" s="1" t="s">
        <v>49</v>
      </c>
      <c r="B43">
        <v>0.15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 Evaluación </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MARIA PEREZ CARDENAS</dc:creator>
  <cp:keywords/>
  <dc:description/>
  <cp:lastModifiedBy>Ana María Pérez Cárdenas </cp:lastModifiedBy>
  <cp:revision/>
  <dcterms:created xsi:type="dcterms:W3CDTF">2023-05-18T12:47:14Z</dcterms:created>
  <dcterms:modified xsi:type="dcterms:W3CDTF">2023-06-13T20:23:33Z</dcterms:modified>
  <cp:category/>
  <cp:contentStatus/>
</cp:coreProperties>
</file>