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16"/>
  <workbookPr defaultThemeVersion="166925"/>
  <mc:AlternateContent xmlns:mc="http://schemas.openxmlformats.org/markup-compatibility/2006">
    <mc:Choice Requires="x15">
      <x15ac:absPath xmlns:x15ac="http://schemas.microsoft.com/office/spreadsheetml/2010/11/ac" url="/Users/saranoheliaguerreromendez/Downloads/"/>
    </mc:Choice>
  </mc:AlternateContent>
  <xr:revisionPtr revIDLastSave="0" documentId="8_{446D1BB7-1108-2444-9669-67C99AA15F28}" xr6:coauthVersionLast="47" xr6:coauthVersionMax="47" xr10:uidLastSave="{00000000-0000-0000-0000-000000000000}"/>
  <bookViews>
    <workbookView xWindow="0" yWindow="0" windowWidth="28800" windowHeight="18000" xr2:uid="{C6CAA60F-D867-414F-AF9F-0106C769E776}"/>
  </bookViews>
  <sheets>
    <sheet name="Analisis_cotizaciones"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2" i="5" l="1"/>
  <c r="H38" i="5"/>
  <c r="I38" i="5"/>
  <c r="H45" i="5"/>
  <c r="H42" i="5"/>
  <c r="I42" i="5" s="1"/>
  <c r="H41" i="5"/>
  <c r="I41" i="5" s="1"/>
  <c r="H40" i="5"/>
  <c r="I40" i="5" s="1"/>
  <c r="H39" i="5"/>
  <c r="I39" i="5" s="1"/>
  <c r="H37" i="5"/>
  <c r="I37" i="5" s="1"/>
  <c r="H36" i="5"/>
  <c r="I36" i="5" s="1"/>
  <c r="H26" i="5"/>
  <c r="I26" i="5" s="1"/>
  <c r="H24" i="5"/>
  <c r="H23" i="5"/>
  <c r="I23" i="5" s="1"/>
  <c r="H22" i="5"/>
  <c r="I22" i="5"/>
  <c r="H34" i="5"/>
  <c r="I34" i="5" s="1"/>
  <c r="H33" i="5"/>
  <c r="I33" i="5" s="1"/>
  <c r="H20" i="5"/>
  <c r="I20" i="5" s="1"/>
  <c r="H16" i="5"/>
  <c r="I16" i="5" s="1"/>
  <c r="H11" i="5"/>
  <c r="I11" i="5" s="1"/>
  <c r="H12" i="5"/>
  <c r="I12" i="5" s="1"/>
  <c r="H13" i="5"/>
  <c r="I13" i="5" s="1"/>
  <c r="H14" i="5"/>
  <c r="I14" i="5" s="1"/>
  <c r="H15" i="5"/>
  <c r="I15" i="5" s="1"/>
  <c r="H17" i="5"/>
  <c r="I17" i="5" s="1"/>
  <c r="H18" i="5"/>
  <c r="I18" i="5" s="1"/>
  <c r="H19" i="5"/>
  <c r="I19" i="5" s="1"/>
  <c r="H21" i="5"/>
  <c r="I21" i="5" s="1"/>
  <c r="I24" i="5"/>
  <c r="H25" i="5"/>
  <c r="I25" i="5" s="1"/>
  <c r="H27" i="5"/>
  <c r="I27" i="5" s="1"/>
  <c r="H28" i="5"/>
  <c r="I28" i="5" s="1"/>
  <c r="H29" i="5"/>
  <c r="I29" i="5" s="1"/>
  <c r="H30" i="5"/>
  <c r="I30" i="5" s="1"/>
  <c r="H31" i="5"/>
  <c r="I31" i="5" s="1"/>
  <c r="I32" i="5"/>
  <c r="H35" i="5"/>
  <c r="I35" i="5" s="1"/>
  <c r="H43" i="5"/>
  <c r="I43" i="5" s="1"/>
  <c r="H44" i="5"/>
  <c r="I44" i="5" s="1"/>
  <c r="I45" i="5"/>
  <c r="H46" i="5"/>
  <c r="I46" i="5" s="1"/>
  <c r="H47" i="5"/>
  <c r="I47" i="5" s="1"/>
  <c r="H48" i="5"/>
  <c r="I48" i="5" s="1"/>
  <c r="H49" i="5"/>
  <c r="I49" i="5" s="1"/>
  <c r="I50" i="5" l="1"/>
  <c r="I51" i="5" s="1"/>
  <c r="I52" i="5" s="1"/>
</calcChain>
</file>

<file path=xl/sharedStrings.xml><?xml version="1.0" encoding="utf-8"?>
<sst xmlns="http://schemas.openxmlformats.org/spreadsheetml/2006/main" count="57" uniqueCount="57">
  <si>
    <t>FORMATO DE COTIZACIÓN DOTACIÓN DE MOBILIARIO</t>
  </si>
  <si>
    <t>ITEM</t>
  </si>
  <si>
    <t>ELEMENTO</t>
  </si>
  <si>
    <t>CANTIDAD TOTAL</t>
  </si>
  <si>
    <t>VALOR UNITARIO DQ MOBILIARIO</t>
  </si>
  <si>
    <t>VALOR UNITARIO GLORIA OSORIO</t>
  </si>
  <si>
    <t>VALOR UNITARIO PAGINAS WEB</t>
  </si>
  <si>
    <t>PROMEDIO VALOR UNITARIO</t>
  </si>
  <si>
    <t>VR TOTAL SIN IVA</t>
  </si>
  <si>
    <t>Silla giratoria ergonómica con brazos, Ancho: 61 cm., Altura: 102 cm – 115 cm., Altura asiento: 45 cm – 58 cm., Profundidad asiento: 61 cm,  Tapizada en paño hilat, color a seleccionar por la ESAP, con carcazas en la espalda y asiento, Acabado en textil Hilat o similar, asiento en espuma inyectada densidad 45, espalda en espuma laminada de alta densidad 50 mm de espesor, carcasas asiento y espalda media en polipropileno, brazos en nylon Graduables. Mecanismo Contacto permanente, que reclina la espalda de 88 hasta 105 grados permitiendo que los pies permanezcan apoyados en el piso, sistema  que permite graduar la altura de la  espalda y la profundidad del asiento, columna  neumática que amortigua los movimientos del cuerpo y permite ajustar la altura, telescopio protector de columna, base en nylon de cinco aspas, rodachinas doble rueda.</t>
  </si>
  <si>
    <t xml:space="preserve">Silla giratoria ergonómica sin brazos, Ancho: 61 cm., Altura: 102 cm – 115 cm., Altura asiento: 45 cm – 58 cm., Profundidad asiento: 61 cm,  Tapizada en paño hilat, color a seleccionar por la ESAP, con carcazas en la espalda y asiento, Acabado en textil Hilat o similar, asiento en espuma inyectada densidad 45, espalda en espuma laminada de alta densidad 50 mm de espesor, carcasas asiento y espalda media en polipropileno, brazos en nylon Graduables. Mecanismo Contacto permanente, que reclina la espalda de 88 hasta 105 grados permitiendo que los pies permanezcan apoyados en el piso, sistema  que permite graduar la altura de la  espalda y la profundidad del asiento, columna  neumática que amortigua los movimientos del cuerpo y permite ajustar la altura, telescopio protector de columna, base en nylon de cinco aspas, rodachinas doble rueda. </t>
  </si>
  <si>
    <t xml:space="preserve">Silla gerencial, Ancho: 71 cm., Altura: 117 cm – 126 cm., Altura asiento: 43 cm – 52 cm., Profundidad asiento: 68 cm.,  asiento  en espuma de alta densidad forrado en paño color a seleccionar por la entidad, espaldar en malla elastica con carcaza en polipropileno y fibra de vidrio,  asiento, espaldar y apoya brazos de altura ajustables, espladar con inclinación ajustable,  Ajuste del respaldo lumbar y apoya cabeza en altura y posición, base en acero cromado de cinco aspas con rodachines .   </t>
  </si>
  <si>
    <t xml:space="preserve">Silla interlocutora fija con brazos, Tapizada en paño hilat- con carcazas en la espalda y asiento, base tubo metálica, Silla Interlocutora, Acabado en paño Hilat o similar, asiento en espuma inyectada densidad 45, espalda en espuma laminada de alta densidad 50 mm de espesor, bastidores y carcazas en polipropileno, con brazos, estructura en tubo elíptico 14 * 24 mm., pintura epoxi poliéster de aplicación electrostática. </t>
  </si>
  <si>
    <t>Archivador Metalico cuatro gavetas, capacidad aprox. 60 carpetas por gaveta.</t>
  </si>
  <si>
    <t xml:space="preserve">Archivo de dos modulos rodantes manual y dos fijos laterales: Parales de 2.00 alto y entrepaños de 0.30 frente mts de fondo x 1,0 de frente, con dobles tope de espaldar y refuerzo, fabricados en lámina CR C16 y C20 respectivamente, con una resistencia de 80 kg peso repartido.
Acabos frontales en lámina CR cal 18 en pintura electrostática, color a elegir por la ESAP, puerta con cerradura.
Desplazamiento de módulos móviles manualmente, sobre bases y rieles fabricados en ángulo de 1 1/2" x 3/16 de pulgada, accionados mediante manija de empuje manual sobre las ruedas  de tracción macizas de hierro maquinado, que incluyen rodamientos sellados de 3,5" de diámetro. Tensores en platina de 3/4 * 1/8 de pulgada.
El archivo estará compuesto por dos unidades de consulta fijas y una doble rodante, con una puerta.
Las UDC de consulta fijas medirán en su interior 1.0 de frente x 0.30 de fondo x 2.0 m de alto y el panel frontal será de 0,35 de frente por 2,0 de alto y las dobles rodantes serán cada una de 1,0 de frente x 0,60 de fondo (2 de 0,30 m) y 2,0 de alto y el panel frontal será de 0,75 x 2,0 m, la puerta será de 0,75 de frente por 2,0 de alto con llave. Espacios para carpetas tamaño oficio y AZ- Oficio. 
</t>
  </si>
  <si>
    <t>Silla fija, Ancho: 54 cm, Altura: 81 cm., Altura asiento: 46 cm, Profundidad asiento: 46 cm,  con carcazas en la espalda y asiento, base tubo metálica, Acabado en paño Hilat o similar, asiento en espuma inyectada densidad 45, espalda en espuma laminada de alta densidad 50 mm de espesor, bastidores y carcazas en polipropileno, sin brazos, estructura en tubo elíptico 14 * 24 mm., pintura epoxi poliéster de aplicación electrostática.</t>
  </si>
  <si>
    <t xml:space="preserve">Silla universitaria con brazo escualizable, Tapizada en paño hilat- con carcazas en la espalda y asiento, base tubo metálica, con carcazas en la espalda y asiento, base tubo metálica, Acabado en paño Hilat o similar, asiento en espuma inyectada densidad 45, espalda en espuma laminada de alta densidad 50 mm de espesor, bastidores y carcazas en polipropileno, con brazos, estructura en tubo elíptico 14 * 24 mm., pintura epoxi poliéster de aplicación electrostática. </t>
  </si>
  <si>
    <t>Escritorio rectangular para profesor,( 1.60 m de largo x 0.60 ancho) con dos gavetas, bandeja portacables troquelada,  superficie en aglomerado, formica y canto en PVC, estructura en lámica C.R. con pintura al horno,  faldera en lámina  C.R. troquelada</t>
  </si>
  <si>
    <t>Tablero en acrilico fijado a muro, medidas: 2.40 x 1.20 m., con porta 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</si>
  <si>
    <t>Tablero en acrilico fijado a muro, medidas: 80cm x 60 cm, con portaborrador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</si>
  <si>
    <t>Tablero en acrilico fijado a muro, medidas: 80cm x 120 cm, con portaborrador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</si>
  <si>
    <t>Tablero fabricado en mdf de 9mm y laminado en formica blanca para escritura con marcador borrable, medidas 80*120 cms.
Estructura movil fabricada en tubo de 2" x 1" , ruedas con freno medida total de la estructura incluido el tablero 185 * 120 cms.
Acabados en pintura electrostatica negra o gris.</t>
  </si>
  <si>
    <r>
      <t>Puestos de trabajo en L autosoportados (</t>
    </r>
    <r>
      <rPr>
        <sz val="12"/>
        <rFont val="Arial  "/>
      </rPr>
      <t>1.20 m. de lado x 0.60 m. ancho</t>
    </r>
    <r>
      <rPr>
        <sz val="12"/>
        <color theme="1"/>
        <rFont val="Arial  "/>
      </rPr>
      <t>) con cajonera 2x1 con cerradura,  superficie en aglomerado cara superior en fórmica de alta calidad F8 o superior, superficie inferior en balance Backer para evitar pandeos y proteger de la humedad y canto en PVC, erstructura en lámina de acero CR con pintura electroestática,  pantalla en vidrio sandblasting (2) h= 0.40 m. y soportes en acero, faldero en lámica C.R. troquelado con pintura electtoestética. Bandeja portacables en lámica C.R. troquelada y pintura electroestática. Perforación rematada por un pasa cables de material plástico o similar que atraviese la superficie.</t>
    </r>
  </si>
  <si>
    <t xml:space="preserve">Estantes metálicos fijados a muro o piso, h=2m. L=0,90m, a=0.30m, con 5 entrepaños y tapa superior, Anaqueles o bandejas en lámina de hierro calibre 1/32″ o chapa 22. Angulos ranurados de lámina de hierro espesor 1/16″  y  2.0mm., terminados con pintura electrostática. </t>
  </si>
  <si>
    <t>Kit Base y asta en madera  para  Bandera
Moharra en bronce, brillante.
Base en madera 4 niveles.
Asta en madera de 2.20 Cms por 6 Cms de diámetro.</t>
  </si>
  <si>
    <t>BANDERA DE LA ESAP 
100% poliéster (+/-2%) tipo de ligamento tafetán peso: (78 gr/m2) (117 gr/m) +/-5% ancho útil 150 (+/-2cm) encogimiento 2% urdido y trama solidez al lavado 4-5, solidez a la luz 4-5
Anclajes laterales con mínimo 3 ojales metálicos costura en hilo industrial no. 40dobles al margen para cabo de izado doble con refuerzo interno.
Garantía:  6 meses contra defectos de fabricación
Se debe incluir el nombre de la empresa fabricante, fecha de fabricación, mediante la colocación de una etiqueta de 2×5 cm en el reverso, en la manga (borde) de la bandera.
logotipo: Aplicado en el centro de la bandera pegado y cocido puede ser sublimado oserigrafiado de acuerdo al requerimiento de la entidad.
Medidas: 3.00m X 2.00m</t>
  </si>
  <si>
    <t>BANDERA DE COLOMBIA
100% poliéster (+/-2%) tipo de ligamento tafetán peso: (78 gr/m2) (117 gr/m) +/-5% ancho útil 150 (+/-2cm) encogimiento 2% urdido y trama solidez al lavado 4-5, solidez a la luz 4-5
Anclajes laterales con mínimo 3 ojales metálicos costura en hilo industrial no. 40dobles al margen para cabo de izado doble con refuerzo interno.
Garantía:  6 meses contra defectos de fabricación
Se debe incluir el nombre de la empresa fabricante, fecha de fabricación, mediante la colocación de una etiqueta de 2×5 cm en el reverso, en la manga (borde) de la bandera.
logotipo: Aplicado en el centro de la bandera pegado y cocido puede ser sublimado oserigrafiado de acuerdo al requerimiento de la entidad.
Medidas: 3.00m X 2.00m</t>
  </si>
  <si>
    <t>BANDERA DEPARTAMENTAL 
100% poliéster (+/-2%) tipo de ligamento tafetán peso: (78 gr/m2) (117 gr/m) +/-5% ancho útil 150 (+/-2cm) encogimiento 2% urdido y trama solidez al lavado 4-5, solidez a la luz 4-5
Anclajes laterales con mínimo 3 ojales metálicos costura en hilo industrial no. 40dobles al margen para cabo de izado doble con refuerzo interno.
Garantía:  6 meses contra defectos de fabricación
Se debe incluir el nombre de la empresa fabricante, fecha de fabricación, mediante la colocación de una etiqueta de 2×5 cm en el reverso, en la manga (borde) de la bandera.
logotipo: Aplicado en el centro de la bandera pegado y cocido puede ser sublimado oserigrafiado de acuerdo al requerimiento de la entidad.
Medidas: 3.00m X 2.00m</t>
  </si>
  <si>
    <t>Basurera: Alto: 30 cms. Frente: 25 cms. 
Estructura: Lámina lisa cr c20. Fondo: lámina lisa cr c22. Peso: 1.86 kg. Acabado: pintura electrostática previo desengrase y fosfatado. Colores: estándar aluminios, gris nopal, gris tronado y negro</t>
  </si>
  <si>
    <t>Ventilador de pedestal/pie de 18” portátil, 3 velocidades, Ventilador de pie con 5 aspas y asa ergonómica integrada para transportarlo, Oscilación automática para una mayor difusión del aire; orientación y altura ajustable, Rejilla reforzada para la seguridad infantil que impide introducir una mano o un dedo en las aspas, ruido 45 dB(A), material: metal platico, con 5 aspas  y asa ergonómica integrada para transportarlo</t>
  </si>
  <si>
    <t>Conjunto de mesa para exterior en madera teka tratada para soportar la intemperie, sillas incluidas (4 personas) en el mismo material. Con sombrilla en tela polyester lavable de armado sencillo, y con traba de seguridad</t>
  </si>
  <si>
    <t>Silla de ruedas Estructura en acero cromado.
Plegable, apoya brazos abatibles.
Tapiz de respaldo en Engomado 600 relleno en espuma densidad 25.
Tapiz de asiento en lona impermeable con refuerzo tejido de fibra.
Apoya pies desmontables de altura  regulable.
Ruedas delanteras 7” maciza.
Ruedas traseras aro 24, aro propulsor y freno
Ancho del asiento: 44cm. Y 40 cm.
Profundidad del asiento: 40 cm.</t>
  </si>
  <si>
    <t>Escaleras Dieléctricas - Fibra de Vidrio Cumplen con las normas ANSI 14.2 - AUTOSOPORTADA TIPO TIJERA Rango de Medidas DE 0,91 m hasta 6,10 m Material largueros PLASTICO REFORZADO CON FIBRA DE VIDRIO Material peldaños ALUMINIO Capacidad de carga 300 lb - 136 kg Numero de secciones 1 Tipo de escalera IA Capacidad dieléctrica C.A.90.000 V C.D. 25.000 V Elaboración FABRICADO BAJO NORMA ANSI ASC A14.5:2017 Accesorios Bandeja plástica, Zapatas antideslizantes</t>
  </si>
  <si>
    <t>Cartelera en corcho Medidas: 80 cm largo x 60 cm alto
Características: diseño tradicional, de alta calidad, resistente y duradera, con marco.
Material: Corcho
Color Café, plateado</t>
  </si>
  <si>
    <t xml:space="preserve">CARRETA SUPER LIVIANA ( 16 Kilos) 2 MODOS DE USO (en dos ruedas o en 4 ruedas) Soporta CARGA (300LB ) , HECHA CON MATERIALES ALUMINIO CALIDAD INDUSTRIAL LIVIANOS Y RESISTENTES, DE MUY FACIL PLEGADO, DIMENSIONES: ( 55 CMS, X 53 CMS X 125 CMS), ERGONÓMICO - Reduce el riesgo de lesiones, fatiga y tensión muscular. FUERTE - Capacidad de 300 lb en la posición 4 ruedas. FÁCIL DE MOVER - Llantas Para Trabajo Pesado. FÁCIL DE USAR - conversión rápida con una sola mano, sin tornillos o herramientas. LIGERO - de aluminio de calidad comercial - Fácil de manejar, ideal tanto para la industria,hogar como la oficina.Cargador manual fabricado en aluminio
</t>
  </si>
  <si>
    <t>Cartelera Tablero de corcho 112x72cm espesor 3 mm, su cara interior
forrada con tela fieltro, color azul oscura y sujeta a la cara
posterior del tablero de corcho con pega en la cual la tela
cubrirá 10 cm desde el perímetro del tablero.
 EL tablero de MDF delgado 112x72cm espesor 3 mm se
colocara junta a la cara posterior del tablero de corcho.
 Los dos tableros se ubicarán en el lado posterior de la
estructura y será enmarcado con un ángulo de aluminio 10 x
10 mm y espesor 1 mm, a la cual se sujetaran ambos
elementos con remaches</t>
  </si>
  <si>
    <t>Estiba Plastica
Medida: 1.00 x 1.20 x 15 cm
Resistencia en estática: Desde 3.000 Kg a 5.000 Kg.
Resistencia en dinámica: De 1.000 kg a 1.500 kg
Material: Plásticos pos industriales y polipropileno
Almacenamiento: Piso, piso y rack.
Entradas: Dos y cuatro
Superficie: Plana
Propiedades: Resistencia al impacto, rigidez, frío y calor.</t>
  </si>
  <si>
    <t>Horno Microhondas
Trabajo pesado. Especial para dobles porciones. Descongelamiento automático. 10 botones programables en diferentes opciones. Memoria anti fallos de luz. Reloj indicador de gran visibilidad. Apropiado
para calentar almuerzos.
Capacidad: 0.8 pie cúbico.
Dimensiones internas: 33 x 33 x 20 cm.
Dimensiones externas: 51 x 36 x 30 cm.
Potencia: 1.000 Wh., 110 V.
1 año de garantía
Capacidad para 4 portacomidas,
hasta de quince 15 centímetros de diámetro.
El tiempo promedio para calentar los 4 almuerzos es de 3 minutos</t>
  </si>
  <si>
    <t>Caja Fuerte Digital 31x20x20cm ( Tesoreria)
Teclado, Clave y llave
Capacidad 8,5lt
Anclaje a piso
Modo de apertura: Clave- Llave
Picaporte Mecanico
Tamaño Pequeña</t>
  </si>
  <si>
    <t>Nevera No frost ( Sala Amiga)
Tipo Pequeño
Entre 230 y 260 lt de capacacidad
Ancho : Entre 55 y 65 cm 
Alto:  Entre 130 cm y 160 Cm
Tecnología Home Energy Saver. Cuida el ambiente con el compresor Eco Advance y gas refrigerante R600a. Total Fresh Flow
 Consumo Energetico 28.2 kWh/mes
Control de Temperatura, Luz iterna, sin bandeja de huevos
Material de Bandejas en Nevera: Cristal Templado</t>
  </si>
  <si>
    <t>Poltrona  (Sala Amiga)
 Poltronas fijas
Ancho: 70 centímetros
Largo: 65 centímetros
Material: Facil de limpiar 
Alto: 65 centímetros
Color a Elección.</t>
  </si>
  <si>
    <t>Papelera
Cuerpo metálico enmallado con tapa
Pedal
Con capacidad mínima de 10 litros
Diseño para baños
DEBE PRESENTAR EL  PICTOGRAMA O SIMBOLO QUE REPRESENTE LOS RESIDUOS A CONTENER SEGÚN RESOLUCION 2184 de 2019</t>
  </si>
  <si>
    <r>
      <rPr>
        <b/>
        <sz val="12"/>
        <color theme="1"/>
        <rFont val="Arial  "/>
      </rPr>
      <t>Punto Ecológico</t>
    </r>
    <r>
      <rPr>
        <sz val="12"/>
        <color theme="1"/>
        <rFont val="Arial  "/>
      </rPr>
      <t xml:space="preserve">
Base	metálica con tablero tres puestos 
Mínimo    tres     contenedores     así:
Color blanco: Para depositar los residuos aprovechables como plástico, botellas, latas, vidrio, metales, papel y cartón. - Este tipo de caneca debe ir con el nombre de Residuos	Aprovechables
Color negro: Para depositar residuos no aprovechables como el papel higiénico; servilletas, papeles y cartones contaminados con comida; papeles metalizados, entre otros. -Este tipo de caneca debe ir con el nombre de Residuos No Aprovechables u ordinarios.
Color verde: Para depositar residuos orgánicos aprovechables como los restos de comida, desechos agrícolas etc.- Este tipo de caneca debe ir con el nombre de Residuos	Orgánicos
Capacidad  35 litros 
Contenedores elaborados en plástico
DEBE PRESENTAR EL PICTOGRAMA O SIMBOLO QUE REPRESENTE LOS RESIDUOS A CONTENER SEGÚN RESOLUCION 2184 de 2019 PARA CADA
CANECA PERTENECIENTE A LOS PUNTOS ECOLOGICOS</t>
    </r>
  </si>
  <si>
    <r>
      <rPr>
        <b/>
        <sz val="12"/>
        <color theme="1"/>
        <rFont val="Arial  "/>
      </rPr>
      <t>Punto Ecológico con techo 53 litros tres puestos</t>
    </r>
    <r>
      <rPr>
        <sz val="12"/>
        <color theme="1"/>
        <rFont val="Arial  "/>
      </rPr>
      <t xml:space="preserve">
Base	metálica
Mínimo    tres     contenedores     así:
Color blanco: Para depositar los residuos aprovechables como plástico, botellas, latas, vidrio, metales, papel y cartón. - Este tipo de caneca debe ir con el nombre de Residuos	Aprovechables
Color negro: Para depositar residuos no aprovechables como el papel higiénico; servilletas, papeles y cartones contaminados con comida; papeles metalizados, entre otros. -Este tipo de caneca debe ir con el nombre de Residuos No Aprovechables u ordinarios.
Color verde: Para depositar residuos orgánicos aprovechables como los restos de comida, desechos agrícolas etc.- Este tipo de caneca debe ir con el nombre de Residuos	Orgánicos
Capacidad  53 litros 
Contenedores elaborados en plástico
DEBE PRESENTAR EL PICTOGRAMA O SIMBOLO QUE REPRESENTE LOS RESIDUOS A CONTENER SEGÚN RESOLUCION 2184 de 2019 PARA CADA
CANECA PERTENECIENTE A LOS PUNTOS ECOLOGICOS</t>
    </r>
  </si>
  <si>
    <t>Contenedor de Basura
Elaborado en plástico
Tapa con pedal
Con ruedas
Capacidad de 80 a 85  litros
Color Negro
Impresión de las palabras “Residuos No aprovechables y Ordinarios” en la cara delantera del contenedor
DEBE PRESENTAR EL PICTOGRAMA O SIMBOLO QUE REPRESENTE LOS RESIDUOS A CONTENER SEGÚN RESOLUCION 2184 de 2019 PARA CADA
CANECA PERTENECIENTE A LOS PUNTOS ECOLOGICOS</t>
  </si>
  <si>
    <t>Contenedor de Basura
Elaborado en plástico
Tapa con pedal
Con ruedas
Capacidad de 80 a 85  litros
Color Blanco
Impresión de las palabras “Residuos No aprovechables y Ordinarios” en la cara delantera del contenedor
DEBE PRESENTAR EL PICTOGRAMA O SIMBOLO QUE REPRESENTE LOS RESIDUOS A CONTENER SEGÚN RESOLUCION 2184 de 2019 PARA CADA
CANECA PERTENECIENTE A LOS PUNTOS ECOLOGICOS</t>
  </si>
  <si>
    <t>Contenedor de Basura
Elaborado en plástico
Tapa con pedal
Con ruedas
Capacidad de 80 a 85  litros
Color Rojo
Impresión de las palabras “Residuos No aprovechables y Ordinarios” en la cara delantera del contenedor
DEBE PRESENTAR EL PICTOGRAMA O SIMBOLO QUE REPRESENTE LOS RESIDUOS A CONTENER SEGÚN RESOLUCION 2184 de 2019 PARA CADA
CANECA PERTENECIENTE A LOS PUNTOS ECOLOGICOS</t>
  </si>
  <si>
    <t>Contenedor de Basura
Elaborado en plástico
Tapa con pedal
Con ruedas
Capacidad de 80 a 85  litros
Color Verde
Impresión de las palabras “Residuos No aprovechables y Ordinarios” en la cara delantera del contenedor
DEBE PRESENTAR EL PICTOGRAMA O SIMBOLO QUE REPRESENTE LOS RESIDUOS A CONTENER SEGÚN RESOLUCION 2184 de 2019 PARA CADA
CANECA PERTENECIENTE A LOS PUNTOS ECOLOGICOS</t>
  </si>
  <si>
    <t>VALOR TOTAL SIN IVA</t>
  </si>
  <si>
    <t>IVA 19%</t>
  </si>
  <si>
    <t>VALOR TOTAL</t>
  </si>
  <si>
    <t>Valor Total (con IVA) de la cotización en letras:</t>
  </si>
  <si>
    <t>Razón Social Empresa</t>
  </si>
  <si>
    <t>NIT</t>
  </si>
  <si>
    <t>Nombre de Representante Legal</t>
  </si>
  <si>
    <t>Correo</t>
  </si>
  <si>
    <t>Teléfono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</si>
</sst>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 #,##0.00_);_(&quot;$&quot;\ * \(#,##0.00\);_(&quot;$&quot;\ * &quot;-&quot;??_);_(@_)"/>
    <numFmt numFmtId="165" formatCode="_(&quot;$&quot;\ * #,##0_);_(&quot;$&quot;\ * \(#,##0\);_(&quot;$&quot;\ * &quot;-&quot;??_);_(@_)"/>
  </numFmts>
  <fonts count="8">
    <font>
      <sz val="11"/>
      <color theme="1"/>
      <name val="Calibri"/>
      <family val="2"/>
      <scheme val="minor"/>
    </font>
    <font>
      <sz val="11"/>
      <color theme="1"/>
      <name val="Calibri"/>
      <family val="2"/>
      <scheme val="minor"/>
    </font>
    <font>
      <b/>
      <sz val="11"/>
      <color theme="1"/>
      <name val="Calibri"/>
      <family val="2"/>
      <scheme val="minor"/>
    </font>
    <font>
      <b/>
      <sz val="12"/>
      <name val="Arial  "/>
    </font>
    <font>
      <b/>
      <sz val="12"/>
      <color theme="1"/>
      <name val="Arial  "/>
    </font>
    <font>
      <sz val="12"/>
      <color theme="1"/>
      <name val="Arial  "/>
    </font>
    <font>
      <sz val="12"/>
      <name val="Arial  "/>
    </font>
    <font>
      <b/>
      <sz val="18"/>
      <color theme="1"/>
      <name val="Arial Narrow"/>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43" fontId="1" fillId="0" borderId="0" applyFont="0" applyFill="0" applyBorder="0" applyAlignment="0" applyProtection="0"/>
    <xf numFmtId="164" fontId="1" fillId="0" borderId="0" applyFont="0" applyFill="0" applyBorder="0" applyAlignment="0" applyProtection="0"/>
  </cellStyleXfs>
  <cellXfs count="35">
    <xf numFmtId="0" fontId="0" fillId="0" borderId="0" xfId="0"/>
    <xf numFmtId="0" fontId="3" fillId="2" borderId="1" xfId="0" applyFont="1" applyFill="1" applyBorder="1" applyAlignment="1">
      <alignment horizontal="center" vertical="center"/>
    </xf>
    <xf numFmtId="0" fontId="5" fillId="0" borderId="0" xfId="0" applyFont="1"/>
    <xf numFmtId="0" fontId="5" fillId="0" borderId="1" xfId="0" applyFont="1" applyBorder="1" applyAlignment="1">
      <alignment horizontal="center" vertical="center"/>
    </xf>
    <xf numFmtId="9" fontId="5" fillId="0" borderId="0" xfId="0" applyNumberFormat="1" applyFont="1"/>
    <xf numFmtId="43" fontId="5" fillId="0" borderId="0" xfId="1" applyFont="1"/>
    <xf numFmtId="0" fontId="3" fillId="2"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5" fillId="3" borderId="1" xfId="0" applyFont="1" applyFill="1" applyBorder="1" applyAlignment="1">
      <alignment horizontal="left" vertical="center" wrapText="1"/>
    </xf>
    <xf numFmtId="165" fontId="4" fillId="0" borderId="1" xfId="0" applyNumberFormat="1" applyFont="1" applyBorder="1" applyAlignment="1">
      <alignment vertical="center"/>
    </xf>
    <xf numFmtId="0" fontId="5" fillId="0" borderId="5" xfId="0" applyFont="1" applyBorder="1"/>
    <xf numFmtId="0" fontId="5" fillId="0" borderId="6" xfId="0" applyFont="1" applyBorder="1"/>
    <xf numFmtId="0" fontId="5" fillId="0" borderId="7" xfId="0" applyFont="1" applyBorder="1"/>
    <xf numFmtId="0" fontId="5" fillId="0" borderId="8" xfId="0" applyFont="1" applyBorder="1"/>
    <xf numFmtId="0" fontId="5" fillId="0" borderId="9" xfId="0" applyFont="1" applyBorder="1"/>
    <xf numFmtId="0" fontId="7" fillId="0" borderId="9" xfId="0" applyFont="1" applyBorder="1" applyAlignment="1" applyProtection="1">
      <alignment vertical="center"/>
      <protection locked="0"/>
    </xf>
    <xf numFmtId="0" fontId="0" fillId="0" borderId="0" xfId="0" applyProtection="1">
      <protection locked="0"/>
    </xf>
    <xf numFmtId="0" fontId="5" fillId="0" borderId="10" xfId="0" applyFont="1" applyBorder="1"/>
    <xf numFmtId="0" fontId="5" fillId="0" borderId="11" xfId="0" applyFont="1" applyBorder="1"/>
    <xf numFmtId="0" fontId="5" fillId="0" borderId="12" xfId="0" applyFont="1" applyBorder="1"/>
    <xf numFmtId="0" fontId="5" fillId="0" borderId="0" xfId="0" applyFont="1" applyProtection="1">
      <protection locked="0"/>
    </xf>
    <xf numFmtId="165" fontId="4" fillId="0" borderId="1" xfId="0" applyNumberFormat="1" applyFont="1" applyBorder="1"/>
    <xf numFmtId="165" fontId="5" fillId="0" borderId="1" xfId="2" applyNumberFormat="1" applyFont="1" applyFill="1" applyBorder="1" applyAlignment="1" applyProtection="1">
      <alignment horizontal="center" vertical="center"/>
      <protection locked="0"/>
    </xf>
    <xf numFmtId="164" fontId="5" fillId="0" borderId="1" xfId="2" applyFont="1" applyFill="1" applyBorder="1" applyAlignment="1" applyProtection="1">
      <alignment horizontal="center" vertical="center"/>
    </xf>
    <xf numFmtId="0" fontId="7" fillId="0" borderId="0" xfId="0" applyFont="1" applyAlignment="1" applyProtection="1">
      <alignment horizontal="center" vertical="center"/>
      <protection locked="0"/>
    </xf>
    <xf numFmtId="0" fontId="4" fillId="0" borderId="2" xfId="0" applyFont="1" applyBorder="1" applyAlignment="1">
      <alignment horizontal="right" vertical="center"/>
    </xf>
    <xf numFmtId="0" fontId="4" fillId="0" borderId="4" xfId="0" applyFont="1" applyBorder="1" applyAlignment="1">
      <alignment horizontal="right" vertical="center"/>
    </xf>
    <xf numFmtId="0" fontId="2" fillId="0" borderId="2" xfId="0" applyFont="1" applyBorder="1" applyAlignment="1" applyProtection="1">
      <alignment horizontal="left"/>
      <protection locked="0"/>
    </xf>
    <xf numFmtId="0" fontId="2" fillId="0" borderId="3" xfId="0" applyFont="1" applyBorder="1" applyAlignment="1" applyProtection="1">
      <alignment horizontal="left"/>
      <protection locked="0"/>
    </xf>
    <xf numFmtId="0" fontId="0" fillId="0" borderId="4" xfId="0" applyBorder="1" applyAlignment="1" applyProtection="1">
      <alignment horizontal="left"/>
      <protection locked="0"/>
    </xf>
    <xf numFmtId="0" fontId="0" fillId="0" borderId="3" xfId="0" applyBorder="1" applyAlignment="1" applyProtection="1">
      <alignment horizontal="left"/>
      <protection locked="0"/>
    </xf>
    <xf numFmtId="0" fontId="0" fillId="0" borderId="1" xfId="0" applyBorder="1" applyAlignment="1" applyProtection="1">
      <alignment horizontal="left"/>
      <protection locked="0"/>
    </xf>
    <xf numFmtId="0" fontId="4" fillId="0" borderId="1" xfId="0" applyFont="1" applyBorder="1" applyAlignment="1">
      <alignment horizontal="right" vertical="center"/>
    </xf>
    <xf numFmtId="0" fontId="4" fillId="0" borderId="1" xfId="0" applyFont="1" applyBorder="1" applyAlignment="1">
      <alignment horizontal="right"/>
    </xf>
  </cellXfs>
  <cellStyles count="3">
    <cellStyle name="Millares" xfId="1" builtinId="3"/>
    <cellStyle name="Moneda 2" xfId="2" xr:uid="{AB1AC8C4-9220-4D07-9BF4-03AFF750A73D}"/>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20</xdr:row>
      <xdr:rowOff>0</xdr:rowOff>
    </xdr:from>
    <xdr:to>
      <xdr:col>3</xdr:col>
      <xdr:colOff>304800</xdr:colOff>
      <xdr:row>20</xdr:row>
      <xdr:rowOff>304800</xdr:rowOff>
    </xdr:to>
    <xdr:sp macro="" textlink="">
      <xdr:nvSpPr>
        <xdr:cNvPr id="19" name="AutoShape 5" descr="Tablero Acrilico Borrable 80 X 60 Cm | Cuotas sin interés">
          <a:extLst>
            <a:ext uri="{FF2B5EF4-FFF2-40B4-BE49-F238E27FC236}">
              <a16:creationId xmlns:a16="http://schemas.microsoft.com/office/drawing/2014/main" id="{E2DB116A-25D7-4BC0-A721-5C864E034FB3}"/>
            </a:ext>
          </a:extLst>
        </xdr:cNvPr>
        <xdr:cNvSpPr>
          <a:spLocks noChangeAspect="1" noChangeArrowheads="1"/>
        </xdr:cNvSpPr>
      </xdr:nvSpPr>
      <xdr:spPr bwMode="auto">
        <a:xfrm>
          <a:off x="7629525" y="21488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20</xdr:row>
      <xdr:rowOff>0</xdr:rowOff>
    </xdr:from>
    <xdr:to>
      <xdr:col>3</xdr:col>
      <xdr:colOff>304800</xdr:colOff>
      <xdr:row>20</xdr:row>
      <xdr:rowOff>304800</xdr:rowOff>
    </xdr:to>
    <xdr:sp macro="" textlink="">
      <xdr:nvSpPr>
        <xdr:cNvPr id="20" name="AutoShape 6" descr="Tablero Acrilico Borrable 80 X 60 Cm | Cuotas sin interés">
          <a:extLst>
            <a:ext uri="{FF2B5EF4-FFF2-40B4-BE49-F238E27FC236}">
              <a16:creationId xmlns:a16="http://schemas.microsoft.com/office/drawing/2014/main" id="{A442518D-2D53-4046-8C79-DE96D2C70BC4}"/>
            </a:ext>
          </a:extLst>
        </xdr:cNvPr>
        <xdr:cNvSpPr>
          <a:spLocks noChangeAspect="1" noChangeArrowheads="1"/>
        </xdr:cNvSpPr>
      </xdr:nvSpPr>
      <xdr:spPr bwMode="auto">
        <a:xfrm>
          <a:off x="9829800" y="21488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23</xdr:row>
      <xdr:rowOff>0</xdr:rowOff>
    </xdr:from>
    <xdr:to>
      <xdr:col>3</xdr:col>
      <xdr:colOff>304800</xdr:colOff>
      <xdr:row>23</xdr:row>
      <xdr:rowOff>304800</xdr:rowOff>
    </xdr:to>
    <xdr:sp macro="" textlink="">
      <xdr:nvSpPr>
        <xdr:cNvPr id="24" name="AutoShape 10" descr="Imagen 1 de 2 de Escritorio Profesional Para Oficina- Ajusta Las Medidas">
          <a:extLst>
            <a:ext uri="{FF2B5EF4-FFF2-40B4-BE49-F238E27FC236}">
              <a16:creationId xmlns:a16="http://schemas.microsoft.com/office/drawing/2014/main" id="{CECB70E9-52A5-43E1-9F6A-97F402109BA0}"/>
            </a:ext>
          </a:extLst>
        </xdr:cNvPr>
        <xdr:cNvSpPr>
          <a:spLocks noChangeAspect="1" noChangeArrowheads="1"/>
        </xdr:cNvSpPr>
      </xdr:nvSpPr>
      <xdr:spPr bwMode="auto">
        <a:xfrm>
          <a:off x="7629525" y="25888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23</xdr:row>
      <xdr:rowOff>0</xdr:rowOff>
    </xdr:from>
    <xdr:to>
      <xdr:col>3</xdr:col>
      <xdr:colOff>304800</xdr:colOff>
      <xdr:row>23</xdr:row>
      <xdr:rowOff>304800</xdr:rowOff>
    </xdr:to>
    <xdr:sp macro="" textlink="">
      <xdr:nvSpPr>
        <xdr:cNvPr id="25" name="AutoShape 11" descr="Imagen 1 de 2 de Escritorio Profesional Para Oficina- Ajusta Las Medidas">
          <a:extLst>
            <a:ext uri="{FF2B5EF4-FFF2-40B4-BE49-F238E27FC236}">
              <a16:creationId xmlns:a16="http://schemas.microsoft.com/office/drawing/2014/main" id="{26644483-18F0-4353-9A5A-52E06D7AA8DA}"/>
            </a:ext>
          </a:extLst>
        </xdr:cNvPr>
        <xdr:cNvSpPr>
          <a:spLocks noChangeAspect="1" noChangeArrowheads="1"/>
        </xdr:cNvSpPr>
      </xdr:nvSpPr>
      <xdr:spPr bwMode="auto">
        <a:xfrm>
          <a:off x="7629525" y="25888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23</xdr:row>
      <xdr:rowOff>0</xdr:rowOff>
    </xdr:from>
    <xdr:to>
      <xdr:col>3</xdr:col>
      <xdr:colOff>304800</xdr:colOff>
      <xdr:row>23</xdr:row>
      <xdr:rowOff>304800</xdr:rowOff>
    </xdr:to>
    <xdr:sp macro="" textlink="">
      <xdr:nvSpPr>
        <xdr:cNvPr id="26" name="AutoShape 12" descr="Imagen 1 de 2 de Escritorio Profesional Para Oficina- Ajusta Las Medidas">
          <a:extLst>
            <a:ext uri="{FF2B5EF4-FFF2-40B4-BE49-F238E27FC236}">
              <a16:creationId xmlns:a16="http://schemas.microsoft.com/office/drawing/2014/main" id="{F1832C5F-CCE3-4AC0-A303-829D041215B1}"/>
            </a:ext>
          </a:extLst>
        </xdr:cNvPr>
        <xdr:cNvSpPr>
          <a:spLocks noChangeAspect="1" noChangeArrowheads="1"/>
        </xdr:cNvSpPr>
      </xdr:nvSpPr>
      <xdr:spPr bwMode="auto">
        <a:xfrm>
          <a:off x="7629525" y="25888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35</xdr:row>
      <xdr:rowOff>0</xdr:rowOff>
    </xdr:from>
    <xdr:to>
      <xdr:col>3</xdr:col>
      <xdr:colOff>304800</xdr:colOff>
      <xdr:row>35</xdr:row>
      <xdr:rowOff>304800</xdr:rowOff>
    </xdr:to>
    <xdr:sp macro="" textlink="">
      <xdr:nvSpPr>
        <xdr:cNvPr id="28" name="AutoShape 3" descr="Imagen 1 de 6 de Carretilla Zorra Plegable En Aluminio + Pulpo Pretul ">
          <a:extLst>
            <a:ext uri="{FF2B5EF4-FFF2-40B4-BE49-F238E27FC236}">
              <a16:creationId xmlns:a16="http://schemas.microsoft.com/office/drawing/2014/main" id="{B8E6DC6D-5FA8-41CB-967B-DDB5FE18C567}"/>
            </a:ext>
          </a:extLst>
        </xdr:cNvPr>
        <xdr:cNvSpPr>
          <a:spLocks noChangeAspect="1" noChangeArrowheads="1"/>
        </xdr:cNvSpPr>
      </xdr:nvSpPr>
      <xdr:spPr bwMode="auto">
        <a:xfrm>
          <a:off x="7629525" y="496919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95251</xdr:colOff>
      <xdr:row>0</xdr:row>
      <xdr:rowOff>71439</xdr:rowOff>
    </xdr:from>
    <xdr:to>
      <xdr:col>2</xdr:col>
      <xdr:colOff>3119437</xdr:colOff>
      <xdr:row>4</xdr:row>
      <xdr:rowOff>4175</xdr:rowOff>
    </xdr:to>
    <xdr:pic>
      <xdr:nvPicPr>
        <xdr:cNvPr id="47" name="Imagen 46" descr="Logotipo&#10;&#10;Descripción generada automáticamente con confianza media">
          <a:extLst>
            <a:ext uri="{FF2B5EF4-FFF2-40B4-BE49-F238E27FC236}">
              <a16:creationId xmlns:a16="http://schemas.microsoft.com/office/drawing/2014/main" id="{90F50C6C-CB28-429B-A202-DE39544C5B8F}"/>
            </a:ext>
          </a:extLst>
        </xdr:cNvPr>
        <xdr:cNvPicPr>
          <a:picLocks noChangeAspect="1"/>
        </xdr:cNvPicPr>
      </xdr:nvPicPr>
      <xdr:blipFill>
        <a:blip xmlns:r="http://schemas.openxmlformats.org/officeDocument/2006/relationships" r:embed="rId1"/>
        <a:stretch>
          <a:fillRect/>
        </a:stretch>
      </xdr:blipFill>
      <xdr:spPr>
        <a:xfrm>
          <a:off x="628651" y="71439"/>
          <a:ext cx="3576636" cy="694736"/>
        </a:xfrm>
        <a:prstGeom prst="rect">
          <a:avLst/>
        </a:prstGeom>
      </xdr:spPr>
    </xdr:pic>
    <xdr:clientData/>
  </xdr:twoCellAnchor>
  <xdr:twoCellAnchor>
    <xdr:from>
      <xdr:col>1</xdr:col>
      <xdr:colOff>334662</xdr:colOff>
      <xdr:row>63</xdr:row>
      <xdr:rowOff>-1</xdr:rowOff>
    </xdr:from>
    <xdr:to>
      <xdr:col>2</xdr:col>
      <xdr:colOff>2342675</xdr:colOff>
      <xdr:row>66</xdr:row>
      <xdr:rowOff>164775</xdr:rowOff>
    </xdr:to>
    <xdr:sp macro="" textlink="">
      <xdr:nvSpPr>
        <xdr:cNvPr id="48" name="Text Box 1">
          <a:extLst>
            <a:ext uri="{FF2B5EF4-FFF2-40B4-BE49-F238E27FC236}">
              <a16:creationId xmlns:a16="http://schemas.microsoft.com/office/drawing/2014/main" id="{9A094E80-1EC2-4111-AB54-3744873DC8CA}"/>
            </a:ext>
          </a:extLst>
        </xdr:cNvPr>
        <xdr:cNvSpPr txBox="1">
          <a:spLocks noChangeArrowheads="1"/>
        </xdr:cNvSpPr>
      </xdr:nvSpPr>
      <xdr:spPr bwMode="auto">
        <a:xfrm>
          <a:off x="868062" y="85829774"/>
          <a:ext cx="2560463" cy="7362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ct val="102000"/>
            </a:lnSpc>
            <a:spcBef>
              <a:spcPts val="85"/>
            </a:spcBef>
            <a:spcAft>
              <a:spcPts val="0"/>
            </a:spcAft>
          </a:pPr>
          <a:r>
            <a:rPr lang="es-CO" sz="1000">
              <a:effectLst/>
              <a:latin typeface="Arial Narrow" panose="020B0606020202030204" pitchFamily="34" charset="0"/>
              <a:ea typeface="Times New Roman" panose="02020603050405020304" pitchFamily="18" charset="0"/>
            </a:rPr>
            <a:t>Sede</a:t>
          </a:r>
          <a:r>
            <a:rPr lang="es-CO" sz="1000" spc="8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Nacional</a:t>
          </a:r>
          <a:r>
            <a:rPr lang="es-CO" sz="1000" spc="1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a:t>
          </a:r>
          <a:r>
            <a:rPr lang="es-CO" sz="1000" spc="2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Bogotá</a:t>
          </a:r>
          <a:r>
            <a:rPr lang="es-CO" sz="1000" spc="9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a:t>
          </a:r>
          <a:r>
            <a:rPr lang="es-CO" sz="1000" spc="12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Calle</a:t>
          </a:r>
          <a:r>
            <a:rPr lang="es-CO" sz="1000" spc="8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44</a:t>
          </a:r>
          <a:r>
            <a:rPr lang="es-CO" sz="1000" spc="11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No.</a:t>
          </a:r>
          <a:r>
            <a:rPr lang="es-CO" sz="1000" spc="4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53</a:t>
          </a:r>
          <a:r>
            <a:rPr lang="es-CO" sz="1000" spc="10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a:t>
          </a:r>
          <a:r>
            <a:rPr lang="es-CO" sz="1000" spc="12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37</a:t>
          </a:r>
          <a:r>
            <a:rPr lang="es-CO" sz="1000" spc="1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CAN</a:t>
          </a:r>
          <a:r>
            <a:rPr lang="es-CO" sz="1000" spc="-225">
              <a:effectLst/>
              <a:latin typeface="Arial Narrow" panose="020B0606020202030204" pitchFamily="34" charset="0"/>
              <a:ea typeface="Times New Roman" panose="02020603050405020304" pitchFamily="18" charset="0"/>
            </a:rPr>
            <a:t> </a:t>
          </a:r>
        </a:p>
        <a:p>
          <a:pPr marL="12700">
            <a:lnSpc>
              <a:spcPct val="102000"/>
            </a:lnSpc>
            <a:spcBef>
              <a:spcPts val="85"/>
            </a:spcBef>
            <a:spcAft>
              <a:spcPts val="0"/>
            </a:spcAft>
          </a:pPr>
          <a:r>
            <a:rPr lang="es-CO" sz="1000">
              <a:effectLst/>
              <a:latin typeface="Arial Narrow" panose="020B0606020202030204" pitchFamily="34" charset="0"/>
              <a:ea typeface="Times New Roman" panose="02020603050405020304" pitchFamily="18" charset="0"/>
            </a:rPr>
            <a:t>PBX:</a:t>
          </a:r>
          <a:r>
            <a:rPr lang="es-CO" sz="1000" spc="21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2202790</a:t>
          </a:r>
          <a:r>
            <a:rPr lang="es-CO" sz="1000" spc="2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a:t>
          </a:r>
          <a:r>
            <a:rPr lang="es-CO" sz="1000" spc="3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Fax:</a:t>
          </a:r>
          <a:r>
            <a:rPr lang="es-CO" sz="1000" spc="1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(091)</a:t>
          </a:r>
          <a:r>
            <a:rPr lang="es-CO" sz="1000" spc="4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2202790</a:t>
          </a:r>
          <a:r>
            <a:rPr lang="es-CO" sz="1000" spc="2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Ext.</a:t>
          </a:r>
          <a:r>
            <a:rPr lang="es-CO" sz="1000" spc="-50">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4111</a:t>
          </a:r>
        </a:p>
        <a:p>
          <a:pPr marL="12700">
            <a:lnSpc>
              <a:spcPct val="102000"/>
            </a:lnSpc>
            <a:spcBef>
              <a:spcPts val="85"/>
            </a:spcBef>
            <a:spcAft>
              <a:spcPts val="0"/>
            </a:spcAft>
          </a:pPr>
          <a:r>
            <a:rPr lang="es-CO" sz="1000">
              <a:effectLst/>
              <a:latin typeface="Arial Narrow" panose="020B0606020202030204" pitchFamily="34" charset="0"/>
              <a:ea typeface="Times New Roman" panose="02020603050405020304" pitchFamily="18" charset="0"/>
            </a:rPr>
            <a:t>Correo</a:t>
          </a:r>
          <a:r>
            <a:rPr lang="es-CO" sz="1000" spc="5">
              <a:effectLst/>
              <a:latin typeface="Arial Narrow" panose="020B0606020202030204" pitchFamily="34" charset="0"/>
              <a:ea typeface="Times New Roman" panose="02020603050405020304" pitchFamily="18" charset="0"/>
            </a:rPr>
            <a:t> </a:t>
          </a:r>
          <a:r>
            <a:rPr lang="es-CO" sz="1000">
              <a:effectLst/>
              <a:latin typeface="Arial Narrow" panose="020B0606020202030204" pitchFamily="34" charset="0"/>
              <a:ea typeface="Times New Roman" panose="02020603050405020304" pitchFamily="18" charset="0"/>
            </a:rPr>
            <a:t>Electrónico:</a:t>
          </a:r>
          <a:r>
            <a:rPr lang="es-CO" sz="1000" spc="5">
              <a:effectLst/>
              <a:latin typeface="Arial Narrow" panose="020B0606020202030204" pitchFamily="34" charset="0"/>
              <a:ea typeface="Times New Roman" panose="02020603050405020304" pitchFamily="18" charset="0"/>
            </a:rPr>
            <a:t> </a:t>
          </a:r>
          <a:r>
            <a:rPr lang="es-CO" sz="1000" u="none" strike="noStrike">
              <a:solidFill>
                <a:srgbClr val="0000FF"/>
              </a:solidFill>
              <a:effectLst/>
              <a:latin typeface="Arial Narrow" panose="020B0606020202030204" pitchFamily="34" charset="0"/>
              <a:ea typeface="Times New Roman" panose="02020603050405020304" pitchFamily="18" charset="0"/>
            </a:rPr>
            <a:t>ventanillaunica@esap.edu.co</a:t>
          </a:r>
        </a:p>
        <a:p>
          <a:pPr marL="12700">
            <a:lnSpc>
              <a:spcPct val="102000"/>
            </a:lnSpc>
            <a:spcBef>
              <a:spcPts val="85"/>
            </a:spcBef>
            <a:spcAft>
              <a:spcPts val="0"/>
            </a:spcAft>
          </a:pPr>
          <a:r>
            <a:rPr lang="es-CO" sz="1000" spc="-225">
              <a:effectLst/>
              <a:latin typeface="Arial Narrow" panose="020B0606020202030204" pitchFamily="34" charset="0"/>
              <a:ea typeface="Times New Roman" panose="02020603050405020304" pitchFamily="18" charset="0"/>
            </a:rPr>
            <a:t> </a:t>
          </a:r>
          <a:r>
            <a:rPr lang="es-CO" sz="1000" u="none" strike="noStrike">
              <a:solidFill>
                <a:srgbClr val="0000FF"/>
              </a:solidFill>
              <a:effectLst/>
              <a:latin typeface="Arial Narrow" panose="020B0606020202030204" pitchFamily="34" charset="0"/>
              <a:ea typeface="Times New Roman" panose="02020603050405020304" pitchFamily="18" charset="0"/>
            </a:rPr>
            <a:t>www.esap.edu.co</a:t>
          </a:r>
          <a:endParaRPr lang="es-CO" sz="1000">
            <a:effectLst/>
            <a:latin typeface="Arial Narrow" panose="020B0606020202030204" pitchFamily="34" charset="0"/>
            <a:ea typeface="Times New Roman" panose="02020603050405020304" pitchFamily="18" charset="0"/>
          </a:endParaRPr>
        </a:p>
      </xdr:txBody>
    </xdr:sp>
    <xdr:clientData/>
  </xdr:twoCellAnchor>
  <xdr:twoCellAnchor editAs="oneCell">
    <xdr:from>
      <xdr:col>8</xdr:col>
      <xdr:colOff>978243</xdr:colOff>
      <xdr:row>62</xdr:row>
      <xdr:rowOff>25743</xdr:rowOff>
    </xdr:from>
    <xdr:to>
      <xdr:col>8</xdr:col>
      <xdr:colOff>1922924</xdr:colOff>
      <xdr:row>66</xdr:row>
      <xdr:rowOff>68856</xdr:rowOff>
    </xdr:to>
    <xdr:pic>
      <xdr:nvPicPr>
        <xdr:cNvPr id="49" name="image2.png">
          <a:extLst>
            <a:ext uri="{FF2B5EF4-FFF2-40B4-BE49-F238E27FC236}">
              <a16:creationId xmlns:a16="http://schemas.microsoft.com/office/drawing/2014/main" id="{1D13BAB3-D18F-4D9B-88DB-00985B1980DA}"/>
            </a:ext>
          </a:extLst>
        </xdr:cNvPr>
        <xdr:cNvPicPr>
          <a:picLocks noChangeAspect="1"/>
        </xdr:cNvPicPr>
      </xdr:nvPicPr>
      <xdr:blipFill>
        <a:blip xmlns:r="http://schemas.openxmlformats.org/officeDocument/2006/relationships" r:embed="rId2" cstate="print"/>
        <a:stretch>
          <a:fillRect/>
        </a:stretch>
      </xdr:blipFill>
      <xdr:spPr>
        <a:xfrm>
          <a:off x="16265868" y="85665018"/>
          <a:ext cx="944681" cy="80511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0DA6D-FB13-49F5-8085-256E2556198F}">
  <dimension ref="A1:N68"/>
  <sheetViews>
    <sheetView showGridLines="0" tabSelected="1" zoomScale="68" zoomScaleNormal="68" workbookViewId="0">
      <pane ySplit="10" topLeftCell="A48" activePane="bottomLeft" state="frozen"/>
      <selection pane="bottomLeft" activeCell="G40" sqref="G40"/>
    </sheetView>
  </sheetViews>
  <sheetFormatPr defaultColWidth="11.42578125" defaultRowHeight="15.95"/>
  <cols>
    <col min="1" max="1" width="8" style="2" customWidth="1"/>
    <col min="2" max="2" width="8.28515625" style="2" customWidth="1"/>
    <col min="3" max="3" width="98.140625" style="2" customWidth="1"/>
    <col min="4" max="4" width="16.7109375" style="2" customWidth="1"/>
    <col min="5" max="8" width="21.7109375" style="2" customWidth="1"/>
    <col min="9" max="9" width="32" style="2" customWidth="1"/>
    <col min="10" max="10" width="14.28515625" style="2" bestFit="1" customWidth="1"/>
    <col min="11" max="12" width="11.42578125" style="2"/>
    <col min="13" max="13" width="15.28515625" style="2" bestFit="1" customWidth="1"/>
    <col min="14" max="16384" width="11.42578125" style="2"/>
  </cols>
  <sheetData>
    <row r="1" spans="1:10">
      <c r="A1" s="11"/>
      <c r="B1" s="12"/>
      <c r="C1" s="12"/>
      <c r="D1" s="12"/>
      <c r="E1" s="12"/>
      <c r="F1" s="12"/>
      <c r="G1" s="12"/>
      <c r="H1" s="12"/>
      <c r="I1" s="12"/>
      <c r="J1" s="13"/>
    </row>
    <row r="2" spans="1:10">
      <c r="A2" s="14"/>
      <c r="J2" s="15"/>
    </row>
    <row r="3" spans="1:10">
      <c r="A3" s="14"/>
      <c r="J3" s="15"/>
    </row>
    <row r="4" spans="1:10">
      <c r="A4" s="14"/>
      <c r="J4" s="15"/>
    </row>
    <row r="5" spans="1:10">
      <c r="A5" s="14"/>
      <c r="J5" s="15"/>
    </row>
    <row r="6" spans="1:10" ht="15" customHeight="1">
      <c r="A6" s="14"/>
      <c r="B6" s="25" t="s">
        <v>0</v>
      </c>
      <c r="C6" s="25"/>
      <c r="D6" s="25"/>
      <c r="E6" s="25"/>
      <c r="F6" s="25"/>
      <c r="G6" s="25"/>
      <c r="H6" s="25"/>
      <c r="I6" s="25"/>
      <c r="J6" s="16"/>
    </row>
    <row r="7" spans="1:10" ht="15" customHeight="1">
      <c r="A7" s="14"/>
      <c r="B7" s="25"/>
      <c r="C7" s="25"/>
      <c r="D7" s="25"/>
      <c r="E7" s="25"/>
      <c r="F7" s="25"/>
      <c r="G7" s="25"/>
      <c r="H7" s="25"/>
      <c r="I7" s="25"/>
      <c r="J7" s="16"/>
    </row>
    <row r="8" spans="1:10">
      <c r="A8" s="14"/>
      <c r="J8" s="15"/>
    </row>
    <row r="9" spans="1:10">
      <c r="A9" s="14"/>
      <c r="J9" s="15"/>
    </row>
    <row r="10" spans="1:10" ht="45" customHeight="1">
      <c r="A10" s="14"/>
      <c r="B10" s="1" t="s">
        <v>1</v>
      </c>
      <c r="C10" s="6" t="s">
        <v>2</v>
      </c>
      <c r="D10" s="6" t="s">
        <v>3</v>
      </c>
      <c r="E10" s="6" t="s">
        <v>4</v>
      </c>
      <c r="F10" s="6" t="s">
        <v>5</v>
      </c>
      <c r="G10" s="6" t="s">
        <v>6</v>
      </c>
      <c r="H10" s="6" t="s">
        <v>7</v>
      </c>
      <c r="I10" s="1" t="s">
        <v>8</v>
      </c>
      <c r="J10" s="15"/>
    </row>
    <row r="11" spans="1:10" ht="168" customHeight="1">
      <c r="A11" s="14"/>
      <c r="B11" s="3">
        <v>1</v>
      </c>
      <c r="C11" s="7" t="s">
        <v>9</v>
      </c>
      <c r="D11" s="3">
        <v>148</v>
      </c>
      <c r="E11" s="23">
        <v>724640</v>
      </c>
      <c r="F11" s="23">
        <v>695500</v>
      </c>
      <c r="G11" s="23">
        <v>290000</v>
      </c>
      <c r="H11" s="23">
        <f>AVERAGE(E11:G11)</f>
        <v>570046.66666666663</v>
      </c>
      <c r="I11" s="24">
        <f>H11*D11</f>
        <v>84366906.666666657</v>
      </c>
      <c r="J11" s="15"/>
    </row>
    <row r="12" spans="1:10" ht="160.5" customHeight="1">
      <c r="A12" s="14"/>
      <c r="B12" s="3">
        <v>2</v>
      </c>
      <c r="C12" s="7" t="s">
        <v>10</v>
      </c>
      <c r="D12" s="3">
        <v>25</v>
      </c>
      <c r="E12" s="23">
        <v>606394</v>
      </c>
      <c r="F12" s="23">
        <v>626600</v>
      </c>
      <c r="G12" s="23">
        <v>264000</v>
      </c>
      <c r="H12" s="23">
        <f t="shared" ref="H12:H49" si="0">AVERAGE(E12:G12)</f>
        <v>498998</v>
      </c>
      <c r="I12" s="24">
        <f t="shared" ref="I12:I49" si="1">H12*D12</f>
        <v>12474950</v>
      </c>
      <c r="J12" s="15"/>
    </row>
    <row r="13" spans="1:10" ht="130.5" customHeight="1">
      <c r="A13" s="14"/>
      <c r="B13" s="3">
        <v>3</v>
      </c>
      <c r="C13" s="7" t="s">
        <v>11</v>
      </c>
      <c r="D13" s="3">
        <v>39</v>
      </c>
      <c r="E13" s="23">
        <v>933400</v>
      </c>
      <c r="F13" s="23">
        <v>1203150</v>
      </c>
      <c r="G13" s="23">
        <v>1200000</v>
      </c>
      <c r="H13" s="23">
        <f t="shared" si="0"/>
        <v>1112183.3333333333</v>
      </c>
      <c r="I13" s="24">
        <f t="shared" si="1"/>
        <v>43375150</v>
      </c>
      <c r="J13" s="15"/>
    </row>
    <row r="14" spans="1:10" ht="118.5" customHeight="1">
      <c r="A14" s="14"/>
      <c r="B14" s="3">
        <v>4</v>
      </c>
      <c r="C14" s="7" t="s">
        <v>12</v>
      </c>
      <c r="D14" s="3">
        <v>34</v>
      </c>
      <c r="E14" s="23">
        <v>456392</v>
      </c>
      <c r="F14" s="23">
        <v>602600</v>
      </c>
      <c r="G14" s="23">
        <v>300000</v>
      </c>
      <c r="H14" s="23">
        <f t="shared" si="0"/>
        <v>452997.33333333331</v>
      </c>
      <c r="I14" s="24">
        <f t="shared" si="1"/>
        <v>15401909.333333332</v>
      </c>
      <c r="J14" s="15"/>
    </row>
    <row r="15" spans="1:10" ht="150" customHeight="1">
      <c r="A15" s="14"/>
      <c r="B15" s="3">
        <v>5</v>
      </c>
      <c r="C15" s="8" t="s">
        <v>13</v>
      </c>
      <c r="D15" s="3">
        <v>22</v>
      </c>
      <c r="E15" s="23">
        <v>1656200</v>
      </c>
      <c r="F15" s="23">
        <v>1857200</v>
      </c>
      <c r="G15" s="23">
        <v>650000</v>
      </c>
      <c r="H15" s="23">
        <f t="shared" si="0"/>
        <v>1387800</v>
      </c>
      <c r="I15" s="24">
        <f t="shared" si="1"/>
        <v>30531600</v>
      </c>
      <c r="J15" s="15"/>
    </row>
    <row r="16" spans="1:10" ht="274.5" customHeight="1">
      <c r="A16" s="14"/>
      <c r="B16" s="3">
        <v>6</v>
      </c>
      <c r="C16" s="7" t="s">
        <v>14</v>
      </c>
      <c r="D16" s="3">
        <v>4</v>
      </c>
      <c r="E16" s="23">
        <v>5824000</v>
      </c>
      <c r="F16" s="23">
        <v>14857200</v>
      </c>
      <c r="G16" s="23">
        <v>4550000</v>
      </c>
      <c r="H16" s="23">
        <f>AVERAGE(E16,G16)</f>
        <v>5187000</v>
      </c>
      <c r="I16" s="24">
        <f t="shared" si="1"/>
        <v>20748000</v>
      </c>
      <c r="J16" s="15"/>
    </row>
    <row r="17" spans="1:10" ht="133.5" customHeight="1">
      <c r="A17" s="14"/>
      <c r="B17" s="3">
        <v>7</v>
      </c>
      <c r="C17" s="7" t="s">
        <v>15</v>
      </c>
      <c r="D17" s="3">
        <v>103</v>
      </c>
      <c r="E17" s="23">
        <v>351823</v>
      </c>
      <c r="F17" s="23">
        <v>501700</v>
      </c>
      <c r="G17" s="23">
        <v>182000</v>
      </c>
      <c r="H17" s="23">
        <f t="shared" si="0"/>
        <v>345174.33333333331</v>
      </c>
      <c r="I17" s="24">
        <f t="shared" si="1"/>
        <v>35552956.333333328</v>
      </c>
      <c r="J17" s="15"/>
    </row>
    <row r="18" spans="1:10" ht="114" customHeight="1">
      <c r="A18" s="14"/>
      <c r="B18" s="3">
        <v>8</v>
      </c>
      <c r="C18" s="7" t="s">
        <v>16</v>
      </c>
      <c r="D18" s="3">
        <v>710</v>
      </c>
      <c r="E18" s="23">
        <v>525004</v>
      </c>
      <c r="F18" s="23">
        <v>700300</v>
      </c>
      <c r="G18" s="23">
        <v>359000</v>
      </c>
      <c r="H18" s="23">
        <f t="shared" si="0"/>
        <v>528101.33333333337</v>
      </c>
      <c r="I18" s="24">
        <f t="shared" si="1"/>
        <v>374951946.66666669</v>
      </c>
      <c r="J18" s="15"/>
    </row>
    <row r="19" spans="1:10" ht="132" customHeight="1">
      <c r="A19" s="14"/>
      <c r="B19" s="3">
        <v>9</v>
      </c>
      <c r="C19" s="7" t="s">
        <v>17</v>
      </c>
      <c r="D19" s="3">
        <v>9</v>
      </c>
      <c r="E19" s="23">
        <v>1504100</v>
      </c>
      <c r="F19" s="23">
        <v>1371500</v>
      </c>
      <c r="G19" s="23">
        <v>1000000</v>
      </c>
      <c r="H19" s="23">
        <f t="shared" si="0"/>
        <v>1291866.6666666667</v>
      </c>
      <c r="I19" s="24">
        <f t="shared" si="1"/>
        <v>11626800</v>
      </c>
      <c r="J19" s="15"/>
    </row>
    <row r="20" spans="1:10" ht="130.5" customHeight="1">
      <c r="A20" s="14"/>
      <c r="B20" s="3">
        <v>10</v>
      </c>
      <c r="C20" s="7" t="s">
        <v>18</v>
      </c>
      <c r="D20" s="3">
        <v>46</v>
      </c>
      <c r="E20" s="23">
        <v>546000</v>
      </c>
      <c r="F20" s="23">
        <v>714300</v>
      </c>
      <c r="G20" s="23">
        <v>300000</v>
      </c>
      <c r="H20" s="23">
        <f>AVERAGE(E20,G20)</f>
        <v>423000</v>
      </c>
      <c r="I20" s="24">
        <f t="shared" si="1"/>
        <v>19458000</v>
      </c>
      <c r="J20" s="15"/>
    </row>
    <row r="21" spans="1:10" ht="110.25" customHeight="1">
      <c r="A21" s="14"/>
      <c r="B21" s="3">
        <v>11</v>
      </c>
      <c r="C21" s="7" t="s">
        <v>19</v>
      </c>
      <c r="D21" s="3">
        <v>8</v>
      </c>
      <c r="E21" s="23">
        <v>110500</v>
      </c>
      <c r="F21" s="23">
        <v>205500</v>
      </c>
      <c r="G21" s="23">
        <v>350000</v>
      </c>
      <c r="H21" s="23">
        <f t="shared" si="0"/>
        <v>222000</v>
      </c>
      <c r="I21" s="24">
        <f t="shared" si="1"/>
        <v>1776000</v>
      </c>
      <c r="J21" s="15"/>
    </row>
    <row r="22" spans="1:10" ht="126" customHeight="1">
      <c r="A22" s="14"/>
      <c r="B22" s="3">
        <v>12</v>
      </c>
      <c r="C22" s="7" t="s">
        <v>20</v>
      </c>
      <c r="D22" s="3">
        <v>11</v>
      </c>
      <c r="E22" s="23">
        <v>182000</v>
      </c>
      <c r="F22" s="23">
        <v>499700</v>
      </c>
      <c r="G22" s="23">
        <v>300000</v>
      </c>
      <c r="H22" s="23">
        <f>AVERAGE(E22:G22)</f>
        <v>327233.33333333331</v>
      </c>
      <c r="I22" s="24">
        <f t="shared" si="1"/>
        <v>3599566.6666666665</v>
      </c>
      <c r="J22" s="15"/>
    </row>
    <row r="23" spans="1:10" ht="110.25" customHeight="1">
      <c r="A23" s="14"/>
      <c r="B23" s="3">
        <v>13</v>
      </c>
      <c r="C23" s="7" t="s">
        <v>21</v>
      </c>
      <c r="D23" s="3">
        <v>4</v>
      </c>
      <c r="E23" s="23">
        <v>494000</v>
      </c>
      <c r="F23" s="23">
        <v>428300</v>
      </c>
      <c r="G23" s="23">
        <v>1500000</v>
      </c>
      <c r="H23" s="23">
        <f>AVERAGE(E23,F23)</f>
        <v>461150</v>
      </c>
      <c r="I23" s="24">
        <f t="shared" si="1"/>
        <v>1844600</v>
      </c>
      <c r="J23" s="15"/>
    </row>
    <row r="24" spans="1:10" ht="171.75" customHeight="1">
      <c r="A24" s="14"/>
      <c r="B24" s="3">
        <v>14</v>
      </c>
      <c r="C24" s="9" t="s">
        <v>22</v>
      </c>
      <c r="D24" s="3">
        <v>4</v>
      </c>
      <c r="E24" s="23">
        <v>2028000</v>
      </c>
      <c r="F24" s="23">
        <v>2685700</v>
      </c>
      <c r="G24" s="23">
        <v>850000</v>
      </c>
      <c r="H24" s="23">
        <f>AVERAGE(E24,F24)</f>
        <v>2356850</v>
      </c>
      <c r="I24" s="24">
        <f t="shared" si="1"/>
        <v>9427400</v>
      </c>
      <c r="J24" s="15"/>
    </row>
    <row r="25" spans="1:10" ht="129" customHeight="1">
      <c r="A25" s="14"/>
      <c r="B25" s="3">
        <v>15</v>
      </c>
      <c r="C25" s="7" t="s">
        <v>23</v>
      </c>
      <c r="D25" s="3">
        <v>8</v>
      </c>
      <c r="E25" s="23">
        <v>715000</v>
      </c>
      <c r="F25" s="23">
        <v>828600</v>
      </c>
      <c r="G25" s="23">
        <v>250000</v>
      </c>
      <c r="H25" s="23">
        <f t="shared" si="0"/>
        <v>597866.66666666663</v>
      </c>
      <c r="I25" s="24">
        <f t="shared" si="1"/>
        <v>4782933.333333333</v>
      </c>
      <c r="J25" s="15"/>
    </row>
    <row r="26" spans="1:10" ht="130.5" customHeight="1">
      <c r="A26" s="14"/>
      <c r="B26" s="3">
        <v>16</v>
      </c>
      <c r="C26" s="7" t="s">
        <v>24</v>
      </c>
      <c r="D26" s="3">
        <v>60</v>
      </c>
      <c r="E26" s="23">
        <v>484500</v>
      </c>
      <c r="F26" s="23">
        <v>1600000</v>
      </c>
      <c r="G26" s="23">
        <v>150000</v>
      </c>
      <c r="H26" s="23">
        <f>AVERAGE(E26,G26)</f>
        <v>317250</v>
      </c>
      <c r="I26" s="24">
        <f t="shared" si="1"/>
        <v>19035000</v>
      </c>
      <c r="J26" s="15"/>
    </row>
    <row r="27" spans="1:10" ht="258" customHeight="1">
      <c r="A27" s="14"/>
      <c r="B27" s="3">
        <v>17</v>
      </c>
      <c r="C27" s="7" t="s">
        <v>25</v>
      </c>
      <c r="D27" s="3">
        <v>24</v>
      </c>
      <c r="E27" s="23">
        <v>255300</v>
      </c>
      <c r="F27" s="23">
        <v>914300</v>
      </c>
      <c r="G27" s="23">
        <v>200000</v>
      </c>
      <c r="H27" s="23">
        <f t="shared" si="0"/>
        <v>456533.33333333331</v>
      </c>
      <c r="I27" s="24">
        <f t="shared" si="1"/>
        <v>10956800</v>
      </c>
      <c r="J27" s="15"/>
    </row>
    <row r="28" spans="1:10" ht="247.5" customHeight="1">
      <c r="A28" s="14"/>
      <c r="B28" s="3">
        <v>18</v>
      </c>
      <c r="C28" s="7" t="s">
        <v>26</v>
      </c>
      <c r="D28" s="3">
        <v>24</v>
      </c>
      <c r="E28" s="23">
        <v>255300</v>
      </c>
      <c r="F28" s="23">
        <v>914300</v>
      </c>
      <c r="G28" s="23">
        <v>250000</v>
      </c>
      <c r="H28" s="23">
        <f t="shared" si="0"/>
        <v>473200</v>
      </c>
      <c r="I28" s="24">
        <f t="shared" si="1"/>
        <v>11356800</v>
      </c>
      <c r="J28" s="15"/>
    </row>
    <row r="29" spans="1:10" ht="186.95">
      <c r="A29" s="14"/>
      <c r="B29" s="3">
        <v>19</v>
      </c>
      <c r="C29" s="7" t="s">
        <v>27</v>
      </c>
      <c r="D29" s="3">
        <v>23</v>
      </c>
      <c r="E29" s="23">
        <v>255300</v>
      </c>
      <c r="F29" s="23">
        <v>914300</v>
      </c>
      <c r="G29" s="23">
        <v>250000</v>
      </c>
      <c r="H29" s="23">
        <f t="shared" si="0"/>
        <v>473200</v>
      </c>
      <c r="I29" s="24">
        <f t="shared" si="1"/>
        <v>10883600</v>
      </c>
      <c r="J29" s="15"/>
    </row>
    <row r="30" spans="1:10" ht="111.75" customHeight="1">
      <c r="A30" s="14"/>
      <c r="B30" s="3">
        <v>20</v>
      </c>
      <c r="C30" s="8" t="s">
        <v>28</v>
      </c>
      <c r="D30" s="3">
        <v>2</v>
      </c>
      <c r="E30" s="23">
        <v>185000</v>
      </c>
      <c r="F30" s="23">
        <v>171400</v>
      </c>
      <c r="G30" s="23">
        <v>100000</v>
      </c>
      <c r="H30" s="23">
        <f t="shared" si="0"/>
        <v>152133.33333333334</v>
      </c>
      <c r="I30" s="24">
        <f t="shared" si="1"/>
        <v>304266.66666666669</v>
      </c>
      <c r="J30" s="15"/>
    </row>
    <row r="31" spans="1:10" ht="105.75" customHeight="1">
      <c r="A31" s="14"/>
      <c r="B31" s="3">
        <v>21</v>
      </c>
      <c r="C31" s="8" t="s">
        <v>29</v>
      </c>
      <c r="D31" s="3">
        <v>85</v>
      </c>
      <c r="E31" s="23">
        <v>263115</v>
      </c>
      <c r="F31" s="23">
        <v>319700</v>
      </c>
      <c r="G31" s="23">
        <v>200000</v>
      </c>
      <c r="H31" s="23">
        <f t="shared" si="0"/>
        <v>260938.33333333334</v>
      </c>
      <c r="I31" s="24">
        <f t="shared" si="1"/>
        <v>22179758.333333336</v>
      </c>
      <c r="J31" s="15"/>
    </row>
    <row r="32" spans="1:10" ht="202.5" customHeight="1">
      <c r="A32" s="14"/>
      <c r="B32" s="3">
        <v>22</v>
      </c>
      <c r="C32" s="8" t="s">
        <v>30</v>
      </c>
      <c r="D32" s="3">
        <v>34</v>
      </c>
      <c r="E32" s="23">
        <v>4659200</v>
      </c>
      <c r="F32" s="23">
        <v>5428600</v>
      </c>
      <c r="G32" s="23">
        <v>1600000</v>
      </c>
      <c r="H32" s="23">
        <f>AVERAGE(E32:G32)</f>
        <v>3895933.3333333335</v>
      </c>
      <c r="I32" s="24">
        <f t="shared" si="1"/>
        <v>132461733.33333334</v>
      </c>
      <c r="J32" s="15"/>
    </row>
    <row r="33" spans="1:14" ht="153">
      <c r="A33" s="14"/>
      <c r="B33" s="3">
        <v>23</v>
      </c>
      <c r="C33" s="8" t="s">
        <v>31</v>
      </c>
      <c r="D33" s="3">
        <v>13</v>
      </c>
      <c r="E33" s="23">
        <v>654750</v>
      </c>
      <c r="F33" s="23">
        <v>2657200</v>
      </c>
      <c r="G33" s="23">
        <v>800000</v>
      </c>
      <c r="H33" s="23">
        <f>AVERAGE(E33,G33)</f>
        <v>727375</v>
      </c>
      <c r="I33" s="24">
        <f t="shared" si="1"/>
        <v>9455875</v>
      </c>
      <c r="J33" s="15"/>
    </row>
    <row r="34" spans="1:14" ht="120" customHeight="1">
      <c r="A34" s="14"/>
      <c r="B34" s="3">
        <v>24</v>
      </c>
      <c r="C34" s="8" t="s">
        <v>32</v>
      </c>
      <c r="D34" s="3">
        <v>13</v>
      </c>
      <c r="E34" s="23">
        <v>4658400</v>
      </c>
      <c r="F34" s="23">
        <v>5428600</v>
      </c>
      <c r="G34" s="23">
        <v>450000</v>
      </c>
      <c r="H34" s="23">
        <f>AVERAGE(E34,F34)</f>
        <v>5043500</v>
      </c>
      <c r="I34" s="24">
        <f t="shared" si="1"/>
        <v>65565500</v>
      </c>
      <c r="J34" s="15"/>
    </row>
    <row r="35" spans="1:14" ht="97.5" customHeight="1">
      <c r="A35" s="14"/>
      <c r="B35" s="3">
        <v>25</v>
      </c>
      <c r="C35" s="8" t="s">
        <v>33</v>
      </c>
      <c r="D35" s="3">
        <v>9</v>
      </c>
      <c r="E35" s="23">
        <v>240500</v>
      </c>
      <c r="F35" s="23">
        <v>314000</v>
      </c>
      <c r="G35" s="23">
        <v>150000</v>
      </c>
      <c r="H35" s="23">
        <f t="shared" si="0"/>
        <v>234833.33333333334</v>
      </c>
      <c r="I35" s="24">
        <f t="shared" si="1"/>
        <v>2113500</v>
      </c>
      <c r="J35" s="15"/>
    </row>
    <row r="36" spans="1:14" ht="201" customHeight="1">
      <c r="A36" s="14"/>
      <c r="B36" s="3">
        <v>26</v>
      </c>
      <c r="C36" s="8" t="s">
        <v>34</v>
      </c>
      <c r="D36" s="3">
        <v>8</v>
      </c>
      <c r="E36" s="23">
        <v>606825</v>
      </c>
      <c r="F36" s="23">
        <v>1285700</v>
      </c>
      <c r="G36" s="23">
        <v>450000</v>
      </c>
      <c r="H36" s="23">
        <f>AVERAGE(E36,G36)</f>
        <v>528412.5</v>
      </c>
      <c r="I36" s="24">
        <f t="shared" si="1"/>
        <v>4227300</v>
      </c>
      <c r="J36" s="15"/>
    </row>
    <row r="37" spans="1:14" ht="169.5" customHeight="1">
      <c r="A37" s="14"/>
      <c r="B37" s="3">
        <v>27</v>
      </c>
      <c r="C37" s="8" t="s">
        <v>35</v>
      </c>
      <c r="D37" s="3">
        <v>6</v>
      </c>
      <c r="E37" s="23">
        <v>1450000</v>
      </c>
      <c r="F37" s="23">
        <v>1271450</v>
      </c>
      <c r="G37" s="23">
        <v>500000</v>
      </c>
      <c r="H37" s="23">
        <f>AVERAGE(E37,F37)</f>
        <v>1360725</v>
      </c>
      <c r="I37" s="24">
        <f t="shared" si="1"/>
        <v>8164350</v>
      </c>
      <c r="J37" s="15"/>
    </row>
    <row r="38" spans="1:14" ht="169.5" customHeight="1">
      <c r="A38" s="14"/>
      <c r="B38" s="3">
        <v>28</v>
      </c>
      <c r="C38" s="8" t="s">
        <v>36</v>
      </c>
      <c r="D38" s="3">
        <v>20</v>
      </c>
      <c r="E38" s="23">
        <v>329440</v>
      </c>
      <c r="F38" s="23">
        <v>797200</v>
      </c>
      <c r="G38" s="23">
        <v>168000</v>
      </c>
      <c r="H38" s="23">
        <f>AVERAGE(E38:G38)</f>
        <v>431546.66666666669</v>
      </c>
      <c r="I38" s="24">
        <f t="shared" si="1"/>
        <v>8630933.333333334</v>
      </c>
      <c r="J38" s="15"/>
    </row>
    <row r="39" spans="1:14" ht="222" customHeight="1">
      <c r="A39" s="14"/>
      <c r="B39" s="3">
        <v>29</v>
      </c>
      <c r="C39" s="8" t="s">
        <v>37</v>
      </c>
      <c r="D39" s="3">
        <v>37</v>
      </c>
      <c r="E39" s="23">
        <v>3132000</v>
      </c>
      <c r="F39" s="23">
        <v>8857150</v>
      </c>
      <c r="G39" s="23">
        <v>2800000</v>
      </c>
      <c r="H39" s="23">
        <f>AVERAGE(E39,G39)</f>
        <v>2966000</v>
      </c>
      <c r="I39" s="24">
        <f t="shared" si="1"/>
        <v>109742000</v>
      </c>
      <c r="J39" s="15"/>
    </row>
    <row r="40" spans="1:14" ht="119.25" customHeight="1">
      <c r="A40" s="14"/>
      <c r="B40" s="3">
        <v>30</v>
      </c>
      <c r="C40" s="8" t="s">
        <v>38</v>
      </c>
      <c r="D40" s="3">
        <v>1</v>
      </c>
      <c r="E40" s="23">
        <v>458865</v>
      </c>
      <c r="F40" s="23">
        <v>1896900</v>
      </c>
      <c r="G40" s="23">
        <v>300000</v>
      </c>
      <c r="H40" s="23">
        <f>AVERAGE(E40,G40)</f>
        <v>379432.5</v>
      </c>
      <c r="I40" s="24">
        <f t="shared" si="1"/>
        <v>379432.5</v>
      </c>
      <c r="J40" s="15"/>
    </row>
    <row r="41" spans="1:14" ht="174.75" customHeight="1">
      <c r="A41" s="14"/>
      <c r="B41" s="3">
        <v>31</v>
      </c>
      <c r="C41" s="8" t="s">
        <v>39</v>
      </c>
      <c r="D41" s="3">
        <v>1</v>
      </c>
      <c r="E41" s="23">
        <v>2238300</v>
      </c>
      <c r="F41" s="23">
        <v>4857200</v>
      </c>
      <c r="G41" s="23">
        <v>2000000</v>
      </c>
      <c r="H41" s="23">
        <f>AVERAGE(E41,G41)</f>
        <v>2119150</v>
      </c>
      <c r="I41" s="24">
        <f t="shared" si="1"/>
        <v>2119150</v>
      </c>
      <c r="J41" s="15"/>
    </row>
    <row r="42" spans="1:14" ht="121.5" customHeight="1">
      <c r="A42" s="14"/>
      <c r="B42" s="3">
        <v>32</v>
      </c>
      <c r="C42" s="8" t="s">
        <v>40</v>
      </c>
      <c r="D42" s="3">
        <v>2</v>
      </c>
      <c r="E42" s="23">
        <v>771875</v>
      </c>
      <c r="F42" s="23">
        <v>2285700</v>
      </c>
      <c r="G42" s="23">
        <v>1250000</v>
      </c>
      <c r="H42" s="23">
        <f>AVERAGE(E42,G42)</f>
        <v>1010937.5</v>
      </c>
      <c r="I42" s="24">
        <f t="shared" si="1"/>
        <v>2021875</v>
      </c>
      <c r="J42" s="15"/>
    </row>
    <row r="43" spans="1:14" ht="127.5" customHeight="1">
      <c r="A43" s="14"/>
      <c r="B43" s="3">
        <v>33</v>
      </c>
      <c r="C43" s="8" t="s">
        <v>41</v>
      </c>
      <c r="D43" s="3">
        <v>165</v>
      </c>
      <c r="E43" s="23">
        <v>140265</v>
      </c>
      <c r="F43" s="23">
        <v>242850</v>
      </c>
      <c r="G43" s="23">
        <v>60000</v>
      </c>
      <c r="H43" s="23">
        <f t="shared" si="0"/>
        <v>147705</v>
      </c>
      <c r="I43" s="24">
        <f t="shared" si="1"/>
        <v>24371325</v>
      </c>
      <c r="J43" s="15"/>
    </row>
    <row r="44" spans="1:14" ht="258" customHeight="1">
      <c r="A44" s="14"/>
      <c r="B44" s="3">
        <v>34</v>
      </c>
      <c r="C44" s="8" t="s">
        <v>42</v>
      </c>
      <c r="D44" s="3">
        <v>52</v>
      </c>
      <c r="E44" s="23">
        <v>1039365</v>
      </c>
      <c r="F44" s="23">
        <v>1996300</v>
      </c>
      <c r="G44" s="23">
        <v>574916</v>
      </c>
      <c r="H44" s="23">
        <f t="shared" si="0"/>
        <v>1203527</v>
      </c>
      <c r="I44" s="24">
        <f t="shared" si="1"/>
        <v>62583404</v>
      </c>
      <c r="J44" s="15"/>
      <c r="N44" s="4"/>
    </row>
    <row r="45" spans="1:14" ht="264" customHeight="1">
      <c r="A45" s="14"/>
      <c r="B45" s="3">
        <v>35</v>
      </c>
      <c r="C45" s="8" t="s">
        <v>43</v>
      </c>
      <c r="D45" s="3">
        <v>5</v>
      </c>
      <c r="E45" s="23">
        <v>1336365</v>
      </c>
      <c r="F45" s="23">
        <v>2628600</v>
      </c>
      <c r="G45" s="23">
        <v>700000</v>
      </c>
      <c r="H45" s="23">
        <f>AVERAGE(E45,G45)</f>
        <v>1018182.5</v>
      </c>
      <c r="I45" s="24">
        <f t="shared" si="1"/>
        <v>5090912.5</v>
      </c>
      <c r="J45" s="15"/>
      <c r="M45" s="5"/>
      <c r="N45" s="4"/>
    </row>
    <row r="46" spans="1:14" ht="192.75" customHeight="1">
      <c r="A46" s="14"/>
      <c r="B46" s="3">
        <v>36</v>
      </c>
      <c r="C46" s="8" t="s">
        <v>44</v>
      </c>
      <c r="D46" s="3">
        <v>17</v>
      </c>
      <c r="E46" s="23">
        <v>607365</v>
      </c>
      <c r="F46" s="23">
        <v>857200</v>
      </c>
      <c r="G46" s="23">
        <v>270000</v>
      </c>
      <c r="H46" s="23">
        <f t="shared" si="0"/>
        <v>578188.33333333337</v>
      </c>
      <c r="I46" s="24">
        <f t="shared" si="1"/>
        <v>9829201.6666666679</v>
      </c>
      <c r="J46" s="15"/>
    </row>
    <row r="47" spans="1:14" ht="189.75" customHeight="1">
      <c r="A47" s="14"/>
      <c r="B47" s="3">
        <v>37</v>
      </c>
      <c r="C47" s="8" t="s">
        <v>45</v>
      </c>
      <c r="D47" s="3">
        <v>8</v>
      </c>
      <c r="E47" s="23">
        <v>607365</v>
      </c>
      <c r="F47" s="23">
        <v>857200</v>
      </c>
      <c r="G47" s="23">
        <v>270000</v>
      </c>
      <c r="H47" s="23">
        <f t="shared" si="0"/>
        <v>578188.33333333337</v>
      </c>
      <c r="I47" s="24">
        <f t="shared" si="1"/>
        <v>4625506.666666667</v>
      </c>
      <c r="J47" s="15"/>
    </row>
    <row r="48" spans="1:14" ht="187.5" customHeight="1">
      <c r="A48" s="14"/>
      <c r="B48" s="3">
        <v>38</v>
      </c>
      <c r="C48" s="8" t="s">
        <v>46</v>
      </c>
      <c r="D48" s="3">
        <v>3</v>
      </c>
      <c r="E48" s="23">
        <v>607365</v>
      </c>
      <c r="F48" s="23">
        <v>857200</v>
      </c>
      <c r="G48" s="23">
        <v>270000</v>
      </c>
      <c r="H48" s="23">
        <f t="shared" si="0"/>
        <v>578188.33333333337</v>
      </c>
      <c r="I48" s="24">
        <f t="shared" si="1"/>
        <v>1734565</v>
      </c>
      <c r="J48" s="15"/>
    </row>
    <row r="49" spans="1:10" ht="201" customHeight="1">
      <c r="A49" s="14"/>
      <c r="B49" s="3">
        <v>39</v>
      </c>
      <c r="C49" s="8" t="s">
        <v>47</v>
      </c>
      <c r="D49" s="3">
        <v>4</v>
      </c>
      <c r="E49" s="23">
        <v>607365</v>
      </c>
      <c r="F49" s="23">
        <v>857200</v>
      </c>
      <c r="G49" s="23">
        <v>270000</v>
      </c>
      <c r="H49" s="23">
        <f t="shared" si="0"/>
        <v>578188.33333333337</v>
      </c>
      <c r="I49" s="24">
        <f t="shared" si="1"/>
        <v>2312753.3333333335</v>
      </c>
      <c r="J49" s="15"/>
    </row>
    <row r="50" spans="1:10" ht="21.75" customHeight="1">
      <c r="A50" s="14"/>
      <c r="B50" s="26" t="s">
        <v>48</v>
      </c>
      <c r="C50" s="27"/>
      <c r="D50" s="27"/>
      <c r="E50" s="27"/>
      <c r="F50" s="27"/>
      <c r="G50" s="27"/>
      <c r="H50" s="27"/>
      <c r="I50" s="10">
        <f>SUM(I11:I49)</f>
        <v>1200064261.3333335</v>
      </c>
      <c r="J50" s="15"/>
    </row>
    <row r="51" spans="1:10" ht="15.75" customHeight="1">
      <c r="A51" s="14"/>
      <c r="B51" s="33" t="s">
        <v>49</v>
      </c>
      <c r="C51" s="33"/>
      <c r="D51" s="33"/>
      <c r="E51" s="33"/>
      <c r="F51" s="33"/>
      <c r="G51" s="33"/>
      <c r="H51" s="33"/>
      <c r="I51" s="10">
        <f>I50*19%</f>
        <v>228012209.65333337</v>
      </c>
      <c r="J51" s="15"/>
    </row>
    <row r="52" spans="1:10" ht="15.75" customHeight="1">
      <c r="A52" s="14"/>
      <c r="B52" s="34" t="s">
        <v>50</v>
      </c>
      <c r="C52" s="34"/>
      <c r="D52" s="34"/>
      <c r="E52" s="34"/>
      <c r="F52" s="34"/>
      <c r="G52" s="34"/>
      <c r="H52" s="34"/>
      <c r="I52" s="22">
        <f>I50+I51</f>
        <v>1428076470.9866669</v>
      </c>
      <c r="J52" s="15"/>
    </row>
    <row r="53" spans="1:10">
      <c r="A53" s="14"/>
      <c r="J53" s="15"/>
    </row>
    <row r="54" spans="1:10">
      <c r="A54" s="14"/>
      <c r="B54" s="28" t="s">
        <v>51</v>
      </c>
      <c r="C54" s="29"/>
      <c r="D54" s="30"/>
      <c r="E54" s="30"/>
      <c r="F54" s="30"/>
      <c r="G54" s="30"/>
      <c r="H54" s="30"/>
      <c r="I54" s="31"/>
      <c r="J54" s="15"/>
    </row>
    <row r="55" spans="1:10">
      <c r="A55" s="14"/>
      <c r="B55" s="17"/>
      <c r="C55" s="17"/>
      <c r="D55" s="17"/>
      <c r="E55" s="17"/>
      <c r="F55" s="17"/>
      <c r="G55" s="17"/>
      <c r="H55" s="17"/>
      <c r="I55" s="17"/>
      <c r="J55" s="15"/>
    </row>
    <row r="56" spans="1:10">
      <c r="A56" s="14"/>
      <c r="B56" s="17"/>
      <c r="C56" s="17"/>
      <c r="D56" s="17"/>
      <c r="E56" s="17"/>
      <c r="F56" s="17"/>
      <c r="G56" s="17"/>
      <c r="H56" s="17"/>
      <c r="I56" s="17"/>
      <c r="J56" s="15"/>
    </row>
    <row r="57" spans="1:10">
      <c r="A57" s="14"/>
      <c r="B57" s="28" t="s">
        <v>52</v>
      </c>
      <c r="C57" s="29"/>
      <c r="D57" s="32"/>
      <c r="E57" s="32"/>
      <c r="F57" s="32"/>
      <c r="G57" s="32"/>
      <c r="H57" s="32"/>
      <c r="I57" s="32"/>
      <c r="J57" s="15"/>
    </row>
    <row r="58" spans="1:10">
      <c r="A58" s="14"/>
      <c r="B58" s="28" t="s">
        <v>53</v>
      </c>
      <c r="C58" s="29"/>
      <c r="D58" s="32"/>
      <c r="E58" s="32"/>
      <c r="F58" s="32"/>
      <c r="G58" s="32"/>
      <c r="H58" s="32"/>
      <c r="I58" s="32"/>
      <c r="J58" s="15"/>
    </row>
    <row r="59" spans="1:10">
      <c r="A59" s="14"/>
      <c r="B59" s="28" t="s">
        <v>54</v>
      </c>
      <c r="C59" s="29"/>
      <c r="D59" s="32"/>
      <c r="E59" s="32"/>
      <c r="F59" s="32"/>
      <c r="G59" s="32"/>
      <c r="H59" s="32"/>
      <c r="I59" s="32"/>
      <c r="J59" s="15"/>
    </row>
    <row r="60" spans="1:10">
      <c r="A60" s="14"/>
      <c r="B60" s="28" t="s">
        <v>55</v>
      </c>
      <c r="C60" s="29"/>
      <c r="D60" s="32"/>
      <c r="E60" s="32"/>
      <c r="F60" s="32"/>
      <c r="G60" s="32"/>
      <c r="H60" s="32"/>
      <c r="I60" s="32"/>
      <c r="J60" s="15"/>
    </row>
    <row r="61" spans="1:10">
      <c r="A61" s="14"/>
      <c r="B61" s="28" t="s">
        <v>56</v>
      </c>
      <c r="C61" s="29"/>
      <c r="D61" s="32"/>
      <c r="E61" s="32"/>
      <c r="F61" s="32"/>
      <c r="G61" s="32"/>
      <c r="H61" s="32"/>
      <c r="I61" s="32"/>
      <c r="J61" s="15"/>
    </row>
    <row r="62" spans="1:10">
      <c r="A62" s="14"/>
      <c r="B62" s="21"/>
      <c r="C62" s="21"/>
      <c r="D62" s="21"/>
      <c r="E62" s="21"/>
      <c r="F62" s="21"/>
      <c r="G62" s="21"/>
      <c r="H62" s="21"/>
      <c r="I62" s="21"/>
      <c r="J62" s="15"/>
    </row>
    <row r="63" spans="1:10">
      <c r="A63" s="14"/>
      <c r="B63" s="21"/>
      <c r="C63" s="21"/>
      <c r="D63" s="21"/>
      <c r="E63" s="21"/>
      <c r="F63" s="21"/>
      <c r="G63" s="21"/>
      <c r="H63" s="21"/>
      <c r="I63" s="21"/>
      <c r="J63" s="15"/>
    </row>
    <row r="64" spans="1:10">
      <c r="A64" s="14"/>
      <c r="B64" s="21"/>
      <c r="C64" s="21"/>
      <c r="D64" s="21"/>
      <c r="E64" s="21"/>
      <c r="F64" s="21"/>
      <c r="G64" s="21"/>
      <c r="H64" s="21"/>
      <c r="I64" s="21"/>
      <c r="J64" s="15"/>
    </row>
    <row r="65" spans="1:10">
      <c r="A65" s="14"/>
      <c r="B65" s="21"/>
      <c r="C65" s="21"/>
      <c r="D65" s="21"/>
      <c r="E65" s="21"/>
      <c r="F65" s="21"/>
      <c r="G65" s="21"/>
      <c r="H65" s="21"/>
      <c r="I65" s="21"/>
      <c r="J65" s="15"/>
    </row>
    <row r="66" spans="1:10">
      <c r="A66" s="14"/>
      <c r="B66" s="21"/>
      <c r="C66" s="21"/>
      <c r="D66" s="21"/>
      <c r="E66" s="21"/>
      <c r="F66" s="21"/>
      <c r="G66" s="21"/>
      <c r="H66" s="21"/>
      <c r="I66" s="21"/>
      <c r="J66" s="15"/>
    </row>
    <row r="67" spans="1:10">
      <c r="A67" s="14"/>
      <c r="J67" s="15"/>
    </row>
    <row r="68" spans="1:10" ht="17.100000000000001" thickBot="1">
      <c r="A68" s="18"/>
      <c r="B68" s="19"/>
      <c r="C68" s="19"/>
      <c r="D68" s="19"/>
      <c r="E68" s="19"/>
      <c r="F68" s="19"/>
      <c r="G68" s="19"/>
      <c r="H68" s="19"/>
      <c r="I68" s="19"/>
      <c r="J68" s="20"/>
    </row>
  </sheetData>
  <mergeCells count="16">
    <mergeCell ref="B61:C61"/>
    <mergeCell ref="D61:I61"/>
    <mergeCell ref="B51:H51"/>
    <mergeCell ref="B52:H52"/>
    <mergeCell ref="B58:C58"/>
    <mergeCell ref="D58:I58"/>
    <mergeCell ref="B59:C59"/>
    <mergeCell ref="D59:I59"/>
    <mergeCell ref="B60:C60"/>
    <mergeCell ref="D60:I60"/>
    <mergeCell ref="B6:I7"/>
    <mergeCell ref="B50:H50"/>
    <mergeCell ref="B54:C54"/>
    <mergeCell ref="D54:I54"/>
    <mergeCell ref="B57:C57"/>
    <mergeCell ref="D57:I57"/>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89A0F2629CC4591DF244DA0C3A4DB" ma:contentTypeVersion="21" ma:contentTypeDescription="Crear nuevo documento." ma:contentTypeScope="" ma:versionID="7fcc13428f50654c1752b68448faf6a0">
  <xsd:schema xmlns:xsd="http://www.w3.org/2001/XMLSchema" xmlns:xs="http://www.w3.org/2001/XMLSchema" xmlns:p="http://schemas.microsoft.com/office/2006/metadata/properties" xmlns:ns1="http://schemas.microsoft.com/sharepoint/v3" xmlns:ns2="b4cec64c-ea04-45f6-a1e6-e66986d6ffb9" xmlns:ns3="a153c9a5-c220-40e2-9a9b-62f4a282bd87" targetNamespace="http://schemas.microsoft.com/office/2006/metadata/properties" ma:root="true" ma:fieldsID="d5ec5c08bd9f0ac1c13bef0d369ca7db" ns1:_="" ns2:_="" ns3:_="">
    <xsd:import namespace="http://schemas.microsoft.com/sharepoint/v3"/>
    <xsd:import namespace="b4cec64c-ea04-45f6-a1e6-e66986d6ffb9"/>
    <xsd:import namespace="a153c9a5-c220-40e2-9a9b-62f4a282bd8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Location" minOccurs="0"/>
                <xsd:element ref="ns2:_Flow_SignoffStatus" minOccurs="0"/>
                <xsd:element ref="ns2:MediaLengthInSeconds" minOccurs="0"/>
                <xsd:element ref="ns1:_ip_UnifiedCompliancePolicyProperties" minOccurs="0"/>
                <xsd:element ref="ns1:_ip_UnifiedCompliancePolicyUIAction"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Propiedades de la Directiva de cumplimiento unificado" ma:hidden="true" ma:internalName="_ip_UnifiedCompliancePolicyProperties">
      <xsd:simpleType>
        <xsd:restriction base="dms:Note"/>
      </xsd:simpleType>
    </xsd:element>
    <xsd:element name="_ip_UnifiedCompliancePolicyUIAction" ma:index="2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4cec64c-ea04-45f6-a1e6-e66986d6ff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6" nillable="true" ma:taxonomy="true" ma:internalName="lcf76f155ced4ddcb4097134ff3c332f" ma:taxonomyFieldName="MediaServiceImageTags" ma:displayName="Etiquetas de imagen" ma:readOnly="false" ma:fieldId="{5cf76f15-5ced-4ddc-b409-7134ff3c332f}" ma:taxonomyMulti="true" ma:sspId="a4a955e5-26ec-4fe8-839c-b956cabe2ba7"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153c9a5-c220-40e2-9a9b-62f4a282bd8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d151f43a-174f-4957-880a-d5c157e5269e}" ma:internalName="TaxCatchAll" ma:showField="CatchAllData" ma:web="a153c9a5-c220-40e2-9a9b-62f4a282bd8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b4cec64c-ea04-45f6-a1e6-e66986d6ffb9">
      <Terms xmlns="http://schemas.microsoft.com/office/infopath/2007/PartnerControls"/>
    </lcf76f155ced4ddcb4097134ff3c332f>
    <TaxCatchAll xmlns="a153c9a5-c220-40e2-9a9b-62f4a282bd87" xsi:nil="true"/>
    <_ip_UnifiedCompliancePolicyProperties xmlns="http://schemas.microsoft.com/sharepoint/v3" xsi:nil="true"/>
    <_Flow_SignoffStatus xmlns="b4cec64c-ea04-45f6-a1e6-e66986d6ffb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063DB4-6C5C-40C4-B6CA-5445C09E31C5}"/>
</file>

<file path=customXml/itemProps2.xml><?xml version="1.0" encoding="utf-8"?>
<ds:datastoreItem xmlns:ds="http://schemas.openxmlformats.org/officeDocument/2006/customXml" ds:itemID="{20DE14F8-0F00-4377-9C2A-093040223053}"/>
</file>

<file path=customXml/itemProps3.xml><?xml version="1.0" encoding="utf-8"?>
<ds:datastoreItem xmlns:ds="http://schemas.openxmlformats.org/officeDocument/2006/customXml" ds:itemID="{A26A4056-0D1F-4137-BE60-00351D4C1D9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Sara Nohelia Guerrero Mendez</cp:lastModifiedBy>
  <cp:revision/>
  <dcterms:created xsi:type="dcterms:W3CDTF">2023-03-03T19:33:43Z</dcterms:created>
  <dcterms:modified xsi:type="dcterms:W3CDTF">2023-05-25T00:51:50Z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0x010100F2E89A0F2629CC4591DF244DA0C3A4DB</vt:lpwstr>
  </property>
  <property fmtid="{D5CDD505-2E9C-101B-9397-08002B2CF9AE}" pid="3" name="MediaServiceImageTags">
    <vt:lpwstr/>
  </property>
</Properties>
</file>