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Janus\Documents\laura\IMRD\2023\MINIMAS CUANTIAS\MC-007-2023 MANTENIMIENTO VEH\"/>
    </mc:Choice>
  </mc:AlternateContent>
  <xr:revisionPtr revIDLastSave="0" documentId="8_{67BBA144-CB14-4E3D-B65F-31973A0C27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1" i="1" l="1"/>
  <c r="F151" i="1"/>
  <c r="I147" i="1" l="1"/>
  <c r="J146" i="1"/>
  <c r="J147" i="1" s="1"/>
  <c r="I143" i="1"/>
  <c r="J142" i="1"/>
  <c r="K142" i="1" s="1"/>
  <c r="J141" i="1"/>
  <c r="K141" i="1" s="1"/>
  <c r="J140" i="1"/>
  <c r="K140" i="1" s="1"/>
  <c r="J139" i="1"/>
  <c r="K139" i="1" s="1"/>
  <c r="J138" i="1"/>
  <c r="K138" i="1" s="1"/>
  <c r="J137" i="1"/>
  <c r="K137" i="1" s="1"/>
  <c r="J136" i="1"/>
  <c r="K136" i="1" s="1"/>
  <c r="J135" i="1"/>
  <c r="J134" i="1"/>
  <c r="K134" i="1" s="1"/>
  <c r="I132" i="1"/>
  <c r="J131" i="1"/>
  <c r="K131" i="1" s="1"/>
  <c r="J130" i="1"/>
  <c r="K129" i="1"/>
  <c r="J128" i="1"/>
  <c r="K128" i="1" s="1"/>
  <c r="K127" i="1"/>
  <c r="I123" i="1"/>
  <c r="J122" i="1"/>
  <c r="K122" i="1" s="1"/>
  <c r="J121" i="1"/>
  <c r="K121" i="1" s="1"/>
  <c r="J120" i="1"/>
  <c r="K120" i="1" s="1"/>
  <c r="J119" i="1"/>
  <c r="K119" i="1" s="1"/>
  <c r="J118" i="1"/>
  <c r="K118" i="1" s="1"/>
  <c r="J117" i="1"/>
  <c r="K117" i="1" s="1"/>
  <c r="J116" i="1"/>
  <c r="K116" i="1" s="1"/>
  <c r="J115" i="1"/>
  <c r="J114" i="1"/>
  <c r="K114" i="1" s="1"/>
  <c r="I112" i="1"/>
  <c r="J111" i="1"/>
  <c r="K111" i="1" s="1"/>
  <c r="J110" i="1"/>
  <c r="K109" i="1"/>
  <c r="J108" i="1"/>
  <c r="K108" i="1" s="1"/>
  <c r="K107" i="1"/>
  <c r="I103" i="1"/>
  <c r="J102" i="1"/>
  <c r="K102" i="1" s="1"/>
  <c r="J101" i="1"/>
  <c r="K101" i="1" s="1"/>
  <c r="J100" i="1"/>
  <c r="K100" i="1" s="1"/>
  <c r="J99" i="1"/>
  <c r="K99" i="1" s="1"/>
  <c r="J98" i="1"/>
  <c r="K98" i="1" s="1"/>
  <c r="J97" i="1"/>
  <c r="K97" i="1" s="1"/>
  <c r="J96" i="1"/>
  <c r="K96" i="1" s="1"/>
  <c r="I94" i="1"/>
  <c r="J93" i="1"/>
  <c r="K93" i="1" s="1"/>
  <c r="J92" i="1"/>
  <c r="K92" i="1" s="1"/>
  <c r="J91" i="1"/>
  <c r="K91" i="1" s="1"/>
  <c r="J90" i="1"/>
  <c r="K90" i="1" s="1"/>
  <c r="K89" i="1"/>
  <c r="I85" i="1"/>
  <c r="J84" i="1"/>
  <c r="K84" i="1" s="1"/>
  <c r="J83" i="1"/>
  <c r="K83" i="1" s="1"/>
  <c r="J82" i="1"/>
  <c r="K82" i="1" s="1"/>
  <c r="J81" i="1"/>
  <c r="K81" i="1" s="1"/>
  <c r="J80" i="1"/>
  <c r="K80" i="1" s="1"/>
  <c r="J79" i="1"/>
  <c r="K79" i="1" s="1"/>
  <c r="J78" i="1"/>
  <c r="K78" i="1" s="1"/>
  <c r="J77" i="1"/>
  <c r="K77" i="1" s="1"/>
  <c r="J76" i="1"/>
  <c r="K76" i="1" s="1"/>
  <c r="J75" i="1"/>
  <c r="K75" i="1" s="1"/>
  <c r="J74" i="1"/>
  <c r="K74" i="1" s="1"/>
  <c r="J73" i="1"/>
  <c r="K73" i="1" s="1"/>
  <c r="J72" i="1"/>
  <c r="K72" i="1" s="1"/>
  <c r="J71" i="1"/>
  <c r="K71" i="1" s="1"/>
  <c r="J70" i="1"/>
  <c r="K70" i="1" s="1"/>
  <c r="J69" i="1"/>
  <c r="K69" i="1" s="1"/>
  <c r="J68" i="1"/>
  <c r="K68" i="1" s="1"/>
  <c r="J67" i="1"/>
  <c r="K67" i="1" s="1"/>
  <c r="J66" i="1"/>
  <c r="K66" i="1" s="1"/>
  <c r="J65" i="1"/>
  <c r="K65" i="1" s="1"/>
  <c r="J64" i="1"/>
  <c r="K64" i="1" s="1"/>
  <c r="J63" i="1"/>
  <c r="K63" i="1" s="1"/>
  <c r="J62" i="1"/>
  <c r="K62" i="1" s="1"/>
  <c r="J61" i="1"/>
  <c r="K61" i="1" s="1"/>
  <c r="J60" i="1"/>
  <c r="K60" i="1" s="1"/>
  <c r="J59" i="1"/>
  <c r="K59" i="1" s="1"/>
  <c r="J58" i="1"/>
  <c r="K58" i="1" s="1"/>
  <c r="J57" i="1"/>
  <c r="K57" i="1" s="1"/>
  <c r="J56" i="1"/>
  <c r="K56" i="1" s="1"/>
  <c r="J55" i="1"/>
  <c r="K55" i="1" s="1"/>
  <c r="J54" i="1"/>
  <c r="K54" i="1" s="1"/>
  <c r="J53" i="1"/>
  <c r="K53" i="1" s="1"/>
  <c r="K52" i="1"/>
  <c r="K51" i="1"/>
  <c r="J50" i="1"/>
  <c r="K50" i="1" s="1"/>
  <c r="J49" i="1"/>
  <c r="K49" i="1" s="1"/>
  <c r="J48" i="1"/>
  <c r="K48" i="1" s="1"/>
  <c r="J47" i="1"/>
  <c r="K47" i="1" s="1"/>
  <c r="J46" i="1"/>
  <c r="K46" i="1" s="1"/>
  <c r="J45" i="1"/>
  <c r="K45" i="1" s="1"/>
  <c r="J44" i="1"/>
  <c r="K44" i="1" s="1"/>
  <c r="J43" i="1"/>
  <c r="K43" i="1" s="1"/>
  <c r="J42" i="1"/>
  <c r="I39" i="1"/>
  <c r="J38" i="1"/>
  <c r="K38" i="1" s="1"/>
  <c r="J37" i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I12" i="1"/>
  <c r="J11" i="1"/>
  <c r="K11" i="1" s="1"/>
  <c r="J10" i="1"/>
  <c r="K10" i="1" s="1"/>
  <c r="J9" i="1"/>
  <c r="K9" i="1" s="1"/>
  <c r="J8" i="1"/>
  <c r="K7" i="1"/>
  <c r="F147" i="1"/>
  <c r="G146" i="1"/>
  <c r="G147" i="1" s="1"/>
  <c r="F143" i="1"/>
  <c r="H142" i="1"/>
  <c r="G135" i="1"/>
  <c r="H135" i="1" s="1"/>
  <c r="G136" i="1"/>
  <c r="H136" i="1" s="1"/>
  <c r="L136" i="1" s="1"/>
  <c r="G137" i="1"/>
  <c r="H137" i="1" s="1"/>
  <c r="L137" i="1" s="1"/>
  <c r="G138" i="1"/>
  <c r="H138" i="1" s="1"/>
  <c r="L138" i="1" s="1"/>
  <c r="G139" i="1"/>
  <c r="H139" i="1" s="1"/>
  <c r="G140" i="1"/>
  <c r="H140" i="1" s="1"/>
  <c r="L140" i="1" s="1"/>
  <c r="G141" i="1"/>
  <c r="G142" i="1"/>
  <c r="G134" i="1"/>
  <c r="H134" i="1" s="1"/>
  <c r="F132" i="1"/>
  <c r="H129" i="1"/>
  <c r="H127" i="1"/>
  <c r="L127" i="1" s="1"/>
  <c r="G131" i="1"/>
  <c r="H131" i="1" s="1"/>
  <c r="L131" i="1" s="1"/>
  <c r="G130" i="1"/>
  <c r="H130" i="1" s="1"/>
  <c r="G128" i="1"/>
  <c r="G132" i="1" s="1"/>
  <c r="G115" i="1"/>
  <c r="H115" i="1" s="1"/>
  <c r="G116" i="1"/>
  <c r="H116" i="1" s="1"/>
  <c r="L116" i="1" s="1"/>
  <c r="G117" i="1"/>
  <c r="H117" i="1" s="1"/>
  <c r="L117" i="1" s="1"/>
  <c r="G118" i="1"/>
  <c r="H118" i="1" s="1"/>
  <c r="L118" i="1" s="1"/>
  <c r="G119" i="1"/>
  <c r="H119" i="1" s="1"/>
  <c r="L119" i="1" s="1"/>
  <c r="G120" i="1"/>
  <c r="H120" i="1" s="1"/>
  <c r="G121" i="1"/>
  <c r="H121" i="1" s="1"/>
  <c r="G122" i="1"/>
  <c r="H122" i="1" s="1"/>
  <c r="G114" i="1"/>
  <c r="H114" i="1" s="1"/>
  <c r="F123" i="1"/>
  <c r="F112" i="1"/>
  <c r="H109" i="1"/>
  <c r="L109" i="1" s="1"/>
  <c r="H110" i="1"/>
  <c r="H107" i="1"/>
  <c r="L107" i="1" s="1"/>
  <c r="G111" i="1"/>
  <c r="H111" i="1" s="1"/>
  <c r="G110" i="1"/>
  <c r="G108" i="1"/>
  <c r="H108" i="1" s="1"/>
  <c r="L108" i="1" s="1"/>
  <c r="F103" i="1"/>
  <c r="H99" i="1"/>
  <c r="H100" i="1"/>
  <c r="L100" i="1" s="1"/>
  <c r="G97" i="1"/>
  <c r="H97" i="1" s="1"/>
  <c r="L97" i="1" s="1"/>
  <c r="G98" i="1"/>
  <c r="H98" i="1" s="1"/>
  <c r="L98" i="1" s="1"/>
  <c r="G99" i="1"/>
  <c r="G100" i="1"/>
  <c r="G101" i="1"/>
  <c r="H101" i="1" s="1"/>
  <c r="G102" i="1"/>
  <c r="H102" i="1" s="1"/>
  <c r="G96" i="1"/>
  <c r="H91" i="1"/>
  <c r="L91" i="1" s="1"/>
  <c r="H89" i="1"/>
  <c r="G91" i="1"/>
  <c r="G92" i="1"/>
  <c r="H92" i="1" s="1"/>
  <c r="L92" i="1" s="1"/>
  <c r="G93" i="1"/>
  <c r="H93" i="1" s="1"/>
  <c r="L93" i="1" s="1"/>
  <c r="G90" i="1"/>
  <c r="G94" i="1" s="1"/>
  <c r="F94" i="1"/>
  <c r="F85" i="1"/>
  <c r="F148" i="1" s="1"/>
  <c r="F39" i="1"/>
  <c r="F12" i="1"/>
  <c r="H52" i="1"/>
  <c r="H51" i="1"/>
  <c r="G84" i="1"/>
  <c r="H84" i="1" s="1"/>
  <c r="L84" i="1" s="1"/>
  <c r="G83" i="1"/>
  <c r="H83" i="1" s="1"/>
  <c r="G82" i="1"/>
  <c r="H82" i="1" s="1"/>
  <c r="G81" i="1"/>
  <c r="H81" i="1" s="1"/>
  <c r="G80" i="1"/>
  <c r="H80" i="1" s="1"/>
  <c r="G79" i="1"/>
  <c r="H79" i="1" s="1"/>
  <c r="G78" i="1"/>
  <c r="H78" i="1" s="1"/>
  <c r="L78" i="1" s="1"/>
  <c r="G77" i="1"/>
  <c r="H77" i="1" s="1"/>
  <c r="L77" i="1" s="1"/>
  <c r="G76" i="1"/>
  <c r="H76" i="1" s="1"/>
  <c r="L76" i="1" s="1"/>
  <c r="G75" i="1"/>
  <c r="H75" i="1" s="1"/>
  <c r="L75" i="1" s="1"/>
  <c r="G74" i="1"/>
  <c r="H74" i="1" s="1"/>
  <c r="L74" i="1" s="1"/>
  <c r="G73" i="1"/>
  <c r="H73" i="1" s="1"/>
  <c r="G72" i="1"/>
  <c r="H72" i="1" s="1"/>
  <c r="G71" i="1"/>
  <c r="H71" i="1" s="1"/>
  <c r="G70" i="1"/>
  <c r="H70" i="1" s="1"/>
  <c r="G69" i="1"/>
  <c r="H69" i="1" s="1"/>
  <c r="L69" i="1" s="1"/>
  <c r="G68" i="1"/>
  <c r="H68" i="1" s="1"/>
  <c r="L68" i="1" s="1"/>
  <c r="G67" i="1"/>
  <c r="H67" i="1" s="1"/>
  <c r="G66" i="1"/>
  <c r="H66" i="1" s="1"/>
  <c r="G65" i="1"/>
  <c r="H65" i="1" s="1"/>
  <c r="G64" i="1"/>
  <c r="H64" i="1" s="1"/>
  <c r="G63" i="1"/>
  <c r="H63" i="1" s="1"/>
  <c r="G62" i="1"/>
  <c r="H62" i="1" s="1"/>
  <c r="L62" i="1" s="1"/>
  <c r="G61" i="1"/>
  <c r="H61" i="1" s="1"/>
  <c r="L61" i="1" s="1"/>
  <c r="G60" i="1"/>
  <c r="H60" i="1" s="1"/>
  <c r="L60" i="1" s="1"/>
  <c r="G59" i="1"/>
  <c r="H59" i="1" s="1"/>
  <c r="L59" i="1" s="1"/>
  <c r="G58" i="1"/>
  <c r="H58" i="1" s="1"/>
  <c r="L58" i="1" s="1"/>
  <c r="G57" i="1"/>
  <c r="H57" i="1" s="1"/>
  <c r="G56" i="1"/>
  <c r="H56" i="1" s="1"/>
  <c r="G55" i="1"/>
  <c r="H55" i="1" s="1"/>
  <c r="G54" i="1"/>
  <c r="H54" i="1" s="1"/>
  <c r="G53" i="1"/>
  <c r="H53" i="1" s="1"/>
  <c r="L53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L45" i="1" s="1"/>
  <c r="G44" i="1"/>
  <c r="H44" i="1" s="1"/>
  <c r="L44" i="1" s="1"/>
  <c r="G43" i="1"/>
  <c r="H43" i="1" s="1"/>
  <c r="L43" i="1" s="1"/>
  <c r="G42" i="1"/>
  <c r="H42" i="1" s="1"/>
  <c r="H16" i="1"/>
  <c r="L16" i="1" s="1"/>
  <c r="H17" i="1"/>
  <c r="L17" i="1" s="1"/>
  <c r="G16" i="1"/>
  <c r="G17" i="1"/>
  <c r="G18" i="1"/>
  <c r="H18" i="1" s="1"/>
  <c r="G19" i="1"/>
  <c r="G20" i="1"/>
  <c r="H20" i="1" s="1"/>
  <c r="G21" i="1"/>
  <c r="H21" i="1" s="1"/>
  <c r="L21" i="1" s="1"/>
  <c r="G22" i="1"/>
  <c r="H22" i="1" s="1"/>
  <c r="G23" i="1"/>
  <c r="H23" i="1" s="1"/>
  <c r="L23" i="1" s="1"/>
  <c r="G24" i="1"/>
  <c r="H24" i="1" s="1"/>
  <c r="G25" i="1"/>
  <c r="H25" i="1" s="1"/>
  <c r="L25" i="1" s="1"/>
  <c r="G26" i="1"/>
  <c r="H26" i="1" s="1"/>
  <c r="L26" i="1" s="1"/>
  <c r="G27" i="1"/>
  <c r="H27" i="1" s="1"/>
  <c r="L27" i="1" s="1"/>
  <c r="G28" i="1"/>
  <c r="H28" i="1" s="1"/>
  <c r="L28" i="1" s="1"/>
  <c r="G29" i="1"/>
  <c r="H29" i="1" s="1"/>
  <c r="G30" i="1"/>
  <c r="H30" i="1" s="1"/>
  <c r="L30" i="1" s="1"/>
  <c r="G31" i="1"/>
  <c r="H31" i="1" s="1"/>
  <c r="G32" i="1"/>
  <c r="H32" i="1" s="1"/>
  <c r="G33" i="1"/>
  <c r="H33" i="1" s="1"/>
  <c r="G34" i="1"/>
  <c r="H34" i="1" s="1"/>
  <c r="G35" i="1"/>
  <c r="H35" i="1" s="1"/>
  <c r="L35" i="1" s="1"/>
  <c r="G36" i="1"/>
  <c r="H36" i="1" s="1"/>
  <c r="G37" i="1"/>
  <c r="H37" i="1" s="1"/>
  <c r="L37" i="1" s="1"/>
  <c r="G38" i="1"/>
  <c r="H38" i="1" s="1"/>
  <c r="G15" i="1"/>
  <c r="H15" i="1" s="1"/>
  <c r="G14" i="1"/>
  <c r="H14" i="1" s="1"/>
  <c r="H7" i="1"/>
  <c r="L7" i="1" s="1"/>
  <c r="G9" i="1"/>
  <c r="H9" i="1" s="1"/>
  <c r="L9" i="1" s="1"/>
  <c r="G10" i="1"/>
  <c r="H10" i="1" s="1"/>
  <c r="L10" i="1" s="1"/>
  <c r="G11" i="1"/>
  <c r="H11" i="1" s="1"/>
  <c r="L11" i="1" s="1"/>
  <c r="G8" i="1"/>
  <c r="H8" i="1" s="1"/>
  <c r="L130" i="1" l="1"/>
  <c r="L142" i="1"/>
  <c r="L38" i="1"/>
  <c r="L22" i="1"/>
  <c r="L49" i="1"/>
  <c r="L67" i="1"/>
  <c r="L83" i="1"/>
  <c r="L15" i="1"/>
  <c r="L82" i="1"/>
  <c r="L50" i="1"/>
  <c r="L36" i="1"/>
  <c r="L70" i="1"/>
  <c r="L71" i="1"/>
  <c r="L101" i="1"/>
  <c r="L114" i="1"/>
  <c r="L129" i="1"/>
  <c r="L48" i="1"/>
  <c r="L20" i="1"/>
  <c r="L54" i="1"/>
  <c r="L102" i="1"/>
  <c r="L18" i="1"/>
  <c r="L56" i="1"/>
  <c r="L122" i="1"/>
  <c r="L139" i="1"/>
  <c r="L66" i="1"/>
  <c r="L51" i="1"/>
  <c r="L34" i="1"/>
  <c r="L55" i="1"/>
  <c r="L52" i="1"/>
  <c r="L33" i="1"/>
  <c r="L72" i="1"/>
  <c r="L32" i="1"/>
  <c r="L57" i="1"/>
  <c r="L73" i="1"/>
  <c r="L121" i="1"/>
  <c r="L134" i="1"/>
  <c r="L31" i="1"/>
  <c r="L120" i="1"/>
  <c r="L29" i="1"/>
  <c r="L79" i="1"/>
  <c r="L64" i="1"/>
  <c r="L99" i="1"/>
  <c r="L63" i="1"/>
  <c r="L46" i="1"/>
  <c r="L80" i="1"/>
  <c r="L24" i="1"/>
  <c r="L47" i="1"/>
  <c r="L65" i="1"/>
  <c r="L81" i="1"/>
  <c r="L89" i="1"/>
  <c r="L111" i="1"/>
  <c r="L135" i="1"/>
  <c r="J143" i="1"/>
  <c r="J132" i="1"/>
  <c r="J123" i="1"/>
  <c r="J112" i="1"/>
  <c r="J103" i="1"/>
  <c r="K103" i="1"/>
  <c r="I148" i="1"/>
  <c r="J94" i="1"/>
  <c r="J85" i="1"/>
  <c r="J39" i="1"/>
  <c r="J12" i="1"/>
  <c r="K94" i="1"/>
  <c r="K8" i="1"/>
  <c r="K12" i="1" s="1"/>
  <c r="K115" i="1"/>
  <c r="K123" i="1" s="1"/>
  <c r="K135" i="1"/>
  <c r="K143" i="1" s="1"/>
  <c r="K110" i="1"/>
  <c r="K112" i="1" s="1"/>
  <c r="K130" i="1"/>
  <c r="K132" i="1" s="1"/>
  <c r="K14" i="1"/>
  <c r="K39" i="1" s="1"/>
  <c r="K42" i="1"/>
  <c r="K85" i="1" s="1"/>
  <c r="K146" i="1"/>
  <c r="K147" i="1" s="1"/>
  <c r="G39" i="1"/>
  <c r="G143" i="1"/>
  <c r="H19" i="1"/>
  <c r="H90" i="1"/>
  <c r="H112" i="1"/>
  <c r="G103" i="1"/>
  <c r="G112" i="1"/>
  <c r="H12" i="1"/>
  <c r="H128" i="1"/>
  <c r="H96" i="1"/>
  <c r="H141" i="1"/>
  <c r="H146" i="1"/>
  <c r="H123" i="1"/>
  <c r="G123" i="1"/>
  <c r="H85" i="1"/>
  <c r="G85" i="1"/>
  <c r="G12" i="1"/>
  <c r="H147" i="1" l="1"/>
  <c r="L146" i="1"/>
  <c r="L147" i="1" s="1"/>
  <c r="H143" i="1"/>
  <c r="L141" i="1"/>
  <c r="L143" i="1"/>
  <c r="L110" i="1"/>
  <c r="L112" i="1" s="1"/>
  <c r="H132" i="1"/>
  <c r="L128" i="1"/>
  <c r="L132" i="1" s="1"/>
  <c r="H103" i="1"/>
  <c r="L96" i="1"/>
  <c r="L103" i="1" s="1"/>
  <c r="L14" i="1"/>
  <c r="H94" i="1"/>
  <c r="L90" i="1"/>
  <c r="L94" i="1" s="1"/>
  <c r="L123" i="1"/>
  <c r="H39" i="1"/>
  <c r="H148" i="1" s="1"/>
  <c r="F153" i="1" s="1"/>
  <c r="L153" i="1" s="1"/>
  <c r="L19" i="1"/>
  <c r="L8" i="1"/>
  <c r="L12" i="1" s="1"/>
  <c r="L115" i="1"/>
  <c r="G148" i="1"/>
  <c r="L42" i="1"/>
  <c r="L85" i="1" s="1"/>
  <c r="J148" i="1"/>
  <c r="K148" i="1"/>
  <c r="I153" i="1" s="1"/>
  <c r="L39" i="1" l="1"/>
  <c r="L148" i="1" s="1"/>
</calcChain>
</file>

<file path=xl/sharedStrings.xml><?xml version="1.0" encoding="utf-8"?>
<sst xmlns="http://schemas.openxmlformats.org/spreadsheetml/2006/main" count="330" uniqueCount="129">
  <si>
    <t>ITEM</t>
  </si>
  <si>
    <t>DENOMIMACION O NOMBRE DEL ELEMENTO</t>
  </si>
  <si>
    <t>UNIDAD</t>
  </si>
  <si>
    <t>CANT.</t>
  </si>
  <si>
    <t>VALOR TOTAL</t>
  </si>
  <si>
    <t>MOBIL DELVAC MX ESPECIAL 15W40 GALON</t>
  </si>
  <si>
    <t>FILTRO ACEITE CHEVROLET D-MAX DIESEL 2.5</t>
  </si>
  <si>
    <t>FILTRO COMBUSTIBLE CHEVROLET D-MAX DIESEL 2.5</t>
  </si>
  <si>
    <t>FILTRO AIRE CHEVROLET D-MAX DIESEL 2.5 2015</t>
  </si>
  <si>
    <t>MANTENIMIENTO SISTEMAS HIDRAULICOS- DIRECCION</t>
  </si>
  <si>
    <t>BATERIA AUTO MAC 950 AMPERIOS</t>
  </si>
  <si>
    <t>LLANTA AUTO 265/70R16T PR4 LC01 RF 10</t>
  </si>
  <si>
    <t xml:space="preserve">102168PF PASTILLAS FRENOS LUV DMAX 3.0 </t>
  </si>
  <si>
    <t>NSSBN JUEGO DE BANDAS TRASERAS</t>
  </si>
  <si>
    <t>1551 BOMBA FRENO</t>
  </si>
  <si>
    <t>104820 JUEGO DE CILINDROS TRASEROS</t>
  </si>
  <si>
    <t>CMP1 CAMPANA TRASERA</t>
  </si>
  <si>
    <t>58114 AMORTIGUADOR - GAB</t>
  </si>
  <si>
    <t>TORRES AMORTIGUADORES DELANTEROS</t>
  </si>
  <si>
    <t>104821 JUEGO DE MORDAZAS DE FRENO</t>
  </si>
  <si>
    <t>104827 ALTERNADOR MOTOR DIESEL 12 V 80 AMP Y5K</t>
  </si>
  <si>
    <t>10428 MOTOR DE ARRANQUE BD ELECTRICAL</t>
  </si>
  <si>
    <t>104832 CRUCETA CARDAN</t>
  </si>
  <si>
    <t>LAMPARA LED BARRAS BLANCAS 12V  16 LED 1002</t>
  </si>
  <si>
    <t>KIT RODAMIENTO TRASERO CON PASADOR Y RETENEDORES</t>
  </si>
  <si>
    <t>KIT RODAMIENTO DELANTERO CON PASADOR Y RETENEDORES</t>
  </si>
  <si>
    <t>TERMINAL DIRECCION</t>
  </si>
  <si>
    <t>JUEGO DE CAUCHOS ESTABILIZADORA CON MUÑECOS</t>
  </si>
  <si>
    <t>DISCO FRENO DELANTERO</t>
  </si>
  <si>
    <t>STOP TRASERO</t>
  </si>
  <si>
    <t>FAROLA DELANTERA</t>
  </si>
  <si>
    <t>ANTENA DE RADIO</t>
  </si>
  <si>
    <t>LIGAS CALIPER CON PASADORES</t>
  </si>
  <si>
    <t>MANO DE OBRA MECANICA DIA</t>
  </si>
  <si>
    <t>H1 BOMBILLO H1 12 V 55W P14, 5S</t>
  </si>
  <si>
    <t>H4 BOMBILLO H4 12V 60/55W P43T</t>
  </si>
  <si>
    <t>H7 BOMBILLO H7 12V 55W PX 26D</t>
  </si>
  <si>
    <t>H11 BOMBILLO H11 12V 55W PGJ19-2</t>
  </si>
  <si>
    <t>H8 BOMBILLO H8 12V 35W PGJ19-1</t>
  </si>
  <si>
    <t>3157 BOMBILLO AUXILIAR 12V 27/7W BASE  PLASTICA 2 CONTACT.</t>
  </si>
  <si>
    <t>3157 A BOMBILLO AUX. 12V 27/7W BASE PLASTICA 2 CONTACTOS</t>
  </si>
  <si>
    <t>108190 LIQUIDO REFRIGERANTE LITRO BASE AGUA</t>
  </si>
  <si>
    <t>108192 LIQUIDO REFRIGERANTE LITRO BASE GLICOL</t>
  </si>
  <si>
    <t>TXM1 TEXAMATIC FLUID DEXROM IID</t>
  </si>
  <si>
    <t>MBE90D ACEITE TRANSM. GL SAE 80W90 DISPENSADOR</t>
  </si>
  <si>
    <t>LF3 LIQUIDO DE FRENOS 240 CC DOT 3</t>
  </si>
  <si>
    <t>BKR5EY BUJIA AUTOMOVIL igual a BKR5E</t>
  </si>
  <si>
    <t>20125 KIT DE CARRETERA REGLAMENTARIO</t>
  </si>
  <si>
    <t>LA1 LIMPIADOR CUERPO ACELERACION</t>
  </si>
  <si>
    <t>88863938 LIMPIADOR DE PARTES DE FRENO</t>
  </si>
  <si>
    <t>102330 SILICONA ULTRA GREY 70 ML LOCTITE</t>
  </si>
  <si>
    <t>DY3 DISYUNTOR UNIVERSAL12 V HELLA 4RA 003-510-081</t>
  </si>
  <si>
    <t>DY5 DISYUNTOR UNIVERSAL 5 PATAS CONMUT. 4RD-003-520-08</t>
  </si>
  <si>
    <t>BR BORNE ACCESORIO PARA VEHICULO</t>
  </si>
  <si>
    <t>02V002 VALVULA</t>
  </si>
  <si>
    <t>PP3 PARCHE PANESA PP3</t>
  </si>
  <si>
    <t>PP4 PARCHE FRIO PP4</t>
  </si>
  <si>
    <t>BOS 22 PLUMILLAS 22" EXTREME METALICA UNIDAD</t>
  </si>
  <si>
    <t xml:space="preserve">BOS 24 PLUMILLAS UNIVERSAL 24" ECO UNIDAD CHEVROLET </t>
  </si>
  <si>
    <t>AB AGUA PARA BATERIAS</t>
  </si>
  <si>
    <t>BOTIQUIN SEGÚN NORMA</t>
  </si>
  <si>
    <t>2001 SERVICIO DE ALINEACION SENCILLA</t>
  </si>
  <si>
    <t xml:space="preserve">2002 SERVICIO BALANCEO LLANTAS </t>
  </si>
  <si>
    <t>2007 SERVICIO DE ESCANER AUTOMOTRIZ</t>
  </si>
  <si>
    <t>2008 SERVICIO DE ROTACION DE LLANTAS</t>
  </si>
  <si>
    <t>2009 SERVICIO DE MONTAJE DE LLANTA</t>
  </si>
  <si>
    <t>2011 SERVICIO DE PINTURA AUTOMOTRIZ POR PIEZA</t>
  </si>
  <si>
    <t xml:space="preserve">2012 SERVICIO DE LATONERIA POR PIEZA </t>
  </si>
  <si>
    <t xml:space="preserve">2018 SERVICIO DE ENGRASE GENERAL </t>
  </si>
  <si>
    <t>2021 SERVICIO RECTIFICACION DE CAMPANA</t>
  </si>
  <si>
    <t>2022 SERVICIO CERRAJERIA</t>
  </si>
  <si>
    <t xml:space="preserve">EXTINTOR                </t>
  </si>
  <si>
    <t>CERTIFICADO REVISION TECNICOMECANICA AUTOMOVIL</t>
  </si>
  <si>
    <t>SERVICIO JUAGADO VEHICULO Y/O CAMIONETA</t>
  </si>
  <si>
    <t>SERVICIO LAVADO GENERAL VEHICULO Y/O CAMIONETA</t>
  </si>
  <si>
    <t>ACEITE SX 2T (FB / EGB)</t>
  </si>
  <si>
    <t>FILTRO AIRE 533</t>
  </si>
  <si>
    <t>MANTENIMIENTO DE YOYO</t>
  </si>
  <si>
    <t>REVISION ELECTRICA</t>
  </si>
  <si>
    <t>REEMPLAZO DE SIMBRA</t>
  </si>
  <si>
    <t>ANILLO GUADAÑA</t>
  </si>
  <si>
    <t>CAMBIO DE EMBRAGUE</t>
  </si>
  <si>
    <t>EMPAQUES MOTOR</t>
  </si>
  <si>
    <t>TORNILLO SILENCIADOR</t>
  </si>
  <si>
    <t>TUERCA CABEZOTE</t>
  </si>
  <si>
    <t>MOBIL SUPER 10W30 1/4</t>
  </si>
  <si>
    <t>TEXAMATIC FLUID DEXROM IID</t>
  </si>
  <si>
    <t>FILTRO AIRE INTERNO</t>
  </si>
  <si>
    <t xml:space="preserve">CUCHILLA                </t>
  </si>
  <si>
    <t>LLANTA DELANTERA</t>
  </si>
  <si>
    <t xml:space="preserve">CARBURADOR           </t>
  </si>
  <si>
    <t xml:space="preserve">BUJIA                              </t>
  </si>
  <si>
    <t xml:space="preserve">FILTRO ACEITE            </t>
  </si>
  <si>
    <t xml:space="preserve">FILTRO AIRE           </t>
  </si>
  <si>
    <t>LLANTA TRASERA</t>
  </si>
  <si>
    <t>POLEA DE TRANSMISION</t>
  </si>
  <si>
    <t>JUEGO DE RODAMIENTOS</t>
  </si>
  <si>
    <t>SERVICIO TECNICO</t>
  </si>
  <si>
    <t xml:space="preserve">SERVICIO JUAGADO         </t>
  </si>
  <si>
    <t xml:space="preserve">FILTRO ACEITE                     </t>
  </si>
  <si>
    <t xml:space="preserve">FILTRO AIRE                    </t>
  </si>
  <si>
    <t xml:space="preserve">CUCHILLA                       </t>
  </si>
  <si>
    <t xml:space="preserve">CORREA TB EL                 </t>
  </si>
  <si>
    <t xml:space="preserve">KIT CLUTCH                   </t>
  </si>
  <si>
    <t xml:space="preserve">CORREA TB EL              </t>
  </si>
  <si>
    <t>BUJIA PRECALENTAMIENTO</t>
  </si>
  <si>
    <t>INYECTOR COMBUSTIBLE HOMOLOGADO</t>
  </si>
  <si>
    <t>CORREA MULTISUSOS</t>
  </si>
  <si>
    <t xml:space="preserve">  1.1 MANTENIMIENTOS PREVENTIVOS</t>
  </si>
  <si>
    <t>1.2 MANTENIMIENTOS CORRECTIVOS</t>
  </si>
  <si>
    <t>1. VEHICULO</t>
  </si>
  <si>
    <t>1.3  LISTADO DE REPUESTOS VEHICULO</t>
  </si>
  <si>
    <t>2. GUADAÑAS</t>
  </si>
  <si>
    <t>2.1 MANTENIMIENTOS PREVENTIVOS</t>
  </si>
  <si>
    <t>2.2 MANTENIMIENTOS CORRECTIVOS</t>
  </si>
  <si>
    <t>3.  TRACTOR CORTA CESPED TORO</t>
  </si>
  <si>
    <t>3.1 MANTENIMIENTOS PREVENTIVOS</t>
  </si>
  <si>
    <t>3.2 MANTENIMIENTOS CORRECTIVOS</t>
  </si>
  <si>
    <t>4.  TRACTOR CORTA CESPED GIROZERO</t>
  </si>
  <si>
    <t>4.1 MANTENIMIENTOS PREVENTIVOS</t>
  </si>
  <si>
    <t>4.2 MANTENIMIENTOS CORRECTIVOS</t>
  </si>
  <si>
    <t xml:space="preserve">        5. CUATRO (4) BOMBAS ELECTRICAS</t>
  </si>
  <si>
    <t>FICHA TECNICA MANTENIMIENTO PREVENTIVO Y CORRECTIVO 2023</t>
  </si>
  <si>
    <t>SUB TOTAL</t>
  </si>
  <si>
    <t>VALOR IMPUESTO</t>
  </si>
  <si>
    <t>COTIZACION EXPRESO OIL SAS Nit.900.457.995-1</t>
  </si>
  <si>
    <t>TOTAL</t>
  </si>
  <si>
    <t>PRECIO PROMEDIO IMRD COTA</t>
  </si>
  <si>
    <t>COTIZACION SERVIFRENOS LA AVENIDA II (JOSE GIOVANNY MESA TORRES Nit. 79.622.335-9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</si>
</sst>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/>
    <xf numFmtId="0" fontId="2" fillId="0" borderId="3" xfId="0" applyFont="1" applyBorder="1"/>
    <xf numFmtId="0" fontId="2" fillId="0" borderId="1" xfId="0" applyFont="1" applyFill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5" xfId="0" applyFont="1" applyBorder="1"/>
    <xf numFmtId="0" fontId="2" fillId="0" borderId="4" xfId="0" applyFont="1" applyBorder="1"/>
    <xf numFmtId="0" fontId="2" fillId="0" borderId="4" xfId="0" applyFont="1" applyFill="1" applyBorder="1"/>
    <xf numFmtId="0" fontId="2" fillId="0" borderId="6" xfId="0" applyFont="1" applyBorder="1"/>
    <xf numFmtId="0" fontId="1" fillId="2" borderId="1" xfId="0" applyFont="1" applyFill="1" applyBorder="1" applyAlignment="1">
      <alignment horizontal="center"/>
    </xf>
    <xf numFmtId="164" fontId="0" fillId="0" borderId="0" xfId="0" applyNumberFormat="1"/>
    <xf numFmtId="164" fontId="0" fillId="0" borderId="16" xfId="0" applyNumberFormat="1" applyBorder="1"/>
    <xf numFmtId="164" fontId="0" fillId="0" borderId="1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164" fontId="0" fillId="0" borderId="20" xfId="0" applyNumberForma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164" fontId="0" fillId="0" borderId="14" xfId="0" applyNumberFormat="1" applyBorder="1"/>
    <xf numFmtId="164" fontId="0" fillId="0" borderId="2" xfId="0" applyNumberFormat="1" applyBorder="1"/>
    <xf numFmtId="164" fontId="0" fillId="0" borderId="15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164" fontId="3" fillId="0" borderId="14" xfId="0" applyNumberFormat="1" applyFont="1" applyBorder="1"/>
    <xf numFmtId="164" fontId="3" fillId="0" borderId="28" xfId="0" applyNumberFormat="1" applyFont="1" applyBorder="1"/>
    <xf numFmtId="0" fontId="2" fillId="0" borderId="2" xfId="0" applyFont="1" applyBorder="1" applyAlignment="1">
      <alignment horizontal="left"/>
    </xf>
    <xf numFmtId="0" fontId="1" fillId="2" borderId="29" xfId="0" applyFont="1" applyFill="1" applyBorder="1"/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wrapText="1"/>
    </xf>
    <xf numFmtId="164" fontId="3" fillId="0" borderId="32" xfId="0" applyNumberFormat="1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/>
    </xf>
    <xf numFmtId="0" fontId="2" fillId="0" borderId="17" xfId="0" applyFont="1" applyFill="1" applyBorder="1"/>
    <xf numFmtId="0" fontId="2" fillId="0" borderId="16" xfId="0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0" fontId="2" fillId="0" borderId="20" xfId="0" applyFont="1" applyFill="1" applyBorder="1"/>
    <xf numFmtId="164" fontId="0" fillId="0" borderId="28" xfId="0" applyNumberFormat="1" applyBorder="1"/>
    <xf numFmtId="0" fontId="2" fillId="0" borderId="35" xfId="0" applyFont="1" applyFill="1" applyBorder="1"/>
    <xf numFmtId="0" fontId="2" fillId="0" borderId="3" xfId="0" applyFont="1" applyFill="1" applyBorder="1"/>
    <xf numFmtId="0" fontId="0" fillId="0" borderId="3" xfId="0" applyBorder="1"/>
    <xf numFmtId="0" fontId="2" fillId="0" borderId="36" xfId="0" applyFont="1" applyFill="1" applyBorder="1"/>
    <xf numFmtId="164" fontId="0" fillId="0" borderId="35" xfId="0" applyNumberFormat="1" applyBorder="1"/>
    <xf numFmtId="164" fontId="0" fillId="0" borderId="3" xfId="0" applyNumberFormat="1" applyBorder="1"/>
    <xf numFmtId="164" fontId="0" fillId="0" borderId="36" xfId="0" applyNumberFormat="1" applyBorder="1"/>
    <xf numFmtId="164" fontId="0" fillId="0" borderId="27" xfId="0" applyNumberFormat="1" applyBorder="1"/>
    <xf numFmtId="164" fontId="3" fillId="0" borderId="7" xfId="0" applyNumberFormat="1" applyFont="1" applyBorder="1"/>
    <xf numFmtId="164" fontId="3" fillId="0" borderId="37" xfId="0" applyNumberFormat="1" applyFont="1" applyBorder="1"/>
    <xf numFmtId="164" fontId="3" fillId="0" borderId="27" xfId="0" applyNumberFormat="1" applyFont="1" applyBorder="1" applyAlignment="1">
      <alignment horizontal="center" wrapText="1"/>
    </xf>
    <xf numFmtId="164" fontId="3" fillId="0" borderId="27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 wrapText="1"/>
    </xf>
    <xf numFmtId="164" fontId="3" fillId="0" borderId="29" xfId="0" applyNumberFormat="1" applyFont="1" applyBorder="1"/>
    <xf numFmtId="164" fontId="3" fillId="0" borderId="21" xfId="0" applyNumberFormat="1" applyFont="1" applyBorder="1"/>
    <xf numFmtId="164" fontId="3" fillId="0" borderId="23" xfId="0" applyNumberFormat="1" applyFont="1" applyBorder="1"/>
    <xf numFmtId="164" fontId="3" fillId="0" borderId="33" xfId="0" applyNumberFormat="1" applyFont="1" applyBorder="1"/>
    <xf numFmtId="164" fontId="0" fillId="0" borderId="33" xfId="0" applyNumberFormat="1" applyBorder="1"/>
    <xf numFmtId="164" fontId="3" fillId="0" borderId="32" xfId="0" applyNumberFormat="1" applyFont="1" applyBorder="1" applyAlignment="1">
      <alignment horizontal="center" vertical="center" wrapText="1"/>
    </xf>
    <xf numFmtId="0" fontId="2" fillId="0" borderId="41" xfId="0" applyFont="1" applyBorder="1"/>
    <xf numFmtId="0" fontId="2" fillId="0" borderId="42" xfId="0" applyFont="1" applyBorder="1"/>
    <xf numFmtId="164" fontId="0" fillId="0" borderId="43" xfId="0" applyNumberFormat="1" applyBorder="1"/>
    <xf numFmtId="0" fontId="2" fillId="0" borderId="6" xfId="0" applyFont="1" applyFill="1" applyBorder="1"/>
    <xf numFmtId="0" fontId="1" fillId="2" borderId="24" xfId="0" applyFont="1" applyFill="1" applyBorder="1"/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164" fontId="4" fillId="0" borderId="21" xfId="0" applyNumberFormat="1" applyFont="1" applyBorder="1"/>
    <xf numFmtId="164" fontId="4" fillId="0" borderId="23" xfId="0" applyNumberFormat="1" applyFont="1" applyBorder="1"/>
    <xf numFmtId="164" fontId="4" fillId="0" borderId="7" xfId="0" applyNumberFormat="1" applyFont="1" applyBorder="1"/>
    <xf numFmtId="0" fontId="1" fillId="2" borderId="16" xfId="0" applyFont="1" applyFill="1" applyBorder="1"/>
    <xf numFmtId="0" fontId="1" fillId="2" borderId="17" xfId="0" applyFont="1" applyFill="1" applyBorder="1" applyAlignment="1">
      <alignment horizontal="center"/>
    </xf>
    <xf numFmtId="164" fontId="0" fillId="0" borderId="4" xfId="0" applyNumberFormat="1" applyBorder="1"/>
    <xf numFmtId="164" fontId="0" fillId="0" borderId="42" xfId="0" applyNumberFormat="1" applyBorder="1"/>
    <xf numFmtId="0" fontId="3" fillId="0" borderId="39" xfId="0" applyFont="1" applyBorder="1" applyAlignment="1">
      <alignment horizontal="center" wrapText="1"/>
    </xf>
    <xf numFmtId="164" fontId="0" fillId="0" borderId="5" xfId="0" applyNumberFormat="1" applyBorder="1"/>
    <xf numFmtId="0" fontId="1" fillId="2" borderId="29" xfId="0" applyFont="1" applyFill="1" applyBorder="1" applyAlignment="1">
      <alignment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164" fontId="1" fillId="0" borderId="29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164" fontId="1" fillId="0" borderId="32" xfId="0" applyNumberFormat="1" applyFont="1" applyBorder="1" applyAlignment="1">
      <alignment horizontal="center" vertical="center" wrapText="1"/>
    </xf>
    <xf numFmtId="164" fontId="0" fillId="0" borderId="48" xfId="0" applyNumberFormat="1" applyBorder="1"/>
    <xf numFmtId="164" fontId="0" fillId="0" borderId="38" xfId="0" applyNumberFormat="1" applyBorder="1"/>
    <xf numFmtId="164" fontId="0" fillId="0" borderId="49" xfId="0" applyNumberFormat="1" applyBorder="1"/>
    <xf numFmtId="164" fontId="0" fillId="0" borderId="50" xfId="0" applyNumberFormat="1" applyBorder="1"/>
    <xf numFmtId="164" fontId="0" fillId="0" borderId="41" xfId="0" applyNumberFormat="1" applyBorder="1"/>
    <xf numFmtId="164" fontId="0" fillId="0" borderId="51" xfId="0" applyNumberFormat="1" applyBorder="1"/>
    <xf numFmtId="164" fontId="0" fillId="0" borderId="52" xfId="0" applyNumberFormat="1" applyBorder="1"/>
    <xf numFmtId="164" fontId="0" fillId="0" borderId="53" xfId="0" applyNumberFormat="1" applyBorder="1"/>
    <xf numFmtId="164" fontId="0" fillId="0" borderId="54" xfId="0" applyNumberFormat="1" applyBorder="1"/>
    <xf numFmtId="164" fontId="3" fillId="0" borderId="7" xfId="0" applyNumberFormat="1" applyFont="1" applyFill="1" applyBorder="1" applyAlignment="1">
      <alignment horizontal="center" vertical="center" wrapText="1"/>
    </xf>
    <xf numFmtId="164" fontId="0" fillId="0" borderId="55" xfId="0" applyNumberFormat="1" applyBorder="1"/>
    <xf numFmtId="164" fontId="3" fillId="0" borderId="39" xfId="0" applyNumberFormat="1" applyFont="1" applyBorder="1"/>
    <xf numFmtId="164" fontId="0" fillId="0" borderId="56" xfId="0" applyNumberFormat="1" applyBorder="1"/>
    <xf numFmtId="164" fontId="0" fillId="0" borderId="57" xfId="0" applyNumberFormat="1" applyBorder="1"/>
    <xf numFmtId="164" fontId="0" fillId="0" borderId="0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0" fillId="0" borderId="21" xfId="0" applyNumberFormat="1" applyBorder="1" applyAlignment="1">
      <alignment horizontal="center" wrapText="1"/>
    </xf>
    <xf numFmtId="164" fontId="0" fillId="0" borderId="22" xfId="0" applyNumberFormat="1" applyBorder="1" applyAlignment="1">
      <alignment horizontal="center" wrapText="1"/>
    </xf>
    <xf numFmtId="164" fontId="0" fillId="0" borderId="23" xfId="0" applyNumberFormat="1" applyBorder="1" applyAlignment="1">
      <alignment horizont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wrapText="1"/>
    </xf>
    <xf numFmtId="164" fontId="3" fillId="0" borderId="9" xfId="0" applyNumberFormat="1" applyFont="1" applyBorder="1" applyAlignment="1">
      <alignment horizontal="center" wrapText="1"/>
    </xf>
    <xf numFmtId="164" fontId="3" fillId="0" borderId="11" xfId="0" applyNumberFormat="1" applyFont="1" applyBorder="1" applyAlignment="1">
      <alignment horizontal="center" wrapText="1"/>
    </xf>
    <xf numFmtId="164" fontId="3" fillId="0" borderId="12" xfId="0" applyNumberFormat="1" applyFont="1" applyBorder="1" applyAlignment="1">
      <alignment horizont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wrapText="1"/>
    </xf>
    <xf numFmtId="0" fontId="3" fillId="0" borderId="39" xfId="0" applyFont="1" applyBorder="1" applyAlignment="1">
      <alignment horizontal="center" wrapText="1"/>
    </xf>
    <xf numFmtId="0" fontId="1" fillId="0" borderId="21" xfId="0" applyFont="1" applyBorder="1" applyAlignment="1">
      <alignment horizontal="left" wrapText="1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22" xfId="0" applyFont="1" applyBorder="1" applyAlignment="1">
      <alignment horizontal="left" wrapText="1"/>
    </xf>
    <xf numFmtId="0" fontId="3" fillId="0" borderId="23" xfId="0" applyFont="1" applyBorder="1" applyAlignment="1">
      <alignment horizontal="left" wrapText="1"/>
    </xf>
    <xf numFmtId="164" fontId="3" fillId="0" borderId="38" xfId="0" applyNumberFormat="1" applyFont="1" applyBorder="1" applyAlignment="1">
      <alignment horizontal="center" vertical="center" wrapText="1"/>
    </xf>
    <xf numFmtId="164" fontId="3" fillId="0" borderId="39" xfId="0" applyNumberFormat="1" applyFont="1" applyBorder="1" applyAlignment="1">
      <alignment horizontal="center" vertical="center" wrapText="1"/>
    </xf>
    <xf numFmtId="164" fontId="3" fillId="0" borderId="38" xfId="0" applyNumberFormat="1" applyFont="1" applyBorder="1" applyAlignment="1">
      <alignment horizontal="center" wrapText="1"/>
    </xf>
    <xf numFmtId="164" fontId="3" fillId="0" borderId="39" xfId="0" applyNumberFormat="1" applyFont="1" applyBorder="1" applyAlignment="1">
      <alignment horizontal="center" wrapText="1"/>
    </xf>
    <xf numFmtId="164" fontId="3" fillId="0" borderId="38" xfId="0" applyNumberFormat="1" applyFont="1" applyBorder="1" applyAlignment="1">
      <alignment horizontal="center" vertical="center"/>
    </xf>
    <xf numFmtId="164" fontId="3" fillId="0" borderId="3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1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164" fontId="3" fillId="0" borderId="10" xfId="0" applyNumberFormat="1" applyFont="1" applyBorder="1" applyAlignment="1">
      <alignment horizontal="center" wrapText="1"/>
    </xf>
    <xf numFmtId="164" fontId="3" fillId="0" borderId="13" xfId="0" applyNumberFormat="1" applyFont="1" applyBorder="1" applyAlignment="1">
      <alignment horizontal="center" wrapText="1"/>
    </xf>
    <xf numFmtId="0" fontId="1" fillId="0" borderId="21" xfId="0" applyFont="1" applyFill="1" applyBorder="1" applyAlignment="1">
      <alignment horizontal="left" wrapText="1"/>
    </xf>
    <xf numFmtId="0" fontId="1" fillId="0" borderId="22" xfId="0" applyFont="1" applyFill="1" applyBorder="1" applyAlignment="1">
      <alignment horizontal="left" wrapText="1"/>
    </xf>
    <xf numFmtId="0" fontId="1" fillId="0" borderId="23" xfId="0" applyFont="1" applyFill="1" applyBorder="1" applyAlignment="1">
      <alignment horizontal="left" wrapText="1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3"/>
  <sheetViews>
    <sheetView tabSelected="1" workbookViewId="0">
      <selection activeCell="N29" sqref="N29"/>
    </sheetView>
  </sheetViews>
  <sheetFormatPr baseColWidth="10" defaultRowHeight="15" x14ac:dyDescent="0.25"/>
  <cols>
    <col min="1" max="1" width="4.5703125" customWidth="1"/>
    <col min="3" max="3" width="40.28515625" customWidth="1"/>
    <col min="4" max="4" width="7" customWidth="1"/>
    <col min="5" max="5" width="5.42578125" customWidth="1"/>
    <col min="6" max="6" width="13.42578125" style="16" customWidth="1"/>
    <col min="7" max="7" width="11.85546875" style="16" bestFit="1" customWidth="1"/>
    <col min="8" max="8" width="15" style="16" customWidth="1"/>
    <col min="9" max="9" width="13.42578125" style="16" customWidth="1"/>
    <col min="10" max="10" width="11.85546875" style="16" bestFit="1" customWidth="1"/>
    <col min="11" max="11" width="15" style="16" customWidth="1"/>
    <col min="12" max="12" width="12.85546875" customWidth="1"/>
  </cols>
  <sheetData>
    <row r="1" spans="1:12" x14ac:dyDescent="0.25">
      <c r="C1" s="1" t="s">
        <v>122</v>
      </c>
    </row>
    <row r="3" spans="1:12" ht="15.75" thickBot="1" x14ac:dyDescent="0.3">
      <c r="A3" s="1"/>
      <c r="B3" s="1"/>
      <c r="C3" s="10"/>
      <c r="D3" s="2"/>
      <c r="E3" s="2"/>
    </row>
    <row r="4" spans="1:12" ht="15.75" customHeight="1" thickBot="1" x14ac:dyDescent="0.3">
      <c r="A4" s="161" t="s">
        <v>110</v>
      </c>
      <c r="B4" s="162"/>
      <c r="C4" s="162"/>
      <c r="D4" s="162"/>
      <c r="E4" s="163"/>
      <c r="F4" s="117" t="s">
        <v>128</v>
      </c>
      <c r="G4" s="118"/>
      <c r="H4" s="156"/>
      <c r="I4" s="121" t="s">
        <v>125</v>
      </c>
      <c r="J4" s="122"/>
      <c r="K4" s="123"/>
      <c r="L4" s="115" t="s">
        <v>127</v>
      </c>
    </row>
    <row r="5" spans="1:12" ht="30.75" customHeight="1" thickBot="1" x14ac:dyDescent="0.3">
      <c r="A5" s="142" t="s">
        <v>108</v>
      </c>
      <c r="B5" s="143"/>
      <c r="C5" s="143"/>
      <c r="D5" s="143"/>
      <c r="E5" s="144"/>
      <c r="F5" s="119"/>
      <c r="G5" s="120"/>
      <c r="H5" s="157"/>
      <c r="I5" s="124"/>
      <c r="J5" s="125"/>
      <c r="K5" s="126"/>
      <c r="L5" s="127"/>
    </row>
    <row r="6" spans="1:12" ht="26.25" thickBot="1" x14ac:dyDescent="0.3">
      <c r="A6" s="90" t="s">
        <v>0</v>
      </c>
      <c r="B6" s="171" t="s">
        <v>1</v>
      </c>
      <c r="C6" s="171"/>
      <c r="D6" s="91" t="s">
        <v>2</v>
      </c>
      <c r="E6" s="92" t="s">
        <v>3</v>
      </c>
      <c r="F6" s="93" t="s">
        <v>123</v>
      </c>
      <c r="G6" s="94" t="s">
        <v>124</v>
      </c>
      <c r="H6" s="95" t="s">
        <v>4</v>
      </c>
      <c r="I6" s="93" t="s">
        <v>123</v>
      </c>
      <c r="J6" s="94" t="s">
        <v>124</v>
      </c>
      <c r="K6" s="95" t="s">
        <v>4</v>
      </c>
      <c r="L6" s="127"/>
    </row>
    <row r="7" spans="1:12" x14ac:dyDescent="0.25">
      <c r="A7" s="23">
        <v>1</v>
      </c>
      <c r="B7" s="3" t="s">
        <v>5</v>
      </c>
      <c r="C7" s="3"/>
      <c r="D7" s="3" t="s">
        <v>2</v>
      </c>
      <c r="E7" s="24">
        <v>1</v>
      </c>
      <c r="F7" s="33">
        <v>109200</v>
      </c>
      <c r="G7" s="34">
        <v>0</v>
      </c>
      <c r="H7" s="35">
        <f>+F7+G7</f>
        <v>109200</v>
      </c>
      <c r="I7" s="33">
        <v>115000</v>
      </c>
      <c r="J7" s="34">
        <v>0</v>
      </c>
      <c r="K7" s="89">
        <f>+I7+J7</f>
        <v>115000</v>
      </c>
      <c r="L7" s="97">
        <f>+(H7+K7)/2</f>
        <v>112100</v>
      </c>
    </row>
    <row r="8" spans="1:12" x14ac:dyDescent="0.25">
      <c r="A8" s="25">
        <v>2</v>
      </c>
      <c r="B8" s="4" t="s">
        <v>6</v>
      </c>
      <c r="C8" s="4"/>
      <c r="D8" s="4" t="s">
        <v>2</v>
      </c>
      <c r="E8" s="26">
        <v>1</v>
      </c>
      <c r="F8" s="17">
        <v>35614</v>
      </c>
      <c r="G8" s="18">
        <f>+F8*0.19</f>
        <v>6766.66</v>
      </c>
      <c r="H8" s="19">
        <f t="shared" ref="H8:H11" si="0">+F8+G8</f>
        <v>42380.66</v>
      </c>
      <c r="I8" s="17">
        <v>32000</v>
      </c>
      <c r="J8" s="18">
        <f>+I8*0.19</f>
        <v>6080</v>
      </c>
      <c r="K8" s="86">
        <f t="shared" ref="K8:K11" si="1">+I8+J8</f>
        <v>38080</v>
      </c>
      <c r="L8" s="98">
        <f t="shared" ref="L8:L11" si="2">+(H8+K8)/2</f>
        <v>40230.33</v>
      </c>
    </row>
    <row r="9" spans="1:12" x14ac:dyDescent="0.25">
      <c r="A9" s="25">
        <v>3</v>
      </c>
      <c r="B9" s="4" t="s">
        <v>7</v>
      </c>
      <c r="C9" s="4"/>
      <c r="D9" s="4" t="s">
        <v>2</v>
      </c>
      <c r="E9" s="26">
        <v>1</v>
      </c>
      <c r="F9" s="17">
        <v>64672</v>
      </c>
      <c r="G9" s="18">
        <f t="shared" ref="G9:G11" si="3">+F9*0.19</f>
        <v>12287.68</v>
      </c>
      <c r="H9" s="19">
        <f t="shared" si="0"/>
        <v>76959.679999999993</v>
      </c>
      <c r="I9" s="17">
        <v>65000</v>
      </c>
      <c r="J9" s="18">
        <f t="shared" ref="J9:J11" si="4">+I9*0.19</f>
        <v>12350</v>
      </c>
      <c r="K9" s="86">
        <f t="shared" si="1"/>
        <v>77350</v>
      </c>
      <c r="L9" s="98">
        <f t="shared" si="2"/>
        <v>77154.84</v>
      </c>
    </row>
    <row r="10" spans="1:12" x14ac:dyDescent="0.25">
      <c r="A10" s="25">
        <v>4</v>
      </c>
      <c r="B10" s="4" t="s">
        <v>8</v>
      </c>
      <c r="C10" s="4"/>
      <c r="D10" s="4" t="s">
        <v>2</v>
      </c>
      <c r="E10" s="26">
        <v>1</v>
      </c>
      <c r="F10" s="17">
        <v>67294</v>
      </c>
      <c r="G10" s="18">
        <f t="shared" si="3"/>
        <v>12785.86</v>
      </c>
      <c r="H10" s="19">
        <f t="shared" si="0"/>
        <v>80079.86</v>
      </c>
      <c r="I10" s="17">
        <v>67000</v>
      </c>
      <c r="J10" s="18">
        <f t="shared" si="4"/>
        <v>12730</v>
      </c>
      <c r="K10" s="86">
        <f t="shared" si="1"/>
        <v>79730</v>
      </c>
      <c r="L10" s="98">
        <f t="shared" si="2"/>
        <v>79904.929999999993</v>
      </c>
    </row>
    <row r="11" spans="1:12" ht="15.75" thickBot="1" x14ac:dyDescent="0.3">
      <c r="A11" s="27">
        <v>5</v>
      </c>
      <c r="B11" s="28" t="s">
        <v>9</v>
      </c>
      <c r="C11" s="28"/>
      <c r="D11" s="28" t="s">
        <v>2</v>
      </c>
      <c r="E11" s="29">
        <v>1</v>
      </c>
      <c r="F11" s="20">
        <v>396774</v>
      </c>
      <c r="G11" s="21">
        <f t="shared" si="3"/>
        <v>75387.06</v>
      </c>
      <c r="H11" s="22">
        <f t="shared" si="0"/>
        <v>472161.06</v>
      </c>
      <c r="I11" s="20">
        <v>395735</v>
      </c>
      <c r="J11" s="21">
        <f t="shared" si="4"/>
        <v>75189.649999999994</v>
      </c>
      <c r="K11" s="87">
        <f t="shared" si="1"/>
        <v>470924.65</v>
      </c>
      <c r="L11" s="99">
        <f t="shared" si="2"/>
        <v>471542.85499999998</v>
      </c>
    </row>
    <row r="12" spans="1:12" ht="15.75" thickBot="1" x14ac:dyDescent="0.3">
      <c r="A12" s="145" t="s">
        <v>123</v>
      </c>
      <c r="B12" s="146"/>
      <c r="C12" s="146"/>
      <c r="D12" s="146"/>
      <c r="E12" s="147"/>
      <c r="F12" s="63">
        <f>SUM(F7:F11)</f>
        <v>673554</v>
      </c>
      <c r="G12" s="63">
        <f t="shared" ref="G12:H12" si="5">SUM(G7:G11)</f>
        <v>107227.26</v>
      </c>
      <c r="H12" s="63">
        <f t="shared" si="5"/>
        <v>780781.26</v>
      </c>
      <c r="I12" s="63">
        <f>SUM(I7:I11)</f>
        <v>674735</v>
      </c>
      <c r="J12" s="63">
        <f t="shared" ref="J12" si="6">SUM(J7:J11)</f>
        <v>106349.65</v>
      </c>
      <c r="K12" s="69">
        <f>SUM(K7:K11)</f>
        <v>781084.65</v>
      </c>
      <c r="L12" s="63">
        <f>SUM(L7:L11)</f>
        <v>780932.95499999996</v>
      </c>
    </row>
    <row r="13" spans="1:12" ht="30.75" customHeight="1" thickBot="1" x14ac:dyDescent="0.3">
      <c r="A13" s="161" t="s">
        <v>109</v>
      </c>
      <c r="B13" s="162"/>
      <c r="C13" s="162"/>
      <c r="D13" s="162"/>
      <c r="E13" s="163"/>
      <c r="F13" s="64" t="s">
        <v>123</v>
      </c>
      <c r="G13" s="65" t="s">
        <v>124</v>
      </c>
      <c r="H13" s="66" t="s">
        <v>4</v>
      </c>
      <c r="I13" s="64" t="s">
        <v>123</v>
      </c>
      <c r="J13" s="65" t="s">
        <v>124</v>
      </c>
      <c r="K13" s="66" t="s">
        <v>4</v>
      </c>
      <c r="L13" s="88" t="s">
        <v>127</v>
      </c>
    </row>
    <row r="14" spans="1:12" x14ac:dyDescent="0.25">
      <c r="A14" s="30">
        <v>6</v>
      </c>
      <c r="B14" s="31" t="s">
        <v>10</v>
      </c>
      <c r="C14" s="31"/>
      <c r="D14" s="31" t="s">
        <v>2</v>
      </c>
      <c r="E14" s="32">
        <v>1</v>
      </c>
      <c r="F14" s="36">
        <v>509949</v>
      </c>
      <c r="G14" s="37">
        <f>+F14*0.19</f>
        <v>96890.31</v>
      </c>
      <c r="H14" s="38">
        <f>+F14+G14</f>
        <v>606839.31000000006</v>
      </c>
      <c r="I14" s="36">
        <v>520000</v>
      </c>
      <c r="J14" s="37">
        <f>+I14*0.19</f>
        <v>98800</v>
      </c>
      <c r="K14" s="100">
        <f>+I14+J14</f>
        <v>618800</v>
      </c>
      <c r="L14" s="97">
        <f>+(H14+K14)/2</f>
        <v>612819.65500000003</v>
      </c>
    </row>
    <row r="15" spans="1:12" x14ac:dyDescent="0.25">
      <c r="A15" s="25">
        <v>7</v>
      </c>
      <c r="B15" s="4" t="s">
        <v>11</v>
      </c>
      <c r="C15" s="4"/>
      <c r="D15" s="4" t="s">
        <v>2</v>
      </c>
      <c r="E15" s="26">
        <v>1</v>
      </c>
      <c r="F15" s="17">
        <v>742857</v>
      </c>
      <c r="G15" s="18">
        <f>+F15*0.19</f>
        <v>141142.82999999999</v>
      </c>
      <c r="H15" s="19">
        <f t="shared" ref="H15:H38" si="7">+F15+G15</f>
        <v>883999.83</v>
      </c>
      <c r="I15" s="17">
        <v>752332</v>
      </c>
      <c r="J15" s="18">
        <f>+I15*0.19</f>
        <v>142943.07999999999</v>
      </c>
      <c r="K15" s="86">
        <f t="shared" ref="K15:K38" si="8">+I15+J15</f>
        <v>895275.08</v>
      </c>
      <c r="L15" s="98">
        <f t="shared" ref="L15:L38" si="9">+(H15+K15)/2</f>
        <v>889637.45499999996</v>
      </c>
    </row>
    <row r="16" spans="1:12" x14ac:dyDescent="0.25">
      <c r="A16" s="25">
        <v>8</v>
      </c>
      <c r="B16" s="4" t="s">
        <v>12</v>
      </c>
      <c r="C16" s="4"/>
      <c r="D16" s="4" t="s">
        <v>2</v>
      </c>
      <c r="E16" s="26">
        <v>1</v>
      </c>
      <c r="F16" s="17">
        <v>284033</v>
      </c>
      <c r="G16" s="18">
        <f t="shared" ref="G16:G38" si="10">+F16*0.19</f>
        <v>53966.270000000004</v>
      </c>
      <c r="H16" s="19">
        <f t="shared" si="7"/>
        <v>337999.27</v>
      </c>
      <c r="I16" s="17">
        <v>280929</v>
      </c>
      <c r="J16" s="18">
        <f t="shared" ref="J16:J38" si="11">+I16*0.19</f>
        <v>53376.51</v>
      </c>
      <c r="K16" s="86">
        <f t="shared" si="8"/>
        <v>334305.51</v>
      </c>
      <c r="L16" s="98">
        <f t="shared" si="9"/>
        <v>336152.39</v>
      </c>
    </row>
    <row r="17" spans="1:12" x14ac:dyDescent="0.25">
      <c r="A17" s="25">
        <v>9</v>
      </c>
      <c r="B17" s="4" t="s">
        <v>13</v>
      </c>
      <c r="C17" s="4"/>
      <c r="D17" s="4" t="s">
        <v>2</v>
      </c>
      <c r="E17" s="26">
        <v>1</v>
      </c>
      <c r="F17" s="17">
        <v>254494</v>
      </c>
      <c r="G17" s="18">
        <f t="shared" si="10"/>
        <v>48353.86</v>
      </c>
      <c r="H17" s="19">
        <f t="shared" si="7"/>
        <v>302847.86</v>
      </c>
      <c r="I17" s="17">
        <v>245000</v>
      </c>
      <c r="J17" s="18">
        <f t="shared" si="11"/>
        <v>46550</v>
      </c>
      <c r="K17" s="86">
        <f t="shared" si="8"/>
        <v>291550</v>
      </c>
      <c r="L17" s="98">
        <f t="shared" si="9"/>
        <v>297198.93</v>
      </c>
    </row>
    <row r="18" spans="1:12" x14ac:dyDescent="0.25">
      <c r="A18" s="25">
        <v>10</v>
      </c>
      <c r="B18" s="4" t="s">
        <v>14</v>
      </c>
      <c r="C18" s="4"/>
      <c r="D18" s="4" t="s">
        <v>2</v>
      </c>
      <c r="E18" s="26">
        <v>1</v>
      </c>
      <c r="F18" s="17">
        <v>298017</v>
      </c>
      <c r="G18" s="18">
        <f t="shared" si="10"/>
        <v>56623.23</v>
      </c>
      <c r="H18" s="19">
        <f t="shared" si="7"/>
        <v>354640.23</v>
      </c>
      <c r="I18" s="17">
        <v>300063</v>
      </c>
      <c r="J18" s="18">
        <f t="shared" si="11"/>
        <v>57011.97</v>
      </c>
      <c r="K18" s="86">
        <f t="shared" si="8"/>
        <v>357074.97</v>
      </c>
      <c r="L18" s="98">
        <f t="shared" si="9"/>
        <v>355857.6</v>
      </c>
    </row>
    <row r="19" spans="1:12" x14ac:dyDescent="0.25">
      <c r="A19" s="25">
        <v>11</v>
      </c>
      <c r="B19" s="4" t="s">
        <v>15</v>
      </c>
      <c r="C19" s="4"/>
      <c r="D19" s="4" t="s">
        <v>2</v>
      </c>
      <c r="E19" s="26">
        <v>1</v>
      </c>
      <c r="F19" s="17">
        <v>192269</v>
      </c>
      <c r="G19" s="18">
        <f t="shared" si="10"/>
        <v>36531.11</v>
      </c>
      <c r="H19" s="19">
        <f t="shared" si="7"/>
        <v>228800.11</v>
      </c>
      <c r="I19" s="17">
        <v>190039</v>
      </c>
      <c r="J19" s="18">
        <f t="shared" si="11"/>
        <v>36107.410000000003</v>
      </c>
      <c r="K19" s="86">
        <f t="shared" si="8"/>
        <v>226146.41</v>
      </c>
      <c r="L19" s="98">
        <f t="shared" si="9"/>
        <v>227473.26</v>
      </c>
    </row>
    <row r="20" spans="1:12" x14ac:dyDescent="0.25">
      <c r="A20" s="25">
        <v>12</v>
      </c>
      <c r="B20" s="4" t="s">
        <v>16</v>
      </c>
      <c r="C20" s="4"/>
      <c r="D20" s="4" t="s">
        <v>2</v>
      </c>
      <c r="E20" s="26">
        <v>1</v>
      </c>
      <c r="F20" s="17">
        <v>219500</v>
      </c>
      <c r="G20" s="18">
        <f t="shared" si="10"/>
        <v>41705</v>
      </c>
      <c r="H20" s="19">
        <f t="shared" si="7"/>
        <v>261205</v>
      </c>
      <c r="I20" s="17">
        <v>217437</v>
      </c>
      <c r="J20" s="18">
        <f t="shared" si="11"/>
        <v>41313.03</v>
      </c>
      <c r="K20" s="86">
        <f t="shared" si="8"/>
        <v>258750.03</v>
      </c>
      <c r="L20" s="98">
        <f t="shared" si="9"/>
        <v>259977.51500000001</v>
      </c>
    </row>
    <row r="21" spans="1:12" x14ac:dyDescent="0.25">
      <c r="A21" s="25">
        <v>13</v>
      </c>
      <c r="B21" s="4" t="s">
        <v>17</v>
      </c>
      <c r="C21" s="4"/>
      <c r="D21" s="4" t="s">
        <v>2</v>
      </c>
      <c r="E21" s="26">
        <v>1</v>
      </c>
      <c r="F21" s="17">
        <v>253445</v>
      </c>
      <c r="G21" s="18">
        <f t="shared" si="10"/>
        <v>48154.55</v>
      </c>
      <c r="H21" s="19">
        <f t="shared" si="7"/>
        <v>301599.55</v>
      </c>
      <c r="I21" s="17">
        <v>255000</v>
      </c>
      <c r="J21" s="18">
        <f t="shared" si="11"/>
        <v>48450</v>
      </c>
      <c r="K21" s="86">
        <f t="shared" si="8"/>
        <v>303450</v>
      </c>
      <c r="L21" s="98">
        <f t="shared" si="9"/>
        <v>302524.77500000002</v>
      </c>
    </row>
    <row r="22" spans="1:12" x14ac:dyDescent="0.25">
      <c r="A22" s="25">
        <v>14</v>
      </c>
      <c r="B22" s="4" t="s">
        <v>18</v>
      </c>
      <c r="C22" s="4"/>
      <c r="D22" s="4" t="s">
        <v>2</v>
      </c>
      <c r="E22" s="26">
        <v>1</v>
      </c>
      <c r="F22" s="17">
        <v>253445</v>
      </c>
      <c r="G22" s="18">
        <f t="shared" si="10"/>
        <v>48154.55</v>
      </c>
      <c r="H22" s="19">
        <f t="shared" si="7"/>
        <v>301599.55</v>
      </c>
      <c r="I22" s="17">
        <v>254000</v>
      </c>
      <c r="J22" s="18">
        <f t="shared" si="11"/>
        <v>48260</v>
      </c>
      <c r="K22" s="86">
        <f t="shared" si="8"/>
        <v>302260</v>
      </c>
      <c r="L22" s="98">
        <f t="shared" si="9"/>
        <v>301929.77500000002</v>
      </c>
    </row>
    <row r="23" spans="1:12" x14ac:dyDescent="0.25">
      <c r="A23" s="25">
        <v>15</v>
      </c>
      <c r="B23" s="4" t="s">
        <v>19</v>
      </c>
      <c r="C23" s="4"/>
      <c r="D23" s="4" t="s">
        <v>2</v>
      </c>
      <c r="E23" s="26">
        <v>1</v>
      </c>
      <c r="F23" s="17">
        <v>267429</v>
      </c>
      <c r="G23" s="18">
        <f t="shared" si="10"/>
        <v>50811.51</v>
      </c>
      <c r="H23" s="19">
        <f t="shared" si="7"/>
        <v>318240.51</v>
      </c>
      <c r="I23" s="17">
        <v>269622</v>
      </c>
      <c r="J23" s="18">
        <f t="shared" si="11"/>
        <v>51228.18</v>
      </c>
      <c r="K23" s="86">
        <f t="shared" si="8"/>
        <v>320850.18</v>
      </c>
      <c r="L23" s="98">
        <f t="shared" si="9"/>
        <v>319545.34499999997</v>
      </c>
    </row>
    <row r="24" spans="1:12" x14ac:dyDescent="0.25">
      <c r="A24" s="25">
        <v>16</v>
      </c>
      <c r="B24" s="4" t="s">
        <v>20</v>
      </c>
      <c r="C24" s="4"/>
      <c r="D24" s="4" t="s">
        <v>2</v>
      </c>
      <c r="E24" s="26">
        <v>1</v>
      </c>
      <c r="F24" s="17">
        <v>867600</v>
      </c>
      <c r="G24" s="18">
        <f t="shared" si="10"/>
        <v>164844</v>
      </c>
      <c r="H24" s="19">
        <f t="shared" si="7"/>
        <v>1032444</v>
      </c>
      <c r="I24" s="17">
        <v>940197</v>
      </c>
      <c r="J24" s="18">
        <f t="shared" si="11"/>
        <v>178637.43</v>
      </c>
      <c r="K24" s="86">
        <f t="shared" si="8"/>
        <v>1118834.43</v>
      </c>
      <c r="L24" s="98">
        <f t="shared" si="9"/>
        <v>1075639.2149999999</v>
      </c>
    </row>
    <row r="25" spans="1:12" x14ac:dyDescent="0.25">
      <c r="A25" s="25">
        <v>17</v>
      </c>
      <c r="B25" s="4" t="s">
        <v>21</v>
      </c>
      <c r="C25" s="4"/>
      <c r="D25" s="4" t="s">
        <v>2</v>
      </c>
      <c r="E25" s="26">
        <v>1</v>
      </c>
      <c r="F25" s="17">
        <v>695500</v>
      </c>
      <c r="G25" s="18">
        <f t="shared" si="10"/>
        <v>132145</v>
      </c>
      <c r="H25" s="19">
        <f t="shared" si="7"/>
        <v>827645</v>
      </c>
      <c r="I25" s="17">
        <v>698147</v>
      </c>
      <c r="J25" s="18">
        <f t="shared" si="11"/>
        <v>132647.93</v>
      </c>
      <c r="K25" s="86">
        <f t="shared" si="8"/>
        <v>830794.92999999993</v>
      </c>
      <c r="L25" s="98">
        <f t="shared" si="9"/>
        <v>829219.96499999997</v>
      </c>
    </row>
    <row r="26" spans="1:12" x14ac:dyDescent="0.25">
      <c r="A26" s="25">
        <v>18</v>
      </c>
      <c r="B26" s="4" t="s">
        <v>22</v>
      </c>
      <c r="C26" s="4"/>
      <c r="D26" s="4" t="s">
        <v>2</v>
      </c>
      <c r="E26" s="26">
        <v>1</v>
      </c>
      <c r="F26" s="17">
        <v>168100</v>
      </c>
      <c r="G26" s="18">
        <f t="shared" si="10"/>
        <v>31939</v>
      </c>
      <c r="H26" s="19">
        <f t="shared" si="7"/>
        <v>200039</v>
      </c>
      <c r="I26" s="17">
        <v>166992</v>
      </c>
      <c r="J26" s="18">
        <f t="shared" si="11"/>
        <v>31728.48</v>
      </c>
      <c r="K26" s="86">
        <f t="shared" si="8"/>
        <v>198720.48</v>
      </c>
      <c r="L26" s="98">
        <f t="shared" si="9"/>
        <v>199379.74</v>
      </c>
    </row>
    <row r="27" spans="1:12" x14ac:dyDescent="0.25">
      <c r="A27" s="25">
        <v>19</v>
      </c>
      <c r="B27" s="4" t="s">
        <v>23</v>
      </c>
      <c r="C27" s="4"/>
      <c r="D27" s="4" t="s">
        <v>2</v>
      </c>
      <c r="E27" s="26">
        <v>1</v>
      </c>
      <c r="F27" s="17">
        <v>73412</v>
      </c>
      <c r="G27" s="18">
        <f t="shared" si="10"/>
        <v>13948.28</v>
      </c>
      <c r="H27" s="19">
        <f t="shared" si="7"/>
        <v>87360.28</v>
      </c>
      <c r="I27" s="17">
        <v>73059</v>
      </c>
      <c r="J27" s="18">
        <f t="shared" si="11"/>
        <v>13881.210000000001</v>
      </c>
      <c r="K27" s="86">
        <f t="shared" si="8"/>
        <v>86940.21</v>
      </c>
      <c r="L27" s="98">
        <f t="shared" si="9"/>
        <v>87150.244999999995</v>
      </c>
    </row>
    <row r="28" spans="1:12" x14ac:dyDescent="0.25">
      <c r="A28" s="25">
        <v>20</v>
      </c>
      <c r="B28" s="4" t="s">
        <v>24</v>
      </c>
      <c r="C28" s="4"/>
      <c r="D28" s="4" t="s">
        <v>2</v>
      </c>
      <c r="E28" s="26">
        <v>1</v>
      </c>
      <c r="F28" s="17">
        <v>302500</v>
      </c>
      <c r="G28" s="18">
        <f t="shared" si="10"/>
        <v>57475</v>
      </c>
      <c r="H28" s="19">
        <f t="shared" si="7"/>
        <v>359975</v>
      </c>
      <c r="I28" s="17">
        <v>304412</v>
      </c>
      <c r="J28" s="18">
        <f t="shared" si="11"/>
        <v>57838.28</v>
      </c>
      <c r="K28" s="86">
        <f t="shared" si="8"/>
        <v>362250.28</v>
      </c>
      <c r="L28" s="98">
        <f t="shared" si="9"/>
        <v>361112.64</v>
      </c>
    </row>
    <row r="29" spans="1:12" x14ac:dyDescent="0.25">
      <c r="A29" s="25">
        <v>21</v>
      </c>
      <c r="B29" s="4" t="s">
        <v>25</v>
      </c>
      <c r="C29" s="4"/>
      <c r="D29" s="4" t="s">
        <v>2</v>
      </c>
      <c r="E29" s="26">
        <v>1</v>
      </c>
      <c r="F29" s="17">
        <v>302500</v>
      </c>
      <c r="G29" s="18">
        <f t="shared" si="10"/>
        <v>57475</v>
      </c>
      <c r="H29" s="19">
        <f t="shared" si="7"/>
        <v>359975</v>
      </c>
      <c r="I29" s="17">
        <v>304413</v>
      </c>
      <c r="J29" s="18">
        <f t="shared" si="11"/>
        <v>57838.47</v>
      </c>
      <c r="K29" s="86">
        <f t="shared" si="8"/>
        <v>362251.47</v>
      </c>
      <c r="L29" s="98">
        <f t="shared" si="9"/>
        <v>361113.23499999999</v>
      </c>
    </row>
    <row r="30" spans="1:12" x14ac:dyDescent="0.25">
      <c r="A30" s="25">
        <v>22</v>
      </c>
      <c r="B30" s="4" t="s">
        <v>26</v>
      </c>
      <c r="C30" s="4"/>
      <c r="D30" s="4" t="s">
        <v>2</v>
      </c>
      <c r="E30" s="26">
        <v>1</v>
      </c>
      <c r="F30" s="17">
        <v>189210</v>
      </c>
      <c r="G30" s="18">
        <f t="shared" si="10"/>
        <v>35949.9</v>
      </c>
      <c r="H30" s="19">
        <f t="shared" si="7"/>
        <v>225159.9</v>
      </c>
      <c r="I30" s="17">
        <v>190475</v>
      </c>
      <c r="J30" s="18">
        <f t="shared" si="11"/>
        <v>36190.25</v>
      </c>
      <c r="K30" s="86">
        <f t="shared" si="8"/>
        <v>226665.25</v>
      </c>
      <c r="L30" s="98">
        <f t="shared" si="9"/>
        <v>225912.57500000001</v>
      </c>
    </row>
    <row r="31" spans="1:12" x14ac:dyDescent="0.25">
      <c r="A31" s="25">
        <v>23</v>
      </c>
      <c r="B31" s="4" t="s">
        <v>27</v>
      </c>
      <c r="C31" s="4"/>
      <c r="D31" s="4" t="s">
        <v>2</v>
      </c>
      <c r="E31" s="26">
        <v>1</v>
      </c>
      <c r="F31" s="17">
        <v>262500</v>
      </c>
      <c r="G31" s="18">
        <f t="shared" si="10"/>
        <v>49875</v>
      </c>
      <c r="H31" s="19">
        <f t="shared" si="7"/>
        <v>312375</v>
      </c>
      <c r="I31" s="17">
        <v>260055</v>
      </c>
      <c r="J31" s="18">
        <f t="shared" si="11"/>
        <v>49410.45</v>
      </c>
      <c r="K31" s="86">
        <f t="shared" si="8"/>
        <v>309465.45</v>
      </c>
      <c r="L31" s="98">
        <f t="shared" si="9"/>
        <v>310920.22499999998</v>
      </c>
    </row>
    <row r="32" spans="1:12" x14ac:dyDescent="0.25">
      <c r="A32" s="25">
        <v>24</v>
      </c>
      <c r="B32" s="4" t="s">
        <v>28</v>
      </c>
      <c r="C32" s="4"/>
      <c r="D32" s="4" t="s">
        <v>2</v>
      </c>
      <c r="E32" s="26">
        <v>1</v>
      </c>
      <c r="F32" s="17">
        <v>409633</v>
      </c>
      <c r="G32" s="18">
        <f t="shared" si="10"/>
        <v>77830.27</v>
      </c>
      <c r="H32" s="19">
        <f t="shared" si="7"/>
        <v>487463.27</v>
      </c>
      <c r="I32" s="17">
        <v>407042</v>
      </c>
      <c r="J32" s="18">
        <f t="shared" si="11"/>
        <v>77337.98</v>
      </c>
      <c r="K32" s="86">
        <f t="shared" si="8"/>
        <v>484379.98</v>
      </c>
      <c r="L32" s="98">
        <f t="shared" si="9"/>
        <v>485921.625</v>
      </c>
    </row>
    <row r="33" spans="1:12" x14ac:dyDescent="0.25">
      <c r="A33" s="25">
        <v>25</v>
      </c>
      <c r="B33" s="4" t="s">
        <v>103</v>
      </c>
      <c r="C33" s="4"/>
      <c r="D33" s="4" t="s">
        <v>2</v>
      </c>
      <c r="E33" s="26">
        <v>1</v>
      </c>
      <c r="F33" s="17">
        <v>1350000</v>
      </c>
      <c r="G33" s="18">
        <f t="shared" si="10"/>
        <v>256500</v>
      </c>
      <c r="H33" s="19">
        <f t="shared" si="7"/>
        <v>1606500</v>
      </c>
      <c r="I33" s="17">
        <v>1375000</v>
      </c>
      <c r="J33" s="18">
        <f t="shared" si="11"/>
        <v>261250</v>
      </c>
      <c r="K33" s="86">
        <f t="shared" si="8"/>
        <v>1636250</v>
      </c>
      <c r="L33" s="98">
        <f>+(H33+K33)/2</f>
        <v>1621375</v>
      </c>
    </row>
    <row r="34" spans="1:12" x14ac:dyDescent="0.25">
      <c r="A34" s="25">
        <v>26</v>
      </c>
      <c r="B34" s="4" t="s">
        <v>29</v>
      </c>
      <c r="C34" s="4"/>
      <c r="D34" s="4" t="s">
        <v>2</v>
      </c>
      <c r="E34" s="26">
        <v>1</v>
      </c>
      <c r="F34" s="17">
        <v>505000</v>
      </c>
      <c r="G34" s="18">
        <f t="shared" si="10"/>
        <v>95950</v>
      </c>
      <c r="H34" s="19">
        <f t="shared" si="7"/>
        <v>600950</v>
      </c>
      <c r="I34" s="17">
        <v>513151</v>
      </c>
      <c r="J34" s="18">
        <f t="shared" si="11"/>
        <v>97498.69</v>
      </c>
      <c r="K34" s="86">
        <f t="shared" si="8"/>
        <v>610649.68999999994</v>
      </c>
      <c r="L34" s="98">
        <f t="shared" si="9"/>
        <v>605799.84499999997</v>
      </c>
    </row>
    <row r="35" spans="1:12" x14ac:dyDescent="0.25">
      <c r="A35" s="25">
        <v>27</v>
      </c>
      <c r="B35" s="4" t="s">
        <v>30</v>
      </c>
      <c r="C35" s="4"/>
      <c r="D35" s="4" t="s">
        <v>2</v>
      </c>
      <c r="E35" s="26">
        <v>1</v>
      </c>
      <c r="F35" s="17">
        <v>678971</v>
      </c>
      <c r="G35" s="18">
        <f t="shared" si="10"/>
        <v>129004.49</v>
      </c>
      <c r="H35" s="19">
        <f t="shared" si="7"/>
        <v>807975.49</v>
      </c>
      <c r="I35" s="17">
        <v>700147</v>
      </c>
      <c r="J35" s="18">
        <f t="shared" si="11"/>
        <v>133027.93</v>
      </c>
      <c r="K35" s="86">
        <f t="shared" si="8"/>
        <v>833174.92999999993</v>
      </c>
      <c r="L35" s="98">
        <f t="shared" si="9"/>
        <v>820575.21</v>
      </c>
    </row>
    <row r="36" spans="1:12" x14ac:dyDescent="0.25">
      <c r="A36" s="25">
        <v>28</v>
      </c>
      <c r="B36" s="4" t="s">
        <v>31</v>
      </c>
      <c r="C36" s="4"/>
      <c r="D36" s="4" t="s">
        <v>2</v>
      </c>
      <c r="E36" s="26">
        <v>1</v>
      </c>
      <c r="F36" s="17">
        <v>443792</v>
      </c>
      <c r="G36" s="18">
        <f t="shared" si="10"/>
        <v>84320.48</v>
      </c>
      <c r="H36" s="19">
        <f t="shared" si="7"/>
        <v>528112.48</v>
      </c>
      <c r="I36" s="17">
        <v>452269</v>
      </c>
      <c r="J36" s="18">
        <f t="shared" si="11"/>
        <v>85931.11</v>
      </c>
      <c r="K36" s="86">
        <f t="shared" si="8"/>
        <v>538200.11</v>
      </c>
      <c r="L36" s="98">
        <f t="shared" si="9"/>
        <v>533156.29499999993</v>
      </c>
    </row>
    <row r="37" spans="1:12" x14ac:dyDescent="0.25">
      <c r="A37" s="25">
        <v>29</v>
      </c>
      <c r="B37" s="4" t="s">
        <v>32</v>
      </c>
      <c r="C37" s="4"/>
      <c r="D37" s="4" t="s">
        <v>2</v>
      </c>
      <c r="E37" s="26">
        <v>1</v>
      </c>
      <c r="F37" s="17">
        <v>107800</v>
      </c>
      <c r="G37" s="18">
        <f t="shared" si="10"/>
        <v>20482</v>
      </c>
      <c r="H37" s="19">
        <f t="shared" si="7"/>
        <v>128282</v>
      </c>
      <c r="I37" s="17">
        <v>104369</v>
      </c>
      <c r="J37" s="18">
        <f t="shared" si="11"/>
        <v>19830.11</v>
      </c>
      <c r="K37" s="86">
        <f t="shared" si="8"/>
        <v>124199.11</v>
      </c>
      <c r="L37" s="98">
        <f t="shared" si="9"/>
        <v>126240.55499999999</v>
      </c>
    </row>
    <row r="38" spans="1:12" ht="15.75" thickBot="1" x14ac:dyDescent="0.3">
      <c r="A38" s="27">
        <v>30</v>
      </c>
      <c r="B38" s="28" t="s">
        <v>33</v>
      </c>
      <c r="C38" s="28"/>
      <c r="D38" s="28" t="s">
        <v>2</v>
      </c>
      <c r="E38" s="29">
        <v>1</v>
      </c>
      <c r="F38" s="20">
        <v>310000</v>
      </c>
      <c r="G38" s="21">
        <f t="shared" si="10"/>
        <v>58900</v>
      </c>
      <c r="H38" s="22">
        <f t="shared" si="7"/>
        <v>368900</v>
      </c>
      <c r="I38" s="20">
        <v>310000</v>
      </c>
      <c r="J38" s="21">
        <f t="shared" si="11"/>
        <v>58900</v>
      </c>
      <c r="K38" s="87">
        <f t="shared" si="8"/>
        <v>368900</v>
      </c>
      <c r="L38" s="99">
        <f t="shared" si="9"/>
        <v>368900</v>
      </c>
    </row>
    <row r="39" spans="1:12" ht="15.75" thickBot="1" x14ac:dyDescent="0.3">
      <c r="A39" s="130" t="s">
        <v>123</v>
      </c>
      <c r="B39" s="131"/>
      <c r="C39" s="131"/>
      <c r="D39" s="131"/>
      <c r="E39" s="132"/>
      <c r="F39" s="40">
        <f>SUM(F14:F38)</f>
        <v>9941956</v>
      </c>
      <c r="G39" s="40">
        <f t="shared" ref="G39:H39" si="12">SUM(G14:G38)</f>
        <v>1888971.64</v>
      </c>
      <c r="H39" s="40">
        <f t="shared" si="12"/>
        <v>11830927.640000001</v>
      </c>
      <c r="I39" s="40">
        <f>SUM(I14:I38)</f>
        <v>10084150</v>
      </c>
      <c r="J39" s="40">
        <f t="shared" ref="J39" si="13">SUM(J14:J38)</f>
        <v>1915988.5</v>
      </c>
      <c r="K39" s="40">
        <f t="shared" ref="K39:L39" si="14">SUM(K14:K38)</f>
        <v>12000138.499999998</v>
      </c>
      <c r="L39" s="63">
        <f t="shared" si="14"/>
        <v>11915533.069999998</v>
      </c>
    </row>
    <row r="40" spans="1:12" ht="15.75" thickBot="1" x14ac:dyDescent="0.3">
      <c r="A40" s="164" t="s">
        <v>111</v>
      </c>
      <c r="B40" s="165"/>
      <c r="C40" s="165"/>
      <c r="D40" s="165"/>
      <c r="E40" s="166"/>
      <c r="F40" s="136" t="s">
        <v>123</v>
      </c>
      <c r="G40" s="138" t="s">
        <v>124</v>
      </c>
      <c r="H40" s="140" t="s">
        <v>4</v>
      </c>
      <c r="I40" s="136" t="s">
        <v>123</v>
      </c>
      <c r="J40" s="138" t="s">
        <v>124</v>
      </c>
      <c r="K40" s="140" t="s">
        <v>4</v>
      </c>
      <c r="L40" s="128" t="s">
        <v>127</v>
      </c>
    </row>
    <row r="41" spans="1:12" ht="30" customHeight="1" thickBot="1" x14ac:dyDescent="0.3">
      <c r="A41" s="42" t="s">
        <v>0</v>
      </c>
      <c r="B41" s="172" t="s">
        <v>1</v>
      </c>
      <c r="C41" s="172"/>
      <c r="D41" s="43" t="s">
        <v>2</v>
      </c>
      <c r="E41" s="48" t="s">
        <v>3</v>
      </c>
      <c r="F41" s="137"/>
      <c r="G41" s="139"/>
      <c r="H41" s="141"/>
      <c r="I41" s="137"/>
      <c r="J41" s="139"/>
      <c r="K41" s="141"/>
      <c r="L41" s="129"/>
    </row>
    <row r="42" spans="1:12" x14ac:dyDescent="0.25">
      <c r="A42" s="23">
        <v>1</v>
      </c>
      <c r="B42" s="3" t="s">
        <v>34</v>
      </c>
      <c r="C42" s="3"/>
      <c r="D42" s="41" t="s">
        <v>2</v>
      </c>
      <c r="E42" s="24">
        <v>1</v>
      </c>
      <c r="F42" s="33">
        <v>29000</v>
      </c>
      <c r="G42" s="34">
        <f>+F42*0.19</f>
        <v>5510</v>
      </c>
      <c r="H42" s="35">
        <f>+F42+G42</f>
        <v>34510</v>
      </c>
      <c r="I42" s="33">
        <v>29000</v>
      </c>
      <c r="J42" s="34">
        <f>+I42*0.19</f>
        <v>5510</v>
      </c>
      <c r="K42" s="35">
        <f>+I42+J42</f>
        <v>34510</v>
      </c>
      <c r="L42" s="98">
        <f>+(H42+K42)/2</f>
        <v>34510</v>
      </c>
    </row>
    <row r="43" spans="1:12" x14ac:dyDescent="0.25">
      <c r="A43" s="25">
        <v>2</v>
      </c>
      <c r="B43" s="4" t="s">
        <v>35</v>
      </c>
      <c r="C43" s="4"/>
      <c r="D43" s="5" t="s">
        <v>2</v>
      </c>
      <c r="E43" s="26">
        <v>1</v>
      </c>
      <c r="F43" s="17">
        <v>35100</v>
      </c>
      <c r="G43" s="18">
        <f t="shared" ref="G43:G84" si="15">+F43*0.19</f>
        <v>6669</v>
      </c>
      <c r="H43" s="19">
        <f t="shared" ref="H43:H84" si="16">+F43+G43</f>
        <v>41769</v>
      </c>
      <c r="I43" s="17">
        <v>40000</v>
      </c>
      <c r="J43" s="18">
        <f t="shared" ref="J43:J84" si="17">+I43*0.19</f>
        <v>7600</v>
      </c>
      <c r="K43" s="19">
        <f t="shared" ref="K43:K84" si="18">+I43+J43</f>
        <v>47600</v>
      </c>
      <c r="L43" s="98">
        <f t="shared" ref="L43:L84" si="19">+(H43+K43)/2</f>
        <v>44684.5</v>
      </c>
    </row>
    <row r="44" spans="1:12" x14ac:dyDescent="0.25">
      <c r="A44" s="25">
        <v>3</v>
      </c>
      <c r="B44" s="4" t="s">
        <v>36</v>
      </c>
      <c r="C44" s="4"/>
      <c r="D44" s="5" t="s">
        <v>2</v>
      </c>
      <c r="E44" s="26">
        <v>1</v>
      </c>
      <c r="F44" s="17">
        <v>35395</v>
      </c>
      <c r="G44" s="18">
        <f t="shared" si="15"/>
        <v>6725.05</v>
      </c>
      <c r="H44" s="19">
        <f t="shared" si="16"/>
        <v>42120.05</v>
      </c>
      <c r="I44" s="17">
        <v>40000</v>
      </c>
      <c r="J44" s="18">
        <f t="shared" si="17"/>
        <v>7600</v>
      </c>
      <c r="K44" s="19">
        <f t="shared" si="18"/>
        <v>47600</v>
      </c>
      <c r="L44" s="98">
        <f t="shared" si="19"/>
        <v>44860.025000000001</v>
      </c>
    </row>
    <row r="45" spans="1:12" x14ac:dyDescent="0.25">
      <c r="A45" s="25">
        <v>4</v>
      </c>
      <c r="B45" s="4" t="s">
        <v>37</v>
      </c>
      <c r="C45" s="4"/>
      <c r="D45" s="5" t="s">
        <v>2</v>
      </c>
      <c r="E45" s="26">
        <v>1</v>
      </c>
      <c r="F45" s="17">
        <v>52000</v>
      </c>
      <c r="G45" s="18">
        <f t="shared" si="15"/>
        <v>9880</v>
      </c>
      <c r="H45" s="19">
        <f t="shared" si="16"/>
        <v>61880</v>
      </c>
      <c r="I45" s="17">
        <v>57838</v>
      </c>
      <c r="J45" s="18">
        <f t="shared" si="17"/>
        <v>10989.22</v>
      </c>
      <c r="K45" s="19">
        <f t="shared" si="18"/>
        <v>68827.22</v>
      </c>
      <c r="L45" s="98">
        <f t="shared" si="19"/>
        <v>65353.61</v>
      </c>
    </row>
    <row r="46" spans="1:12" x14ac:dyDescent="0.25">
      <c r="A46" s="25">
        <v>5</v>
      </c>
      <c r="B46" s="4" t="s">
        <v>38</v>
      </c>
      <c r="C46" s="4"/>
      <c r="D46" s="5" t="s">
        <v>2</v>
      </c>
      <c r="E46" s="26">
        <v>1</v>
      </c>
      <c r="F46" s="17">
        <v>52000</v>
      </c>
      <c r="G46" s="18">
        <f t="shared" si="15"/>
        <v>9880</v>
      </c>
      <c r="H46" s="19">
        <f t="shared" si="16"/>
        <v>61880</v>
      </c>
      <c r="I46" s="17">
        <v>60708</v>
      </c>
      <c r="J46" s="18">
        <f t="shared" si="17"/>
        <v>11534.52</v>
      </c>
      <c r="K46" s="19">
        <f t="shared" si="18"/>
        <v>72242.52</v>
      </c>
      <c r="L46" s="98">
        <f t="shared" si="19"/>
        <v>67061.260000000009</v>
      </c>
    </row>
    <row r="47" spans="1:12" x14ac:dyDescent="0.25">
      <c r="A47" s="25">
        <v>6</v>
      </c>
      <c r="B47" s="6" t="s">
        <v>39</v>
      </c>
      <c r="C47" s="6"/>
      <c r="D47" s="5" t="s">
        <v>2</v>
      </c>
      <c r="E47" s="26">
        <v>1</v>
      </c>
      <c r="F47" s="17">
        <v>22000</v>
      </c>
      <c r="G47" s="18">
        <f t="shared" si="15"/>
        <v>4180</v>
      </c>
      <c r="H47" s="19">
        <f t="shared" si="16"/>
        <v>26180</v>
      </c>
      <c r="I47" s="17">
        <v>25223</v>
      </c>
      <c r="J47" s="18">
        <f t="shared" si="17"/>
        <v>4792.37</v>
      </c>
      <c r="K47" s="19">
        <f t="shared" si="18"/>
        <v>30015.37</v>
      </c>
      <c r="L47" s="98">
        <f t="shared" si="19"/>
        <v>28097.684999999998</v>
      </c>
    </row>
    <row r="48" spans="1:12" x14ac:dyDescent="0.25">
      <c r="A48" s="25">
        <v>7</v>
      </c>
      <c r="B48" s="4" t="s">
        <v>40</v>
      </c>
      <c r="C48" s="4"/>
      <c r="D48" s="5" t="s">
        <v>2</v>
      </c>
      <c r="E48" s="26">
        <v>1</v>
      </c>
      <c r="F48" s="17">
        <v>22000</v>
      </c>
      <c r="G48" s="18">
        <f t="shared" si="15"/>
        <v>4180</v>
      </c>
      <c r="H48" s="19">
        <f t="shared" si="16"/>
        <v>26180</v>
      </c>
      <c r="I48" s="17">
        <v>25223</v>
      </c>
      <c r="J48" s="18">
        <f t="shared" si="17"/>
        <v>4792.37</v>
      </c>
      <c r="K48" s="19">
        <f t="shared" si="18"/>
        <v>30015.37</v>
      </c>
      <c r="L48" s="98">
        <f t="shared" si="19"/>
        <v>28097.684999999998</v>
      </c>
    </row>
    <row r="49" spans="1:12" x14ac:dyDescent="0.25">
      <c r="A49" s="25">
        <v>8</v>
      </c>
      <c r="B49" s="4" t="s">
        <v>41</v>
      </c>
      <c r="C49" s="4"/>
      <c r="D49" s="5" t="s">
        <v>2</v>
      </c>
      <c r="E49" s="26">
        <v>1</v>
      </c>
      <c r="F49" s="17">
        <v>21500</v>
      </c>
      <c r="G49" s="18">
        <f t="shared" si="15"/>
        <v>4085</v>
      </c>
      <c r="H49" s="19">
        <f t="shared" si="16"/>
        <v>25585</v>
      </c>
      <c r="I49" s="17">
        <v>22000</v>
      </c>
      <c r="J49" s="18">
        <f t="shared" si="17"/>
        <v>4180</v>
      </c>
      <c r="K49" s="19">
        <f t="shared" si="18"/>
        <v>26180</v>
      </c>
      <c r="L49" s="98">
        <f t="shared" si="19"/>
        <v>25882.5</v>
      </c>
    </row>
    <row r="50" spans="1:12" x14ac:dyDescent="0.25">
      <c r="A50" s="25">
        <v>9</v>
      </c>
      <c r="B50" s="4" t="s">
        <v>42</v>
      </c>
      <c r="C50" s="4"/>
      <c r="D50" s="5" t="s">
        <v>2</v>
      </c>
      <c r="E50" s="26">
        <v>1</v>
      </c>
      <c r="F50" s="17">
        <v>26349</v>
      </c>
      <c r="G50" s="18">
        <f t="shared" si="15"/>
        <v>5006.3100000000004</v>
      </c>
      <c r="H50" s="19">
        <f t="shared" si="16"/>
        <v>31355.31</v>
      </c>
      <c r="I50" s="17">
        <v>28000</v>
      </c>
      <c r="J50" s="18">
        <f t="shared" si="17"/>
        <v>5320</v>
      </c>
      <c r="K50" s="19">
        <f t="shared" si="18"/>
        <v>33320</v>
      </c>
      <c r="L50" s="98">
        <f t="shared" si="19"/>
        <v>32337.654999999999</v>
      </c>
    </row>
    <row r="51" spans="1:12" x14ac:dyDescent="0.25">
      <c r="A51" s="25">
        <v>10</v>
      </c>
      <c r="B51" s="4" t="s">
        <v>43</v>
      </c>
      <c r="C51" s="4"/>
      <c r="D51" s="4" t="s">
        <v>2</v>
      </c>
      <c r="E51" s="26">
        <v>1</v>
      </c>
      <c r="F51" s="17">
        <v>37544</v>
      </c>
      <c r="G51" s="18">
        <v>0</v>
      </c>
      <c r="H51" s="19">
        <f t="shared" si="16"/>
        <v>37544</v>
      </c>
      <c r="I51" s="17">
        <v>40365</v>
      </c>
      <c r="J51" s="18">
        <v>0</v>
      </c>
      <c r="K51" s="19">
        <f t="shared" si="18"/>
        <v>40365</v>
      </c>
      <c r="L51" s="98">
        <f t="shared" si="19"/>
        <v>38954.5</v>
      </c>
    </row>
    <row r="52" spans="1:12" x14ac:dyDescent="0.25">
      <c r="A52" s="25">
        <v>11</v>
      </c>
      <c r="B52" s="4" t="s">
        <v>44</v>
      </c>
      <c r="C52" s="4"/>
      <c r="D52" s="4" t="s">
        <v>2</v>
      </c>
      <c r="E52" s="26">
        <v>1</v>
      </c>
      <c r="F52" s="17">
        <v>31000</v>
      </c>
      <c r="G52" s="18">
        <v>0</v>
      </c>
      <c r="H52" s="19">
        <f t="shared" si="16"/>
        <v>31000</v>
      </c>
      <c r="I52" s="17">
        <v>33120</v>
      </c>
      <c r="J52" s="18">
        <v>0</v>
      </c>
      <c r="K52" s="19">
        <f t="shared" si="18"/>
        <v>33120</v>
      </c>
      <c r="L52" s="98">
        <f t="shared" si="19"/>
        <v>32060</v>
      </c>
    </row>
    <row r="53" spans="1:12" x14ac:dyDescent="0.25">
      <c r="A53" s="25">
        <v>12</v>
      </c>
      <c r="B53" s="4" t="s">
        <v>45</v>
      </c>
      <c r="C53" s="4"/>
      <c r="D53" s="4" t="s">
        <v>2</v>
      </c>
      <c r="E53" s="26">
        <v>1</v>
      </c>
      <c r="F53" s="17">
        <v>18000</v>
      </c>
      <c r="G53" s="18">
        <f t="shared" si="15"/>
        <v>3420</v>
      </c>
      <c r="H53" s="19">
        <f t="shared" si="16"/>
        <v>21420</v>
      </c>
      <c r="I53" s="17">
        <v>20000</v>
      </c>
      <c r="J53" s="18">
        <f t="shared" si="17"/>
        <v>3800</v>
      </c>
      <c r="K53" s="19">
        <f t="shared" si="18"/>
        <v>23800</v>
      </c>
      <c r="L53" s="98">
        <f t="shared" si="19"/>
        <v>22610</v>
      </c>
    </row>
    <row r="54" spans="1:12" x14ac:dyDescent="0.25">
      <c r="A54" s="25">
        <v>13</v>
      </c>
      <c r="B54" s="4" t="s">
        <v>46</v>
      </c>
      <c r="C54" s="4"/>
      <c r="D54" s="4" t="s">
        <v>2</v>
      </c>
      <c r="E54" s="26">
        <v>1</v>
      </c>
      <c r="F54" s="17">
        <v>17200</v>
      </c>
      <c r="G54" s="18">
        <f t="shared" si="15"/>
        <v>3268</v>
      </c>
      <c r="H54" s="19">
        <f t="shared" si="16"/>
        <v>20468</v>
      </c>
      <c r="I54" s="17">
        <v>18500</v>
      </c>
      <c r="J54" s="18">
        <f t="shared" si="17"/>
        <v>3515</v>
      </c>
      <c r="K54" s="19">
        <f t="shared" si="18"/>
        <v>22015</v>
      </c>
      <c r="L54" s="98">
        <f t="shared" si="19"/>
        <v>21241.5</v>
      </c>
    </row>
    <row r="55" spans="1:12" x14ac:dyDescent="0.25">
      <c r="A55" s="25">
        <v>14</v>
      </c>
      <c r="B55" s="4" t="s">
        <v>47</v>
      </c>
      <c r="C55" s="4"/>
      <c r="D55" s="4" t="s">
        <v>2</v>
      </c>
      <c r="E55" s="26">
        <v>1</v>
      </c>
      <c r="F55" s="17">
        <v>190521</v>
      </c>
      <c r="G55" s="18">
        <f t="shared" si="15"/>
        <v>36198.99</v>
      </c>
      <c r="H55" s="19">
        <f t="shared" si="16"/>
        <v>226719.99</v>
      </c>
      <c r="I55" s="17">
        <v>204391</v>
      </c>
      <c r="J55" s="18">
        <f t="shared" si="17"/>
        <v>38834.29</v>
      </c>
      <c r="K55" s="19">
        <f t="shared" si="18"/>
        <v>243225.29</v>
      </c>
      <c r="L55" s="98">
        <f t="shared" si="19"/>
        <v>234972.64</v>
      </c>
    </row>
    <row r="56" spans="1:12" x14ac:dyDescent="0.25">
      <c r="A56" s="25">
        <v>15</v>
      </c>
      <c r="B56" s="4" t="s">
        <v>48</v>
      </c>
      <c r="C56" s="4"/>
      <c r="D56" s="4" t="s">
        <v>2</v>
      </c>
      <c r="E56" s="26">
        <v>1</v>
      </c>
      <c r="F56" s="17">
        <v>45708</v>
      </c>
      <c r="G56" s="18">
        <f t="shared" si="15"/>
        <v>8684.52</v>
      </c>
      <c r="H56" s="19">
        <f t="shared" si="16"/>
        <v>54392.520000000004</v>
      </c>
      <c r="I56" s="17">
        <v>47836</v>
      </c>
      <c r="J56" s="18">
        <f t="shared" si="17"/>
        <v>9088.84</v>
      </c>
      <c r="K56" s="19">
        <f t="shared" si="18"/>
        <v>56924.84</v>
      </c>
      <c r="L56" s="98">
        <f>+(H56+K56)/2</f>
        <v>55658.68</v>
      </c>
    </row>
    <row r="57" spans="1:12" x14ac:dyDescent="0.25">
      <c r="A57" s="25">
        <v>16</v>
      </c>
      <c r="B57" s="4" t="s">
        <v>49</v>
      </c>
      <c r="C57" s="4"/>
      <c r="D57" s="4" t="s">
        <v>2</v>
      </c>
      <c r="E57" s="26">
        <v>1</v>
      </c>
      <c r="F57" s="17">
        <v>35832</v>
      </c>
      <c r="G57" s="18">
        <f t="shared" si="15"/>
        <v>6808.08</v>
      </c>
      <c r="H57" s="19">
        <f t="shared" si="16"/>
        <v>42640.08</v>
      </c>
      <c r="I57" s="17">
        <v>34789</v>
      </c>
      <c r="J57" s="18">
        <f t="shared" si="17"/>
        <v>6609.91</v>
      </c>
      <c r="K57" s="19">
        <f t="shared" si="18"/>
        <v>41398.910000000003</v>
      </c>
      <c r="L57" s="98">
        <f t="shared" si="19"/>
        <v>42019.495000000003</v>
      </c>
    </row>
    <row r="58" spans="1:12" x14ac:dyDescent="0.25">
      <c r="A58" s="25">
        <v>17</v>
      </c>
      <c r="B58" s="4" t="s">
        <v>50</v>
      </c>
      <c r="C58" s="4"/>
      <c r="D58" s="4" t="s">
        <v>2</v>
      </c>
      <c r="E58" s="26">
        <v>1</v>
      </c>
      <c r="F58" s="17">
        <v>33210</v>
      </c>
      <c r="G58" s="18">
        <f t="shared" si="15"/>
        <v>6309.9</v>
      </c>
      <c r="H58" s="19">
        <f t="shared" si="16"/>
        <v>39519.9</v>
      </c>
      <c r="I58" s="17">
        <v>33920</v>
      </c>
      <c r="J58" s="18">
        <f t="shared" si="17"/>
        <v>6444.8</v>
      </c>
      <c r="K58" s="19">
        <f t="shared" si="18"/>
        <v>40364.800000000003</v>
      </c>
      <c r="L58" s="98">
        <f t="shared" si="19"/>
        <v>39942.350000000006</v>
      </c>
    </row>
    <row r="59" spans="1:12" x14ac:dyDescent="0.25">
      <c r="A59" s="25">
        <v>18</v>
      </c>
      <c r="B59" s="4" t="s">
        <v>51</v>
      </c>
      <c r="C59" s="4"/>
      <c r="D59" s="4" t="s">
        <v>2</v>
      </c>
      <c r="E59" s="26">
        <v>1</v>
      </c>
      <c r="F59" s="17">
        <v>22000</v>
      </c>
      <c r="G59" s="18">
        <f t="shared" si="15"/>
        <v>4180</v>
      </c>
      <c r="H59" s="19">
        <f t="shared" si="16"/>
        <v>26180</v>
      </c>
      <c r="I59" s="17">
        <v>22500</v>
      </c>
      <c r="J59" s="18">
        <f t="shared" si="17"/>
        <v>4275</v>
      </c>
      <c r="K59" s="19">
        <f t="shared" si="18"/>
        <v>26775</v>
      </c>
      <c r="L59" s="98">
        <f t="shared" si="19"/>
        <v>26477.5</v>
      </c>
    </row>
    <row r="60" spans="1:12" x14ac:dyDescent="0.25">
      <c r="A60" s="25">
        <v>19</v>
      </c>
      <c r="B60" s="4" t="s">
        <v>52</v>
      </c>
      <c r="C60" s="4"/>
      <c r="D60" s="4" t="s">
        <v>2</v>
      </c>
      <c r="E60" s="26">
        <v>1</v>
      </c>
      <c r="F60" s="17">
        <v>24470</v>
      </c>
      <c r="G60" s="18">
        <f t="shared" si="15"/>
        <v>4649.3</v>
      </c>
      <c r="H60" s="19">
        <f t="shared" si="16"/>
        <v>29119.3</v>
      </c>
      <c r="I60" s="17">
        <v>28000</v>
      </c>
      <c r="J60" s="18">
        <f t="shared" si="17"/>
        <v>5320</v>
      </c>
      <c r="K60" s="19">
        <f t="shared" si="18"/>
        <v>33320</v>
      </c>
      <c r="L60" s="98">
        <f t="shared" si="19"/>
        <v>31219.65</v>
      </c>
    </row>
    <row r="61" spans="1:12" x14ac:dyDescent="0.25">
      <c r="A61" s="25">
        <v>20</v>
      </c>
      <c r="B61" s="4" t="s">
        <v>53</v>
      </c>
      <c r="C61" s="4"/>
      <c r="D61" s="4" t="s">
        <v>2</v>
      </c>
      <c r="E61" s="26">
        <v>1</v>
      </c>
      <c r="F61" s="17">
        <v>26218</v>
      </c>
      <c r="G61" s="18">
        <f t="shared" si="15"/>
        <v>4981.42</v>
      </c>
      <c r="H61" s="19">
        <f t="shared" si="16"/>
        <v>31199.42</v>
      </c>
      <c r="I61" s="17">
        <v>28000</v>
      </c>
      <c r="J61" s="18">
        <f t="shared" si="17"/>
        <v>5320</v>
      </c>
      <c r="K61" s="19">
        <f t="shared" si="18"/>
        <v>33320</v>
      </c>
      <c r="L61" s="98">
        <f t="shared" si="19"/>
        <v>32259.71</v>
      </c>
    </row>
    <row r="62" spans="1:12" x14ac:dyDescent="0.25">
      <c r="A62" s="25">
        <v>21</v>
      </c>
      <c r="B62" s="4" t="s">
        <v>54</v>
      </c>
      <c r="C62" s="4"/>
      <c r="D62" s="4" t="s">
        <v>2</v>
      </c>
      <c r="E62" s="26">
        <v>1</v>
      </c>
      <c r="F62" s="17">
        <v>28840</v>
      </c>
      <c r="G62" s="18">
        <f t="shared" si="15"/>
        <v>5479.6</v>
      </c>
      <c r="H62" s="19">
        <f t="shared" si="16"/>
        <v>34319.599999999999</v>
      </c>
      <c r="I62" s="17">
        <v>29136</v>
      </c>
      <c r="J62" s="18">
        <f t="shared" si="17"/>
        <v>5535.84</v>
      </c>
      <c r="K62" s="19">
        <f t="shared" si="18"/>
        <v>34671.839999999997</v>
      </c>
      <c r="L62" s="98">
        <f t="shared" si="19"/>
        <v>34495.72</v>
      </c>
    </row>
    <row r="63" spans="1:12" x14ac:dyDescent="0.25">
      <c r="A63" s="25">
        <v>22</v>
      </c>
      <c r="B63" s="4" t="s">
        <v>55</v>
      </c>
      <c r="C63" s="4"/>
      <c r="D63" s="4" t="s">
        <v>2</v>
      </c>
      <c r="E63" s="26">
        <v>1</v>
      </c>
      <c r="F63" s="17">
        <v>26218</v>
      </c>
      <c r="G63" s="18">
        <f t="shared" si="15"/>
        <v>4981.42</v>
      </c>
      <c r="H63" s="19">
        <f t="shared" si="16"/>
        <v>31199.42</v>
      </c>
      <c r="I63" s="17">
        <v>26092</v>
      </c>
      <c r="J63" s="18">
        <f t="shared" si="17"/>
        <v>4957.4800000000005</v>
      </c>
      <c r="K63" s="19">
        <f t="shared" si="18"/>
        <v>31049.48</v>
      </c>
      <c r="L63" s="98">
        <f t="shared" si="19"/>
        <v>31124.449999999997</v>
      </c>
    </row>
    <row r="64" spans="1:12" x14ac:dyDescent="0.25">
      <c r="A64" s="25">
        <v>23</v>
      </c>
      <c r="B64" s="4" t="s">
        <v>56</v>
      </c>
      <c r="C64" s="4"/>
      <c r="D64" s="4" t="s">
        <v>2</v>
      </c>
      <c r="E64" s="26">
        <v>1</v>
      </c>
      <c r="F64" s="17">
        <v>26218</v>
      </c>
      <c r="G64" s="18">
        <f t="shared" si="15"/>
        <v>4981.42</v>
      </c>
      <c r="H64" s="19">
        <f t="shared" si="16"/>
        <v>31199.42</v>
      </c>
      <c r="I64" s="17">
        <v>26092</v>
      </c>
      <c r="J64" s="18">
        <f t="shared" si="17"/>
        <v>4957.4800000000005</v>
      </c>
      <c r="K64" s="19">
        <f t="shared" si="18"/>
        <v>31049.48</v>
      </c>
      <c r="L64" s="98">
        <f t="shared" si="19"/>
        <v>31124.449999999997</v>
      </c>
    </row>
    <row r="65" spans="1:12" x14ac:dyDescent="0.25">
      <c r="A65" s="25">
        <v>24</v>
      </c>
      <c r="B65" s="4" t="s">
        <v>57</v>
      </c>
      <c r="C65" s="4"/>
      <c r="D65" s="4" t="s">
        <v>2</v>
      </c>
      <c r="E65" s="26">
        <v>1</v>
      </c>
      <c r="F65" s="17">
        <v>76033</v>
      </c>
      <c r="G65" s="18">
        <f t="shared" si="15"/>
        <v>14446.27</v>
      </c>
      <c r="H65" s="19">
        <f t="shared" si="16"/>
        <v>90479.27</v>
      </c>
      <c r="I65" s="17">
        <v>76103</v>
      </c>
      <c r="J65" s="18">
        <f t="shared" si="17"/>
        <v>14459.57</v>
      </c>
      <c r="K65" s="19">
        <f t="shared" si="18"/>
        <v>90562.57</v>
      </c>
      <c r="L65" s="98">
        <f t="shared" si="19"/>
        <v>90520.920000000013</v>
      </c>
    </row>
    <row r="66" spans="1:12" x14ac:dyDescent="0.25">
      <c r="A66" s="25">
        <v>25</v>
      </c>
      <c r="B66" s="4" t="s">
        <v>58</v>
      </c>
      <c r="C66" s="4"/>
      <c r="D66" s="4" t="s">
        <v>2</v>
      </c>
      <c r="E66" s="26">
        <v>1</v>
      </c>
      <c r="F66" s="17">
        <v>77782</v>
      </c>
      <c r="G66" s="18">
        <f t="shared" si="15"/>
        <v>14778.58</v>
      </c>
      <c r="H66" s="19">
        <f t="shared" si="16"/>
        <v>92560.58</v>
      </c>
      <c r="I66" s="17">
        <v>77408</v>
      </c>
      <c r="J66" s="18">
        <f t="shared" si="17"/>
        <v>14707.52</v>
      </c>
      <c r="K66" s="19">
        <f t="shared" si="18"/>
        <v>92115.520000000004</v>
      </c>
      <c r="L66" s="98">
        <f t="shared" si="19"/>
        <v>92338.05</v>
      </c>
    </row>
    <row r="67" spans="1:12" x14ac:dyDescent="0.25">
      <c r="A67" s="25">
        <v>26</v>
      </c>
      <c r="B67" s="4" t="s">
        <v>59</v>
      </c>
      <c r="C67" s="4"/>
      <c r="D67" s="4" t="s">
        <v>2</v>
      </c>
      <c r="E67" s="26">
        <v>1</v>
      </c>
      <c r="F67" s="17">
        <v>6117</v>
      </c>
      <c r="G67" s="18">
        <f t="shared" si="15"/>
        <v>1162.23</v>
      </c>
      <c r="H67" s="19">
        <f t="shared" si="16"/>
        <v>7279.23</v>
      </c>
      <c r="I67" s="17">
        <v>6000</v>
      </c>
      <c r="J67" s="18">
        <f t="shared" si="17"/>
        <v>1140</v>
      </c>
      <c r="K67" s="19">
        <f t="shared" si="18"/>
        <v>7140</v>
      </c>
      <c r="L67" s="98">
        <f t="shared" si="19"/>
        <v>7209.6149999999998</v>
      </c>
    </row>
    <row r="68" spans="1:12" x14ac:dyDescent="0.25">
      <c r="A68" s="25">
        <v>27</v>
      </c>
      <c r="B68" s="4" t="s">
        <v>60</v>
      </c>
      <c r="C68" s="4"/>
      <c r="D68" s="4" t="s">
        <v>2</v>
      </c>
      <c r="E68" s="26">
        <v>1</v>
      </c>
      <c r="F68" s="17">
        <v>72538</v>
      </c>
      <c r="G68" s="18">
        <f t="shared" si="15"/>
        <v>13782.22</v>
      </c>
      <c r="H68" s="19">
        <f t="shared" si="16"/>
        <v>86320.22</v>
      </c>
      <c r="I68" s="17">
        <v>76538</v>
      </c>
      <c r="J68" s="18">
        <f t="shared" si="17"/>
        <v>14542.22</v>
      </c>
      <c r="K68" s="19">
        <f t="shared" si="18"/>
        <v>91080.22</v>
      </c>
      <c r="L68" s="98">
        <f t="shared" si="19"/>
        <v>88700.22</v>
      </c>
    </row>
    <row r="69" spans="1:12" x14ac:dyDescent="0.25">
      <c r="A69" s="25">
        <v>28</v>
      </c>
      <c r="B69" s="4" t="s">
        <v>61</v>
      </c>
      <c r="C69" s="4"/>
      <c r="D69" s="4" t="s">
        <v>2</v>
      </c>
      <c r="E69" s="26">
        <v>1</v>
      </c>
      <c r="F69" s="17">
        <v>90017</v>
      </c>
      <c r="G69" s="18">
        <f t="shared" si="15"/>
        <v>17103.23</v>
      </c>
      <c r="H69" s="19">
        <f t="shared" si="16"/>
        <v>107120.23</v>
      </c>
      <c r="I69" s="17">
        <v>97412</v>
      </c>
      <c r="J69" s="18">
        <f t="shared" si="17"/>
        <v>18508.28</v>
      </c>
      <c r="K69" s="19">
        <f t="shared" si="18"/>
        <v>115920.28</v>
      </c>
      <c r="L69" s="98">
        <f t="shared" si="19"/>
        <v>111520.255</v>
      </c>
    </row>
    <row r="70" spans="1:12" x14ac:dyDescent="0.25">
      <c r="A70" s="25">
        <v>29</v>
      </c>
      <c r="B70" s="4" t="s">
        <v>62</v>
      </c>
      <c r="C70" s="4"/>
      <c r="D70" s="4" t="s">
        <v>2</v>
      </c>
      <c r="E70" s="26">
        <v>1</v>
      </c>
      <c r="F70" s="17">
        <v>18500</v>
      </c>
      <c r="G70" s="18">
        <f t="shared" si="15"/>
        <v>3515</v>
      </c>
      <c r="H70" s="19">
        <f t="shared" si="16"/>
        <v>22015</v>
      </c>
      <c r="I70" s="17">
        <v>16961</v>
      </c>
      <c r="J70" s="18">
        <f t="shared" si="17"/>
        <v>3222.59</v>
      </c>
      <c r="K70" s="19">
        <f t="shared" si="18"/>
        <v>20183.59</v>
      </c>
      <c r="L70" s="98">
        <f t="shared" si="19"/>
        <v>21099.294999999998</v>
      </c>
    </row>
    <row r="71" spans="1:12" x14ac:dyDescent="0.25">
      <c r="A71" s="25">
        <v>30</v>
      </c>
      <c r="B71" s="4" t="s">
        <v>63</v>
      </c>
      <c r="C71" s="4"/>
      <c r="D71" s="4" t="s">
        <v>2</v>
      </c>
      <c r="E71" s="26">
        <v>1</v>
      </c>
      <c r="F71" s="17">
        <v>115361</v>
      </c>
      <c r="G71" s="18">
        <f t="shared" si="15"/>
        <v>21918.59</v>
      </c>
      <c r="H71" s="19">
        <f t="shared" si="16"/>
        <v>137279.59</v>
      </c>
      <c r="I71" s="17">
        <v>121765</v>
      </c>
      <c r="J71" s="18">
        <f t="shared" si="17"/>
        <v>23135.35</v>
      </c>
      <c r="K71" s="19">
        <f t="shared" si="18"/>
        <v>144900.35</v>
      </c>
      <c r="L71" s="98">
        <f t="shared" si="19"/>
        <v>141089.97</v>
      </c>
    </row>
    <row r="72" spans="1:12" x14ac:dyDescent="0.25">
      <c r="A72" s="25">
        <v>31</v>
      </c>
      <c r="B72" s="4" t="s">
        <v>64</v>
      </c>
      <c r="C72" s="4"/>
      <c r="D72" s="4" t="s">
        <v>2</v>
      </c>
      <c r="E72" s="26">
        <v>1</v>
      </c>
      <c r="F72" s="17">
        <v>39000</v>
      </c>
      <c r="G72" s="18">
        <f t="shared" si="15"/>
        <v>7410</v>
      </c>
      <c r="H72" s="19">
        <f t="shared" si="16"/>
        <v>46410</v>
      </c>
      <c r="I72" s="17">
        <v>43488</v>
      </c>
      <c r="J72" s="18">
        <f t="shared" si="17"/>
        <v>8262.7199999999993</v>
      </c>
      <c r="K72" s="19">
        <f t="shared" si="18"/>
        <v>51750.720000000001</v>
      </c>
      <c r="L72" s="98">
        <f t="shared" si="19"/>
        <v>49080.36</v>
      </c>
    </row>
    <row r="73" spans="1:12" x14ac:dyDescent="0.25">
      <c r="A73" s="25">
        <v>32</v>
      </c>
      <c r="B73" s="4" t="s">
        <v>65</v>
      </c>
      <c r="C73" s="4"/>
      <c r="D73" s="4" t="s">
        <v>2</v>
      </c>
      <c r="E73" s="26">
        <v>1</v>
      </c>
      <c r="F73" s="17">
        <v>20975</v>
      </c>
      <c r="G73" s="18">
        <f t="shared" si="15"/>
        <v>3985.25</v>
      </c>
      <c r="H73" s="19">
        <f t="shared" si="16"/>
        <v>24960.25</v>
      </c>
      <c r="I73" s="17">
        <v>20874</v>
      </c>
      <c r="J73" s="18">
        <f t="shared" si="17"/>
        <v>3966.06</v>
      </c>
      <c r="K73" s="19">
        <f t="shared" si="18"/>
        <v>24840.06</v>
      </c>
      <c r="L73" s="98">
        <f t="shared" si="19"/>
        <v>24900.154999999999</v>
      </c>
    </row>
    <row r="74" spans="1:12" x14ac:dyDescent="0.25">
      <c r="A74" s="25">
        <v>33</v>
      </c>
      <c r="B74" s="4" t="s">
        <v>66</v>
      </c>
      <c r="C74" s="4"/>
      <c r="D74" s="4" t="s">
        <v>2</v>
      </c>
      <c r="E74" s="26">
        <v>1</v>
      </c>
      <c r="F74" s="17">
        <v>393277</v>
      </c>
      <c r="G74" s="18">
        <f t="shared" si="15"/>
        <v>74722.63</v>
      </c>
      <c r="H74" s="19">
        <f t="shared" si="16"/>
        <v>467999.63</v>
      </c>
      <c r="I74" s="17">
        <v>408782</v>
      </c>
      <c r="J74" s="18">
        <f t="shared" si="17"/>
        <v>77668.58</v>
      </c>
      <c r="K74" s="19">
        <f t="shared" si="18"/>
        <v>486450.58</v>
      </c>
      <c r="L74" s="98">
        <f t="shared" si="19"/>
        <v>477225.10499999998</v>
      </c>
    </row>
    <row r="75" spans="1:12" x14ac:dyDescent="0.25">
      <c r="A75" s="25">
        <v>34</v>
      </c>
      <c r="B75" s="4" t="s">
        <v>67</v>
      </c>
      <c r="C75" s="4"/>
      <c r="D75" s="4" t="s">
        <v>2</v>
      </c>
      <c r="E75" s="26">
        <v>1</v>
      </c>
      <c r="F75" s="17">
        <v>166051</v>
      </c>
      <c r="G75" s="18">
        <f t="shared" si="15"/>
        <v>31549.69</v>
      </c>
      <c r="H75" s="19">
        <f t="shared" si="16"/>
        <v>197600.69</v>
      </c>
      <c r="I75" s="17">
        <v>171879</v>
      </c>
      <c r="J75" s="18">
        <f t="shared" si="17"/>
        <v>32657.010000000002</v>
      </c>
      <c r="K75" s="19">
        <f t="shared" si="18"/>
        <v>204536.01</v>
      </c>
      <c r="L75" s="98">
        <f t="shared" si="19"/>
        <v>201068.35</v>
      </c>
    </row>
    <row r="76" spans="1:12" x14ac:dyDescent="0.25">
      <c r="A76" s="25">
        <v>35</v>
      </c>
      <c r="B76" s="4" t="s">
        <v>68</v>
      </c>
      <c r="C76" s="4"/>
      <c r="D76" s="4" t="s">
        <v>2</v>
      </c>
      <c r="E76" s="26">
        <v>1</v>
      </c>
      <c r="F76" s="17">
        <v>32336</v>
      </c>
      <c r="G76" s="18">
        <f t="shared" si="15"/>
        <v>6143.84</v>
      </c>
      <c r="H76" s="19">
        <f t="shared" si="16"/>
        <v>38479.839999999997</v>
      </c>
      <c r="I76" s="17">
        <v>36500</v>
      </c>
      <c r="J76" s="18">
        <f t="shared" si="17"/>
        <v>6935</v>
      </c>
      <c r="K76" s="19">
        <f t="shared" si="18"/>
        <v>43435</v>
      </c>
      <c r="L76" s="98">
        <f t="shared" si="19"/>
        <v>40957.42</v>
      </c>
    </row>
    <row r="77" spans="1:12" x14ac:dyDescent="0.25">
      <c r="A77" s="25">
        <v>36</v>
      </c>
      <c r="B77" s="4" t="s">
        <v>69</v>
      </c>
      <c r="C77" s="4"/>
      <c r="D77" s="4" t="s">
        <v>2</v>
      </c>
      <c r="E77" s="26">
        <v>1</v>
      </c>
      <c r="F77" s="17">
        <v>83025</v>
      </c>
      <c r="G77" s="18">
        <f t="shared" si="15"/>
        <v>15774.75</v>
      </c>
      <c r="H77" s="19">
        <f t="shared" si="16"/>
        <v>98799.75</v>
      </c>
      <c r="I77" s="17">
        <v>84034</v>
      </c>
      <c r="J77" s="18">
        <f t="shared" si="17"/>
        <v>15966.460000000001</v>
      </c>
      <c r="K77" s="19">
        <f t="shared" si="18"/>
        <v>100000.46</v>
      </c>
      <c r="L77" s="98">
        <f t="shared" si="19"/>
        <v>99400.10500000001</v>
      </c>
    </row>
    <row r="78" spans="1:12" x14ac:dyDescent="0.25">
      <c r="A78" s="25">
        <v>37</v>
      </c>
      <c r="B78" s="4" t="s">
        <v>70</v>
      </c>
      <c r="C78" s="4"/>
      <c r="D78" s="4" t="s">
        <v>2</v>
      </c>
      <c r="E78" s="26">
        <v>1</v>
      </c>
      <c r="F78" s="17">
        <v>122353</v>
      </c>
      <c r="G78" s="18">
        <f t="shared" si="15"/>
        <v>23247.07</v>
      </c>
      <c r="H78" s="19">
        <f t="shared" si="16"/>
        <v>145600.07</v>
      </c>
      <c r="I78" s="17">
        <v>126114</v>
      </c>
      <c r="J78" s="18">
        <f t="shared" si="17"/>
        <v>23961.66</v>
      </c>
      <c r="K78" s="19">
        <f t="shared" si="18"/>
        <v>150075.66</v>
      </c>
      <c r="L78" s="98">
        <f t="shared" si="19"/>
        <v>147837.86499999999</v>
      </c>
    </row>
    <row r="79" spans="1:12" x14ac:dyDescent="0.25">
      <c r="A79" s="25">
        <v>38</v>
      </c>
      <c r="B79" s="4" t="s">
        <v>71</v>
      </c>
      <c r="C79" s="4"/>
      <c r="D79" s="4" t="s">
        <v>2</v>
      </c>
      <c r="E79" s="26">
        <v>1</v>
      </c>
      <c r="F79" s="17">
        <v>49815</v>
      </c>
      <c r="G79" s="18">
        <f t="shared" si="15"/>
        <v>9464.85</v>
      </c>
      <c r="H79" s="19">
        <f t="shared" si="16"/>
        <v>59279.85</v>
      </c>
      <c r="I79" s="17">
        <v>52185</v>
      </c>
      <c r="J79" s="18">
        <f t="shared" si="17"/>
        <v>9915.15</v>
      </c>
      <c r="K79" s="19">
        <f t="shared" si="18"/>
        <v>62100.15</v>
      </c>
      <c r="L79" s="98">
        <f t="shared" si="19"/>
        <v>60690</v>
      </c>
    </row>
    <row r="80" spans="1:12" x14ac:dyDescent="0.25">
      <c r="A80" s="25">
        <v>39</v>
      </c>
      <c r="B80" s="4" t="s">
        <v>72</v>
      </c>
      <c r="C80" s="4"/>
      <c r="D80" s="4" t="s">
        <v>2</v>
      </c>
      <c r="E80" s="26">
        <v>1</v>
      </c>
      <c r="F80" s="17">
        <v>225294</v>
      </c>
      <c r="G80" s="18">
        <f t="shared" si="15"/>
        <v>42805.86</v>
      </c>
      <c r="H80" s="19">
        <f t="shared" si="16"/>
        <v>268099.86</v>
      </c>
      <c r="I80" s="17">
        <v>225294</v>
      </c>
      <c r="J80" s="18">
        <f t="shared" si="17"/>
        <v>42805.86</v>
      </c>
      <c r="K80" s="19">
        <f t="shared" si="18"/>
        <v>268099.86</v>
      </c>
      <c r="L80" s="98">
        <f t="shared" si="19"/>
        <v>268099.86</v>
      </c>
    </row>
    <row r="81" spans="1:12" x14ac:dyDescent="0.25">
      <c r="A81" s="25">
        <v>40</v>
      </c>
      <c r="B81" s="8" t="s">
        <v>73</v>
      </c>
      <c r="C81" s="4"/>
      <c r="D81" s="8" t="s">
        <v>2</v>
      </c>
      <c r="E81" s="49">
        <v>1</v>
      </c>
      <c r="F81" s="17">
        <v>42823</v>
      </c>
      <c r="G81" s="18">
        <f t="shared" si="15"/>
        <v>8136.37</v>
      </c>
      <c r="H81" s="19">
        <f t="shared" si="16"/>
        <v>50959.37</v>
      </c>
      <c r="I81" s="17">
        <v>46218</v>
      </c>
      <c r="J81" s="18">
        <f t="shared" si="17"/>
        <v>8781.42</v>
      </c>
      <c r="K81" s="19">
        <f t="shared" si="18"/>
        <v>54999.42</v>
      </c>
      <c r="L81" s="98">
        <f t="shared" si="19"/>
        <v>52979.395000000004</v>
      </c>
    </row>
    <row r="82" spans="1:12" x14ac:dyDescent="0.25">
      <c r="A82" s="25">
        <v>41</v>
      </c>
      <c r="B82" s="8" t="s">
        <v>74</v>
      </c>
      <c r="C82" s="4"/>
      <c r="D82" s="8" t="s">
        <v>2</v>
      </c>
      <c r="E82" s="49">
        <v>1</v>
      </c>
      <c r="F82" s="17">
        <v>83025</v>
      </c>
      <c r="G82" s="18">
        <f t="shared" si="15"/>
        <v>15774.75</v>
      </c>
      <c r="H82" s="19">
        <f t="shared" si="16"/>
        <v>98799.75</v>
      </c>
      <c r="I82" s="17">
        <v>86975</v>
      </c>
      <c r="J82" s="18">
        <f t="shared" si="17"/>
        <v>16525.25</v>
      </c>
      <c r="K82" s="19">
        <f t="shared" si="18"/>
        <v>103500.25</v>
      </c>
      <c r="L82" s="98">
        <f t="shared" si="19"/>
        <v>101150</v>
      </c>
    </row>
    <row r="83" spans="1:12" x14ac:dyDescent="0.25">
      <c r="A83" s="50">
        <v>42</v>
      </c>
      <c r="B83" s="8" t="s">
        <v>105</v>
      </c>
      <c r="C83" s="9"/>
      <c r="D83" s="8" t="s">
        <v>2</v>
      </c>
      <c r="E83" s="49">
        <v>1</v>
      </c>
      <c r="F83" s="17">
        <v>58000</v>
      </c>
      <c r="G83" s="18">
        <f t="shared" si="15"/>
        <v>11020</v>
      </c>
      <c r="H83" s="19">
        <f t="shared" si="16"/>
        <v>69020</v>
      </c>
      <c r="I83" s="17">
        <v>71428</v>
      </c>
      <c r="J83" s="18">
        <f t="shared" si="17"/>
        <v>13571.32</v>
      </c>
      <c r="K83" s="19">
        <f t="shared" si="18"/>
        <v>84999.32</v>
      </c>
      <c r="L83" s="98">
        <f t="shared" si="19"/>
        <v>77009.66</v>
      </c>
    </row>
    <row r="84" spans="1:12" ht="15.75" thickBot="1" x14ac:dyDescent="0.3">
      <c r="A84" s="55">
        <v>43</v>
      </c>
      <c r="B84" s="56" t="s">
        <v>106</v>
      </c>
      <c r="C84" s="57"/>
      <c r="D84" s="56" t="s">
        <v>2</v>
      </c>
      <c r="E84" s="58">
        <v>1</v>
      </c>
      <c r="F84" s="59">
        <v>585600</v>
      </c>
      <c r="G84" s="60">
        <f t="shared" si="15"/>
        <v>111264</v>
      </c>
      <c r="H84" s="61">
        <f t="shared" si="16"/>
        <v>696864</v>
      </c>
      <c r="I84" s="59">
        <v>630252</v>
      </c>
      <c r="J84" s="60">
        <f t="shared" si="17"/>
        <v>119747.88</v>
      </c>
      <c r="K84" s="61">
        <f t="shared" si="18"/>
        <v>749999.88</v>
      </c>
      <c r="L84" s="98">
        <f t="shared" si="19"/>
        <v>723431.94</v>
      </c>
    </row>
    <row r="85" spans="1:12" ht="15.75" thickBot="1" x14ac:dyDescent="0.3">
      <c r="A85" s="158" t="s">
        <v>123</v>
      </c>
      <c r="B85" s="159"/>
      <c r="C85" s="159"/>
      <c r="D85" s="159"/>
      <c r="E85" s="159"/>
      <c r="F85" s="63">
        <f>SUM(F42:F84)</f>
        <v>3216245</v>
      </c>
      <c r="G85" s="63">
        <f t="shared" ref="G85:H85" si="20">SUM(G42:G84)</f>
        <v>598063.18999999994</v>
      </c>
      <c r="H85" s="63">
        <f t="shared" si="20"/>
        <v>3814308.19</v>
      </c>
      <c r="I85" s="63">
        <f>SUM(I42:I84)</f>
        <v>3396943</v>
      </c>
      <c r="J85" s="63">
        <f t="shared" ref="J85" si="21">SUM(J42:J84)</f>
        <v>631457.02</v>
      </c>
      <c r="K85" s="63">
        <f t="shared" ref="K85:L85" si="22">SUM(K42:K84)</f>
        <v>4028400.02</v>
      </c>
      <c r="L85" s="63">
        <f t="shared" si="22"/>
        <v>3921354.105</v>
      </c>
    </row>
    <row r="86" spans="1:12" ht="15.75" thickBot="1" x14ac:dyDescent="0.3">
      <c r="A86" s="154" t="s">
        <v>112</v>
      </c>
      <c r="B86" s="154"/>
      <c r="C86" s="154"/>
      <c r="D86" s="154"/>
      <c r="E86" s="155"/>
      <c r="F86" s="71"/>
      <c r="G86" s="71"/>
      <c r="H86" s="71"/>
      <c r="I86" s="71"/>
      <c r="J86" s="71"/>
      <c r="K86" s="71"/>
    </row>
    <row r="87" spans="1:12" ht="15.75" thickBot="1" x14ac:dyDescent="0.3">
      <c r="A87" s="167" t="s">
        <v>113</v>
      </c>
      <c r="B87" s="168"/>
      <c r="C87" s="168"/>
      <c r="D87" s="168"/>
      <c r="E87" s="169"/>
      <c r="F87" s="101"/>
      <c r="G87" s="102"/>
      <c r="H87" s="103"/>
      <c r="I87" s="101"/>
      <c r="J87" s="102"/>
      <c r="K87" s="103"/>
      <c r="L87" s="128" t="s">
        <v>127</v>
      </c>
    </row>
    <row r="88" spans="1:12" ht="30.75" thickBot="1" x14ac:dyDescent="0.3">
      <c r="A88" s="84" t="s">
        <v>0</v>
      </c>
      <c r="B88" s="173" t="s">
        <v>1</v>
      </c>
      <c r="C88" s="173"/>
      <c r="D88" s="15" t="s">
        <v>2</v>
      </c>
      <c r="E88" s="85" t="s">
        <v>3</v>
      </c>
      <c r="F88" s="45" t="s">
        <v>123</v>
      </c>
      <c r="G88" s="46" t="s">
        <v>124</v>
      </c>
      <c r="H88" s="73" t="s">
        <v>4</v>
      </c>
      <c r="I88" s="45" t="s">
        <v>123</v>
      </c>
      <c r="J88" s="46" t="s">
        <v>124</v>
      </c>
      <c r="K88" s="73" t="s">
        <v>4</v>
      </c>
      <c r="L88" s="129"/>
    </row>
    <row r="89" spans="1:12" x14ac:dyDescent="0.25">
      <c r="A89" s="25">
        <v>1</v>
      </c>
      <c r="B89" s="4" t="s">
        <v>75</v>
      </c>
      <c r="C89" s="4"/>
      <c r="D89" s="4" t="s">
        <v>2</v>
      </c>
      <c r="E89" s="26">
        <v>1</v>
      </c>
      <c r="F89" s="33">
        <v>45000</v>
      </c>
      <c r="G89" s="34">
        <v>0</v>
      </c>
      <c r="H89" s="35">
        <f>+F89+G89</f>
        <v>45000</v>
      </c>
      <c r="I89" s="33">
        <v>46000</v>
      </c>
      <c r="J89" s="34">
        <v>0</v>
      </c>
      <c r="K89" s="35">
        <f>+I89+J89</f>
        <v>46000</v>
      </c>
      <c r="L89" s="98">
        <f t="shared" ref="L89:L93" si="23">+(H89+K89)/2</f>
        <v>45500</v>
      </c>
    </row>
    <row r="90" spans="1:12" x14ac:dyDescent="0.25">
      <c r="A90" s="25">
        <v>2</v>
      </c>
      <c r="B90" s="4" t="s">
        <v>76</v>
      </c>
      <c r="C90" s="4"/>
      <c r="D90" s="4" t="s">
        <v>2</v>
      </c>
      <c r="E90" s="26">
        <v>1</v>
      </c>
      <c r="F90" s="17">
        <v>27092</v>
      </c>
      <c r="G90" s="18">
        <f>+F90*0.19</f>
        <v>5147.4800000000005</v>
      </c>
      <c r="H90" s="19">
        <f t="shared" ref="H90:H93" si="24">+F90+G90</f>
        <v>32239.48</v>
      </c>
      <c r="I90" s="17">
        <v>28702</v>
      </c>
      <c r="J90" s="18">
        <f>+I90*0.19</f>
        <v>5453.38</v>
      </c>
      <c r="K90" s="19">
        <f t="shared" ref="K90:K93" si="25">+I90+J90</f>
        <v>34155.379999999997</v>
      </c>
      <c r="L90" s="98">
        <f t="shared" si="23"/>
        <v>33197.43</v>
      </c>
    </row>
    <row r="91" spans="1:12" x14ac:dyDescent="0.25">
      <c r="A91" s="25">
        <v>3</v>
      </c>
      <c r="B91" s="4" t="s">
        <v>77</v>
      </c>
      <c r="C91" s="4"/>
      <c r="D91" s="4" t="s">
        <v>2</v>
      </c>
      <c r="E91" s="26">
        <v>1</v>
      </c>
      <c r="F91" s="17">
        <v>80403</v>
      </c>
      <c r="G91" s="18">
        <f t="shared" ref="G91:G93" si="26">+F91*0.19</f>
        <v>15276.57</v>
      </c>
      <c r="H91" s="19">
        <f t="shared" si="24"/>
        <v>95679.57</v>
      </c>
      <c r="I91" s="17">
        <v>82626</v>
      </c>
      <c r="J91" s="18">
        <f t="shared" ref="J91:J93" si="27">+I91*0.19</f>
        <v>15698.94</v>
      </c>
      <c r="K91" s="19">
        <f t="shared" si="25"/>
        <v>98324.94</v>
      </c>
      <c r="L91" s="98">
        <f t="shared" si="23"/>
        <v>97002.255000000005</v>
      </c>
    </row>
    <row r="92" spans="1:12" x14ac:dyDescent="0.25">
      <c r="A92" s="25">
        <v>4</v>
      </c>
      <c r="B92" s="4" t="s">
        <v>78</v>
      </c>
      <c r="C92" s="4"/>
      <c r="D92" s="4" t="s">
        <v>2</v>
      </c>
      <c r="E92" s="26">
        <v>1</v>
      </c>
      <c r="F92" s="17">
        <v>41949</v>
      </c>
      <c r="G92" s="18">
        <f t="shared" si="26"/>
        <v>7970.31</v>
      </c>
      <c r="H92" s="19">
        <f t="shared" si="24"/>
        <v>49919.31</v>
      </c>
      <c r="I92" s="17">
        <v>43488</v>
      </c>
      <c r="J92" s="18">
        <f t="shared" si="27"/>
        <v>8262.7199999999993</v>
      </c>
      <c r="K92" s="19">
        <f t="shared" si="25"/>
        <v>51750.720000000001</v>
      </c>
      <c r="L92" s="98">
        <f t="shared" si="23"/>
        <v>50835.014999999999</v>
      </c>
    </row>
    <row r="93" spans="1:12" ht="15.75" thickBot="1" x14ac:dyDescent="0.3">
      <c r="A93" s="27">
        <v>5</v>
      </c>
      <c r="B93" s="28" t="s">
        <v>79</v>
      </c>
      <c r="C93" s="28"/>
      <c r="D93" s="28" t="s">
        <v>2</v>
      </c>
      <c r="E93" s="29">
        <v>1</v>
      </c>
      <c r="F93" s="20">
        <v>72538</v>
      </c>
      <c r="G93" s="21">
        <f t="shared" si="26"/>
        <v>13782.22</v>
      </c>
      <c r="H93" s="22">
        <f t="shared" si="24"/>
        <v>86320.22</v>
      </c>
      <c r="I93" s="20">
        <v>73929</v>
      </c>
      <c r="J93" s="21">
        <f t="shared" si="27"/>
        <v>14046.51</v>
      </c>
      <c r="K93" s="22">
        <f t="shared" si="25"/>
        <v>87975.51</v>
      </c>
      <c r="L93" s="98">
        <f t="shared" si="23"/>
        <v>87147.864999999991</v>
      </c>
    </row>
    <row r="94" spans="1:12" ht="15.75" thickBot="1" x14ac:dyDescent="0.3">
      <c r="A94" s="130" t="s">
        <v>123</v>
      </c>
      <c r="B94" s="131"/>
      <c r="C94" s="131"/>
      <c r="D94" s="131"/>
      <c r="E94" s="132"/>
      <c r="F94" s="68">
        <f>SUM(F89:F93)</f>
        <v>266982</v>
      </c>
      <c r="G94" s="68">
        <f t="shared" ref="G94:H94" si="28">SUM(G89:G93)</f>
        <v>42176.58</v>
      </c>
      <c r="H94" s="63">
        <f t="shared" si="28"/>
        <v>309158.57999999996</v>
      </c>
      <c r="I94" s="68">
        <f>SUM(I89:I93)</f>
        <v>274745</v>
      </c>
      <c r="J94" s="68">
        <f t="shared" ref="J94" si="29">SUM(J89:J93)</f>
        <v>43461.55</v>
      </c>
      <c r="K94" s="63">
        <f t="shared" ref="K94:L94" si="30">SUM(K89:K93)</f>
        <v>318206.55</v>
      </c>
      <c r="L94" s="63">
        <f t="shared" si="30"/>
        <v>313682.565</v>
      </c>
    </row>
    <row r="95" spans="1:12" ht="15.75" thickBot="1" x14ac:dyDescent="0.3">
      <c r="A95" s="152" t="s">
        <v>114</v>
      </c>
      <c r="B95" s="152"/>
      <c r="C95" s="152"/>
      <c r="D95" s="152"/>
      <c r="E95" s="153"/>
      <c r="F95" s="54"/>
      <c r="G95" s="72"/>
      <c r="H95" s="62"/>
      <c r="I95" s="54"/>
      <c r="J95" s="72"/>
      <c r="K95" s="62"/>
    </row>
    <row r="96" spans="1:12" x14ac:dyDescent="0.25">
      <c r="A96" s="4">
        <v>6</v>
      </c>
      <c r="B96" s="4" t="s">
        <v>80</v>
      </c>
      <c r="C96" s="4"/>
      <c r="D96" s="4" t="s">
        <v>2</v>
      </c>
      <c r="E96" s="12">
        <v>1</v>
      </c>
      <c r="F96" s="36">
        <v>76000</v>
      </c>
      <c r="G96" s="37">
        <f>+F96*0.19</f>
        <v>14440</v>
      </c>
      <c r="H96" s="38">
        <f>+F96+G96</f>
        <v>90440</v>
      </c>
      <c r="I96" s="36">
        <v>79832</v>
      </c>
      <c r="J96" s="37">
        <f>+I96*0.19</f>
        <v>15168.08</v>
      </c>
      <c r="K96" s="38">
        <f>+I96+J96</f>
        <v>95000.08</v>
      </c>
      <c r="L96" s="96">
        <f t="shared" ref="L96:L101" si="31">+(H96+K96)/2</f>
        <v>92720.040000000008</v>
      </c>
    </row>
    <row r="97" spans="1:12" x14ac:dyDescent="0.25">
      <c r="A97" s="4">
        <v>7</v>
      </c>
      <c r="B97" s="4" t="s">
        <v>81</v>
      </c>
      <c r="C97" s="4"/>
      <c r="D97" s="4" t="s">
        <v>2</v>
      </c>
      <c r="E97" s="12">
        <v>1</v>
      </c>
      <c r="F97" s="17">
        <v>138958</v>
      </c>
      <c r="G97" s="18">
        <f t="shared" ref="G97:G102" si="32">+F97*0.19</f>
        <v>26402.02</v>
      </c>
      <c r="H97" s="19">
        <f t="shared" ref="H97:H102" si="33">+F97+G97</f>
        <v>165360.01999999999</v>
      </c>
      <c r="I97" s="17">
        <v>140899</v>
      </c>
      <c r="J97" s="18">
        <f t="shared" ref="J97:J102" si="34">+I97*0.19</f>
        <v>26770.81</v>
      </c>
      <c r="K97" s="19">
        <f t="shared" ref="K97:K102" si="35">+I97+J97</f>
        <v>167669.81</v>
      </c>
      <c r="L97" s="98">
        <f t="shared" si="31"/>
        <v>166514.91499999998</v>
      </c>
    </row>
    <row r="98" spans="1:12" x14ac:dyDescent="0.25">
      <c r="A98" s="4">
        <v>8</v>
      </c>
      <c r="B98" s="4" t="s">
        <v>82</v>
      </c>
      <c r="C98" s="4"/>
      <c r="D98" s="4" t="s">
        <v>2</v>
      </c>
      <c r="E98" s="12">
        <v>1</v>
      </c>
      <c r="F98" s="17">
        <v>42000</v>
      </c>
      <c r="G98" s="18">
        <f t="shared" si="32"/>
        <v>7980</v>
      </c>
      <c r="H98" s="19">
        <f t="shared" si="33"/>
        <v>49980</v>
      </c>
      <c r="I98" s="17">
        <v>42617</v>
      </c>
      <c r="J98" s="18">
        <f t="shared" si="34"/>
        <v>8097.2300000000005</v>
      </c>
      <c r="K98" s="19">
        <f t="shared" si="35"/>
        <v>50714.23</v>
      </c>
      <c r="L98" s="98">
        <f t="shared" si="31"/>
        <v>50347.115000000005</v>
      </c>
    </row>
    <row r="99" spans="1:12" x14ac:dyDescent="0.25">
      <c r="A99" s="4">
        <v>9</v>
      </c>
      <c r="B99" s="4" t="s">
        <v>90</v>
      </c>
      <c r="C99" s="4"/>
      <c r="D99" s="4" t="s">
        <v>2</v>
      </c>
      <c r="E99" s="12">
        <v>1</v>
      </c>
      <c r="F99" s="17">
        <v>187899</v>
      </c>
      <c r="G99" s="18">
        <f t="shared" si="32"/>
        <v>35700.81</v>
      </c>
      <c r="H99" s="19">
        <f t="shared" si="33"/>
        <v>223599.81</v>
      </c>
      <c r="I99" s="17">
        <v>189605</v>
      </c>
      <c r="J99" s="18">
        <f t="shared" si="34"/>
        <v>36024.949999999997</v>
      </c>
      <c r="K99" s="19">
        <f t="shared" si="35"/>
        <v>225629.95</v>
      </c>
      <c r="L99" s="98">
        <f t="shared" si="31"/>
        <v>224614.88</v>
      </c>
    </row>
    <row r="100" spans="1:12" x14ac:dyDescent="0.25">
      <c r="A100" s="4">
        <v>10</v>
      </c>
      <c r="B100" s="4" t="s">
        <v>83</v>
      </c>
      <c r="C100" s="4"/>
      <c r="D100" s="4" t="s">
        <v>2</v>
      </c>
      <c r="E100" s="12">
        <v>1</v>
      </c>
      <c r="F100" s="17">
        <v>14200</v>
      </c>
      <c r="G100" s="18">
        <f t="shared" si="32"/>
        <v>2698</v>
      </c>
      <c r="H100" s="19">
        <f t="shared" si="33"/>
        <v>16898</v>
      </c>
      <c r="I100" s="17">
        <v>16525</v>
      </c>
      <c r="J100" s="18">
        <f t="shared" si="34"/>
        <v>3139.75</v>
      </c>
      <c r="K100" s="19">
        <f t="shared" si="35"/>
        <v>19664.75</v>
      </c>
      <c r="L100" s="98">
        <f>+(H100+K100)/2</f>
        <v>18281.375</v>
      </c>
    </row>
    <row r="101" spans="1:12" x14ac:dyDescent="0.25">
      <c r="A101" s="7">
        <v>11</v>
      </c>
      <c r="B101" s="7" t="s">
        <v>84</v>
      </c>
      <c r="C101" s="7"/>
      <c r="D101" s="7" t="s">
        <v>2</v>
      </c>
      <c r="E101" s="14">
        <v>1</v>
      </c>
      <c r="F101" s="17">
        <v>26218</v>
      </c>
      <c r="G101" s="18">
        <f t="shared" si="32"/>
        <v>4981.42</v>
      </c>
      <c r="H101" s="19">
        <f t="shared" si="33"/>
        <v>31199.42</v>
      </c>
      <c r="I101" s="17">
        <v>28702</v>
      </c>
      <c r="J101" s="18">
        <f t="shared" si="34"/>
        <v>5453.38</v>
      </c>
      <c r="K101" s="19">
        <f t="shared" si="35"/>
        <v>34155.379999999997</v>
      </c>
      <c r="L101" s="98">
        <f t="shared" si="31"/>
        <v>32677.399999999998</v>
      </c>
    </row>
    <row r="102" spans="1:12" ht="15.75" thickBot="1" x14ac:dyDescent="0.3">
      <c r="A102" s="7">
        <v>12</v>
      </c>
      <c r="B102" s="7" t="s">
        <v>91</v>
      </c>
      <c r="C102" s="7"/>
      <c r="D102" s="7" t="s">
        <v>2</v>
      </c>
      <c r="E102" s="14">
        <v>1</v>
      </c>
      <c r="F102" s="20">
        <v>27967</v>
      </c>
      <c r="G102" s="21">
        <f t="shared" si="32"/>
        <v>5313.7300000000005</v>
      </c>
      <c r="H102" s="22">
        <f t="shared" si="33"/>
        <v>33280.730000000003</v>
      </c>
      <c r="I102" s="20">
        <v>30441</v>
      </c>
      <c r="J102" s="21">
        <f t="shared" si="34"/>
        <v>5783.79</v>
      </c>
      <c r="K102" s="22">
        <f t="shared" si="35"/>
        <v>36224.79</v>
      </c>
      <c r="L102" s="99">
        <f>+(H102+K102)/2</f>
        <v>34752.76</v>
      </c>
    </row>
    <row r="103" spans="1:12" ht="15.75" thickBot="1" x14ac:dyDescent="0.3">
      <c r="A103" s="130" t="s">
        <v>123</v>
      </c>
      <c r="B103" s="131"/>
      <c r="C103" s="131"/>
      <c r="D103" s="131"/>
      <c r="E103" s="132"/>
      <c r="F103" s="68">
        <f>SUM(F96:F102)</f>
        <v>513242</v>
      </c>
      <c r="G103" s="68">
        <f t="shared" ref="G103:H103" si="36">SUM(G96:G102)</f>
        <v>97515.98</v>
      </c>
      <c r="H103" s="63">
        <f t="shared" si="36"/>
        <v>610757.9800000001</v>
      </c>
      <c r="I103" s="68">
        <f>SUM(I96:I102)</f>
        <v>528621</v>
      </c>
      <c r="J103" s="68">
        <f t="shared" ref="J103" si="37">SUM(J96:J102)</f>
        <v>100437.99</v>
      </c>
      <c r="K103" s="63">
        <f t="shared" ref="K103" si="38">SUM(K96:K102)</f>
        <v>629058.99000000011</v>
      </c>
      <c r="L103" s="63">
        <f>SUM(L96:L102)</f>
        <v>619908.48499999999</v>
      </c>
    </row>
    <row r="104" spans="1:12" x14ac:dyDescent="0.25">
      <c r="A104" s="148" t="s">
        <v>115</v>
      </c>
      <c r="B104" s="148"/>
      <c r="C104" s="148"/>
      <c r="D104" s="148"/>
      <c r="E104" s="149"/>
      <c r="F104" s="33"/>
      <c r="G104" s="34"/>
      <c r="H104" s="35"/>
      <c r="I104" s="33"/>
      <c r="J104" s="34"/>
      <c r="K104" s="35"/>
    </row>
    <row r="105" spans="1:12" ht="15.75" thickBot="1" x14ac:dyDescent="0.3">
      <c r="A105" s="174" t="s">
        <v>116</v>
      </c>
      <c r="B105" s="174"/>
      <c r="C105" s="174"/>
      <c r="D105" s="174"/>
      <c r="E105" s="175"/>
      <c r="F105" s="59"/>
      <c r="G105" s="60"/>
      <c r="H105" s="61"/>
      <c r="I105" s="59"/>
      <c r="J105" s="60"/>
      <c r="K105" s="61"/>
    </row>
    <row r="106" spans="1:12" ht="45.75" thickBot="1" x14ac:dyDescent="0.3">
      <c r="A106" s="42" t="s">
        <v>0</v>
      </c>
      <c r="B106" s="172" t="s">
        <v>1</v>
      </c>
      <c r="C106" s="172"/>
      <c r="D106" s="43" t="s">
        <v>2</v>
      </c>
      <c r="E106" s="44" t="s">
        <v>3</v>
      </c>
      <c r="F106" s="45" t="s">
        <v>123</v>
      </c>
      <c r="G106" s="46" t="s">
        <v>124</v>
      </c>
      <c r="H106" s="47" t="s">
        <v>4</v>
      </c>
      <c r="I106" s="45" t="s">
        <v>123</v>
      </c>
      <c r="J106" s="46" t="s">
        <v>124</v>
      </c>
      <c r="K106" s="47" t="s">
        <v>4</v>
      </c>
      <c r="L106" s="105" t="s">
        <v>127</v>
      </c>
    </row>
    <row r="107" spans="1:12" x14ac:dyDescent="0.25">
      <c r="A107" s="3">
        <v>1</v>
      </c>
      <c r="B107" s="3" t="s">
        <v>85</v>
      </c>
      <c r="C107" s="3"/>
      <c r="D107" s="3" t="s">
        <v>2</v>
      </c>
      <c r="E107" s="11">
        <v>1</v>
      </c>
      <c r="F107" s="33">
        <v>53500</v>
      </c>
      <c r="G107" s="34">
        <v>0</v>
      </c>
      <c r="H107" s="35">
        <f>+F107+G107</f>
        <v>53500</v>
      </c>
      <c r="I107" s="33">
        <v>56000</v>
      </c>
      <c r="J107" s="34">
        <v>0</v>
      </c>
      <c r="K107" s="35">
        <f>+I107+J107</f>
        <v>56000</v>
      </c>
      <c r="L107" s="104">
        <f t="shared" ref="L107:L111" si="39">+(H107+K107)/2</f>
        <v>54750</v>
      </c>
    </row>
    <row r="108" spans="1:12" x14ac:dyDescent="0.25">
      <c r="A108" s="4">
        <v>2</v>
      </c>
      <c r="B108" s="4" t="s">
        <v>92</v>
      </c>
      <c r="C108" s="4"/>
      <c r="D108" s="4" t="s">
        <v>2</v>
      </c>
      <c r="E108" s="12">
        <v>1</v>
      </c>
      <c r="F108" s="17">
        <v>87395</v>
      </c>
      <c r="G108" s="18">
        <f>+F108*0.19</f>
        <v>16605.05</v>
      </c>
      <c r="H108" s="19">
        <f t="shared" ref="H108:H111" si="40">+F108+G108</f>
        <v>104000.05</v>
      </c>
      <c r="I108" s="17">
        <v>91323</v>
      </c>
      <c r="J108" s="18">
        <f>+I108*0.19</f>
        <v>17351.37</v>
      </c>
      <c r="K108" s="19">
        <f t="shared" ref="K108:K111" si="41">+I108+J108</f>
        <v>108674.37</v>
      </c>
      <c r="L108" s="98">
        <f t="shared" si="39"/>
        <v>106337.20999999999</v>
      </c>
    </row>
    <row r="109" spans="1:12" x14ac:dyDescent="0.25">
      <c r="A109" s="4">
        <v>3</v>
      </c>
      <c r="B109" s="4" t="s">
        <v>86</v>
      </c>
      <c r="C109" s="4"/>
      <c r="D109" s="4" t="s">
        <v>2</v>
      </c>
      <c r="E109" s="12">
        <v>1</v>
      </c>
      <c r="F109" s="17">
        <v>37960</v>
      </c>
      <c r="G109" s="18">
        <v>0</v>
      </c>
      <c r="H109" s="19">
        <f t="shared" si="40"/>
        <v>37960</v>
      </c>
      <c r="I109" s="17">
        <v>42000</v>
      </c>
      <c r="J109" s="18">
        <v>0</v>
      </c>
      <c r="K109" s="19">
        <f t="shared" si="41"/>
        <v>42000</v>
      </c>
      <c r="L109" s="98">
        <f t="shared" si="39"/>
        <v>39980</v>
      </c>
    </row>
    <row r="110" spans="1:12" x14ac:dyDescent="0.25">
      <c r="A110" s="4">
        <v>4</v>
      </c>
      <c r="B110" s="4" t="s">
        <v>93</v>
      </c>
      <c r="C110" s="6"/>
      <c r="D110" s="4" t="s">
        <v>2</v>
      </c>
      <c r="E110" s="12">
        <v>1</v>
      </c>
      <c r="F110" s="17">
        <v>122800</v>
      </c>
      <c r="G110" s="18">
        <f>+F110*0.19</f>
        <v>23332</v>
      </c>
      <c r="H110" s="19">
        <f t="shared" si="40"/>
        <v>146132</v>
      </c>
      <c r="I110" s="17">
        <v>125400</v>
      </c>
      <c r="J110" s="18">
        <f>+I110*0.19</f>
        <v>23826</v>
      </c>
      <c r="K110" s="19">
        <f t="shared" si="41"/>
        <v>149226</v>
      </c>
      <c r="L110" s="98">
        <f t="shared" si="39"/>
        <v>147679</v>
      </c>
    </row>
    <row r="111" spans="1:12" ht="15.75" thickBot="1" x14ac:dyDescent="0.3">
      <c r="A111" s="7">
        <v>5</v>
      </c>
      <c r="B111" s="7" t="s">
        <v>87</v>
      </c>
      <c r="C111" s="7"/>
      <c r="D111" s="7" t="s">
        <v>2</v>
      </c>
      <c r="E111" s="14">
        <v>1</v>
      </c>
      <c r="F111" s="20">
        <v>121100</v>
      </c>
      <c r="G111" s="21">
        <f>+F111*0.19</f>
        <v>23009</v>
      </c>
      <c r="H111" s="22">
        <f t="shared" si="40"/>
        <v>144109</v>
      </c>
      <c r="I111" s="20">
        <v>113937</v>
      </c>
      <c r="J111" s="21">
        <f>+I111*0.19</f>
        <v>21648.03</v>
      </c>
      <c r="K111" s="22">
        <f t="shared" si="41"/>
        <v>135585.03</v>
      </c>
      <c r="L111" s="98">
        <f t="shared" si="39"/>
        <v>139847.01500000001</v>
      </c>
    </row>
    <row r="112" spans="1:12" ht="15.75" thickBot="1" x14ac:dyDescent="0.3">
      <c r="A112" s="130" t="s">
        <v>123</v>
      </c>
      <c r="B112" s="131"/>
      <c r="C112" s="131"/>
      <c r="D112" s="131"/>
      <c r="E112" s="132"/>
      <c r="F112" s="68">
        <f>SUM(F107:F111)</f>
        <v>422755</v>
      </c>
      <c r="G112" s="68">
        <f t="shared" ref="G112:H112" si="42">SUM(G107:G111)</f>
        <v>62946.05</v>
      </c>
      <c r="H112" s="63">
        <f t="shared" si="42"/>
        <v>485701.05</v>
      </c>
      <c r="I112" s="68">
        <f>SUM(I107:I111)</f>
        <v>428660</v>
      </c>
      <c r="J112" s="68">
        <f t="shared" ref="J112" si="43">SUM(J107:J111)</f>
        <v>62825.399999999994</v>
      </c>
      <c r="K112" s="63">
        <f t="shared" ref="K112:L112" si="44">SUM(K107:K111)</f>
        <v>491485.4</v>
      </c>
      <c r="L112" s="63">
        <f t="shared" si="44"/>
        <v>488593.22499999998</v>
      </c>
    </row>
    <row r="113" spans="1:12" ht="15.75" thickBot="1" x14ac:dyDescent="0.3">
      <c r="A113" s="176" t="s">
        <v>117</v>
      </c>
      <c r="B113" s="177"/>
      <c r="C113" s="177"/>
      <c r="D113" s="177"/>
      <c r="E113" s="178"/>
      <c r="F113" s="54"/>
      <c r="G113" s="72"/>
      <c r="H113" s="62"/>
      <c r="I113" s="54"/>
      <c r="J113" s="72"/>
      <c r="K113" s="62"/>
    </row>
    <row r="114" spans="1:12" x14ac:dyDescent="0.25">
      <c r="A114" s="25">
        <v>6</v>
      </c>
      <c r="B114" s="4" t="s">
        <v>88</v>
      </c>
      <c r="C114" s="4"/>
      <c r="D114" s="4" t="s">
        <v>2</v>
      </c>
      <c r="E114" s="26">
        <v>1</v>
      </c>
      <c r="F114" s="36">
        <v>167500</v>
      </c>
      <c r="G114" s="37">
        <f>+F114*0.19</f>
        <v>31825</v>
      </c>
      <c r="H114" s="38">
        <f>+F114+G114</f>
        <v>199325</v>
      </c>
      <c r="I114" s="36">
        <v>172700</v>
      </c>
      <c r="J114" s="37">
        <f>+I114*0.19</f>
        <v>32813</v>
      </c>
      <c r="K114" s="38">
        <f>+I114+J114</f>
        <v>205513</v>
      </c>
      <c r="L114" s="96">
        <f t="shared" ref="L114:L122" si="45">+(H114+K114)/2</f>
        <v>202419</v>
      </c>
    </row>
    <row r="115" spans="1:12" x14ac:dyDescent="0.25">
      <c r="A115" s="25">
        <v>7</v>
      </c>
      <c r="B115" s="4" t="s">
        <v>89</v>
      </c>
      <c r="C115" s="4"/>
      <c r="D115" s="4" t="s">
        <v>2</v>
      </c>
      <c r="E115" s="26">
        <v>1</v>
      </c>
      <c r="F115" s="17">
        <v>125600</v>
      </c>
      <c r="G115" s="18">
        <f t="shared" ref="G115:G122" si="46">+F115*0.19</f>
        <v>23864</v>
      </c>
      <c r="H115" s="19">
        <f t="shared" ref="H115:H122" si="47">+F115+G115</f>
        <v>149464</v>
      </c>
      <c r="I115" s="17">
        <v>132300</v>
      </c>
      <c r="J115" s="18">
        <f t="shared" ref="J115:J122" si="48">+I115*0.19</f>
        <v>25137</v>
      </c>
      <c r="K115" s="19">
        <f t="shared" ref="K115:K122" si="49">+I115+J115</f>
        <v>157437</v>
      </c>
      <c r="L115" s="98">
        <f t="shared" si="45"/>
        <v>153450.5</v>
      </c>
    </row>
    <row r="116" spans="1:12" x14ac:dyDescent="0.25">
      <c r="A116" s="25">
        <v>8</v>
      </c>
      <c r="B116" s="4" t="s">
        <v>94</v>
      </c>
      <c r="C116" s="4"/>
      <c r="D116" s="4" t="s">
        <v>2</v>
      </c>
      <c r="E116" s="26">
        <v>1</v>
      </c>
      <c r="F116" s="17">
        <v>172000</v>
      </c>
      <c r="G116" s="18">
        <f t="shared" si="46"/>
        <v>32680</v>
      </c>
      <c r="H116" s="19">
        <f t="shared" si="47"/>
        <v>204680</v>
      </c>
      <c r="I116" s="17">
        <v>170100</v>
      </c>
      <c r="J116" s="18">
        <f t="shared" si="48"/>
        <v>32319</v>
      </c>
      <c r="K116" s="19">
        <f t="shared" si="49"/>
        <v>202419</v>
      </c>
      <c r="L116" s="98">
        <f t="shared" si="45"/>
        <v>203549.5</v>
      </c>
    </row>
    <row r="117" spans="1:12" x14ac:dyDescent="0.25">
      <c r="A117" s="25">
        <v>9</v>
      </c>
      <c r="B117" s="4" t="s">
        <v>95</v>
      </c>
      <c r="C117" s="4"/>
      <c r="D117" s="4" t="s">
        <v>2</v>
      </c>
      <c r="E117" s="26">
        <v>1</v>
      </c>
      <c r="F117" s="17">
        <v>200000</v>
      </c>
      <c r="G117" s="18">
        <f t="shared" si="46"/>
        <v>38000</v>
      </c>
      <c r="H117" s="19">
        <f t="shared" si="47"/>
        <v>238000</v>
      </c>
      <c r="I117" s="17">
        <v>200000</v>
      </c>
      <c r="J117" s="18">
        <f t="shared" si="48"/>
        <v>38000</v>
      </c>
      <c r="K117" s="19">
        <f t="shared" si="49"/>
        <v>238000</v>
      </c>
      <c r="L117" s="98">
        <f t="shared" si="45"/>
        <v>238000</v>
      </c>
    </row>
    <row r="118" spans="1:12" x14ac:dyDescent="0.25">
      <c r="A118" s="25">
        <v>10</v>
      </c>
      <c r="B118" s="4" t="s">
        <v>104</v>
      </c>
      <c r="C118" s="4"/>
      <c r="D118" s="4" t="s">
        <v>2</v>
      </c>
      <c r="E118" s="26">
        <v>1</v>
      </c>
      <c r="F118" s="17">
        <v>107495</v>
      </c>
      <c r="G118" s="18">
        <f t="shared" si="46"/>
        <v>20424.05</v>
      </c>
      <c r="H118" s="19">
        <f t="shared" si="47"/>
        <v>127919.05</v>
      </c>
      <c r="I118" s="17">
        <v>109588</v>
      </c>
      <c r="J118" s="18">
        <f t="shared" si="48"/>
        <v>20821.72</v>
      </c>
      <c r="K118" s="19">
        <f t="shared" si="49"/>
        <v>130409.72</v>
      </c>
      <c r="L118" s="98">
        <f t="shared" si="45"/>
        <v>129164.38500000001</v>
      </c>
    </row>
    <row r="119" spans="1:12" x14ac:dyDescent="0.25">
      <c r="A119" s="25">
        <v>11</v>
      </c>
      <c r="B119" s="4" t="s">
        <v>96</v>
      </c>
      <c r="C119" s="4"/>
      <c r="D119" s="4" t="s">
        <v>2</v>
      </c>
      <c r="E119" s="26">
        <v>1</v>
      </c>
      <c r="F119" s="17">
        <v>298017</v>
      </c>
      <c r="G119" s="18">
        <f t="shared" si="46"/>
        <v>56623.23</v>
      </c>
      <c r="H119" s="19">
        <f t="shared" si="47"/>
        <v>354640.23</v>
      </c>
      <c r="I119" s="17">
        <v>299194</v>
      </c>
      <c r="J119" s="18">
        <f t="shared" si="48"/>
        <v>56846.86</v>
      </c>
      <c r="K119" s="19">
        <f t="shared" si="49"/>
        <v>356040.86</v>
      </c>
      <c r="L119" s="98">
        <f t="shared" si="45"/>
        <v>355340.54499999998</v>
      </c>
    </row>
    <row r="120" spans="1:12" x14ac:dyDescent="0.25">
      <c r="A120" s="25">
        <v>12</v>
      </c>
      <c r="B120" s="4" t="s">
        <v>97</v>
      </c>
      <c r="C120" s="4"/>
      <c r="D120" s="4" t="s">
        <v>2</v>
      </c>
      <c r="E120" s="26">
        <v>1</v>
      </c>
      <c r="F120" s="17">
        <v>320000</v>
      </c>
      <c r="G120" s="18">
        <f t="shared" si="46"/>
        <v>60800</v>
      </c>
      <c r="H120" s="19">
        <f t="shared" si="47"/>
        <v>380800</v>
      </c>
      <c r="I120" s="17">
        <v>321806</v>
      </c>
      <c r="J120" s="18">
        <f t="shared" si="48"/>
        <v>61143.14</v>
      </c>
      <c r="K120" s="19">
        <f t="shared" si="49"/>
        <v>382949.14</v>
      </c>
      <c r="L120" s="98">
        <f t="shared" si="45"/>
        <v>381874.57</v>
      </c>
    </row>
    <row r="121" spans="1:12" x14ac:dyDescent="0.25">
      <c r="A121" s="50">
        <v>13</v>
      </c>
      <c r="B121" s="8" t="s">
        <v>98</v>
      </c>
      <c r="C121" s="4"/>
      <c r="D121" s="8" t="s">
        <v>2</v>
      </c>
      <c r="E121" s="49">
        <v>1</v>
      </c>
      <c r="F121" s="17">
        <v>45000</v>
      </c>
      <c r="G121" s="18">
        <f t="shared" si="46"/>
        <v>8550</v>
      </c>
      <c r="H121" s="19">
        <f t="shared" si="47"/>
        <v>53550</v>
      </c>
      <c r="I121" s="17">
        <v>50000</v>
      </c>
      <c r="J121" s="18">
        <f t="shared" si="48"/>
        <v>9500</v>
      </c>
      <c r="K121" s="19">
        <f t="shared" si="49"/>
        <v>59500</v>
      </c>
      <c r="L121" s="98">
        <f t="shared" si="45"/>
        <v>56525</v>
      </c>
    </row>
    <row r="122" spans="1:12" ht="15.75" thickBot="1" x14ac:dyDescent="0.3">
      <c r="A122" s="51">
        <v>14</v>
      </c>
      <c r="B122" s="52" t="s">
        <v>107</v>
      </c>
      <c r="C122" s="28"/>
      <c r="D122" s="52" t="s">
        <v>2</v>
      </c>
      <c r="E122" s="53">
        <v>1</v>
      </c>
      <c r="F122" s="20">
        <v>592350</v>
      </c>
      <c r="G122" s="21">
        <f t="shared" si="46"/>
        <v>112546.5</v>
      </c>
      <c r="H122" s="22">
        <f t="shared" si="47"/>
        <v>704896.5</v>
      </c>
      <c r="I122" s="20">
        <v>610878</v>
      </c>
      <c r="J122" s="21">
        <f t="shared" si="48"/>
        <v>116066.82</v>
      </c>
      <c r="K122" s="22">
        <f t="shared" si="49"/>
        <v>726944.82000000007</v>
      </c>
      <c r="L122" s="99">
        <f t="shared" si="45"/>
        <v>715920.66</v>
      </c>
    </row>
    <row r="123" spans="1:12" ht="15.75" thickBot="1" x14ac:dyDescent="0.3">
      <c r="A123" s="158" t="s">
        <v>123</v>
      </c>
      <c r="B123" s="159"/>
      <c r="C123" s="159"/>
      <c r="D123" s="159"/>
      <c r="E123" s="160"/>
      <c r="F123" s="39">
        <f>SUM(F114:F122)</f>
        <v>2027962</v>
      </c>
      <c r="G123" s="39">
        <f t="shared" ref="G123:H123" si="50">SUM(G114:G122)</f>
        <v>385312.78</v>
      </c>
      <c r="H123" s="39">
        <f t="shared" si="50"/>
        <v>2413274.7800000003</v>
      </c>
      <c r="I123" s="39">
        <f>SUM(I114:I122)</f>
        <v>2066566</v>
      </c>
      <c r="J123" s="39">
        <f t="shared" ref="J123" si="51">SUM(J114:J122)</f>
        <v>392647.54000000004</v>
      </c>
      <c r="K123" s="39">
        <f t="shared" ref="K123" si="52">SUM(K114:K122)</f>
        <v>2459213.54</v>
      </c>
      <c r="L123" s="39">
        <f>SUM(L114:L122)</f>
        <v>2436244.16</v>
      </c>
    </row>
    <row r="124" spans="1:12" x14ac:dyDescent="0.25">
      <c r="A124" s="148" t="s">
        <v>118</v>
      </c>
      <c r="B124" s="148"/>
      <c r="C124" s="148"/>
      <c r="D124" s="148"/>
      <c r="E124" s="149"/>
      <c r="F124" s="17"/>
      <c r="G124" s="18"/>
      <c r="H124" s="19"/>
      <c r="I124" s="17"/>
      <c r="J124" s="18"/>
      <c r="K124" s="19"/>
    </row>
    <row r="125" spans="1:12" ht="15.75" thickBot="1" x14ac:dyDescent="0.3">
      <c r="A125" s="150" t="s">
        <v>119</v>
      </c>
      <c r="B125" s="151"/>
      <c r="C125" s="151"/>
      <c r="D125" s="151"/>
      <c r="E125" s="151"/>
      <c r="F125" s="59"/>
      <c r="G125" s="60"/>
      <c r="H125" s="61"/>
      <c r="I125" s="59"/>
      <c r="J125" s="60"/>
      <c r="K125" s="61"/>
    </row>
    <row r="126" spans="1:12" ht="45.75" thickBot="1" x14ac:dyDescent="0.3">
      <c r="A126" s="42" t="s">
        <v>0</v>
      </c>
      <c r="B126" s="172" t="s">
        <v>1</v>
      </c>
      <c r="C126" s="172"/>
      <c r="D126" s="43" t="s">
        <v>2</v>
      </c>
      <c r="E126" s="44" t="s">
        <v>3</v>
      </c>
      <c r="F126" s="67" t="s">
        <v>123</v>
      </c>
      <c r="G126" s="46" t="s">
        <v>124</v>
      </c>
      <c r="H126" s="73" t="s">
        <v>4</v>
      </c>
      <c r="I126" s="67" t="s">
        <v>123</v>
      </c>
      <c r="J126" s="46" t="s">
        <v>124</v>
      </c>
      <c r="K126" s="73" t="s">
        <v>4</v>
      </c>
      <c r="L126" s="105" t="s">
        <v>127</v>
      </c>
    </row>
    <row r="127" spans="1:12" x14ac:dyDescent="0.25">
      <c r="A127" s="30">
        <v>1</v>
      </c>
      <c r="B127" s="31" t="s">
        <v>85</v>
      </c>
      <c r="C127" s="31"/>
      <c r="D127" s="31" t="s">
        <v>2</v>
      </c>
      <c r="E127" s="74">
        <v>1</v>
      </c>
      <c r="F127" s="36">
        <v>53500</v>
      </c>
      <c r="G127" s="37">
        <v>0</v>
      </c>
      <c r="H127" s="38">
        <f>+F127+G127</f>
        <v>53500</v>
      </c>
      <c r="I127" s="36">
        <v>56000</v>
      </c>
      <c r="J127" s="37">
        <v>0</v>
      </c>
      <c r="K127" s="100">
        <f>+I127+J127</f>
        <v>56000</v>
      </c>
      <c r="L127" s="96">
        <f t="shared" ref="L127:L131" si="53">+(H127+K127)/2</f>
        <v>54750</v>
      </c>
    </row>
    <row r="128" spans="1:12" x14ac:dyDescent="0.25">
      <c r="A128" s="25">
        <v>2</v>
      </c>
      <c r="B128" s="4" t="s">
        <v>99</v>
      </c>
      <c r="C128" s="4"/>
      <c r="D128" s="4" t="s">
        <v>2</v>
      </c>
      <c r="E128" s="12">
        <v>1</v>
      </c>
      <c r="F128" s="17">
        <v>87395</v>
      </c>
      <c r="G128" s="18">
        <f>+F128*0.19</f>
        <v>16605.05</v>
      </c>
      <c r="H128" s="35">
        <f t="shared" ref="H128:H131" si="54">+F128+G128</f>
        <v>104000.05</v>
      </c>
      <c r="I128" s="17">
        <v>91323</v>
      </c>
      <c r="J128" s="18">
        <f>+I128*0.19</f>
        <v>17351.37</v>
      </c>
      <c r="K128" s="89">
        <f t="shared" ref="K128:K131" si="55">+I128+J128</f>
        <v>108674.37</v>
      </c>
      <c r="L128" s="98">
        <f t="shared" si="53"/>
        <v>106337.20999999999</v>
      </c>
    </row>
    <row r="129" spans="1:12" x14ac:dyDescent="0.25">
      <c r="A129" s="25">
        <v>3</v>
      </c>
      <c r="B129" s="4" t="s">
        <v>86</v>
      </c>
      <c r="C129" s="4"/>
      <c r="D129" s="4" t="s">
        <v>2</v>
      </c>
      <c r="E129" s="12">
        <v>1</v>
      </c>
      <c r="F129" s="17">
        <v>37960</v>
      </c>
      <c r="G129" s="18">
        <v>0</v>
      </c>
      <c r="H129" s="35">
        <f t="shared" si="54"/>
        <v>37960</v>
      </c>
      <c r="I129" s="17">
        <v>42000</v>
      </c>
      <c r="J129" s="18">
        <v>0</v>
      </c>
      <c r="K129" s="89">
        <f t="shared" si="55"/>
        <v>42000</v>
      </c>
      <c r="L129" s="98">
        <f t="shared" si="53"/>
        <v>39980</v>
      </c>
    </row>
    <row r="130" spans="1:12" x14ac:dyDescent="0.25">
      <c r="A130" s="25">
        <v>4</v>
      </c>
      <c r="B130" s="4" t="s">
        <v>100</v>
      </c>
      <c r="C130" s="6"/>
      <c r="D130" s="4" t="s">
        <v>2</v>
      </c>
      <c r="E130" s="12">
        <v>1</v>
      </c>
      <c r="F130" s="17">
        <v>122800</v>
      </c>
      <c r="G130" s="18">
        <f>+F130*0.19</f>
        <v>23332</v>
      </c>
      <c r="H130" s="35">
        <f t="shared" si="54"/>
        <v>146132</v>
      </c>
      <c r="I130" s="17">
        <v>125400</v>
      </c>
      <c r="J130" s="18">
        <f>+I130*0.19</f>
        <v>23826</v>
      </c>
      <c r="K130" s="89">
        <f t="shared" si="55"/>
        <v>149226</v>
      </c>
      <c r="L130" s="98">
        <f t="shared" si="53"/>
        <v>147679</v>
      </c>
    </row>
    <row r="131" spans="1:12" ht="15.75" thickBot="1" x14ac:dyDescent="0.3">
      <c r="A131" s="27">
        <v>5</v>
      </c>
      <c r="B131" s="28" t="s">
        <v>87</v>
      </c>
      <c r="C131" s="28"/>
      <c r="D131" s="28" t="s">
        <v>2</v>
      </c>
      <c r="E131" s="75">
        <v>1</v>
      </c>
      <c r="F131" s="20">
        <v>121100</v>
      </c>
      <c r="G131" s="21">
        <f>+F131*0.19</f>
        <v>23009</v>
      </c>
      <c r="H131" s="76">
        <f t="shared" si="54"/>
        <v>144109</v>
      </c>
      <c r="I131" s="20">
        <v>113937</v>
      </c>
      <c r="J131" s="21">
        <f>+I131*0.19</f>
        <v>21648.03</v>
      </c>
      <c r="K131" s="106">
        <f t="shared" si="55"/>
        <v>135585.03</v>
      </c>
      <c r="L131" s="99">
        <f t="shared" si="53"/>
        <v>139847.01500000001</v>
      </c>
    </row>
    <row r="132" spans="1:12" ht="15.75" thickBot="1" x14ac:dyDescent="0.3">
      <c r="A132" s="130" t="s">
        <v>123</v>
      </c>
      <c r="B132" s="131"/>
      <c r="C132" s="131"/>
      <c r="D132" s="131"/>
      <c r="E132" s="132"/>
      <c r="F132" s="68">
        <f>SUM(F127:F131)</f>
        <v>422755</v>
      </c>
      <c r="G132" s="68">
        <f t="shared" ref="G132:H132" si="56">SUM(G127:G131)</f>
        <v>62946.05</v>
      </c>
      <c r="H132" s="63">
        <f t="shared" si="56"/>
        <v>485701.05</v>
      </c>
      <c r="I132" s="68">
        <f>SUM(I127:I131)</f>
        <v>428660</v>
      </c>
      <c r="J132" s="68">
        <f t="shared" ref="J132" si="57">SUM(J127:J131)</f>
        <v>62825.399999999994</v>
      </c>
      <c r="K132" s="63">
        <f t="shared" ref="K132:L132" si="58">SUM(K127:K131)</f>
        <v>491485.4</v>
      </c>
      <c r="L132" s="63">
        <f t="shared" si="58"/>
        <v>488593.22499999998</v>
      </c>
    </row>
    <row r="133" spans="1:12" ht="15.75" thickBot="1" x14ac:dyDescent="0.3">
      <c r="A133" s="152" t="s">
        <v>120</v>
      </c>
      <c r="B133" s="152"/>
      <c r="C133" s="152"/>
      <c r="D133" s="152"/>
      <c r="E133" s="153"/>
      <c r="F133" s="54"/>
      <c r="G133" s="72"/>
      <c r="H133" s="62"/>
      <c r="I133" s="54"/>
      <c r="J133" s="72"/>
      <c r="K133" s="62"/>
    </row>
    <row r="134" spans="1:12" x14ac:dyDescent="0.25">
      <c r="A134" s="4">
        <v>6</v>
      </c>
      <c r="B134" s="4" t="s">
        <v>101</v>
      </c>
      <c r="C134" s="4"/>
      <c r="D134" s="4" t="s">
        <v>2</v>
      </c>
      <c r="E134" s="12">
        <v>1</v>
      </c>
      <c r="F134" s="36">
        <v>167500</v>
      </c>
      <c r="G134" s="37">
        <f>+F134*0.19</f>
        <v>31825</v>
      </c>
      <c r="H134" s="38">
        <f>+F134+G134</f>
        <v>199325</v>
      </c>
      <c r="I134" s="36">
        <v>172700</v>
      </c>
      <c r="J134" s="37">
        <f>+I134*0.19</f>
        <v>32813</v>
      </c>
      <c r="K134" s="100">
        <f>+I134+J134</f>
        <v>205513</v>
      </c>
      <c r="L134" s="96">
        <f t="shared" ref="L134:L142" si="59">+(H134+K134)/2</f>
        <v>202419</v>
      </c>
    </row>
    <row r="135" spans="1:12" x14ac:dyDescent="0.25">
      <c r="A135" s="4">
        <v>7</v>
      </c>
      <c r="B135" s="4" t="s">
        <v>89</v>
      </c>
      <c r="C135" s="4"/>
      <c r="D135" s="4" t="s">
        <v>2</v>
      </c>
      <c r="E135" s="12">
        <v>1</v>
      </c>
      <c r="F135" s="17">
        <v>125600</v>
      </c>
      <c r="G135" s="18">
        <f t="shared" ref="G135:G142" si="60">+F135*0.19</f>
        <v>23864</v>
      </c>
      <c r="H135" s="19">
        <f t="shared" ref="H135:H142" si="61">+F135+G135</f>
        <v>149464</v>
      </c>
      <c r="I135" s="17">
        <v>132300</v>
      </c>
      <c r="J135" s="18">
        <f t="shared" ref="J135:J142" si="62">+I135*0.19</f>
        <v>25137</v>
      </c>
      <c r="K135" s="86">
        <f t="shared" ref="K135:K142" si="63">+I135+J135</f>
        <v>157437</v>
      </c>
      <c r="L135" s="98">
        <f t="shared" si="59"/>
        <v>153450.5</v>
      </c>
    </row>
    <row r="136" spans="1:12" x14ac:dyDescent="0.25">
      <c r="A136" s="4">
        <v>8</v>
      </c>
      <c r="B136" s="4" t="s">
        <v>94</v>
      </c>
      <c r="C136" s="4"/>
      <c r="D136" s="4" t="s">
        <v>2</v>
      </c>
      <c r="E136" s="12">
        <v>1</v>
      </c>
      <c r="F136" s="17">
        <v>172000</v>
      </c>
      <c r="G136" s="18">
        <f t="shared" si="60"/>
        <v>32680</v>
      </c>
      <c r="H136" s="19">
        <f t="shared" si="61"/>
        <v>204680</v>
      </c>
      <c r="I136" s="17">
        <v>170100</v>
      </c>
      <c r="J136" s="18">
        <f t="shared" si="62"/>
        <v>32319</v>
      </c>
      <c r="K136" s="86">
        <f t="shared" si="63"/>
        <v>202419</v>
      </c>
      <c r="L136" s="98">
        <f t="shared" si="59"/>
        <v>203549.5</v>
      </c>
    </row>
    <row r="137" spans="1:12" x14ac:dyDescent="0.25">
      <c r="A137" s="4">
        <v>9</v>
      </c>
      <c r="B137" s="4" t="s">
        <v>95</v>
      </c>
      <c r="C137" s="4"/>
      <c r="D137" s="4" t="s">
        <v>2</v>
      </c>
      <c r="E137" s="12">
        <v>1</v>
      </c>
      <c r="F137" s="17">
        <v>200000</v>
      </c>
      <c r="G137" s="18">
        <f t="shared" si="60"/>
        <v>38000</v>
      </c>
      <c r="H137" s="19">
        <f t="shared" si="61"/>
        <v>238000</v>
      </c>
      <c r="I137" s="17">
        <v>200000</v>
      </c>
      <c r="J137" s="18">
        <f t="shared" si="62"/>
        <v>38000</v>
      </c>
      <c r="K137" s="86">
        <f t="shared" si="63"/>
        <v>238000</v>
      </c>
      <c r="L137" s="98">
        <f t="shared" si="59"/>
        <v>238000</v>
      </c>
    </row>
    <row r="138" spans="1:12" x14ac:dyDescent="0.25">
      <c r="A138" s="4">
        <v>10</v>
      </c>
      <c r="B138" s="4" t="s">
        <v>102</v>
      </c>
      <c r="C138" s="4"/>
      <c r="D138" s="4" t="s">
        <v>2</v>
      </c>
      <c r="E138" s="12">
        <v>1</v>
      </c>
      <c r="F138" s="17">
        <v>107495</v>
      </c>
      <c r="G138" s="18">
        <f t="shared" si="60"/>
        <v>20424.05</v>
      </c>
      <c r="H138" s="19">
        <f t="shared" si="61"/>
        <v>127919.05</v>
      </c>
      <c r="I138" s="17">
        <v>109588</v>
      </c>
      <c r="J138" s="18">
        <f t="shared" si="62"/>
        <v>20821.72</v>
      </c>
      <c r="K138" s="86">
        <f t="shared" si="63"/>
        <v>130409.72</v>
      </c>
      <c r="L138" s="98">
        <f t="shared" si="59"/>
        <v>129164.38500000001</v>
      </c>
    </row>
    <row r="139" spans="1:12" x14ac:dyDescent="0.25">
      <c r="A139" s="4">
        <v>11</v>
      </c>
      <c r="B139" s="4" t="s">
        <v>96</v>
      </c>
      <c r="C139" s="4"/>
      <c r="D139" s="4" t="s">
        <v>2</v>
      </c>
      <c r="E139" s="12">
        <v>1</v>
      </c>
      <c r="F139" s="17">
        <v>298017</v>
      </c>
      <c r="G139" s="18">
        <f t="shared" si="60"/>
        <v>56623.23</v>
      </c>
      <c r="H139" s="19">
        <f t="shared" si="61"/>
        <v>354640.23</v>
      </c>
      <c r="I139" s="17">
        <v>299194</v>
      </c>
      <c r="J139" s="18">
        <f t="shared" si="62"/>
        <v>56846.86</v>
      </c>
      <c r="K139" s="86">
        <f t="shared" si="63"/>
        <v>356040.86</v>
      </c>
      <c r="L139" s="98">
        <f t="shared" si="59"/>
        <v>355340.54499999998</v>
      </c>
    </row>
    <row r="140" spans="1:12" x14ac:dyDescent="0.25">
      <c r="A140" s="4">
        <v>12</v>
      </c>
      <c r="B140" s="4" t="s">
        <v>97</v>
      </c>
      <c r="C140" s="4"/>
      <c r="D140" s="4" t="s">
        <v>2</v>
      </c>
      <c r="E140" s="12">
        <v>1</v>
      </c>
      <c r="F140" s="17">
        <v>320000</v>
      </c>
      <c r="G140" s="18">
        <f t="shared" si="60"/>
        <v>60800</v>
      </c>
      <c r="H140" s="19">
        <f t="shared" si="61"/>
        <v>380800</v>
      </c>
      <c r="I140" s="17">
        <v>321806</v>
      </c>
      <c r="J140" s="18">
        <f t="shared" si="62"/>
        <v>61143.14</v>
      </c>
      <c r="K140" s="86">
        <f t="shared" si="63"/>
        <v>382949.14</v>
      </c>
      <c r="L140" s="98">
        <f t="shared" si="59"/>
        <v>381874.57</v>
      </c>
    </row>
    <row r="141" spans="1:12" x14ac:dyDescent="0.25">
      <c r="A141" s="8">
        <v>13</v>
      </c>
      <c r="B141" s="8" t="s">
        <v>98</v>
      </c>
      <c r="C141" s="4"/>
      <c r="D141" s="8" t="s">
        <v>2</v>
      </c>
      <c r="E141" s="13">
        <v>1</v>
      </c>
      <c r="F141" s="17">
        <v>45000</v>
      </c>
      <c r="G141" s="18">
        <f t="shared" si="60"/>
        <v>8550</v>
      </c>
      <c r="H141" s="19">
        <f t="shared" si="61"/>
        <v>53550</v>
      </c>
      <c r="I141" s="17">
        <v>50000</v>
      </c>
      <c r="J141" s="18">
        <f t="shared" si="62"/>
        <v>9500</v>
      </c>
      <c r="K141" s="86">
        <f t="shared" si="63"/>
        <v>59500</v>
      </c>
      <c r="L141" s="98">
        <f t="shared" si="59"/>
        <v>56525</v>
      </c>
    </row>
    <row r="142" spans="1:12" ht="15.75" thickBot="1" x14ac:dyDescent="0.3">
      <c r="A142" s="56">
        <v>14</v>
      </c>
      <c r="B142" s="56" t="s">
        <v>107</v>
      </c>
      <c r="C142" s="7"/>
      <c r="D142" s="56" t="s">
        <v>2</v>
      </c>
      <c r="E142" s="77">
        <v>1</v>
      </c>
      <c r="F142" s="20">
        <v>592350</v>
      </c>
      <c r="G142" s="21">
        <f t="shared" si="60"/>
        <v>112546.5</v>
      </c>
      <c r="H142" s="22">
        <f t="shared" si="61"/>
        <v>704896.5</v>
      </c>
      <c r="I142" s="20">
        <v>610878</v>
      </c>
      <c r="J142" s="21">
        <f t="shared" si="62"/>
        <v>116066.82</v>
      </c>
      <c r="K142" s="87">
        <f t="shared" si="63"/>
        <v>726944.82000000007</v>
      </c>
      <c r="L142" s="99">
        <f t="shared" si="59"/>
        <v>715920.66</v>
      </c>
    </row>
    <row r="143" spans="1:12" ht="15.75" thickBot="1" x14ac:dyDescent="0.3">
      <c r="A143" s="158" t="s">
        <v>123</v>
      </c>
      <c r="B143" s="159"/>
      <c r="C143" s="159"/>
      <c r="D143" s="159"/>
      <c r="E143" s="160"/>
      <c r="F143" s="68">
        <f>SUM(F134:F142)</f>
        <v>2027962</v>
      </c>
      <c r="G143" s="68">
        <f t="shared" ref="G143:H143" si="64">SUM(G134:G142)</f>
        <v>385312.78</v>
      </c>
      <c r="H143" s="63">
        <f t="shared" si="64"/>
        <v>2413274.7800000003</v>
      </c>
      <c r="I143" s="68">
        <f>SUM(I134:I142)</f>
        <v>2066566</v>
      </c>
      <c r="J143" s="68">
        <f t="shared" ref="J143" si="65">SUM(J134:J142)</f>
        <v>392647.54000000004</v>
      </c>
      <c r="K143" s="63">
        <f t="shared" ref="K143" si="66">SUM(K134:K142)</f>
        <v>2459213.54</v>
      </c>
      <c r="L143" s="107">
        <f>SUM(L134:L142)</f>
        <v>2436244.16</v>
      </c>
    </row>
    <row r="144" spans="1:12" ht="15.75" thickBot="1" x14ac:dyDescent="0.3">
      <c r="A144" s="154" t="s">
        <v>121</v>
      </c>
      <c r="B144" s="154"/>
      <c r="C144" s="154"/>
      <c r="D144" s="154"/>
      <c r="E144" s="155"/>
      <c r="F144" s="54"/>
      <c r="G144" s="72"/>
      <c r="H144" s="62"/>
      <c r="I144" s="54"/>
      <c r="J144" s="72"/>
      <c r="K144" s="62"/>
    </row>
    <row r="145" spans="1:14" ht="45.75" thickBot="1" x14ac:dyDescent="0.3">
      <c r="A145" s="78" t="s">
        <v>0</v>
      </c>
      <c r="B145" s="170" t="s">
        <v>1</v>
      </c>
      <c r="C145" s="170"/>
      <c r="D145" s="79" t="s">
        <v>2</v>
      </c>
      <c r="E145" s="80" t="s">
        <v>3</v>
      </c>
      <c r="F145" s="67" t="s">
        <v>123</v>
      </c>
      <c r="G145" s="46" t="s">
        <v>124</v>
      </c>
      <c r="H145" s="73" t="s">
        <v>4</v>
      </c>
      <c r="I145" s="67" t="s">
        <v>123</v>
      </c>
      <c r="J145" s="46" t="s">
        <v>124</v>
      </c>
      <c r="K145" s="73" t="s">
        <v>4</v>
      </c>
      <c r="L145" s="105" t="s">
        <v>127</v>
      </c>
    </row>
    <row r="146" spans="1:14" ht="15.75" thickBot="1" x14ac:dyDescent="0.3">
      <c r="A146" s="27">
        <v>1</v>
      </c>
      <c r="B146" s="28" t="s">
        <v>97</v>
      </c>
      <c r="C146" s="28"/>
      <c r="D146" s="28" t="s">
        <v>2</v>
      </c>
      <c r="E146" s="29">
        <v>1</v>
      </c>
      <c r="F146" s="108">
        <v>250000</v>
      </c>
      <c r="G146" s="109">
        <f>+F146*0.19</f>
        <v>47500</v>
      </c>
      <c r="H146" s="76">
        <f>+F146+G146</f>
        <v>297500</v>
      </c>
      <c r="I146" s="108">
        <v>268908</v>
      </c>
      <c r="J146" s="109">
        <f>+I146*0.19</f>
        <v>51092.520000000004</v>
      </c>
      <c r="K146" s="76">
        <f>+I146+J146</f>
        <v>320000.52</v>
      </c>
      <c r="L146" s="98">
        <f t="shared" ref="L146" si="67">+(H146+K146)/2</f>
        <v>308750.26</v>
      </c>
    </row>
    <row r="147" spans="1:14" ht="15.75" thickBot="1" x14ac:dyDescent="0.3">
      <c r="A147" s="130" t="s">
        <v>123</v>
      </c>
      <c r="B147" s="131"/>
      <c r="C147" s="131"/>
      <c r="D147" s="131"/>
      <c r="E147" s="132"/>
      <c r="F147" s="69">
        <f>+F146</f>
        <v>250000</v>
      </c>
      <c r="G147" s="63">
        <f t="shared" ref="G147:H147" si="68">+G146</f>
        <v>47500</v>
      </c>
      <c r="H147" s="70">
        <f t="shared" si="68"/>
        <v>297500</v>
      </c>
      <c r="I147" s="69">
        <f>+I146</f>
        <v>268908</v>
      </c>
      <c r="J147" s="63">
        <f t="shared" ref="J147" si="69">+J146</f>
        <v>51092.520000000004</v>
      </c>
      <c r="K147" s="70">
        <f t="shared" ref="K147:L147" si="70">+K146</f>
        <v>320000.52</v>
      </c>
      <c r="L147" s="70">
        <f t="shared" si="70"/>
        <v>308750.26</v>
      </c>
    </row>
    <row r="148" spans="1:14" ht="16.5" thickBot="1" x14ac:dyDescent="0.3">
      <c r="A148" s="133" t="s">
        <v>126</v>
      </c>
      <c r="B148" s="134"/>
      <c r="C148" s="134"/>
      <c r="D148" s="134"/>
      <c r="E148" s="135"/>
      <c r="F148" s="81">
        <f>+F12+F39+F85+F94+F103+F112+F123+F132+F143+F147</f>
        <v>19763413</v>
      </c>
      <c r="G148" s="83">
        <f t="shared" ref="G148:H148" si="71">+G12+G39+G85+G94+G103+G112+G123+G132+G143+G147</f>
        <v>3677972.3099999996</v>
      </c>
      <c r="H148" s="82">
        <f t="shared" si="71"/>
        <v>23441385.310000002</v>
      </c>
      <c r="I148" s="81">
        <f>+I12+I39+I85+I94+I103+I112+I123+I132+I143+I147</f>
        <v>20218554</v>
      </c>
      <c r="J148" s="83">
        <f t="shared" ref="J148" si="72">+J12+J39+J85+J94+J103+J112+J123+J132+J143+J147</f>
        <v>3759733.11</v>
      </c>
      <c r="K148" s="82">
        <f t="shared" ref="K148:L148" si="73">+K12+K39+K85+K94+K103+K112+K123+K132+K143+K147</f>
        <v>23978287.109999992</v>
      </c>
      <c r="L148" s="82">
        <f t="shared" si="73"/>
        <v>23709836.210000005</v>
      </c>
    </row>
    <row r="150" spans="1:14" ht="15.75" thickBot="1" x14ac:dyDescent="0.3"/>
    <row r="151" spans="1:14" x14ac:dyDescent="0.25">
      <c r="F151" s="117" t="str">
        <f>+F4</f>
        <v>COTIZACION SERVIFRENOS LA AVENIDA II (JOSE GIOVANNY MESA TORRES Nit. 79.622.335-9</v>
      </c>
      <c r="G151" s="118"/>
      <c r="H151" s="118"/>
      <c r="I151" s="121" t="str">
        <f>+I4</f>
        <v>COTIZACION EXPRESO OIL SAS Nit.900.457.995-1</v>
      </c>
      <c r="J151" s="122"/>
      <c r="K151" s="123"/>
      <c r="L151" s="115" t="s">
        <v>127</v>
      </c>
    </row>
    <row r="152" spans="1:14" ht="31.5" customHeight="1" thickBot="1" x14ac:dyDescent="0.3">
      <c r="F152" s="119"/>
      <c r="G152" s="120"/>
      <c r="H152" s="120"/>
      <c r="I152" s="124"/>
      <c r="J152" s="125"/>
      <c r="K152" s="126"/>
      <c r="L152" s="116"/>
    </row>
    <row r="153" spans="1:14" ht="15.75" thickBot="1" x14ac:dyDescent="0.3">
      <c r="F153" s="112">
        <f>+H148</f>
        <v>23441385.310000002</v>
      </c>
      <c r="G153" s="113"/>
      <c r="H153" s="113"/>
      <c r="I153" s="112">
        <f>+K148</f>
        <v>23978287.109999992</v>
      </c>
      <c r="J153" s="113"/>
      <c r="K153" s="114"/>
      <c r="L153" s="111">
        <f>+(F153+I153)/2</f>
        <v>23709836.209999997</v>
      </c>
      <c r="M153" s="110"/>
      <c r="N153" s="110"/>
    </row>
  </sheetData>
  <mergeCells count="47">
    <mergeCell ref="B145:C145"/>
    <mergeCell ref="B6:C6"/>
    <mergeCell ref="B41:C41"/>
    <mergeCell ref="B88:C88"/>
    <mergeCell ref="B106:C106"/>
    <mergeCell ref="B126:C126"/>
    <mergeCell ref="A13:E13"/>
    <mergeCell ref="A95:E95"/>
    <mergeCell ref="A104:E104"/>
    <mergeCell ref="A105:E105"/>
    <mergeCell ref="A113:E113"/>
    <mergeCell ref="A125:E125"/>
    <mergeCell ref="A133:E133"/>
    <mergeCell ref="A144:E144"/>
    <mergeCell ref="F4:H5"/>
    <mergeCell ref="A85:E85"/>
    <mergeCell ref="A94:E94"/>
    <mergeCell ref="A103:E103"/>
    <mergeCell ref="A112:E112"/>
    <mergeCell ref="A123:E123"/>
    <mergeCell ref="A132:E132"/>
    <mergeCell ref="A143:E143"/>
    <mergeCell ref="A4:E4"/>
    <mergeCell ref="A40:E40"/>
    <mergeCell ref="A87:E87"/>
    <mergeCell ref="A86:E86"/>
    <mergeCell ref="L4:L6"/>
    <mergeCell ref="L40:L41"/>
    <mergeCell ref="L87:L88"/>
    <mergeCell ref="A147:E147"/>
    <mergeCell ref="A148:E148"/>
    <mergeCell ref="I40:I41"/>
    <mergeCell ref="J40:J41"/>
    <mergeCell ref="K40:K41"/>
    <mergeCell ref="I4:K5"/>
    <mergeCell ref="A5:E5"/>
    <mergeCell ref="A12:E12"/>
    <mergeCell ref="A39:E39"/>
    <mergeCell ref="F40:F41"/>
    <mergeCell ref="G40:G41"/>
    <mergeCell ref="H40:H41"/>
    <mergeCell ref="A124:E124"/>
    <mergeCell ref="F153:H153"/>
    <mergeCell ref="I153:K153"/>
    <mergeCell ref="L151:L152"/>
    <mergeCell ref="F151:H152"/>
    <mergeCell ref="I151:K152"/>
  </mergeCells>
  <pageMargins left="0.70866141732283472" right="0.70866141732283472" top="0.74803149606299213" bottom="0.74803149606299213" header="0.31496062992125984" footer="0.31496062992125984"/>
  <pageSetup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Oficina2017</dc:creator>
  <cp:lastModifiedBy>Janus</cp:lastModifiedBy>
  <cp:lastPrinted>2023-05-25T14:26:18Z</cp:lastPrinted>
  <dcterms:created xsi:type="dcterms:W3CDTF">2023-05-11T18:17:04Z</dcterms:created>
  <dcterms:modified xsi:type="dcterms:W3CDTF">2023-06-15T15:55:39Z</dcterms:modified>
</cp:coreProperties>
</file>