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filterPrivacy="1" defaultThemeVersion="166925"/>
  <xr:revisionPtr revIDLastSave="0" documentId="13_ncr:1_{1EFB716F-018E-4145-B153-586BE339AB24}" xr6:coauthVersionLast="47" xr6:coauthVersionMax="47" xr10:uidLastSave="{00000000-0000-0000-0000-000000000000}"/>
  <bookViews>
    <workbookView xWindow="-120" yWindow="-120" windowWidth="20730" windowHeight="11160" xr2:uid="{00000000-000D-0000-FFFF-FFFF00000000}"/>
  </bookViews>
  <sheets>
    <sheet name="MATRIZ RIESGOS" sheetId="1" r:id="rId1"/>
    <sheet name="DILIGENCIAMIENTO" sheetId="2" r:id="rId2"/>
  </sheets>
  <externalReferences>
    <externalReference r:id="rId3"/>
  </externalReferences>
  <definedNames>
    <definedName name="_xlnm._FilterDatabase" localSheetId="1" hidden="1">DILIGENCIAMIENTO!#REF!</definedName>
    <definedName name="_xlnm.Print_Area" localSheetId="0">'MATRIZ RIESGOS'!$A$1:$AD$39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3" i="1" l="1"/>
  <c r="W23" i="1" s="1"/>
  <c r="X23" i="1" s="1"/>
  <c r="V23" i="1"/>
  <c r="M23" i="1"/>
  <c r="N23" i="1" s="1"/>
  <c r="O23" i="1" s="1"/>
  <c r="T18" i="1"/>
  <c r="V18" i="1"/>
  <c r="O18" i="1"/>
  <c r="X26" i="1"/>
  <c r="O26" i="1"/>
  <c r="V25" i="1"/>
  <c r="X25" i="1" s="1"/>
  <c r="O25" i="1"/>
  <c r="K25" i="1"/>
  <c r="T27" i="1"/>
  <c r="K27" i="1"/>
  <c r="M27" i="1"/>
  <c r="N27" i="1" s="1"/>
  <c r="O27" i="1" s="1"/>
  <c r="V22" i="1"/>
  <c r="T22" i="1"/>
  <c r="M22" i="1"/>
  <c r="W18" i="1" l="1"/>
  <c r="X18" i="1" s="1"/>
  <c r="W22" i="1"/>
  <c r="X22" i="1" s="1"/>
  <c r="X27" i="1"/>
  <c r="N22" i="1"/>
  <c r="O22" i="1" s="1"/>
  <c r="V12" i="1" l="1"/>
  <c r="T12" i="1"/>
  <c r="M12" i="1"/>
  <c r="K12" i="1"/>
  <c r="N12" i="1" s="1"/>
  <c r="O12" i="1" s="1"/>
  <c r="V24" i="1"/>
  <c r="T24" i="1"/>
  <c r="W24" i="1" s="1"/>
  <c r="X24" i="1" s="1"/>
  <c r="M24" i="1"/>
  <c r="K24" i="1"/>
  <c r="N24" i="1" s="1"/>
  <c r="O24" i="1" s="1"/>
  <c r="V20" i="1"/>
  <c r="M20" i="1"/>
  <c r="V29" i="1"/>
  <c r="V28" i="1"/>
  <c r="V21" i="1"/>
  <c r="V19" i="1"/>
  <c r="V17" i="1"/>
  <c r="V16" i="1"/>
  <c r="V15" i="1"/>
  <c r="V11" i="1"/>
  <c r="T29" i="1"/>
  <c r="T28" i="1"/>
  <c r="T21" i="1"/>
  <c r="T19" i="1"/>
  <c r="T17" i="1"/>
  <c r="T16" i="1"/>
  <c r="T15" i="1"/>
  <c r="M29" i="1"/>
  <c r="M28" i="1"/>
  <c r="M21" i="1"/>
  <c r="M19" i="1"/>
  <c r="M17" i="1"/>
  <c r="M16" i="1"/>
  <c r="M15" i="1"/>
  <c r="M11" i="1"/>
  <c r="K29" i="1"/>
  <c r="K28" i="1"/>
  <c r="K19" i="1"/>
  <c r="K17" i="1"/>
  <c r="K16" i="1"/>
  <c r="K15" i="1"/>
  <c r="K11" i="1"/>
  <c r="W12" i="1" l="1"/>
  <c r="X12" i="1" s="1"/>
  <c r="W20" i="1"/>
  <c r="X20" i="1" s="1"/>
  <c r="W21" i="1"/>
  <c r="W29" i="1"/>
  <c r="X29" i="1" s="1"/>
  <c r="N20" i="1"/>
  <c r="O20" i="1" s="1"/>
  <c r="W15" i="1"/>
  <c r="X15" i="1" s="1"/>
  <c r="N29" i="1"/>
  <c r="W16" i="1"/>
  <c r="X16" i="1" s="1"/>
  <c r="N16" i="1"/>
  <c r="O16" i="1" s="1"/>
  <c r="N21" i="1"/>
  <c r="O21" i="1" s="1"/>
  <c r="N28" i="1"/>
  <c r="W17" i="1"/>
  <c r="X17" i="1" s="1"/>
  <c r="X21" i="1"/>
  <c r="W19" i="1"/>
  <c r="X19" i="1" s="1"/>
  <c r="W28" i="1"/>
  <c r="X28" i="1" s="1"/>
  <c r="N19" i="1"/>
  <c r="O19" i="1" s="1"/>
  <c r="N17" i="1"/>
  <c r="O17" i="1" s="1"/>
  <c r="O29" i="1" l="1"/>
  <c r="T11" i="1" l="1"/>
  <c r="W11" i="1" s="1"/>
  <c r="X11" i="1" s="1"/>
  <c r="N11" i="1" l="1"/>
  <c r="O11" i="1" s="1"/>
  <c r="N15" i="1"/>
  <c r="O15" i="1" s="1"/>
  <c r="T14" i="1" l="1"/>
  <c r="V14" i="1"/>
  <c r="W14" i="1" l="1"/>
  <c r="X14" i="1" s="1"/>
  <c r="M14" i="1"/>
  <c r="K14" i="1" l="1"/>
  <c r="N14" i="1" s="1"/>
  <c r="O14" i="1" s="1"/>
  <c r="O28" i="1"/>
</calcChain>
</file>

<file path=xl/sharedStrings.xml><?xml version="1.0" encoding="utf-8"?>
<sst xmlns="http://schemas.openxmlformats.org/spreadsheetml/2006/main" count="462" uniqueCount="198">
  <si>
    <t>FORMATO MATRIZ DE  IDENTIFICACIÓN Y COBERTURA DE RIESGOS</t>
  </si>
  <si>
    <t>CODIGO: GCONT-FO-028</t>
  </si>
  <si>
    <t>PROCESO DE CONTRATACIÓN
ADQUISICION, INSTALACION, CONFIGURACION, MIGRACION GARANTÍA Y SOPORTE DE HARDWARE Y SOFTWARE ASOCIADO IBM PARA RENOVACIÓN TECNOLÓGICA DE CAPACIDADES DE PROCESAMIENTO, ALMACENAMIENTO Y RESPALDOS DEL CORE BANCARIO DEL FONDO NACIONAL DEL AHORRO</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</si>
  <si>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</si>
  <si>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</si>
  <si>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</si>
  <si>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</si>
  <si>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</si>
  <si>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</si>
  <si>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</si>
  <si>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</si>
  <si>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</si>
  <si>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</si>
  <si>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</si>
  <si>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</si>
  <si>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</si>
  <si>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</si>
  <si>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</si>
  <si>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</si>
  <si>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</si>
  <si>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</si>
  <si>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</si>
  <si>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</si>
  <si>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</si>
  <si>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</si>
  <si>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</si>
  <si>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</si>
  <si>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</si>
  <si>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</si>
  <si>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</si>
  <si>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</si>
  <si>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</si>
  <si>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</si>
  <si>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CONTRATACIÓN</t>
  </si>
  <si>
    <t>OPERACIONALES</t>
  </si>
  <si>
    <t>Retraso en el perfeccionamiento del contrato</t>
  </si>
  <si>
    <t xml:space="preserve">Demora o atraso en el inicio de la ejecución del contrato </t>
  </si>
  <si>
    <t>Improbable</t>
  </si>
  <si>
    <t>MODERADO</t>
  </si>
  <si>
    <t>ENTIDAD Y CONTRATISTA</t>
  </si>
  <si>
    <t>ENTIDAD:
Seguimiento dentro de los plazos establecidos para la obtención de todos los documentos para iniciar el contrato
CONTRATISTA:
Revisar y hacer seguimiento para dar cumplimiento a los plazos y requisitos establecidos para suscripción del contrato, So pena de aplicación de la garantía de seriedad de la oferta</t>
  </si>
  <si>
    <t>Raro</t>
  </si>
  <si>
    <t>MENOR</t>
  </si>
  <si>
    <t>SI</t>
  </si>
  <si>
    <t>Desde la Apertura del Proceso de Contratación</t>
  </si>
  <si>
    <t>Hasta el perfeccionamiento o acta de inicio del contrato</t>
  </si>
  <si>
    <t>Solicitud de documentos mediante correo electrónico</t>
  </si>
  <si>
    <t>Cuando ocurra y se aplicará de manera inmediata</t>
  </si>
  <si>
    <t>ESPECÍFICO</t>
  </si>
  <si>
    <t>PLANEACIÓN</t>
  </si>
  <si>
    <t>ECONÓMICOS</t>
  </si>
  <si>
    <t>Estimación errada o inadecuada de la oferta económica realizada por el oferente</t>
  </si>
  <si>
    <t>Estimación errada o inadecuada de la oferta económica por no contemplar todos los costos necesarios para el cumplimiento del objeto del Contrato</t>
  </si>
  <si>
    <t>Posible</t>
  </si>
  <si>
    <t>MAYOR</t>
  </si>
  <si>
    <t>CONTRATISTA</t>
  </si>
  <si>
    <t>Realizar los calculos necesarrios y suficientes que le permitan cubrir los costos y esfuerzos que se requieren para el cumplimiento del contrato</t>
  </si>
  <si>
    <t>Probable</t>
  </si>
  <si>
    <t>A la fecha de cierre de presentación de Ofertas</t>
  </si>
  <si>
    <t>Hacer seguimiento y monitoreo con el personal contable y financiero del Contratista</t>
  </si>
  <si>
    <t>Permanente</t>
  </si>
  <si>
    <t>EXTERNO</t>
  </si>
  <si>
    <t>EJECUCIÓN</t>
  </si>
  <si>
    <t>Variaciones o fluctuaciones en tasas de interés o de las tasas de cambio  que afecten los flujos futuros del contratista</t>
  </si>
  <si>
    <t>Posible desequilibrio económico del contratista</t>
  </si>
  <si>
    <t>Riesgo Alto</t>
  </si>
  <si>
    <t>Contratista</t>
  </si>
  <si>
    <t>Revisión de las fluctuaciones del dólar y otras divisas que superen el 20% en conjunto con el contratista.</t>
  </si>
  <si>
    <t>Riesgo Medio</t>
  </si>
  <si>
    <t>Inicio de la ejecución del contrato</t>
  </si>
  <si>
    <t>Finalización de la ejecución del contrato.</t>
  </si>
  <si>
    <t xml:space="preserve">Monitoreo permanente en conjunto con el contratista. </t>
  </si>
  <si>
    <t>FINANCIEROS</t>
  </si>
  <si>
    <t>Riesgo de liquidez para
obtener recursos para cumplir con el objeto del contrato</t>
  </si>
  <si>
    <t>Incumplimiento de las obligaciones del contrato</t>
  </si>
  <si>
    <t>Disponer de los medios económicos que le brinden financiación al objeto del proceso de selección (créditos, fiducias, hipotecas, entre otros)</t>
  </si>
  <si>
    <t>Inicio de la ejecución del contrato y durante la ejecución</t>
  </si>
  <si>
    <t>Incremento en el costo de la instalación y soporte de la solución de infrestructura IBM</t>
  </si>
  <si>
    <t>Alteración de la ecuación contractual o rompimiento del equilibrio económico. 
Perdida de utilidad del contratista.</t>
  </si>
  <si>
    <t>Negociación proveedor – fabricante Contemplar costos en la oferta económica realizando una estimación adecuada de los costos, procesos y tiempos.</t>
  </si>
  <si>
    <t xml:space="preserve">
Indisponibilidad del contratista por pérdida de liquidez o por encontrarse en proceso de insolvencia.</t>
  </si>
  <si>
    <t>Interrupción del negocio Suspensión del contrato. Cesión del contrato. Posible incumplimiento del contrato</t>
  </si>
  <si>
    <t>Inicio de suspensión o Cesión</t>
  </si>
  <si>
    <t>Desde el cumplimiento de los requisitos previstos para iniciar la
ejecución del contrato</t>
  </si>
  <si>
    <t>Hasta el vencimiento 
del plazo de ejecución</t>
  </si>
  <si>
    <t xml:space="preserve">Eventos derivados de accidentes laborales, enfermedad profesional, muerte, ausentismos, del personal del contratista o que sea vinculado a él, así como la falta de personas clave, actos de empleados ya sean voluntarios o culposos, derivados de impericia o falta de habilidades y conocimiento </t>
  </si>
  <si>
    <t>Contemplar costos en la oferta</t>
  </si>
  <si>
    <t>Desde la firma del acta de inicio</t>
  </si>
  <si>
    <t>Hacer seguimiento con el personal HSEQ del contratista</t>
  </si>
  <si>
    <t>Mensual</t>
  </si>
  <si>
    <t>Escasez de la oferta de profesionales que puedan desarrollar las actividades del proyecto</t>
  </si>
  <si>
    <t>Retrasos en la ejecución del contrato.
Posible incumplimiento del contrato.</t>
  </si>
  <si>
    <t>Preveer desde la publicación del proceso de selección el personal requerido y calificado para la ejecución del contrato y disponer de este hasta su terminación</t>
  </si>
  <si>
    <t>Desde la publicación del proceso de selección</t>
  </si>
  <si>
    <t>Evaluación clima laboral, revisión y valoración objetiva de la idoneidad de los profesionales asignados a la ejecución del contrato</t>
  </si>
  <si>
    <t>Trimestral</t>
  </si>
  <si>
    <t>Renuncia de uno o varios miembros del equipo profesional dispuesto por el contratista para la prestación de servicio objeto del contrato, o falta de idoneidad del personal profesional asignado por el contratista para la ejecución del contrato</t>
  </si>
  <si>
    <t>Reemplazo de profesionales con las mismas o mejores capacidaes e idoneidad para el cumplimiento del objeto del contrato</t>
  </si>
  <si>
    <t>Desde el cumplimiento de los requisitos previstos para iniciar la ejecución del contrato</t>
  </si>
  <si>
    <t>Fallas en la Transferencia de Conocimiento que no asegure el conocimiento técnico y funcional de la solución de infraestructura objeto del contrato.</t>
  </si>
  <si>
    <t>Afectación de la gestión contractual del servicio objeto del contrato</t>
  </si>
  <si>
    <t>Aseguramiento de la entrega de conocimiento y la calidad, conceptos técnicos y funcionales de la solución en la transferencia de conocimiento al personal del FNA</t>
  </si>
  <si>
    <t>Desde el momento de la transferencia de conocimiento</t>
  </si>
  <si>
    <t>Validando las calidades del personal del contratista y evaluando al personal que recibe la transferencia de conocimiento asegurando el aprendizaje y conocimiento</t>
  </si>
  <si>
    <t>Daños y perjuicios derivados de fallas o mal funcionamiento en el hardware o software que conforman la solución de infraestructura IBM</t>
  </si>
  <si>
    <t>Contar con personal calificado y experimentado y con Póliza de calidad del bien y del servicio</t>
  </si>
  <si>
    <t>Validando las calidades del personal del contratista</t>
  </si>
  <si>
    <t>Desconocimiento de la regulación referente a las Reglas Relativas a la Administración del Riesgo Operacional emitida por la Superintendencia Financiera de Colombia (Circular externa 025 de 2020 y las demás normas que las adicionen o modifiquen)</t>
  </si>
  <si>
    <t>Contar con el personal capacitado y con conocimiento respecto las Reglas Relativas a la Administración del Riesgo Operacional emitida por la Superintendencia Financiera de Colombia (Circular externa 025 de 2020 y las demás normas que las adicionen o modifiquen</t>
  </si>
  <si>
    <t>NO</t>
  </si>
  <si>
    <t>Validando las calidades y conocimiento del personal del contratista</t>
  </si>
  <si>
    <t>TECNOLÓGICOS</t>
  </si>
  <si>
    <t xml:space="preserve">Desconocimiento o no aplicación de normas en materia de tecnología que impactan las soluciones adquiridas </t>
  </si>
  <si>
    <t xml:space="preserve">Contar con personal calificado y con conocimiento en normatividad tecnológica para prevenir impactos respecto de la solución de Infraestructura IBM </t>
  </si>
  <si>
    <t>Errores o falla en la construcción y/o aplicación del protocolo de respuestas y soluciones a fallas en la solución de infraestrucura IBM</t>
  </si>
  <si>
    <t>Afectación en los tiempos de respuesta y la disponibilidad de la infraestructura (hardware y software)</t>
  </si>
  <si>
    <t>Contar con y aplicar el plan de contingencia y continuidad de negocio</t>
  </si>
  <si>
    <t xml:space="preserve">
Con la valoración continua y monitoreo del funcionamiento de la solución de infraestructura IBM</t>
  </si>
  <si>
    <t>Cuando ocurra la falla y de forma Mensual</t>
  </si>
  <si>
    <t>Imposibilidad de recibir o efectuar mantenimiento en la solución de infraestrucura IBM (hardaware o software)</t>
  </si>
  <si>
    <t xml:space="preserve">Afectación en la operación de la solución por imposibilidad de efectuar mantenimientos (hardware o software) </t>
  </si>
  <si>
    <t>Considerar para la implementación y entrega de la solución en operación la activación del soporte y mantenimiento de fabricante, así como las garantías requeridas y las actividades que apliquen para gestionar soporte y mantenimiento adecuadamente, de acuerdo con lo señaldo en el anexo técnico</t>
  </si>
  <si>
    <t xml:space="preserve">
Con la valoración continua y monitoreo del cumplimiento de las obligaciones así como el funcionamiento de la solución de infraestructura IBM</t>
  </si>
  <si>
    <t xml:space="preserve">Divulgación o revelación de infomación confidencial relacionada con el objeto del contrato a terceros no autorizados </t>
  </si>
  <si>
    <t>Fuga de Información confidencial del objeto del contrato y del FNA</t>
  </si>
  <si>
    <t>ONTRATISTA</t>
  </si>
  <si>
    <t>Revisión y valoración continua de los flujos de información que operan los profesionales responsables de la ejecución del contrato, dando a conocer a estos, las regulaciones respecto la confidencialidad de la infomación del contrato.</t>
  </si>
  <si>
    <t>Errorres, fallas o imposibilidad de reanudación o recuperación de la solución de infraestructura IBM</t>
  </si>
  <si>
    <t>Afectación del servicio y tiempos de respuesta por ataques cibernéticos</t>
  </si>
  <si>
    <t>Considerar dentro del plan de contingencia y continuidad del negocio acciones para la recuperación, reanudación de la operación en contingencia y restauración ante la materialización de ataques cibernéticos</t>
  </si>
  <si>
    <t>SOCIALES O POLÍTICOS</t>
  </si>
  <si>
    <t>Deterioro de las condiciones de seguridad y orden público que interrumpan la prestación del servicio presencial</t>
  </si>
  <si>
    <t xml:space="preserve">Suspensión de la prestación de servicio </t>
  </si>
  <si>
    <t>CONTRATISTA Y ENTIDAD</t>
  </si>
  <si>
    <t xml:space="preserve">Revisión de las condiciones de seguridad y orden publico en las áreas de influencia de ejecución del contrato. </t>
  </si>
  <si>
    <t>TODAS LAS ETAPAS</t>
  </si>
  <si>
    <t>Contagio por parte del personal del contratista y personal de la Entidad con ocasión de la prestación de servicio, por riesgo sanitario por Pandemia (COVID 19) o cualquier enfermedad infecciosa.</t>
  </si>
  <si>
    <t>Suspensión de la ejecución de las actividades del contrato</t>
  </si>
  <si>
    <t>El contratista y la Entidad, deben garantizar la implementación y cumplimiento de los protocolos de bioseguridad en la prevención y mitigación de contagio, de conformidad con la normatividad vigente</t>
  </si>
  <si>
    <t>Inicio de la ejecución contractual</t>
  </si>
  <si>
    <t>Monitoreo permanente por parte del contratista y de la Entidad de las condiciones de bioseguridad.</t>
  </si>
  <si>
    <t>Elaboró:</t>
  </si>
  <si>
    <t>LINDA PEDRAZA ORTIZ</t>
  </si>
  <si>
    <t>JEFERSON VANEGAS RESTREPO</t>
  </si>
  <si>
    <t>DIANA MARCELA OSUNA AYALA</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</si>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</sst>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name val="Arial"/>
      <family val="2"/>
    </font>
    <font>
      <sz val="9"/>
      <color theme="1"/>
      <name val="Arial"/>
      <family val="2"/>
    </font>
    <font>
      <sz val="10"/>
      <color rgb="FF000000"/>
      <name val="Arial"/>
      <family val="2"/>
    </font>
  </fonts>
  <fills count="16">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rgb="FFFFFFFF"/>
        <bgColor rgb="FF000000"/>
      </patternFill>
    </fill>
    <fill>
      <patternFill patternType="solid">
        <fgColor rgb="FFD9E1F2"/>
        <bgColor rgb="FF000000"/>
      </patternFill>
    </fill>
    <fill>
      <patternFill patternType="solid">
        <fgColor rgb="FFFF9900"/>
        <bgColor rgb="FF000000"/>
      </patternFill>
    </fill>
    <fill>
      <patternFill patternType="solid">
        <fgColor rgb="FFFFFF00"/>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xf>
    <xf numFmtId="0" fontId="0" fillId="2" borderId="0" xfId="0" applyFill="1" applyAlignment="1">
      <alignment horizontal="left"/>
    </xf>
    <xf numFmtId="0" fontId="5" fillId="0" borderId="1" xfId="1" applyFont="1" applyBorder="1" applyAlignment="1" applyProtection="1">
      <alignment horizontal="center" vertical="center" wrapText="1"/>
      <protection hidden="1"/>
    </xf>
    <xf numFmtId="0" fontId="12" fillId="0" borderId="3" xfId="0" applyFont="1" applyBorder="1" applyAlignment="1">
      <alignment horizontal="center" vertical="center" wrapText="1"/>
    </xf>
    <xf numFmtId="0" fontId="12" fillId="13" borderId="3" xfId="0" applyFont="1" applyFill="1" applyBorder="1" applyAlignment="1">
      <alignment horizontal="center" vertical="center" wrapText="1"/>
    </xf>
    <xf numFmtId="0" fontId="12" fillId="14" borderId="1" xfId="0" applyFont="1" applyFill="1" applyBorder="1" applyAlignment="1">
      <alignment horizontal="center" vertical="center" wrapText="1"/>
    </xf>
    <xf numFmtId="0" fontId="12" fillId="12" borderId="3"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12" fillId="12" borderId="32" xfId="0" applyFont="1" applyFill="1" applyBorder="1" applyAlignment="1">
      <alignment horizontal="center"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11" fillId="2" borderId="29"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12" fillId="12" borderId="29" xfId="0" applyFont="1" applyFill="1" applyBorder="1" applyAlignment="1">
      <alignment horizontal="center" vertical="center" wrapText="1"/>
    </xf>
    <xf numFmtId="0" fontId="12" fillId="12" borderId="31" xfId="0" applyFont="1" applyFill="1" applyBorder="1" applyAlignment="1">
      <alignment horizontal="center" vertical="center" wrapText="1"/>
    </xf>
    <xf numFmtId="0" fontId="12" fillId="12" borderId="30" xfId="0" applyFont="1" applyFill="1" applyBorder="1" applyAlignment="1">
      <alignment horizontal="center" vertical="center" wrapText="1"/>
    </xf>
    <xf numFmtId="0" fontId="10" fillId="0" borderId="1"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00000000-0005-0000-0000-000001000000}"/>
  </cellStyles>
  <dxfs count="36">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2</xdr:col>
      <xdr:colOff>586220</xdr:colOff>
      <xdr:row>0</xdr:row>
      <xdr:rowOff>147201</xdr:rowOff>
    </xdr:from>
    <xdr:to>
      <xdr:col>4</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172382</xdr:colOff>
      <xdr:row>32</xdr:row>
      <xdr:rowOff>37100</xdr:rowOff>
    </xdr:from>
    <xdr:to>
      <xdr:col>2</xdr:col>
      <xdr:colOff>142874</xdr:colOff>
      <xdr:row>34</xdr:row>
      <xdr:rowOff>169027</xdr:rowOff>
    </xdr:to>
    <xdr:pic>
      <xdr:nvPicPr>
        <xdr:cNvPr id="7" name="Imagen 6" descr="Un dibujo de una persona&#10;&#10;Descripción generada automáticamente con confianza baja">
          <a:extLst>
            <a:ext uri="{FF2B5EF4-FFF2-40B4-BE49-F238E27FC236}">
              <a16:creationId xmlns:a16="http://schemas.microsoft.com/office/drawing/2014/main" id="{C7787EC0-53C0-482F-94BC-E1071511C95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4382" y="20432506"/>
          <a:ext cx="565805" cy="512927"/>
        </a:xfrm>
        <a:prstGeom prst="rect">
          <a:avLst/>
        </a:prstGeom>
      </xdr:spPr>
    </xdr:pic>
    <xdr:clientData/>
  </xdr:twoCellAnchor>
  <xdr:twoCellAnchor editAs="oneCell">
    <xdr:from>
      <xdr:col>8</xdr:col>
      <xdr:colOff>666750</xdr:colOff>
      <xdr:row>32</xdr:row>
      <xdr:rowOff>163286</xdr:rowOff>
    </xdr:from>
    <xdr:to>
      <xdr:col>10</xdr:col>
      <xdr:colOff>729026</xdr:colOff>
      <xdr:row>34</xdr:row>
      <xdr:rowOff>139751</xdr:rowOff>
    </xdr:to>
    <xdr:pic>
      <xdr:nvPicPr>
        <xdr:cNvPr id="4" name="Imagen 3">
          <a:extLst>
            <a:ext uri="{FF2B5EF4-FFF2-40B4-BE49-F238E27FC236}">
              <a16:creationId xmlns:a16="http://schemas.microsoft.com/office/drawing/2014/main" id="{048EC33A-CA97-816D-D0D5-93AA84C99DF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225393" y="30684107"/>
          <a:ext cx="1654312" cy="357465"/>
        </a:xfrm>
        <a:prstGeom prst="rect">
          <a:avLst/>
        </a:prstGeom>
      </xdr:spPr>
    </xdr:pic>
    <xdr:clientData/>
  </xdr:twoCellAnchor>
  <xdr:twoCellAnchor editAs="oneCell">
    <xdr:from>
      <xdr:col>16</xdr:col>
      <xdr:colOff>149678</xdr:colOff>
      <xdr:row>32</xdr:row>
      <xdr:rowOff>95250</xdr:rowOff>
    </xdr:from>
    <xdr:to>
      <xdr:col>17</xdr:col>
      <xdr:colOff>173184</xdr:colOff>
      <xdr:row>34</xdr:row>
      <xdr:rowOff>71715</xdr:rowOff>
    </xdr:to>
    <xdr:pic>
      <xdr:nvPicPr>
        <xdr:cNvPr id="6" name="Imagen 5">
          <a:extLst>
            <a:ext uri="{FF2B5EF4-FFF2-40B4-BE49-F238E27FC236}">
              <a16:creationId xmlns:a16="http://schemas.microsoft.com/office/drawing/2014/main" id="{F7DFCA0A-F7F3-571B-9E92-FB4E4440937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641285" y="30616071"/>
          <a:ext cx="1084863" cy="3574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37"/>
  <sheetViews>
    <sheetView tabSelected="1" view="pageBreakPreview" topLeftCell="A28" zoomScale="70" zoomScaleNormal="70" zoomScaleSheetLayoutView="70" workbookViewId="0">
      <selection activeCell="P38" sqref="P38"/>
    </sheetView>
  </sheetViews>
  <sheetFormatPr baseColWidth="10" defaultColWidth="11.42578125" defaultRowHeight="15"/>
  <cols>
    <col min="1" max="1" width="11.42578125" style="5"/>
    <col min="2" max="4" width="8.85546875" style="1" customWidth="1"/>
    <col min="5" max="5" width="11.140625" style="1" customWidth="1"/>
    <col min="6" max="6" width="21.7109375" style="2" customWidth="1"/>
    <col min="7" max="7" width="16.28515625" style="2" customWidth="1"/>
    <col min="8" max="9" width="11.42578125" style="5"/>
    <col min="10" max="11" width="12.42578125" style="5" customWidth="1"/>
    <col min="12" max="12" width="15.28515625" style="5" customWidth="1"/>
    <col min="13" max="15" width="12.42578125" style="5" customWidth="1"/>
    <col min="16" max="16" width="30" style="5" bestFit="1" customWidth="1"/>
    <col min="17" max="17" width="15.85546875" style="36" customWidth="1"/>
    <col min="18" max="18" width="15.28515625" style="5" customWidth="1"/>
    <col min="19" max="22" width="12.42578125" style="5" customWidth="1"/>
    <col min="23" max="24" width="13.140625" style="5" customWidth="1"/>
    <col min="25" max="25" width="15.5703125" style="5" customWidth="1"/>
    <col min="26" max="26" width="24.42578125" style="5" customWidth="1"/>
    <col min="27" max="27" width="21.42578125" style="5" customWidth="1"/>
    <col min="28" max="28" width="22.140625" style="5" customWidth="1"/>
    <col min="29" max="29" width="23.140625" style="1" customWidth="1"/>
    <col min="30" max="30" width="12.85546875" style="1" customWidth="1"/>
    <col min="31" max="32" width="11.140625" style="5" customWidth="1"/>
    <col min="33" max="16384" width="11.42578125" style="5"/>
  </cols>
  <sheetData>
    <row r="1" spans="2:30" ht="26.25" customHeight="1">
      <c r="B1" s="72"/>
      <c r="C1" s="73"/>
      <c r="D1" s="73"/>
      <c r="E1" s="73"/>
      <c r="F1" s="73"/>
      <c r="G1" s="73"/>
      <c r="H1" s="73"/>
      <c r="I1" s="78" t="s">
        <v>0</v>
      </c>
      <c r="J1" s="78"/>
      <c r="K1" s="78"/>
      <c r="L1" s="78"/>
      <c r="M1" s="78"/>
      <c r="N1" s="78"/>
      <c r="O1" s="78"/>
      <c r="P1" s="78"/>
      <c r="Q1" s="78"/>
      <c r="R1" s="78"/>
      <c r="S1" s="78"/>
      <c r="T1" s="78"/>
      <c r="U1" s="78"/>
      <c r="V1" s="78"/>
      <c r="W1" s="78"/>
      <c r="X1" s="78"/>
      <c r="Y1" s="78"/>
      <c r="Z1" s="60" t="s">
        <v>1</v>
      </c>
      <c r="AA1" s="61"/>
      <c r="AB1" s="61"/>
      <c r="AC1" s="61"/>
      <c r="AD1" s="62"/>
    </row>
    <row r="2" spans="2:30" ht="26.25" customHeight="1">
      <c r="B2" s="74"/>
      <c r="C2" s="75"/>
      <c r="D2" s="75"/>
      <c r="E2" s="75"/>
      <c r="F2" s="75"/>
      <c r="G2" s="75"/>
      <c r="H2" s="75"/>
      <c r="I2" s="79"/>
      <c r="J2" s="79"/>
      <c r="K2" s="79"/>
      <c r="L2" s="79"/>
      <c r="M2" s="79"/>
      <c r="N2" s="79"/>
      <c r="O2" s="79"/>
      <c r="P2" s="79"/>
      <c r="Q2" s="79"/>
      <c r="R2" s="79"/>
      <c r="S2" s="79"/>
      <c r="T2" s="79"/>
      <c r="U2" s="79"/>
      <c r="V2" s="79"/>
      <c r="W2" s="79"/>
      <c r="X2" s="79"/>
      <c r="Y2" s="79"/>
      <c r="Z2" s="63"/>
      <c r="AA2" s="64"/>
      <c r="AB2" s="64"/>
      <c r="AC2" s="64"/>
      <c r="AD2" s="65"/>
    </row>
    <row r="3" spans="2:30" ht="26.25" customHeight="1">
      <c r="B3" s="74"/>
      <c r="C3" s="75"/>
      <c r="D3" s="75"/>
      <c r="E3" s="75"/>
      <c r="F3" s="75"/>
      <c r="G3" s="75"/>
      <c r="H3" s="75"/>
      <c r="I3" s="80" t="s">
        <v>2</v>
      </c>
      <c r="J3" s="79"/>
      <c r="K3" s="79"/>
      <c r="L3" s="79"/>
      <c r="M3" s="79"/>
      <c r="N3" s="79"/>
      <c r="O3" s="79"/>
      <c r="P3" s="79"/>
      <c r="Q3" s="79"/>
      <c r="R3" s="79"/>
      <c r="S3" s="79"/>
      <c r="T3" s="79"/>
      <c r="U3" s="79"/>
      <c r="V3" s="79"/>
      <c r="W3" s="79"/>
      <c r="X3" s="79"/>
      <c r="Y3" s="79"/>
      <c r="Z3" s="66" t="s">
        <v>3</v>
      </c>
      <c r="AA3" s="67"/>
      <c r="AB3" s="67"/>
      <c r="AC3" s="67"/>
      <c r="AD3" s="68"/>
    </row>
    <row r="4" spans="2:30" ht="26.25" customHeight="1" thickBot="1">
      <c r="B4" s="76"/>
      <c r="C4" s="77"/>
      <c r="D4" s="77"/>
      <c r="E4" s="77"/>
      <c r="F4" s="77"/>
      <c r="G4" s="77"/>
      <c r="H4" s="77"/>
      <c r="I4" s="81"/>
      <c r="J4" s="81"/>
      <c r="K4" s="81"/>
      <c r="L4" s="81"/>
      <c r="M4" s="81"/>
      <c r="N4" s="81"/>
      <c r="O4" s="81"/>
      <c r="P4" s="81"/>
      <c r="Q4" s="81"/>
      <c r="R4" s="81"/>
      <c r="S4" s="81"/>
      <c r="T4" s="81"/>
      <c r="U4" s="81"/>
      <c r="V4" s="81"/>
      <c r="W4" s="81"/>
      <c r="X4" s="81"/>
      <c r="Y4" s="81"/>
      <c r="Z4" s="69"/>
      <c r="AA4" s="70"/>
      <c r="AB4" s="70"/>
      <c r="AC4" s="70"/>
      <c r="AD4" s="71"/>
    </row>
    <row r="6" spans="2:30" ht="15.75" thickBot="1"/>
    <row r="7" spans="2:30" ht="15.75">
      <c r="B7" s="58" t="s">
        <v>4</v>
      </c>
      <c r="C7" s="59"/>
      <c r="D7" s="59"/>
      <c r="E7" s="59"/>
      <c r="F7" s="59"/>
      <c r="G7" s="59"/>
      <c r="H7" s="55" t="s">
        <v>5</v>
      </c>
      <c r="I7" s="56"/>
      <c r="J7" s="56"/>
      <c r="K7" s="56"/>
      <c r="L7" s="56"/>
      <c r="M7" s="56"/>
      <c r="N7" s="56"/>
      <c r="O7" s="57"/>
      <c r="P7" s="82" t="s">
        <v>6</v>
      </c>
      <c r="Q7" s="82"/>
      <c r="R7" s="82"/>
      <c r="S7" s="82"/>
      <c r="T7" s="82"/>
      <c r="U7" s="82"/>
      <c r="V7" s="82"/>
      <c r="W7" s="82"/>
      <c r="X7" s="82"/>
      <c r="Y7" s="82"/>
      <c r="Z7" s="82"/>
      <c r="AA7" s="82"/>
      <c r="AB7" s="82"/>
      <c r="AC7" s="82"/>
      <c r="AD7" s="83"/>
    </row>
    <row r="8" spans="2:30" ht="36.75" customHeight="1">
      <c r="B8" s="84" t="s">
        <v>7</v>
      </c>
      <c r="C8" s="85" t="s">
        <v>8</v>
      </c>
      <c r="D8" s="85" t="s">
        <v>9</v>
      </c>
      <c r="E8" s="85" t="s">
        <v>10</v>
      </c>
      <c r="F8" s="86" t="s">
        <v>11</v>
      </c>
      <c r="G8" s="86"/>
      <c r="H8" s="87" t="s">
        <v>12</v>
      </c>
      <c r="I8" s="87"/>
      <c r="J8" s="87" t="s">
        <v>13</v>
      </c>
      <c r="K8" s="87"/>
      <c r="L8" s="87" t="s">
        <v>14</v>
      </c>
      <c r="M8" s="87"/>
      <c r="N8" s="88" t="s">
        <v>15</v>
      </c>
      <c r="O8" s="88" t="s">
        <v>16</v>
      </c>
      <c r="P8" s="89" t="s">
        <v>17</v>
      </c>
      <c r="Q8" s="89" t="s">
        <v>18</v>
      </c>
      <c r="R8" s="89"/>
      <c r="S8" s="89" t="s">
        <v>19</v>
      </c>
      <c r="T8" s="89"/>
      <c r="U8" s="89"/>
      <c r="V8" s="89"/>
      <c r="W8" s="89"/>
      <c r="X8" s="89"/>
      <c r="Y8" s="89" t="s">
        <v>20</v>
      </c>
      <c r="Z8" s="89" t="s">
        <v>21</v>
      </c>
      <c r="AA8" s="89" t="s">
        <v>22</v>
      </c>
      <c r="AB8" s="89" t="s">
        <v>23</v>
      </c>
      <c r="AC8" s="89" t="s">
        <v>24</v>
      </c>
      <c r="AD8" s="90"/>
    </row>
    <row r="9" spans="2:30" s="6" customFormat="1" ht="77.25" customHeight="1">
      <c r="B9" s="84"/>
      <c r="C9" s="85"/>
      <c r="D9" s="85"/>
      <c r="E9" s="85"/>
      <c r="F9" s="86"/>
      <c r="G9" s="86"/>
      <c r="H9" s="87"/>
      <c r="I9" s="87"/>
      <c r="J9" s="87"/>
      <c r="K9" s="87"/>
      <c r="L9" s="87"/>
      <c r="M9" s="87"/>
      <c r="N9" s="88"/>
      <c r="O9" s="88"/>
      <c r="P9" s="89"/>
      <c r="Q9" s="89"/>
      <c r="R9" s="89"/>
      <c r="S9" s="91" t="s">
        <v>25</v>
      </c>
      <c r="T9" s="91"/>
      <c r="U9" s="91" t="s">
        <v>26</v>
      </c>
      <c r="V9" s="91"/>
      <c r="W9" s="10" t="s">
        <v>27</v>
      </c>
      <c r="X9" s="10" t="s">
        <v>28</v>
      </c>
      <c r="Y9" s="89"/>
      <c r="Z9" s="89"/>
      <c r="AA9" s="89"/>
      <c r="AB9" s="89"/>
      <c r="AC9" s="30" t="s">
        <v>29</v>
      </c>
      <c r="AD9" s="14" t="s">
        <v>30</v>
      </c>
    </row>
    <row r="11" spans="2:30" s="6" customFormat="1" ht="180.75" customHeight="1">
      <c r="B11" s="15" t="s">
        <v>31</v>
      </c>
      <c r="C11" s="11" t="s">
        <v>32</v>
      </c>
      <c r="D11" s="11" t="s">
        <v>33</v>
      </c>
      <c r="E11" s="11" t="s">
        <v>34</v>
      </c>
      <c r="F11" s="44" t="s">
        <v>35</v>
      </c>
      <c r="G11" s="45"/>
      <c r="H11" s="46" t="s">
        <v>36</v>
      </c>
      <c r="I11" s="47"/>
      <c r="J11" s="35" t="s">
        <v>37</v>
      </c>
      <c r="K11" s="31" t="str">
        <f t="shared" ref="K11:K29" si="0">IF(J11="Raro","1",IF(J11="Improbable","2",IF(J11="Posible","3",IF(J11="Probable","4",IF(J11="Casi cierto","5","0")))))</f>
        <v>2</v>
      </c>
      <c r="L11" s="35" t="s">
        <v>38</v>
      </c>
      <c r="M11" s="31" t="str">
        <f t="shared" ref="M11:M29" si="1">IF(L11="INSIGNIFICANTE","1",IF(L11="MENOR","2",IF(L11="MODERADO","3",IF(L11="MAYOR","4",IF(L11="CATASTRÓFICO","5","0")))))</f>
        <v>3</v>
      </c>
      <c r="N11" s="31">
        <f>+K11+M11</f>
        <v>5</v>
      </c>
      <c r="O11" s="31" t="str">
        <f t="shared" ref="O11:O27" si="2">IF(N11=0," ",IF(N11&lt;=4,"Riesgo Bajo",IF(N11&lt;=5,"Riesgo Medio",IF(N11&lt;=7,"Riesgo Alto",IF(N11&lt;=10,"Riesgo Extremo","No Disponible")))))</f>
        <v>Riesgo Medio</v>
      </c>
      <c r="P11" s="8" t="s">
        <v>39</v>
      </c>
      <c r="Q11" s="50" t="s">
        <v>40</v>
      </c>
      <c r="R11" s="50"/>
      <c r="S11" s="35" t="s">
        <v>41</v>
      </c>
      <c r="T11" s="31" t="str">
        <f t="shared" ref="T11:T29" si="3">IF(S11="Raro","1",IF(S11="Improbable","2",IF(S11="Posible","3",IF(S11="Probable","4",IF(S11="Casi cierto","5","0")))))</f>
        <v>1</v>
      </c>
      <c r="U11" s="35" t="s">
        <v>42</v>
      </c>
      <c r="V11" s="31" t="str">
        <f t="shared" ref="V11:V29" si="4">IF(U11="INSIGNIFICANTE","1",IF(U11="MENOR","2",IF(U11="MODERADO","3",IF(U11="MAYOR","4",IF(U11="CATASTRÓFICO","5","0")))))</f>
        <v>2</v>
      </c>
      <c r="W11" s="9">
        <f t="shared" ref="W11:W29" si="5">T11+V11</f>
        <v>3</v>
      </c>
      <c r="X11" s="13" t="str">
        <f t="shared" ref="X11:X29" si="6">IF(W11=0," ",IF(W11&lt;=4,"Riesgo Bajo",IF(W11&lt;=5,"Riesgo Medio",IF(W11&lt;=7,"Riesgo Alto",IF(W11&lt;=10,"Riesgo Extremo","No Disponible")))))</f>
        <v>Riesgo Bajo</v>
      </c>
      <c r="Y11" s="8" t="s">
        <v>43</v>
      </c>
      <c r="Z11" s="8" t="s">
        <v>39</v>
      </c>
      <c r="AA11" s="8" t="s">
        <v>44</v>
      </c>
      <c r="AB11" s="8" t="s">
        <v>45</v>
      </c>
      <c r="AC11" s="8" t="s">
        <v>46</v>
      </c>
      <c r="AD11" s="33" t="s">
        <v>47</v>
      </c>
    </row>
    <row r="12" spans="2:30" ht="93" customHeight="1">
      <c r="B12" s="15" t="s">
        <v>48</v>
      </c>
      <c r="C12" s="11" t="s">
        <v>32</v>
      </c>
      <c r="D12" s="11" t="s">
        <v>49</v>
      </c>
      <c r="E12" s="11" t="s">
        <v>50</v>
      </c>
      <c r="F12" s="44" t="s">
        <v>51</v>
      </c>
      <c r="G12" s="45"/>
      <c r="H12" s="46" t="s">
        <v>52</v>
      </c>
      <c r="I12" s="47"/>
      <c r="J12" s="35" t="s">
        <v>53</v>
      </c>
      <c r="K12" s="31" t="str">
        <f t="shared" si="0"/>
        <v>3</v>
      </c>
      <c r="L12" s="35" t="s">
        <v>54</v>
      </c>
      <c r="M12" s="31" t="str">
        <f t="shared" si="1"/>
        <v>4</v>
      </c>
      <c r="N12" s="31">
        <f>+K12+M12</f>
        <v>7</v>
      </c>
      <c r="O12" s="31" t="str">
        <f t="shared" si="2"/>
        <v>Riesgo Alto</v>
      </c>
      <c r="P12" s="8" t="s">
        <v>55</v>
      </c>
      <c r="Q12" s="50" t="s">
        <v>56</v>
      </c>
      <c r="R12" s="50"/>
      <c r="S12" s="35" t="s">
        <v>57</v>
      </c>
      <c r="T12" s="31" t="str">
        <f t="shared" si="3"/>
        <v>4</v>
      </c>
      <c r="U12" s="35" t="s">
        <v>42</v>
      </c>
      <c r="V12" s="31" t="str">
        <f t="shared" si="4"/>
        <v>2</v>
      </c>
      <c r="W12" s="9">
        <f t="shared" si="5"/>
        <v>6</v>
      </c>
      <c r="X12" s="13" t="str">
        <f t="shared" si="6"/>
        <v>Riesgo Alto</v>
      </c>
      <c r="Y12" s="8" t="s">
        <v>43</v>
      </c>
      <c r="Z12" s="8" t="s">
        <v>55</v>
      </c>
      <c r="AA12" s="8" t="s">
        <v>44</v>
      </c>
      <c r="AB12" s="8" t="s">
        <v>58</v>
      </c>
      <c r="AC12" s="8" t="s">
        <v>59</v>
      </c>
      <c r="AD12" s="8" t="s">
        <v>60</v>
      </c>
    </row>
    <row r="13" spans="2:30" ht="95.25" customHeight="1">
      <c r="B13" s="15" t="s">
        <v>31</v>
      </c>
      <c r="C13" s="11" t="s">
        <v>61</v>
      </c>
      <c r="D13" s="11" t="s">
        <v>62</v>
      </c>
      <c r="E13" s="11" t="s">
        <v>50</v>
      </c>
      <c r="F13" s="51" t="s">
        <v>63</v>
      </c>
      <c r="G13" s="52"/>
      <c r="H13" s="53" t="s">
        <v>64</v>
      </c>
      <c r="I13" s="52"/>
      <c r="J13" s="38" t="s">
        <v>57</v>
      </c>
      <c r="K13" s="38">
        <v>4</v>
      </c>
      <c r="L13" s="39" t="s">
        <v>54</v>
      </c>
      <c r="M13" s="38">
        <v>4</v>
      </c>
      <c r="N13" s="38">
        <v>6</v>
      </c>
      <c r="O13" s="40" t="s">
        <v>65</v>
      </c>
      <c r="P13" s="41" t="s">
        <v>66</v>
      </c>
      <c r="Q13" s="53" t="s">
        <v>67</v>
      </c>
      <c r="R13" s="52"/>
      <c r="S13" s="39" t="s">
        <v>37</v>
      </c>
      <c r="T13" s="38">
        <v>2</v>
      </c>
      <c r="U13" s="39" t="s">
        <v>38</v>
      </c>
      <c r="V13" s="38">
        <v>3</v>
      </c>
      <c r="W13" s="41">
        <v>5</v>
      </c>
      <c r="X13" s="42" t="s">
        <v>68</v>
      </c>
      <c r="Y13" s="41" t="s">
        <v>43</v>
      </c>
      <c r="Z13" s="41" t="s">
        <v>66</v>
      </c>
      <c r="AA13" s="41" t="s">
        <v>69</v>
      </c>
      <c r="AB13" s="41" t="s">
        <v>70</v>
      </c>
      <c r="AC13" s="41" t="s">
        <v>71</v>
      </c>
      <c r="AD13" s="43" t="s">
        <v>60</v>
      </c>
    </row>
    <row r="14" spans="2:30" ht="93" customHeight="1">
      <c r="B14" s="15" t="s">
        <v>48</v>
      </c>
      <c r="C14" s="11" t="s">
        <v>61</v>
      </c>
      <c r="D14" s="11" t="s">
        <v>62</v>
      </c>
      <c r="E14" s="11" t="s">
        <v>72</v>
      </c>
      <c r="F14" s="44" t="s">
        <v>73</v>
      </c>
      <c r="G14" s="45"/>
      <c r="H14" s="46" t="s">
        <v>74</v>
      </c>
      <c r="I14" s="47"/>
      <c r="J14" s="35" t="s">
        <v>53</v>
      </c>
      <c r="K14" s="31" t="str">
        <f>IF(J14="Raro","1",IF(J14="Improbable","2",IF(J14="Posible","3",IF(J14="Probable","4",IF(J14="Casi cierto","5","0")))))</f>
        <v>3</v>
      </c>
      <c r="L14" s="35" t="s">
        <v>54</v>
      </c>
      <c r="M14" s="31" t="str">
        <f>IF(L14="INSIGNIFICANTE","1",IF(L14="MENOR","2",IF(L14="MODERADO","3",IF(L14="MAYOR","4",IF(L14="CATASTRÓFICO","5","0")))))</f>
        <v>4</v>
      </c>
      <c r="N14" s="31">
        <f t="shared" ref="N14" si="7">M14+K14</f>
        <v>7</v>
      </c>
      <c r="O14" s="13" t="str">
        <f>IF(N14=0," ",IF(N14&lt;=4,"Riesgo Bajo",IF(N14&lt;=5,"Riesgo Medio",IF(N14&lt;=7,"Riesgo Alto",IF(N14&lt;=10,"Riesgo Extremo","No Disponible")))))</f>
        <v>Riesgo Alto</v>
      </c>
      <c r="P14" s="8" t="s">
        <v>55</v>
      </c>
      <c r="Q14" s="50" t="s">
        <v>75</v>
      </c>
      <c r="R14" s="50"/>
      <c r="S14" s="35" t="s">
        <v>41</v>
      </c>
      <c r="T14" s="31" t="str">
        <f t="shared" ref="T14" si="8">IF(S14="Raro","1",IF(S14="Improbable","2",IF(S14="Posible","3",IF(S14="Probable","4",IF(S14="Casi cierto","5","0")))))</f>
        <v>1</v>
      </c>
      <c r="U14" s="35" t="s">
        <v>42</v>
      </c>
      <c r="V14" s="31" t="str">
        <f>IF(U14="INSIGNIFICANTE","1",IF(U14="MENOR","2",IF(U14="MODERADO","3",IF(U14="MAYOR","4",IF(U14="CATASTRÓFICO","5","0")))))</f>
        <v>2</v>
      </c>
      <c r="W14" s="9">
        <f>T14+V14</f>
        <v>3</v>
      </c>
      <c r="X14" s="13" t="str">
        <f>IF(W14=0," ",IF(W14&lt;=4,"Riesgo Bajo",IF(W14&lt;=5,"Riesgo Medio",IF(W14&lt;=7,"Riesgo Alto",IF(W14&lt;=10,"Riesgo Extremo","No Disponible")))))</f>
        <v>Riesgo Bajo</v>
      </c>
      <c r="Y14" s="8" t="s">
        <v>43</v>
      </c>
      <c r="Z14" s="8" t="s">
        <v>55</v>
      </c>
      <c r="AA14" s="8" t="s">
        <v>76</v>
      </c>
      <c r="AB14" s="8" t="s">
        <v>70</v>
      </c>
      <c r="AC14" s="8" t="s">
        <v>59</v>
      </c>
      <c r="AD14" s="8" t="s">
        <v>60</v>
      </c>
    </row>
    <row r="15" spans="2:30" s="6" customFormat="1" ht="103.5" customHeight="1">
      <c r="B15" s="15" t="s">
        <v>48</v>
      </c>
      <c r="C15" s="11" t="s">
        <v>61</v>
      </c>
      <c r="D15" s="11" t="s">
        <v>62</v>
      </c>
      <c r="E15" s="11" t="s">
        <v>50</v>
      </c>
      <c r="F15" s="44" t="s">
        <v>77</v>
      </c>
      <c r="G15" s="45"/>
      <c r="H15" s="46" t="s">
        <v>78</v>
      </c>
      <c r="I15" s="47"/>
      <c r="J15" s="35" t="s">
        <v>57</v>
      </c>
      <c r="K15" s="31" t="str">
        <f t="shared" si="0"/>
        <v>4</v>
      </c>
      <c r="L15" s="35" t="s">
        <v>54</v>
      </c>
      <c r="M15" s="31" t="str">
        <f t="shared" si="1"/>
        <v>4</v>
      </c>
      <c r="N15" s="31">
        <f t="shared" ref="N15:N29" si="9">+K15+M15</f>
        <v>8</v>
      </c>
      <c r="O15" s="37" t="str">
        <f t="shared" si="2"/>
        <v>Riesgo Extremo</v>
      </c>
      <c r="P15" s="8" t="s">
        <v>55</v>
      </c>
      <c r="Q15" s="50" t="s">
        <v>79</v>
      </c>
      <c r="R15" s="50"/>
      <c r="S15" s="35" t="s">
        <v>37</v>
      </c>
      <c r="T15" s="31" t="str">
        <f t="shared" si="3"/>
        <v>2</v>
      </c>
      <c r="U15" s="35" t="s">
        <v>42</v>
      </c>
      <c r="V15" s="31" t="str">
        <f t="shared" si="4"/>
        <v>2</v>
      </c>
      <c r="W15" s="9">
        <f t="shared" si="5"/>
        <v>4</v>
      </c>
      <c r="X15" s="13" t="str">
        <f t="shared" si="6"/>
        <v>Riesgo Bajo</v>
      </c>
      <c r="Y15" s="8" t="s">
        <v>43</v>
      </c>
      <c r="Z15" s="8" t="s">
        <v>55</v>
      </c>
      <c r="AA15" s="32" t="s">
        <v>44</v>
      </c>
      <c r="AB15" s="8" t="s">
        <v>70</v>
      </c>
      <c r="AC15" s="8" t="s">
        <v>59</v>
      </c>
      <c r="AD15" s="33" t="s">
        <v>60</v>
      </c>
    </row>
    <row r="16" spans="2:30" ht="96.75" customHeight="1">
      <c r="B16" s="15" t="s">
        <v>31</v>
      </c>
      <c r="C16" s="11" t="s">
        <v>61</v>
      </c>
      <c r="D16" s="11" t="s">
        <v>62</v>
      </c>
      <c r="E16" s="11" t="s">
        <v>72</v>
      </c>
      <c r="F16" s="44" t="s">
        <v>80</v>
      </c>
      <c r="G16" s="45"/>
      <c r="H16" s="46" t="s">
        <v>81</v>
      </c>
      <c r="I16" s="47"/>
      <c r="J16" s="35" t="s">
        <v>41</v>
      </c>
      <c r="K16" s="31" t="str">
        <f t="shared" si="0"/>
        <v>1</v>
      </c>
      <c r="L16" s="35" t="s">
        <v>54</v>
      </c>
      <c r="M16" s="31" t="str">
        <f t="shared" si="1"/>
        <v>4</v>
      </c>
      <c r="N16" s="31">
        <f t="shared" si="9"/>
        <v>5</v>
      </c>
      <c r="O16" s="31" t="str">
        <f t="shared" si="2"/>
        <v>Riesgo Medio</v>
      </c>
      <c r="P16" s="8" t="s">
        <v>55</v>
      </c>
      <c r="Q16" s="46" t="s">
        <v>82</v>
      </c>
      <c r="R16" s="47"/>
      <c r="S16" s="35" t="s">
        <v>37</v>
      </c>
      <c r="T16" s="31" t="str">
        <f t="shared" si="3"/>
        <v>2</v>
      </c>
      <c r="U16" s="35" t="s">
        <v>38</v>
      </c>
      <c r="V16" s="31" t="str">
        <f t="shared" si="4"/>
        <v>3</v>
      </c>
      <c r="W16" s="9">
        <f t="shared" si="5"/>
        <v>5</v>
      </c>
      <c r="X16" s="13" t="str">
        <f t="shared" si="6"/>
        <v>Riesgo Medio</v>
      </c>
      <c r="Y16" s="8" t="s">
        <v>43</v>
      </c>
      <c r="Z16" s="8" t="s">
        <v>55</v>
      </c>
      <c r="AA16" s="32" t="s">
        <v>83</v>
      </c>
      <c r="AB16" s="8" t="s">
        <v>84</v>
      </c>
      <c r="AC16" s="8" t="s">
        <v>59</v>
      </c>
      <c r="AD16" s="33" t="s">
        <v>60</v>
      </c>
    </row>
    <row r="17" spans="2:30" ht="132" customHeight="1">
      <c r="B17" s="15" t="s">
        <v>31</v>
      </c>
      <c r="C17" s="11" t="s">
        <v>61</v>
      </c>
      <c r="D17" s="11" t="s">
        <v>62</v>
      </c>
      <c r="E17" s="11" t="s">
        <v>72</v>
      </c>
      <c r="F17" s="44" t="s">
        <v>85</v>
      </c>
      <c r="G17" s="45"/>
      <c r="H17" s="46" t="s">
        <v>74</v>
      </c>
      <c r="I17" s="47"/>
      <c r="J17" s="35" t="s">
        <v>53</v>
      </c>
      <c r="K17" s="31" t="str">
        <f t="shared" si="0"/>
        <v>3</v>
      </c>
      <c r="L17" s="35" t="s">
        <v>42</v>
      </c>
      <c r="M17" s="31" t="str">
        <f t="shared" si="1"/>
        <v>2</v>
      </c>
      <c r="N17" s="31">
        <f t="shared" si="9"/>
        <v>5</v>
      </c>
      <c r="O17" s="31" t="str">
        <f t="shared" si="2"/>
        <v>Riesgo Medio</v>
      </c>
      <c r="P17" s="8" t="s">
        <v>55</v>
      </c>
      <c r="Q17" s="46" t="s">
        <v>86</v>
      </c>
      <c r="R17" s="47"/>
      <c r="S17" s="35" t="s">
        <v>41</v>
      </c>
      <c r="T17" s="31" t="str">
        <f t="shared" si="3"/>
        <v>1</v>
      </c>
      <c r="U17" s="35" t="s">
        <v>42</v>
      </c>
      <c r="V17" s="31" t="str">
        <f t="shared" si="4"/>
        <v>2</v>
      </c>
      <c r="W17" s="9">
        <f t="shared" si="5"/>
        <v>3</v>
      </c>
      <c r="X17" s="13" t="str">
        <f t="shared" si="6"/>
        <v>Riesgo Bajo</v>
      </c>
      <c r="Y17" s="8" t="s">
        <v>43</v>
      </c>
      <c r="Z17" s="8" t="s">
        <v>55</v>
      </c>
      <c r="AA17" s="8" t="s">
        <v>87</v>
      </c>
      <c r="AB17" s="8" t="s">
        <v>84</v>
      </c>
      <c r="AC17" s="8" t="s">
        <v>88</v>
      </c>
      <c r="AD17" s="33" t="s">
        <v>89</v>
      </c>
    </row>
    <row r="18" spans="2:30" ht="117.75" customHeight="1">
      <c r="B18" s="15" t="s">
        <v>31</v>
      </c>
      <c r="C18" s="11" t="s">
        <v>61</v>
      </c>
      <c r="D18" s="11" t="s">
        <v>62</v>
      </c>
      <c r="E18" s="11" t="s">
        <v>34</v>
      </c>
      <c r="F18" s="44" t="s">
        <v>90</v>
      </c>
      <c r="G18" s="45"/>
      <c r="H18" s="46" t="s">
        <v>91</v>
      </c>
      <c r="I18" s="47"/>
      <c r="J18" s="35" t="s">
        <v>53</v>
      </c>
      <c r="K18" s="31">
        <v>3</v>
      </c>
      <c r="L18" s="35" t="s">
        <v>42</v>
      </c>
      <c r="M18" s="31">
        <v>2</v>
      </c>
      <c r="N18" s="31">
        <v>4</v>
      </c>
      <c r="O18" s="31" t="str">
        <f t="shared" si="2"/>
        <v>Riesgo Bajo</v>
      </c>
      <c r="P18" s="8" t="s">
        <v>55</v>
      </c>
      <c r="Q18" s="46" t="s">
        <v>92</v>
      </c>
      <c r="R18" s="47"/>
      <c r="S18" s="35" t="s">
        <v>41</v>
      </c>
      <c r="T18" s="31" t="str">
        <f t="shared" ref="T18" si="10">IF(S18="Raro","1",IF(S18="Improbable","2",IF(S18="Posible","3",IF(S18="Probable","4",IF(S18="Casi cierto","5","0")))))</f>
        <v>1</v>
      </c>
      <c r="U18" s="35" t="s">
        <v>42</v>
      </c>
      <c r="V18" s="31" t="str">
        <f t="shared" ref="V18" si="11">IF(U18="INSIGNIFICANTE","1",IF(U18="MENOR","2",IF(U18="MODERADO","3",IF(U18="MAYOR","4",IF(U18="CATASTRÓFICO","5","0")))))</f>
        <v>2</v>
      </c>
      <c r="W18" s="9">
        <f t="shared" ref="W18" si="12">T18+V18</f>
        <v>3</v>
      </c>
      <c r="X18" s="13" t="str">
        <f t="shared" ref="X18" si="13">IF(W18=0," ",IF(W18&lt;=4,"Riesgo Bajo",IF(W18&lt;=5,"Riesgo Medio",IF(W18&lt;=7,"Riesgo Alto",IF(W18&lt;=10,"Riesgo Extremo","No Disponible")))))</f>
        <v>Riesgo Bajo</v>
      </c>
      <c r="Y18" s="8" t="s">
        <v>43</v>
      </c>
      <c r="Z18" s="8" t="s">
        <v>55</v>
      </c>
      <c r="AA18" s="8" t="s">
        <v>93</v>
      </c>
      <c r="AB18" s="8" t="s">
        <v>84</v>
      </c>
      <c r="AC18" s="34" t="s">
        <v>94</v>
      </c>
      <c r="AD18" s="33" t="s">
        <v>95</v>
      </c>
    </row>
    <row r="19" spans="2:30" ht="95.25" customHeight="1">
      <c r="B19" s="15" t="s">
        <v>31</v>
      </c>
      <c r="C19" s="11" t="s">
        <v>61</v>
      </c>
      <c r="D19" s="11" t="s">
        <v>62</v>
      </c>
      <c r="E19" s="11" t="s">
        <v>34</v>
      </c>
      <c r="F19" s="44" t="s">
        <v>96</v>
      </c>
      <c r="G19" s="45"/>
      <c r="H19" s="46" t="s">
        <v>91</v>
      </c>
      <c r="I19" s="47"/>
      <c r="J19" s="35" t="s">
        <v>37</v>
      </c>
      <c r="K19" s="31" t="str">
        <f t="shared" si="0"/>
        <v>2</v>
      </c>
      <c r="L19" s="35" t="s">
        <v>38</v>
      </c>
      <c r="M19" s="31" t="str">
        <f t="shared" si="1"/>
        <v>3</v>
      </c>
      <c r="N19" s="31">
        <f t="shared" si="9"/>
        <v>5</v>
      </c>
      <c r="O19" s="31" t="str">
        <f t="shared" si="2"/>
        <v>Riesgo Medio</v>
      </c>
      <c r="P19" s="8" t="s">
        <v>55</v>
      </c>
      <c r="Q19" s="50" t="s">
        <v>97</v>
      </c>
      <c r="R19" s="50"/>
      <c r="S19" s="35" t="s">
        <v>37</v>
      </c>
      <c r="T19" s="31" t="str">
        <f t="shared" si="3"/>
        <v>2</v>
      </c>
      <c r="U19" s="35" t="s">
        <v>38</v>
      </c>
      <c r="V19" s="31" t="str">
        <f t="shared" si="4"/>
        <v>3</v>
      </c>
      <c r="W19" s="9">
        <f t="shared" si="5"/>
        <v>5</v>
      </c>
      <c r="X19" s="13" t="str">
        <f t="shared" si="6"/>
        <v>Riesgo Medio</v>
      </c>
      <c r="Y19" s="8" t="s">
        <v>43</v>
      </c>
      <c r="Z19" s="8" t="s">
        <v>55</v>
      </c>
      <c r="AA19" s="8" t="s">
        <v>98</v>
      </c>
      <c r="AB19" s="8" t="s">
        <v>84</v>
      </c>
      <c r="AC19" s="34" t="s">
        <v>94</v>
      </c>
      <c r="AD19" s="33" t="s">
        <v>95</v>
      </c>
    </row>
    <row r="20" spans="2:30" ht="102" customHeight="1">
      <c r="B20" s="15" t="s">
        <v>31</v>
      </c>
      <c r="C20" s="11" t="s">
        <v>61</v>
      </c>
      <c r="D20" s="11" t="s">
        <v>62</v>
      </c>
      <c r="E20" s="11" t="s">
        <v>34</v>
      </c>
      <c r="F20" s="44" t="s">
        <v>99</v>
      </c>
      <c r="G20" s="45"/>
      <c r="H20" s="46" t="s">
        <v>100</v>
      </c>
      <c r="I20" s="47"/>
      <c r="J20" s="35" t="s">
        <v>53</v>
      </c>
      <c r="K20" s="31">
        <v>2</v>
      </c>
      <c r="L20" s="35" t="s">
        <v>54</v>
      </c>
      <c r="M20" s="31" t="str">
        <f t="shared" si="1"/>
        <v>4</v>
      </c>
      <c r="N20" s="31">
        <f t="shared" si="9"/>
        <v>6</v>
      </c>
      <c r="O20" s="31" t="str">
        <f t="shared" si="2"/>
        <v>Riesgo Alto</v>
      </c>
      <c r="P20" s="8" t="s">
        <v>55</v>
      </c>
      <c r="Q20" s="46" t="s">
        <v>101</v>
      </c>
      <c r="R20" s="47"/>
      <c r="S20" s="35" t="s">
        <v>57</v>
      </c>
      <c r="T20" s="31">
        <v>2</v>
      </c>
      <c r="U20" s="35" t="s">
        <v>42</v>
      </c>
      <c r="V20" s="31" t="str">
        <f t="shared" ref="V20" si="14">IF(U20="INSIGNIFICANTE","1",IF(U20="MENOR","2",IF(U20="MODERADO","3",IF(U20="MAYOR","4",IF(U20="CATASTRÓFICO","5","0")))))</f>
        <v>2</v>
      </c>
      <c r="W20" s="9">
        <f t="shared" ref="W20" si="15">T20+V20</f>
        <v>4</v>
      </c>
      <c r="X20" s="13" t="str">
        <f t="shared" ref="X20" si="16">IF(W20=0," ",IF(W20&lt;=4,"Riesgo Bajo",IF(W20&lt;=5,"Riesgo Medio",IF(W20&lt;=7,"Riesgo Alto",IF(W20&lt;=10,"Riesgo Extremo","No Disponible")))))</f>
        <v>Riesgo Bajo</v>
      </c>
      <c r="Y20" s="8" t="s">
        <v>43</v>
      </c>
      <c r="Z20" s="8" t="s">
        <v>55</v>
      </c>
      <c r="AA20" s="8" t="s">
        <v>102</v>
      </c>
      <c r="AB20" s="8" t="s">
        <v>84</v>
      </c>
      <c r="AC20" s="34" t="s">
        <v>103</v>
      </c>
      <c r="AD20" s="33" t="s">
        <v>60</v>
      </c>
    </row>
    <row r="21" spans="2:30" ht="96.75" customHeight="1">
      <c r="B21" s="15" t="s">
        <v>31</v>
      </c>
      <c r="C21" s="11" t="s">
        <v>61</v>
      </c>
      <c r="D21" s="11" t="s">
        <v>62</v>
      </c>
      <c r="E21" s="11" t="s">
        <v>34</v>
      </c>
      <c r="F21" s="44" t="s">
        <v>104</v>
      </c>
      <c r="G21" s="45"/>
      <c r="H21" s="46" t="s">
        <v>74</v>
      </c>
      <c r="I21" s="47"/>
      <c r="J21" s="35" t="s">
        <v>37</v>
      </c>
      <c r="K21" s="31"/>
      <c r="L21" s="35" t="s">
        <v>54</v>
      </c>
      <c r="M21" s="31" t="str">
        <f t="shared" si="1"/>
        <v>4</v>
      </c>
      <c r="N21" s="31">
        <f t="shared" si="9"/>
        <v>4</v>
      </c>
      <c r="O21" s="31" t="str">
        <f t="shared" si="2"/>
        <v>Riesgo Bajo</v>
      </c>
      <c r="P21" s="8" t="s">
        <v>55</v>
      </c>
      <c r="Q21" s="46" t="s">
        <v>105</v>
      </c>
      <c r="R21" s="47"/>
      <c r="S21" s="35" t="s">
        <v>41</v>
      </c>
      <c r="T21" s="31" t="str">
        <f t="shared" si="3"/>
        <v>1</v>
      </c>
      <c r="U21" s="35" t="s">
        <v>42</v>
      </c>
      <c r="V21" s="31" t="str">
        <f t="shared" si="4"/>
        <v>2</v>
      </c>
      <c r="W21" s="9">
        <f>T21+V21</f>
        <v>3</v>
      </c>
      <c r="X21" s="13" t="str">
        <f t="shared" si="6"/>
        <v>Riesgo Bajo</v>
      </c>
      <c r="Y21" s="8" t="s">
        <v>43</v>
      </c>
      <c r="Z21" s="8" t="s">
        <v>55</v>
      </c>
      <c r="AA21" s="32" t="s">
        <v>98</v>
      </c>
      <c r="AB21" s="8" t="s">
        <v>84</v>
      </c>
      <c r="AC21" s="34" t="s">
        <v>106</v>
      </c>
      <c r="AD21" s="33" t="s">
        <v>60</v>
      </c>
    </row>
    <row r="22" spans="2:30" ht="105" customHeight="1">
      <c r="B22" s="15" t="s">
        <v>31</v>
      </c>
      <c r="C22" s="11" t="s">
        <v>61</v>
      </c>
      <c r="D22" s="11" t="s">
        <v>62</v>
      </c>
      <c r="E22" s="11" t="s">
        <v>34</v>
      </c>
      <c r="F22" s="44" t="s">
        <v>107</v>
      </c>
      <c r="G22" s="45"/>
      <c r="H22" s="46" t="s">
        <v>100</v>
      </c>
      <c r="I22" s="47"/>
      <c r="J22" s="35" t="s">
        <v>53</v>
      </c>
      <c r="K22" s="31">
        <v>2</v>
      </c>
      <c r="L22" s="35" t="s">
        <v>54</v>
      </c>
      <c r="M22" s="31" t="str">
        <f t="shared" si="1"/>
        <v>4</v>
      </c>
      <c r="N22" s="31">
        <f t="shared" si="9"/>
        <v>6</v>
      </c>
      <c r="O22" s="31" t="str">
        <f t="shared" si="2"/>
        <v>Riesgo Alto</v>
      </c>
      <c r="P22" s="8" t="s">
        <v>55</v>
      </c>
      <c r="Q22" s="48" t="s">
        <v>108</v>
      </c>
      <c r="R22" s="49"/>
      <c r="S22" s="35" t="s">
        <v>41</v>
      </c>
      <c r="T22" s="31" t="str">
        <f t="shared" si="3"/>
        <v>1</v>
      </c>
      <c r="U22" s="35" t="s">
        <v>42</v>
      </c>
      <c r="V22" s="31" t="str">
        <f t="shared" ref="V22" si="17">IF(U22="INSIGNIFICANTE","1",IF(U22="MENOR","2",IF(U22="MODERADO","3",IF(U22="MAYOR","4",IF(U22="CATASTRÓFICO","5","0")))))</f>
        <v>2</v>
      </c>
      <c r="W22" s="9">
        <f>T22+V22</f>
        <v>3</v>
      </c>
      <c r="X22" s="13" t="str">
        <f t="shared" si="6"/>
        <v>Riesgo Bajo</v>
      </c>
      <c r="Y22" s="8" t="s">
        <v>109</v>
      </c>
      <c r="Z22" s="8" t="s">
        <v>55</v>
      </c>
      <c r="AA22" s="32" t="s">
        <v>98</v>
      </c>
      <c r="AB22" s="8" t="s">
        <v>84</v>
      </c>
      <c r="AC22" s="34" t="s">
        <v>110</v>
      </c>
      <c r="AD22" s="33" t="s">
        <v>60</v>
      </c>
    </row>
    <row r="23" spans="2:30" ht="105" customHeight="1">
      <c r="B23" s="15" t="s">
        <v>31</v>
      </c>
      <c r="C23" s="11" t="s">
        <v>61</v>
      </c>
      <c r="D23" s="11" t="s">
        <v>62</v>
      </c>
      <c r="E23" s="11" t="s">
        <v>111</v>
      </c>
      <c r="F23" s="44" t="s">
        <v>112</v>
      </c>
      <c r="G23" s="45"/>
      <c r="H23" s="46" t="s">
        <v>100</v>
      </c>
      <c r="I23" s="47"/>
      <c r="J23" s="35" t="s">
        <v>53</v>
      </c>
      <c r="K23" s="31">
        <v>3</v>
      </c>
      <c r="L23" s="35" t="s">
        <v>54</v>
      </c>
      <c r="M23" s="31" t="str">
        <f t="shared" ref="M23" si="18">IF(L23="INSIGNIFICANTE","1",IF(L23="MENOR","2",IF(L23="MODERADO","3",IF(L23="MAYOR","4",IF(L23="CATASTRÓFICO","5","0")))))</f>
        <v>4</v>
      </c>
      <c r="N23" s="31">
        <f t="shared" ref="N23" si="19">+K23+M23</f>
        <v>7</v>
      </c>
      <c r="O23" s="31" t="str">
        <f t="shared" ref="O23" si="20">IF(N23=0," ",IF(N23&lt;=4,"Riesgo Bajo",IF(N23&lt;=5,"Riesgo Medio",IF(N23&lt;=7,"Riesgo Alto",IF(N23&lt;=10,"Riesgo Extremo","No Disponible")))))</f>
        <v>Riesgo Alto</v>
      </c>
      <c r="P23" s="8" t="s">
        <v>55</v>
      </c>
      <c r="Q23" s="46" t="s">
        <v>113</v>
      </c>
      <c r="R23" s="47"/>
      <c r="S23" s="35" t="s">
        <v>41</v>
      </c>
      <c r="T23" s="31" t="str">
        <f t="shared" ref="T23" si="21">IF(S23="Raro","1",IF(S23="Improbable","2",IF(S23="Posible","3",IF(S23="Probable","4",IF(S23="Casi cierto","5","0")))))</f>
        <v>1</v>
      </c>
      <c r="U23" s="35" t="s">
        <v>42</v>
      </c>
      <c r="V23" s="31" t="str">
        <f t="shared" ref="V23" si="22">IF(U23="INSIGNIFICANTE","1",IF(U23="MENOR","2",IF(U23="MODERADO","3",IF(U23="MAYOR","4",IF(U23="CATASTRÓFICO","5","0")))))</f>
        <v>2</v>
      </c>
      <c r="W23" s="9">
        <f>T23+V23</f>
        <v>3</v>
      </c>
      <c r="X23" s="13" t="str">
        <f t="shared" ref="X23" si="23">IF(W23=0," ",IF(W23&lt;=4,"Riesgo Bajo",IF(W23&lt;=5,"Riesgo Medio",IF(W23&lt;=7,"Riesgo Alto",IF(W23&lt;=10,"Riesgo Extremo","No Disponible")))))</f>
        <v>Riesgo Bajo</v>
      </c>
      <c r="Y23" s="8" t="s">
        <v>109</v>
      </c>
      <c r="Z23" s="8" t="s">
        <v>55</v>
      </c>
      <c r="AA23" s="32" t="s">
        <v>98</v>
      </c>
      <c r="AB23" s="8" t="s">
        <v>84</v>
      </c>
      <c r="AC23" s="34" t="s">
        <v>110</v>
      </c>
      <c r="AD23" s="33" t="s">
        <v>60</v>
      </c>
    </row>
    <row r="24" spans="2:30" ht="105" customHeight="1">
      <c r="B24" s="15" t="s">
        <v>31</v>
      </c>
      <c r="C24" s="11" t="s">
        <v>61</v>
      </c>
      <c r="D24" s="11" t="s">
        <v>62</v>
      </c>
      <c r="E24" s="11" t="s">
        <v>34</v>
      </c>
      <c r="F24" s="44" t="s">
        <v>114</v>
      </c>
      <c r="G24" s="45"/>
      <c r="H24" s="46" t="s">
        <v>115</v>
      </c>
      <c r="I24" s="47"/>
      <c r="J24" s="35" t="s">
        <v>53</v>
      </c>
      <c r="K24" s="31" t="str">
        <f t="shared" si="0"/>
        <v>3</v>
      </c>
      <c r="L24" s="35" t="s">
        <v>54</v>
      </c>
      <c r="M24" s="31" t="str">
        <f t="shared" si="1"/>
        <v>4</v>
      </c>
      <c r="N24" s="31">
        <f t="shared" si="9"/>
        <v>7</v>
      </c>
      <c r="O24" s="31" t="str">
        <f t="shared" si="2"/>
        <v>Riesgo Alto</v>
      </c>
      <c r="P24" s="8" t="s">
        <v>55</v>
      </c>
      <c r="Q24" s="46" t="s">
        <v>116</v>
      </c>
      <c r="R24" s="47"/>
      <c r="S24" s="35" t="s">
        <v>41</v>
      </c>
      <c r="T24" s="31" t="str">
        <f t="shared" si="3"/>
        <v>1</v>
      </c>
      <c r="U24" s="35" t="s">
        <v>42</v>
      </c>
      <c r="V24" s="31" t="str">
        <f t="shared" si="4"/>
        <v>2</v>
      </c>
      <c r="W24" s="9">
        <f>T24+V24</f>
        <v>3</v>
      </c>
      <c r="X24" s="13" t="str">
        <f t="shared" si="6"/>
        <v>Riesgo Bajo</v>
      </c>
      <c r="Y24" s="8" t="s">
        <v>43</v>
      </c>
      <c r="Z24" s="8" t="s">
        <v>55</v>
      </c>
      <c r="AA24" s="32" t="s">
        <v>98</v>
      </c>
      <c r="AB24" s="8" t="s">
        <v>84</v>
      </c>
      <c r="AC24" s="34" t="s">
        <v>117</v>
      </c>
      <c r="AD24" s="33" t="s">
        <v>118</v>
      </c>
    </row>
    <row r="25" spans="2:30" ht="127.5" customHeight="1">
      <c r="B25" s="15" t="s">
        <v>31</v>
      </c>
      <c r="C25" s="11" t="s">
        <v>61</v>
      </c>
      <c r="D25" s="11" t="s">
        <v>62</v>
      </c>
      <c r="E25" s="11" t="s">
        <v>34</v>
      </c>
      <c r="F25" s="44" t="s">
        <v>119</v>
      </c>
      <c r="G25" s="45"/>
      <c r="H25" s="46" t="s">
        <v>120</v>
      </c>
      <c r="I25" s="47"/>
      <c r="J25" s="35" t="s">
        <v>53</v>
      </c>
      <c r="K25" s="31" t="str">
        <f t="shared" si="0"/>
        <v>3</v>
      </c>
      <c r="L25" s="35" t="s">
        <v>54</v>
      </c>
      <c r="M25" s="31">
        <v>4</v>
      </c>
      <c r="N25" s="31">
        <v>7</v>
      </c>
      <c r="O25" s="31" t="str">
        <f t="shared" si="2"/>
        <v>Riesgo Alto</v>
      </c>
      <c r="P25" s="8" t="s">
        <v>55</v>
      </c>
      <c r="Q25" s="46" t="s">
        <v>121</v>
      </c>
      <c r="R25" s="47"/>
      <c r="S25" s="35" t="s">
        <v>41</v>
      </c>
      <c r="T25" s="31">
        <v>2</v>
      </c>
      <c r="U25" s="35" t="s">
        <v>38</v>
      </c>
      <c r="V25" s="31" t="str">
        <f t="shared" ref="V25" si="24">IF(U25="INSIGNIFICANTE","1",IF(U25="MENOR","2",IF(U25="MODERADO","3",IF(U25="MAYOR","4",IF(U25="CATASTRÓFICO","5","0")))))</f>
        <v>3</v>
      </c>
      <c r="W25" s="9">
        <v>5</v>
      </c>
      <c r="X25" s="13" t="str">
        <f t="shared" ref="X25:X26" si="25">IF(W25=0," ",IF(W25&lt;=4,"Riesgo Bajo",IF(W25&lt;=5,"Riesgo Medio",IF(W25&lt;=7,"Riesgo Alto",IF(W25&lt;=10,"Riesgo Extremo","No Disponible")))))</f>
        <v>Riesgo Medio</v>
      </c>
      <c r="Y25" s="8" t="s">
        <v>43</v>
      </c>
      <c r="Z25" s="8" t="s">
        <v>55</v>
      </c>
      <c r="AA25" s="8" t="s">
        <v>69</v>
      </c>
      <c r="AB25" s="8" t="s">
        <v>70</v>
      </c>
      <c r="AC25" s="34" t="s">
        <v>122</v>
      </c>
      <c r="AD25" s="33" t="s">
        <v>118</v>
      </c>
    </row>
    <row r="26" spans="2:30" ht="127.5" customHeight="1">
      <c r="B26" s="15" t="s">
        <v>31</v>
      </c>
      <c r="C26" s="11" t="s">
        <v>61</v>
      </c>
      <c r="D26" s="11" t="s">
        <v>62</v>
      </c>
      <c r="E26" s="11" t="s">
        <v>34</v>
      </c>
      <c r="F26" s="44" t="s">
        <v>123</v>
      </c>
      <c r="G26" s="45"/>
      <c r="H26" s="46" t="s">
        <v>124</v>
      </c>
      <c r="I26" s="47"/>
      <c r="J26" s="35" t="s">
        <v>53</v>
      </c>
      <c r="K26" s="31">
        <v>2</v>
      </c>
      <c r="L26" s="35" t="s">
        <v>42</v>
      </c>
      <c r="M26" s="31">
        <v>4</v>
      </c>
      <c r="N26" s="31">
        <v>6</v>
      </c>
      <c r="O26" s="31" t="str">
        <f t="shared" ref="O26" si="26">IF(N26=0," ",IF(N26&lt;=4,"Riesgo Bajo",IF(N26&lt;=5,"Riesgo Medio",IF(N26&lt;=7,"Riesgo Alto",IF(N26&lt;=10,"Riesgo Extremo","No Disponible")))))</f>
        <v>Riesgo Alto</v>
      </c>
      <c r="P26" s="8" t="s">
        <v>125</v>
      </c>
      <c r="Q26" s="46" t="s">
        <v>126</v>
      </c>
      <c r="R26" s="47"/>
      <c r="S26" s="35" t="s">
        <v>37</v>
      </c>
      <c r="T26" s="31">
        <v>3</v>
      </c>
      <c r="U26" s="35" t="s">
        <v>38</v>
      </c>
      <c r="V26" s="31">
        <v>3</v>
      </c>
      <c r="W26" s="9">
        <v>5</v>
      </c>
      <c r="X26" s="13" t="str">
        <f t="shared" si="25"/>
        <v>Riesgo Medio</v>
      </c>
      <c r="Y26" s="8" t="s">
        <v>43</v>
      </c>
      <c r="Z26" s="8" t="s">
        <v>55</v>
      </c>
      <c r="AA26" s="8" t="s">
        <v>69</v>
      </c>
      <c r="AB26" s="8" t="s">
        <v>70</v>
      </c>
      <c r="AC26" s="34" t="s">
        <v>110</v>
      </c>
      <c r="AD26" s="33" t="s">
        <v>60</v>
      </c>
    </row>
    <row r="27" spans="2:30" ht="109.5" customHeight="1">
      <c r="B27" s="15" t="s">
        <v>31</v>
      </c>
      <c r="C27" s="11" t="s">
        <v>61</v>
      </c>
      <c r="D27" s="11" t="s">
        <v>62</v>
      </c>
      <c r="E27" s="11" t="s">
        <v>34</v>
      </c>
      <c r="F27" s="44" t="s">
        <v>127</v>
      </c>
      <c r="G27" s="45"/>
      <c r="H27" s="46" t="s">
        <v>128</v>
      </c>
      <c r="I27" s="47"/>
      <c r="J27" s="35" t="s">
        <v>53</v>
      </c>
      <c r="K27" s="31" t="str">
        <f t="shared" ref="K27" si="27">IF(J27="Raro","1",IF(J27="Improbable","2",IF(J27="Posible","3",IF(J27="Probable","4",IF(J27="Casi cierto","5","0")))))</f>
        <v>3</v>
      </c>
      <c r="L27" s="35" t="s">
        <v>54</v>
      </c>
      <c r="M27" s="31" t="str">
        <f t="shared" ref="M27" si="28">IF(L27="INSIGNIFICANTE","1",IF(L27="MENOR","2",IF(L27="MODERADO","3",IF(L27="MAYOR","4",IF(L27="CATASTRÓFICO","5","0")))))</f>
        <v>4</v>
      </c>
      <c r="N27" s="31">
        <f t="shared" ref="N27" si="29">+K27+M27</f>
        <v>7</v>
      </c>
      <c r="O27" s="31" t="str">
        <f t="shared" si="2"/>
        <v>Riesgo Alto</v>
      </c>
      <c r="P27" s="8" t="s">
        <v>55</v>
      </c>
      <c r="Q27" s="46" t="s">
        <v>129</v>
      </c>
      <c r="R27" s="47"/>
      <c r="S27" s="35" t="s">
        <v>41</v>
      </c>
      <c r="T27" s="31" t="str">
        <f t="shared" si="3"/>
        <v>1</v>
      </c>
      <c r="U27" s="35" t="s">
        <v>42</v>
      </c>
      <c r="V27" s="31">
        <v>3</v>
      </c>
      <c r="W27" s="9">
        <v>5</v>
      </c>
      <c r="X27" s="13" t="str">
        <f t="shared" si="6"/>
        <v>Riesgo Medio</v>
      </c>
      <c r="Y27" s="8" t="s">
        <v>43</v>
      </c>
      <c r="Z27" s="8" t="s">
        <v>55</v>
      </c>
      <c r="AA27" s="32" t="s">
        <v>98</v>
      </c>
      <c r="AB27" s="8" t="s">
        <v>84</v>
      </c>
      <c r="AC27" s="34" t="s">
        <v>117</v>
      </c>
      <c r="AD27" s="33" t="s">
        <v>118</v>
      </c>
    </row>
    <row r="28" spans="2:30" ht="92.25" customHeight="1">
      <c r="B28" s="15" t="s">
        <v>48</v>
      </c>
      <c r="C28" s="11" t="s">
        <v>61</v>
      </c>
      <c r="D28" s="11" t="s">
        <v>62</v>
      </c>
      <c r="E28" s="11" t="s">
        <v>130</v>
      </c>
      <c r="F28" s="44" t="s">
        <v>131</v>
      </c>
      <c r="G28" s="45"/>
      <c r="H28" s="46" t="s">
        <v>132</v>
      </c>
      <c r="I28" s="47"/>
      <c r="J28" s="35" t="s">
        <v>57</v>
      </c>
      <c r="K28" s="31" t="str">
        <f t="shared" si="0"/>
        <v>4</v>
      </c>
      <c r="L28" s="35" t="s">
        <v>42</v>
      </c>
      <c r="M28" s="31" t="str">
        <f t="shared" si="1"/>
        <v>2</v>
      </c>
      <c r="N28" s="31">
        <f t="shared" si="9"/>
        <v>6</v>
      </c>
      <c r="O28" s="13" t="str">
        <f t="shared" ref="O28:O29" si="30">IF(N28=0," ",IF(N28&lt;=4,"Riesgo Bajo",IF(N28&lt;=5,"Riesgo Medio",IF(N28&lt;=7,"Riesgo Alto",IF(N28&lt;=10,"Riesgo Extremo","No Disponible")))))</f>
        <v>Riesgo Alto</v>
      </c>
      <c r="P28" s="8" t="s">
        <v>133</v>
      </c>
      <c r="Q28" s="46" t="s">
        <v>134</v>
      </c>
      <c r="R28" s="47"/>
      <c r="S28" s="35" t="s">
        <v>41</v>
      </c>
      <c r="T28" s="31" t="str">
        <f t="shared" si="3"/>
        <v>1</v>
      </c>
      <c r="U28" s="35" t="s">
        <v>38</v>
      </c>
      <c r="V28" s="31" t="str">
        <f t="shared" si="4"/>
        <v>3</v>
      </c>
      <c r="W28" s="9">
        <f t="shared" si="5"/>
        <v>4</v>
      </c>
      <c r="X28" s="13" t="str">
        <f t="shared" si="6"/>
        <v>Riesgo Bajo</v>
      </c>
      <c r="Y28" s="8" t="s">
        <v>43</v>
      </c>
      <c r="Z28" s="8" t="s">
        <v>133</v>
      </c>
      <c r="AA28" s="8" t="s">
        <v>69</v>
      </c>
      <c r="AB28" s="8" t="s">
        <v>70</v>
      </c>
      <c r="AC28" s="8" t="s">
        <v>71</v>
      </c>
      <c r="AD28" s="8" t="s">
        <v>60</v>
      </c>
    </row>
    <row r="29" spans="2:30" ht="97.5" customHeight="1">
      <c r="B29" s="15" t="s">
        <v>48</v>
      </c>
      <c r="C29" s="12" t="s">
        <v>32</v>
      </c>
      <c r="D29" s="11" t="s">
        <v>135</v>
      </c>
      <c r="E29" s="11" t="s">
        <v>130</v>
      </c>
      <c r="F29" s="54" t="s">
        <v>136</v>
      </c>
      <c r="G29" s="54"/>
      <c r="H29" s="50" t="s">
        <v>137</v>
      </c>
      <c r="I29" s="50"/>
      <c r="J29" s="35" t="s">
        <v>53</v>
      </c>
      <c r="K29" s="31" t="str">
        <f t="shared" si="0"/>
        <v>3</v>
      </c>
      <c r="L29" s="35" t="s">
        <v>38</v>
      </c>
      <c r="M29" s="31" t="str">
        <f t="shared" si="1"/>
        <v>3</v>
      </c>
      <c r="N29" s="31">
        <f t="shared" si="9"/>
        <v>6</v>
      </c>
      <c r="O29" s="13" t="str">
        <f t="shared" si="30"/>
        <v>Riesgo Alto</v>
      </c>
      <c r="P29" s="8" t="s">
        <v>133</v>
      </c>
      <c r="Q29" s="50" t="s">
        <v>138</v>
      </c>
      <c r="R29" s="50"/>
      <c r="S29" s="35" t="s">
        <v>53</v>
      </c>
      <c r="T29" s="31" t="str">
        <f t="shared" si="3"/>
        <v>3</v>
      </c>
      <c r="U29" s="35" t="s">
        <v>42</v>
      </c>
      <c r="V29" s="31" t="str">
        <f t="shared" si="4"/>
        <v>2</v>
      </c>
      <c r="W29" s="9">
        <f t="shared" si="5"/>
        <v>5</v>
      </c>
      <c r="X29" s="13" t="str">
        <f t="shared" si="6"/>
        <v>Riesgo Medio</v>
      </c>
      <c r="Y29" s="8" t="s">
        <v>43</v>
      </c>
      <c r="Z29" s="8" t="s">
        <v>133</v>
      </c>
      <c r="AA29" s="8" t="s">
        <v>139</v>
      </c>
      <c r="AB29" s="8" t="s">
        <v>70</v>
      </c>
      <c r="AC29" s="8" t="s">
        <v>140</v>
      </c>
      <c r="AD29" s="8" t="s">
        <v>60</v>
      </c>
    </row>
    <row r="32" spans="2:30" s="19" customFormat="1">
      <c r="B32" s="17" t="s">
        <v>141</v>
      </c>
      <c r="C32" s="17"/>
      <c r="D32" s="17"/>
      <c r="E32" s="17"/>
      <c r="F32" s="18"/>
      <c r="G32" s="18"/>
      <c r="J32" s="17" t="s">
        <v>141</v>
      </c>
      <c r="Q32" s="22" t="s">
        <v>141</v>
      </c>
      <c r="X32" s="17"/>
      <c r="AC32" s="17"/>
      <c r="AD32" s="17"/>
    </row>
    <row r="33" spans="2:30">
      <c r="J33" s="1"/>
      <c r="N33" s="19"/>
      <c r="Q33" s="16"/>
      <c r="X33" s="1"/>
    </row>
    <row r="34" spans="2:30">
      <c r="J34" s="1"/>
      <c r="Q34" s="16"/>
      <c r="X34" s="1"/>
    </row>
    <row r="35" spans="2:30">
      <c r="J35" s="1"/>
      <c r="Q35" s="16"/>
      <c r="X35" s="1"/>
    </row>
    <row r="36" spans="2:30" s="19" customFormat="1">
      <c r="B36" s="22" t="s">
        <v>142</v>
      </c>
      <c r="C36" s="17"/>
      <c r="D36" s="17"/>
      <c r="E36" s="17"/>
      <c r="F36" s="18"/>
      <c r="G36" s="18"/>
      <c r="J36" s="22" t="s">
        <v>143</v>
      </c>
      <c r="N36" s="5"/>
      <c r="Q36" s="22" t="s">
        <v>144</v>
      </c>
      <c r="X36" s="22"/>
      <c r="AC36" s="17"/>
      <c r="AD36" s="17"/>
    </row>
    <row r="37" spans="2:30">
      <c r="B37" s="16" t="s">
        <v>145</v>
      </c>
      <c r="J37" s="16" t="s">
        <v>146</v>
      </c>
      <c r="N37" s="19"/>
      <c r="Q37" s="16" t="s">
        <v>147</v>
      </c>
      <c r="X37" s="16"/>
    </row>
  </sheetData>
  <sheetProtection algorithmName="SHA-512" hashValue="pwd24ZduYNZhJPSjGIBRF2eObtVe/yBgZk2RtnxmgyMFQsC0elaYJFgTZseTItHEFEtKsGVYFa3EZcVb/tNL/Q==" saltValue="/fDuEk8g9NOI2d20NNB/hQ==" spinCount="100000" sheet="1" objects="1" scenarios="1"/>
  <mergeCells count="85">
    <mergeCell ref="Q29:R29"/>
    <mergeCell ref="AC8:AD8"/>
    <mergeCell ref="S9:T9"/>
    <mergeCell ref="U9:V9"/>
    <mergeCell ref="S8:X8"/>
    <mergeCell ref="Q14:R14"/>
    <mergeCell ref="Y8:Y9"/>
    <mergeCell ref="Z8:Z9"/>
    <mergeCell ref="AA8:AA9"/>
    <mergeCell ref="AB8:AB9"/>
    <mergeCell ref="Q8:R9"/>
    <mergeCell ref="Q28:R28"/>
    <mergeCell ref="Q21:R21"/>
    <mergeCell ref="Q19:R19"/>
    <mergeCell ref="Q16:R16"/>
    <mergeCell ref="Q12:R12"/>
    <mergeCell ref="P7:AD7"/>
    <mergeCell ref="B8:B9"/>
    <mergeCell ref="C8:C9"/>
    <mergeCell ref="D8:D9"/>
    <mergeCell ref="E8:E9"/>
    <mergeCell ref="F8:G9"/>
    <mergeCell ref="H8:I9"/>
    <mergeCell ref="N8:N9"/>
    <mergeCell ref="O8:O9"/>
    <mergeCell ref="P8:P9"/>
    <mergeCell ref="J8:K9"/>
    <mergeCell ref="L8:M9"/>
    <mergeCell ref="Z1:AD2"/>
    <mergeCell ref="Z3:AD4"/>
    <mergeCell ref="B1:H4"/>
    <mergeCell ref="I1:Y2"/>
    <mergeCell ref="I3:Y4"/>
    <mergeCell ref="H29:I29"/>
    <mergeCell ref="F29:G29"/>
    <mergeCell ref="F21:G21"/>
    <mergeCell ref="H21:I21"/>
    <mergeCell ref="H7:O7"/>
    <mergeCell ref="B7:G7"/>
    <mergeCell ref="F14:G14"/>
    <mergeCell ref="H14:I14"/>
    <mergeCell ref="H28:I28"/>
    <mergeCell ref="F28:G28"/>
    <mergeCell ref="F11:G11"/>
    <mergeCell ref="F17:G17"/>
    <mergeCell ref="H17:I17"/>
    <mergeCell ref="F24:G24"/>
    <mergeCell ref="F16:G16"/>
    <mergeCell ref="H16:I16"/>
    <mergeCell ref="H11:I11"/>
    <mergeCell ref="Q11:R11"/>
    <mergeCell ref="F15:G15"/>
    <mergeCell ref="H15:I15"/>
    <mergeCell ref="Q15:R15"/>
    <mergeCell ref="F12:G12"/>
    <mergeCell ref="H12:I12"/>
    <mergeCell ref="F13:G13"/>
    <mergeCell ref="H13:I13"/>
    <mergeCell ref="Q13:R13"/>
    <mergeCell ref="F26:G26"/>
    <mergeCell ref="H26:I26"/>
    <mergeCell ref="Q26:R26"/>
    <mergeCell ref="F27:G27"/>
    <mergeCell ref="H27:I27"/>
    <mergeCell ref="Q27:R27"/>
    <mergeCell ref="F25:G25"/>
    <mergeCell ref="H25:I25"/>
    <mergeCell ref="Q25:R25"/>
    <mergeCell ref="H24:I24"/>
    <mergeCell ref="Q24:R24"/>
    <mergeCell ref="Q17:R17"/>
    <mergeCell ref="F19:G19"/>
    <mergeCell ref="H19:I19"/>
    <mergeCell ref="F20:G20"/>
    <mergeCell ref="H20:I20"/>
    <mergeCell ref="Q20:R20"/>
    <mergeCell ref="F18:G18"/>
    <mergeCell ref="H18:I18"/>
    <mergeCell ref="Q18:R18"/>
    <mergeCell ref="F22:G22"/>
    <mergeCell ref="H22:I22"/>
    <mergeCell ref="F23:G23"/>
    <mergeCell ref="H23:I23"/>
    <mergeCell ref="Q23:R23"/>
    <mergeCell ref="Q22:R22"/>
  </mergeCells>
  <conditionalFormatting sqref="O14 O28 X14:X29">
    <cfRule type="containsText" dxfId="35" priority="156" stopIfTrue="1" operator="containsText" text="Riesgo Extremo">
      <formula>NOT(ISERROR(SEARCH("Riesgo Extremo",O14)))</formula>
    </cfRule>
    <cfRule type="containsText" priority="157" stopIfTrue="1" operator="containsText" text="Riesgo Extremo">
      <formula>NOT(ISERROR(SEARCH("Riesgo Extremo",O14)))</formula>
    </cfRule>
    <cfRule type="containsText" dxfId="34" priority="158" stopIfTrue="1" operator="containsText" text="Riesgo Alto">
      <formula>NOT(ISERROR(SEARCH("Riesgo Alto",O14)))</formula>
    </cfRule>
    <cfRule type="containsText" dxfId="33" priority="159" stopIfTrue="1" operator="containsText" text="Riesgo Medio">
      <formula>NOT(ISERROR(SEARCH("Riesgo Medio",O14)))</formula>
    </cfRule>
    <cfRule type="containsText" dxfId="32" priority="160" stopIfTrue="1" operator="containsText" text="Riesgo Bajo">
      <formula>NOT(ISERROR(SEARCH("Riesgo Bajo",O14)))</formula>
    </cfRule>
  </conditionalFormatting>
  <conditionalFormatting sqref="O11:O12">
    <cfRule type="containsText" dxfId="31" priority="81" stopIfTrue="1" operator="containsText" text="Riesgo Extremo">
      <formula>NOT(ISERROR(SEARCH("Riesgo Extremo",O11)))</formula>
    </cfRule>
    <cfRule type="containsText" priority="82" operator="containsText" text="Riesgo Extremo">
      <formula>NOT(ISERROR(SEARCH("Riesgo Extremo",O11)))</formula>
    </cfRule>
    <cfRule type="containsText" dxfId="30" priority="83" stopIfTrue="1" operator="containsText" text="Riesgo Alto">
      <formula>NOT(ISERROR(SEARCH("Riesgo Alto",O11)))</formula>
    </cfRule>
    <cfRule type="containsText" dxfId="29" priority="84" stopIfTrue="1" operator="containsText" text="Riesgo Medio">
      <formula>NOT(ISERROR(SEARCH("Riesgo Medio",O11)))</formula>
    </cfRule>
    <cfRule type="containsText" dxfId="28" priority="85" stopIfTrue="1" operator="containsText" text="Riesgo Bajo">
      <formula>NOT(ISERROR(SEARCH("Riesgo Bajo",O11)))</formula>
    </cfRule>
  </conditionalFormatting>
  <conditionalFormatting sqref="O15">
    <cfRule type="containsText" dxfId="27" priority="76" stopIfTrue="1" operator="containsText" text="Riesgo Extremo">
      <formula>NOT(ISERROR(SEARCH("Riesgo Extremo",O15)))</formula>
    </cfRule>
    <cfRule type="containsText" priority="77" operator="containsText" text="Riesgo Extremo">
      <formula>NOT(ISERROR(SEARCH("Riesgo Extremo",O15)))</formula>
    </cfRule>
    <cfRule type="containsText" dxfId="26" priority="78" stopIfTrue="1" operator="containsText" text="Riesgo Alto">
      <formula>NOT(ISERROR(SEARCH("Riesgo Alto",O15)))</formula>
    </cfRule>
    <cfRule type="containsText" dxfId="25" priority="79" stopIfTrue="1" operator="containsText" text="Riesgo Medio">
      <formula>NOT(ISERROR(SEARCH("Riesgo Medio",O15)))</formula>
    </cfRule>
    <cfRule type="containsText" dxfId="24" priority="80" stopIfTrue="1" operator="containsText" text="Riesgo Bajo">
      <formula>NOT(ISERROR(SEARCH("Riesgo Bajo",O15)))</formula>
    </cfRule>
  </conditionalFormatting>
  <conditionalFormatting sqref="O29">
    <cfRule type="containsText" dxfId="23" priority="46" stopIfTrue="1" operator="containsText" text="Riesgo Extremo">
      <formula>NOT(ISERROR(SEARCH("Riesgo Extremo",O29)))</formula>
    </cfRule>
    <cfRule type="containsText" priority="47" stopIfTrue="1" operator="containsText" text="Riesgo Extremo">
      <formula>NOT(ISERROR(SEARCH("Riesgo Extremo",O29)))</formula>
    </cfRule>
    <cfRule type="containsText" dxfId="22" priority="48" stopIfTrue="1" operator="containsText" text="Riesgo Alto">
      <formula>NOT(ISERROR(SEARCH("Riesgo Alto",O29)))</formula>
    </cfRule>
    <cfRule type="containsText" dxfId="21" priority="49" stopIfTrue="1" operator="containsText" text="Riesgo Medio">
      <formula>NOT(ISERROR(SEARCH("Riesgo Medio",O29)))</formula>
    </cfRule>
    <cfRule type="containsText" dxfId="20" priority="50" stopIfTrue="1" operator="containsText" text="Riesgo Bajo">
      <formula>NOT(ISERROR(SEARCH("Riesgo Bajo",O29)))</formula>
    </cfRule>
  </conditionalFormatting>
  <conditionalFormatting sqref="O17:O18">
    <cfRule type="containsText" dxfId="19" priority="36" stopIfTrue="1" operator="containsText" text="Riesgo Extremo">
      <formula>NOT(ISERROR(SEARCH("Riesgo Extremo",O17)))</formula>
    </cfRule>
    <cfRule type="containsText" priority="37" operator="containsText" text="Riesgo Extremo">
      <formula>NOT(ISERROR(SEARCH("Riesgo Extremo",O17)))</formula>
    </cfRule>
    <cfRule type="containsText" dxfId="18" priority="38" stopIfTrue="1" operator="containsText" text="Riesgo Alto">
      <formula>NOT(ISERROR(SEARCH("Riesgo Alto",O17)))</formula>
    </cfRule>
    <cfRule type="containsText" dxfId="17" priority="39" stopIfTrue="1" operator="containsText" text="Riesgo Medio">
      <formula>NOT(ISERROR(SEARCH("Riesgo Medio",O17)))</formula>
    </cfRule>
    <cfRule type="containsText" dxfId="16" priority="40" stopIfTrue="1" operator="containsText" text="Riesgo Bajo">
      <formula>NOT(ISERROR(SEARCH("Riesgo Bajo",O17)))</formula>
    </cfRule>
  </conditionalFormatting>
  <conditionalFormatting sqref="O19:O20">
    <cfRule type="containsText" dxfId="15" priority="31" stopIfTrue="1" operator="containsText" text="Riesgo Extremo">
      <formula>NOT(ISERROR(SEARCH("Riesgo Extremo",O19)))</formula>
    </cfRule>
    <cfRule type="containsText" priority="32" operator="containsText" text="Riesgo Extremo">
      <formula>NOT(ISERROR(SEARCH("Riesgo Extremo",O19)))</formula>
    </cfRule>
    <cfRule type="containsText" dxfId="14" priority="33" stopIfTrue="1" operator="containsText" text="Riesgo Alto">
      <formula>NOT(ISERROR(SEARCH("Riesgo Alto",O19)))</formula>
    </cfRule>
    <cfRule type="containsText" dxfId="13" priority="34" stopIfTrue="1" operator="containsText" text="Riesgo Medio">
      <formula>NOT(ISERROR(SEARCH("Riesgo Medio",O19)))</formula>
    </cfRule>
    <cfRule type="containsText" dxfId="12" priority="35" stopIfTrue="1" operator="containsText" text="Riesgo Bajo">
      <formula>NOT(ISERROR(SEARCH("Riesgo Bajo",O19)))</formula>
    </cfRule>
  </conditionalFormatting>
  <conditionalFormatting sqref="O16">
    <cfRule type="containsText" dxfId="11" priority="16" stopIfTrue="1" operator="containsText" text="Riesgo Extremo">
      <formula>NOT(ISERROR(SEARCH("Riesgo Extremo",O16)))</formula>
    </cfRule>
    <cfRule type="containsText" priority="17" operator="containsText" text="Riesgo Extremo">
      <formula>NOT(ISERROR(SEARCH("Riesgo Extremo",O16)))</formula>
    </cfRule>
    <cfRule type="containsText" dxfId="10" priority="18" stopIfTrue="1" operator="containsText" text="Riesgo Alto">
      <formula>NOT(ISERROR(SEARCH("Riesgo Alto",O16)))</formula>
    </cfRule>
    <cfRule type="containsText" dxfId="9" priority="19" stopIfTrue="1" operator="containsText" text="Riesgo Medio">
      <formula>NOT(ISERROR(SEARCH("Riesgo Medio",O16)))</formula>
    </cfRule>
    <cfRule type="containsText" dxfId="8" priority="20" stopIfTrue="1" operator="containsText" text="Riesgo Bajo">
      <formula>NOT(ISERROR(SEARCH("Riesgo Bajo",O16)))</formula>
    </cfRule>
  </conditionalFormatting>
  <conditionalFormatting sqref="O21:O27">
    <cfRule type="containsText" dxfId="7" priority="11" stopIfTrue="1" operator="containsText" text="Riesgo Extremo">
      <formula>NOT(ISERROR(SEARCH("Riesgo Extremo",O21)))</formula>
    </cfRule>
    <cfRule type="containsText" priority="12" operator="containsText" text="Riesgo Extremo">
      <formula>NOT(ISERROR(SEARCH("Riesgo Extremo",O21)))</formula>
    </cfRule>
    <cfRule type="containsText" dxfId="6" priority="13" stopIfTrue="1" operator="containsText" text="Riesgo Alto">
      <formula>NOT(ISERROR(SEARCH("Riesgo Alto",O21)))</formula>
    </cfRule>
    <cfRule type="containsText" dxfId="5" priority="14" stopIfTrue="1" operator="containsText" text="Riesgo Medio">
      <formula>NOT(ISERROR(SEARCH("Riesgo Medio",O21)))</formula>
    </cfRule>
    <cfRule type="containsText" dxfId="4" priority="15" stopIfTrue="1" operator="containsText" text="Riesgo Bajo">
      <formula>NOT(ISERROR(SEARCH("Riesgo Bajo",O21)))</formula>
    </cfRule>
  </conditionalFormatting>
  <conditionalFormatting sqref="X11:X12">
    <cfRule type="containsText" dxfId="3" priority="6" stopIfTrue="1" operator="containsText" text="Riesgo Extremo">
      <formula>NOT(ISERROR(SEARCH("Riesgo Extremo",X11)))</formula>
    </cfRule>
    <cfRule type="containsText" priority="7" stopIfTrue="1" operator="containsText" text="Riesgo Extremo">
      <formula>NOT(ISERROR(SEARCH("Riesgo Extremo",X11)))</formula>
    </cfRule>
    <cfRule type="containsText" dxfId="2" priority="8" stopIfTrue="1" operator="containsText" text="Riesgo Alto">
      <formula>NOT(ISERROR(SEARCH("Riesgo Alto",X11)))</formula>
    </cfRule>
    <cfRule type="containsText" dxfId="1" priority="9" stopIfTrue="1" operator="containsText" text="Riesgo Medio">
      <formula>NOT(ISERROR(SEARCH("Riesgo Medio",X11)))</formula>
    </cfRule>
    <cfRule type="containsText" dxfId="0" priority="10" stopIfTrue="1" operator="containsText" text="Riesgo Bajo">
      <formula>NOT(ISERROR(SEARCH("Riesgo Bajo",X11)))</formula>
    </cfRule>
  </conditionalFormatting>
  <printOptions horizontalCentered="1" verticalCentered="1"/>
  <pageMargins left="0.70866141732283472" right="0.70866141732283472" top="0.74803149606299213" bottom="0.74803149606299213" header="0.31496062992125984" footer="0.31496062992125984"/>
  <pageSetup paperSize="5" scale="30" orientation="landscape" r:id="rId1"/>
  <rowBreaks count="2" manualBreakCount="2">
    <brk id="21" max="29" man="1"/>
    <brk id="39" max="29" man="1"/>
  </rowBreaks>
  <colBreaks count="1" manualBreakCount="1">
    <brk id="30" max="1048575" man="1"/>
  </colBreaks>
  <ignoredErrors>
    <ignoredError sqref="K27:O29 T19:Y19 T28:Y29 T22:V22 X22 T24:Y24 K24:O24 T27:U27 X27 T14:Y17 T11:Y12 T21:Y21 U20:X20 K22:O22 L21:O21" unlockedFormula="1"/>
  </ignoredErrors>
  <drawing r:id="rId2"/>
  <extLst>
    <ext xmlns:x14="http://schemas.microsoft.com/office/spreadsheetml/2009/9/main" uri="{CCE6A557-97BC-4b89-ADB6-D9C93CAAB3DF}">
      <x14:dataValidations xmlns:xm="http://schemas.microsoft.com/office/excel/2006/main" xWindow="1002" yWindow="508" count="12">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B28 B12 B14</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C28 C12 C14</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E28 E12 E14</xm:sqref>
        </x14:dataValidation>
        <x14:dataValidation type="list" allowBlank="1" showInputMessage="1" showErrorMessage="1" error="Verifique la etapa del riesgo analizado" promptTitle="ETAPA" prompt="Seleccione la etapa del riesgo analizado" xr:uid="{00000000-0002-0000-0000-000003000000}">
          <x14:formula1>
            <xm:f>DILIGENCIAMIENTO!$A$18:$A$22</xm:f>
          </x14:formula1>
          <xm:sqref>D28 D12 D14</xm:sqref>
        </x14:dataValidation>
        <x14:dataValidation type="list" allowBlank="1" showInputMessage="1" showErrorMessage="1" error="Verifique la etapa del riesgo analizado" promptTitle="ETAPA" prompt="Seleccione la etapa del riesgo analizado" xr:uid="{00000000-0002-0000-0000-000004000000}">
          <x14:formula1>
            <xm:f>'D:\Users\Epuentesc\Documents\Procesos de contratación\2021\Interventoría Gestor Documental Garantías\[MATRIZ DE RIESGOS INTERVENTORÍA GESTOR DOCUMENTAL.xlsx]DILIGENCIAMIENTO'!#REF!</xm:f>
          </x14:formula1>
          <xm:sqref>D29</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5000000}">
          <x14:formula1>
            <xm:f>'D:\Users\Epuentesc\Documents\Procesos de contratación\2021\Interventoría Gestor Documental Garantías\[MATRIZ DE RIESGOS INTERVENTORÍA GESTOR DOCUMENTAL.xlsx]DILIGENCIAMIENTO'!#REF!</xm:f>
          </x14:formula1>
          <xm:sqref>U29</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'D:\Users\Epuentesc\Documents\Procesos de contratación\2021\Interventoría Gestor Documental Garantías\[MATRIZ DE RIESGOS INTERVENTORÍA GESTOR DOCUMENTAL.xlsx]DILIGENCIAMIENTO'!#REF!</xm:f>
          </x14:formula1>
          <xm:sqref>J29 S29</xm:sqref>
        </x14:dataValidation>
        <x14:dataValidation type="list" allowBlank="1" showInputMessage="1" showErrorMessage="1" error="Verifique el tipo de riesgo analizado" promptTitle="TIPO" prompt="Seleccione el tipo de riesgo analizado" xr:uid="{00000000-0002-0000-0000-000007000000}">
          <x14:formula1>
            <xm:f>'D:\Users\Epuentesc\Documents\Procesos de contratación\2021\Interventoría Gestor Documental Garantías\[MATRIZ DE RIESGOS INTERVENTORÍA GESTOR DOCUMENTAL.xlsx]DILIGENCIAMIENTO'!#REF!</xm:f>
          </x14:formula1>
          <xm:sqref>E29</xm:sqref>
        </x14:dataValidation>
        <x14:dataValidation type="list" allowBlank="1" showInputMessage="1" showErrorMessage="1" error="Verifique la lista de fuente del riesgo analizado" promptTitle="FUENTE" prompt="Seleccione la fuente del riesgo analizado" xr:uid="{00000000-0002-0000-0000-000008000000}">
          <x14:formula1>
            <xm:f>'D:\Users\Epuentesc\Documents\Procesos de contratación\2021\Interventoría Gestor Documental Garantías\[MATRIZ DE RIESGOS INTERVENTORÍA GESTOR DOCUMENTAL.xlsx]DILIGENCIAMIENTO'!#REF!</xm:f>
          </x14:formula1>
          <xm:sqref>C29</xm:sqref>
        </x14:dataValidation>
        <x14:dataValidation type="list" allowBlank="1" showInputMessage="1" showErrorMessage="1" error="Verifique la lista de clases" promptTitle="CLASE DE RIESGO" prompt="Selecciones la clase del riesgo analizado" xr:uid="{00000000-0002-0000-0000-000009000000}">
          <x14:formula1>
            <xm:f>'D:\Users\Epuentesc\Documents\Procesos de contratación\2021\Interventoría Gestor Documental Garantías\[MATRIZ DE RIESGOS INTERVENTORÍA GESTOR DOCUMENTAL.xlsx]DILIGENCIAMIENTO'!#REF!</xm:f>
          </x14:formula1>
          <xm:sqref>B29</xm:sqref>
        </x14:dataValidation>
        <x14:dataValidation type="list" errorStyle="warning" allowBlank="1" showInputMessage="1" showErrorMessage="1" error="Verifique la probabilidad de ocurrencia" promptTitle="PROBABILIDAD" prompt="Probabilidad de ocurrencia del riesgo analizado" xr:uid="{00000000-0002-0000-0000-00000A000000}">
          <x14:formula1>
            <xm:f>DILIGENCIAMIENTO!$A$37:$A$41</xm:f>
          </x14:formula1>
          <xm:sqref>S14:S28 S11:S12 J11:J12 J14:J28</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B000000}">
          <x14:formula1>
            <xm:f>DILIGENCIAMIENTO!$A$45:$A$53</xm:f>
          </x14:formula1>
          <xm:sqref>U14:U28 U11:U12 L11:L12 L14:L29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23" zoomScale="85" zoomScaleNormal="85" workbookViewId="0">
      <selection activeCell="B32" sqref="B32"/>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92" t="s">
        <v>148</v>
      </c>
      <c r="B1" s="92"/>
    </row>
    <row r="2" spans="1:2" ht="18.75">
      <c r="A2" s="20"/>
      <c r="B2" s="21"/>
    </row>
    <row r="3" spans="1:2" ht="18.75">
      <c r="A3" s="92" t="s">
        <v>149</v>
      </c>
      <c r="B3" s="92"/>
    </row>
    <row r="4" spans="1:2" ht="18.75">
      <c r="A4" s="20"/>
      <c r="B4" s="21"/>
    </row>
    <row r="5" spans="1:2" ht="18.75">
      <c r="A5" s="92" t="s">
        <v>150</v>
      </c>
      <c r="B5" s="92"/>
    </row>
    <row r="7" spans="1:2" ht="15.75" thickBot="1"/>
    <row r="8" spans="1:2">
      <c r="A8" s="93" t="s">
        <v>151</v>
      </c>
      <c r="B8" s="94"/>
    </row>
    <row r="9" spans="1:2" ht="30">
      <c r="A9" s="23" t="s">
        <v>31</v>
      </c>
      <c r="B9" s="24" t="s">
        <v>152</v>
      </c>
    </row>
    <row r="10" spans="1:2" ht="15.75" thickBot="1">
      <c r="A10" s="25" t="s">
        <v>48</v>
      </c>
      <c r="B10" s="26" t="s">
        <v>153</v>
      </c>
    </row>
    <row r="12" spans="1:2" ht="15.75" thickBot="1"/>
    <row r="13" spans="1:2">
      <c r="A13" s="93" t="s">
        <v>154</v>
      </c>
      <c r="B13" s="94"/>
    </row>
    <row r="14" spans="1:2">
      <c r="A14" s="23" t="s">
        <v>32</v>
      </c>
      <c r="B14" s="24" t="s">
        <v>155</v>
      </c>
    </row>
    <row r="15" spans="1:2" ht="30.75" thickBot="1">
      <c r="A15" s="25" t="s">
        <v>61</v>
      </c>
      <c r="B15" s="26" t="s">
        <v>156</v>
      </c>
    </row>
    <row r="16" spans="1:2" ht="15.75" thickBot="1"/>
    <row r="17" spans="1:2">
      <c r="A17" s="93" t="s">
        <v>157</v>
      </c>
      <c r="B17" s="94"/>
    </row>
    <row r="18" spans="1:2" ht="240">
      <c r="A18" s="23" t="s">
        <v>49</v>
      </c>
      <c r="B18" s="24" t="s">
        <v>158</v>
      </c>
    </row>
    <row r="19" spans="1:2" ht="135">
      <c r="A19" s="23" t="s">
        <v>159</v>
      </c>
      <c r="B19" s="24" t="s">
        <v>160</v>
      </c>
    </row>
    <row r="20" spans="1:2" ht="165">
      <c r="A20" s="23" t="s">
        <v>33</v>
      </c>
      <c r="B20" s="24" t="s">
        <v>161</v>
      </c>
    </row>
    <row r="21" spans="1:2" ht="120">
      <c r="A21" s="23" t="s">
        <v>62</v>
      </c>
      <c r="B21" s="24" t="s">
        <v>162</v>
      </c>
    </row>
    <row r="22" spans="1:2" ht="15.75" thickBot="1">
      <c r="A22" s="25" t="s">
        <v>135</v>
      </c>
      <c r="B22" s="26" t="s">
        <v>163</v>
      </c>
    </row>
    <row r="24" spans="1:2">
      <c r="A24" s="95" t="s">
        <v>164</v>
      </c>
      <c r="B24" s="95"/>
    </row>
    <row r="25" spans="1:2" ht="30">
      <c r="A25" s="3" t="s">
        <v>50</v>
      </c>
      <c r="B25" s="4" t="s">
        <v>165</v>
      </c>
    </row>
    <row r="26" spans="1:2" ht="30">
      <c r="A26" s="3" t="s">
        <v>130</v>
      </c>
      <c r="B26" s="4" t="s">
        <v>166</v>
      </c>
    </row>
    <row r="27" spans="1:2" ht="45">
      <c r="A27" s="3" t="s">
        <v>34</v>
      </c>
      <c r="B27" s="4" t="s">
        <v>167</v>
      </c>
    </row>
    <row r="28" spans="1:2" ht="45">
      <c r="A28" s="3" t="s">
        <v>72</v>
      </c>
      <c r="B28" s="4" t="s">
        <v>168</v>
      </c>
    </row>
    <row r="29" spans="1:2">
      <c r="A29" s="3" t="s">
        <v>169</v>
      </c>
      <c r="B29" s="4" t="s">
        <v>170</v>
      </c>
    </row>
    <row r="30" spans="1:2" ht="30">
      <c r="A30" s="3" t="s">
        <v>171</v>
      </c>
      <c r="B30" s="4" t="s">
        <v>172</v>
      </c>
    </row>
    <row r="31" spans="1:2" ht="45">
      <c r="A31" s="3" t="s">
        <v>173</v>
      </c>
      <c r="B31" s="4" t="s">
        <v>174</v>
      </c>
    </row>
    <row r="32" spans="1:2" ht="45">
      <c r="A32" s="3" t="s">
        <v>111</v>
      </c>
      <c r="B32" s="4" t="s">
        <v>175</v>
      </c>
    </row>
    <row r="35" spans="1:3" ht="15.75" thickBot="1"/>
    <row r="36" spans="1:3">
      <c r="A36" s="93" t="s">
        <v>176</v>
      </c>
      <c r="B36" s="94"/>
    </row>
    <row r="37" spans="1:3">
      <c r="A37" s="27" t="s">
        <v>41</v>
      </c>
      <c r="B37" s="24" t="s">
        <v>177</v>
      </c>
    </row>
    <row r="38" spans="1:3">
      <c r="A38" s="27" t="s">
        <v>37</v>
      </c>
      <c r="B38" s="24" t="s">
        <v>178</v>
      </c>
    </row>
    <row r="39" spans="1:3">
      <c r="A39" s="27" t="s">
        <v>53</v>
      </c>
      <c r="B39" s="24" t="s">
        <v>179</v>
      </c>
    </row>
    <row r="40" spans="1:3">
      <c r="A40" s="27" t="s">
        <v>57</v>
      </c>
      <c r="B40" s="24" t="s">
        <v>180</v>
      </c>
    </row>
    <row r="41" spans="1:3" ht="15.75" thickBot="1">
      <c r="A41" s="28" t="s">
        <v>181</v>
      </c>
      <c r="B41" s="26" t="s">
        <v>182</v>
      </c>
    </row>
    <row r="42" spans="1:3">
      <c r="A42" s="7"/>
    </row>
    <row r="43" spans="1:3" ht="15.75" thickBot="1"/>
    <row r="44" spans="1:3">
      <c r="A44" s="93" t="s">
        <v>183</v>
      </c>
      <c r="B44" s="94"/>
    </row>
    <row r="45" spans="1:3" ht="30" customHeight="1">
      <c r="A45" s="96" t="s">
        <v>184</v>
      </c>
      <c r="B45" s="24" t="s">
        <v>185</v>
      </c>
      <c r="C45" s="29" t="s">
        <v>186</v>
      </c>
    </row>
    <row r="46" spans="1:3" ht="30" customHeight="1">
      <c r="A46" s="98"/>
      <c r="B46" s="24" t="s">
        <v>187</v>
      </c>
      <c r="C46" s="29" t="s">
        <v>188</v>
      </c>
    </row>
    <row r="47" spans="1:3" ht="30" customHeight="1">
      <c r="A47" s="96" t="s">
        <v>42</v>
      </c>
      <c r="B47" s="24" t="s">
        <v>189</v>
      </c>
      <c r="C47" s="29" t="s">
        <v>186</v>
      </c>
    </row>
    <row r="48" spans="1:3" ht="30" customHeight="1">
      <c r="A48" s="98"/>
      <c r="B48" s="24" t="s">
        <v>190</v>
      </c>
      <c r="C48" s="29" t="s">
        <v>188</v>
      </c>
    </row>
    <row r="49" spans="1:3" ht="30" customHeight="1">
      <c r="A49" s="96" t="s">
        <v>38</v>
      </c>
      <c r="B49" s="24" t="s">
        <v>191</v>
      </c>
      <c r="C49" s="29" t="s">
        <v>186</v>
      </c>
    </row>
    <row r="50" spans="1:3" ht="30" customHeight="1">
      <c r="A50" s="98"/>
      <c r="B50" s="24" t="s">
        <v>192</v>
      </c>
      <c r="C50" s="29" t="s">
        <v>188</v>
      </c>
    </row>
    <row r="51" spans="1:3" ht="30" customHeight="1">
      <c r="A51" s="96" t="s">
        <v>54</v>
      </c>
      <c r="B51" s="24" t="s">
        <v>193</v>
      </c>
      <c r="C51" s="29" t="s">
        <v>186</v>
      </c>
    </row>
    <row r="52" spans="1:3" ht="30" customHeight="1">
      <c r="A52" s="98"/>
      <c r="B52" s="24" t="s">
        <v>194</v>
      </c>
      <c r="C52" s="29" t="s">
        <v>188</v>
      </c>
    </row>
    <row r="53" spans="1:3" ht="30" customHeight="1">
      <c r="A53" s="96" t="s">
        <v>195</v>
      </c>
      <c r="B53" s="24" t="s">
        <v>196</v>
      </c>
      <c r="C53" s="29" t="s">
        <v>186</v>
      </c>
    </row>
    <row r="54" spans="1:3" ht="30" customHeight="1" thickBot="1">
      <c r="A54" s="97"/>
      <c r="B54" s="26" t="s">
        <v>197</v>
      </c>
      <c r="C54" s="29" t="s">
        <v>188</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2023-06-20T16:10:06Z</dcterms:modified>
  <cp:category/>
  <cp:contentStatus/>
</cp:coreProperties>
</file>