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MV 2019 II\IP-DT-HUI-XXX-2019\3701\"/>
    </mc:Choice>
  </mc:AlternateContent>
  <bookViews>
    <workbookView xWindow="0" yWindow="0" windowWidth="24000" windowHeight="10890"/>
  </bookViews>
  <sheets>
    <sheet name="PROPUESTA ECONOMICA " sheetId="4" r:id="rId1"/>
    <sheet name="PRESUP 3701 Mezcla" sheetId="1" r:id="rId2"/>
    <sheet name="APU mezcla 3701" sheetId="5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_____INF1" localSheetId="2">#REF!</definedName>
    <definedName name="______INF1" localSheetId="1">#REF!</definedName>
    <definedName name="______INF1">#REF!</definedName>
    <definedName name="___INF1" localSheetId="2">#REF!</definedName>
    <definedName name="___INF1" localSheetId="1">#REF!</definedName>
    <definedName name="___INF1">#REF!</definedName>
    <definedName name="_A17000" localSheetId="2">#REF!</definedName>
    <definedName name="_A17000">#REF!</definedName>
    <definedName name="_A20000" localSheetId="2">#REF!</definedName>
    <definedName name="_A20000">#REF!</definedName>
    <definedName name="_A30000" localSheetId="2">#REF!</definedName>
    <definedName name="_A30000">#REF!</definedName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INF1" localSheetId="2">#REF!</definedName>
    <definedName name="_INF1" localSheetId="1">#REF!</definedName>
    <definedName name="_INF1">#REF!</definedName>
    <definedName name="_rc" localSheetId="2">#REF!</definedName>
    <definedName name="_rc">#REF!</definedName>
    <definedName name="_SBC1">[1]INV!$A$12:$D$15</definedName>
    <definedName name="_SBC3">[1]INV!$F$12:$I$15</definedName>
    <definedName name="_SBC5">[1]INV!$K$12:$N$15</definedName>
    <definedName name="a" localSheetId="2">DATE(YEAR('APU mezcla 3701'!Loan_Start),MONTH('APU mezcla 3701'!Loan_Start)+Payment_Number,DAY('APU mezcla 3701'!Loan_Start))</definedName>
    <definedName name="a">DATE(YEAR(Loan_Start),MONTH(Loan_Start)+Payment_Number,DAY(Loan_Start))</definedName>
    <definedName name="A_impresión_IM" localSheetId="2">#REF!</definedName>
    <definedName name="A_impresión_IM">#REF!</definedName>
    <definedName name="AAC">[1]AASHTO!$A$14:$F$17</definedName>
    <definedName name="ABG">[1]AASHTO!$A$2:$F$5</definedName>
    <definedName name="AccessDatabase" hidden="1">"A:\SAIN.mdb"</definedName>
    <definedName name="actual" localSheetId="2">'[2]ESTADO RED'!#REF!</definedName>
    <definedName name="actual">'[2]ESTADO RED'!#REF!</definedName>
    <definedName name="ad" localSheetId="2">#REF!</definedName>
    <definedName name="ad">#REF!</definedName>
    <definedName name="ADMINISTRADOR">[3]CUMPLIMIENTO!$C$5</definedName>
    <definedName name="ADMINISTRADOR_VIAL__ARMANDO_SANCHEZ_SANCHEZ">[4]INDICMICROEMP!$A$20</definedName>
    <definedName name="admon">[5]DATOS!$B$16</definedName>
    <definedName name="admon1">[6]DATOS!$B$16</definedName>
    <definedName name="ah" localSheetId="2">#REF!</definedName>
    <definedName name="ah">#REF!</definedName>
    <definedName name="ahe" localSheetId="2">#REF!</definedName>
    <definedName name="ahe">#REF!</definedName>
    <definedName name="aj" localSheetId="2">#REF!</definedName>
    <definedName name="aj">#REF!</definedName>
    <definedName name="ANTONIA" localSheetId="2">IF('APU mezcla 3701'!FABIAN,Header_Row+'APU mezcla 3701'!Number_of_Payments,Header_Row)</definedName>
    <definedName name="ANTONIA">IF(FABIAN,Header_Row+Number_of_Payments,Header_Row)</definedName>
    <definedName name="año" localSheetId="2">'[2]ESTADO RED'!#REF!</definedName>
    <definedName name="año">'[2]ESTADO RED'!#REF!</definedName>
    <definedName name="año1" localSheetId="2">'[7]ESTADO RED'!#REF!</definedName>
    <definedName name="año1">'[7]ESTADO RED'!#REF!</definedName>
    <definedName name="ao" localSheetId="2">#REF!</definedName>
    <definedName name="ao">#REF!</definedName>
    <definedName name="_xlnm.Print_Area" localSheetId="1">'PRESUP 3701 Mezcla'!$A$1:$J$46</definedName>
    <definedName name="as" localSheetId="2">#REF!</definedName>
    <definedName name="as">#REF!</definedName>
    <definedName name="ASB">[1]AASHTO!$A$8:$F$11</definedName>
    <definedName name="au" localSheetId="2">#REF!</definedName>
    <definedName name="au">#REF!</definedName>
    <definedName name="aur" localSheetId="2">#REF!</definedName>
    <definedName name="aur">#REF!</definedName>
    <definedName name="av" localSheetId="2">#REF!</definedName>
    <definedName name="av">#REF!</definedName>
    <definedName name="ax" localSheetId="2">#REF!</definedName>
    <definedName name="ax">#REF!</definedName>
    <definedName name="bb" localSheetId="2">#REF!</definedName>
    <definedName name="bb">#REF!</definedName>
    <definedName name="Beg_Bal" localSheetId="2">#REF!</definedName>
    <definedName name="Beg_Bal">#REF!</definedName>
    <definedName name="bgh" localSheetId="2">#REF!</definedName>
    <definedName name="bgh">#REF!</definedName>
    <definedName name="BHT" localSheetId="2">#REF!</definedName>
    <definedName name="BHT">#REF!</definedName>
    <definedName name="bimestre">'[2]ESTADO RED'!$E$8</definedName>
    <definedName name="BJHVVHGH" localSheetId="2">DATE(YEAR('APU mezcla 3701'!Loan_Start),MONTH('APU mezcla 3701'!Loan_Start)+Payment_Number,DAY('APU mezcla 3701'!Loan_Start))</definedName>
    <definedName name="BJHVVHGH">DATE(YEAR(Loan_Start),MONTH(Loan_Start)+Payment_Number,DAY(Loan_Start))</definedName>
    <definedName name="bl" localSheetId="2">#REF!</definedName>
    <definedName name="bl">#REF!</definedName>
    <definedName name="bnm" localSheetId="2">#REF!</definedName>
    <definedName name="bnm">#REF!</definedName>
    <definedName name="BUENO4006" localSheetId="2">#REF!</definedName>
    <definedName name="BUENO4006">#REF!</definedName>
    <definedName name="BUENO4006A" localSheetId="2">#REF!</definedName>
    <definedName name="BUENO4006A">#REF!</definedName>
    <definedName name="BUENO40CN01" localSheetId="2">#REF!</definedName>
    <definedName name="BUENO40CN01">#REF!</definedName>
    <definedName name="BUENO40CNA" localSheetId="2">#REF!</definedName>
    <definedName name="BUENO40CNA">#REF!</definedName>
    <definedName name="BUENO40CNB" localSheetId="2">#REF!</definedName>
    <definedName name="BUENO40CNB">#REF!</definedName>
    <definedName name="BUENO55CN01" localSheetId="2">#REF!</definedName>
    <definedName name="BUENO55CN01">#REF!</definedName>
    <definedName name="BUENO55CN03" localSheetId="2">#REF!</definedName>
    <definedName name="BUENO55CN03">#REF!</definedName>
    <definedName name="BUENO5607" localSheetId="2">#REF!</definedName>
    <definedName name="BUENO5607">#REF!</definedName>
    <definedName name="BUENOAFIR5607" localSheetId="2">#REF!</definedName>
    <definedName name="BUENOAFIR5607">#REF!</definedName>
    <definedName name="bw" localSheetId="2">#REF!</definedName>
    <definedName name="bw">#REF!</definedName>
    <definedName name="CARLOS" localSheetId="2">DATE(YEAR('APU mezcla 3701'!Loan_Start),MONTH('APU mezcla 3701'!Loan_Start)+Payment_Number,DAY('APU mezcla 3701'!Loan_Start))</definedName>
    <definedName name="CARLOS">DATE(YEAR(Loan_Start),MONTH(Loan_Start)+Payment_Number,DAY(Loan_Start))</definedName>
    <definedName name="CAROL">'[5]precios-básicos2002'!$C$12:$C$56</definedName>
    <definedName name="carol1">'[6]precios-básicos2002'!$C$12:$C$56</definedName>
    <definedName name="CARRETERAS">[5]DATOS!$A$9</definedName>
    <definedName name="causa">[8]Datos!$B$3:$D$72</definedName>
    <definedName name="cc" localSheetId="2">#REF!</definedName>
    <definedName name="cc">#REF!</definedName>
    <definedName name="cd" localSheetId="2">#REF!</definedName>
    <definedName name="cd">#REF!</definedName>
    <definedName name="clase">[8]Datos!$E$3:$F$10</definedName>
    <definedName name="co" localSheetId="2">#REF!</definedName>
    <definedName name="co">#REF!</definedName>
    <definedName name="cp" localSheetId="2">#REF!</definedName>
    <definedName name="cp">#REF!</definedName>
    <definedName name="Criticos" localSheetId="2">#REF!</definedName>
    <definedName name="Criticos">#REF!</definedName>
    <definedName name="cv" localSheetId="2">#REF!</definedName>
    <definedName name="cv">#REF!</definedName>
    <definedName name="cx" localSheetId="2">#REF!</definedName>
    <definedName name="cx">#REF!</definedName>
    <definedName name="D" localSheetId="2">Scheduled_Payment+Extra_Payment</definedName>
    <definedName name="D">Scheduled_Payment+Extra_Payment</definedName>
    <definedName name="DANI">[5]ITEMS!$B$6:$B$176</definedName>
    <definedName name="Data" localSheetId="2">#REF!</definedName>
    <definedName name="Data">#REF!</definedName>
    <definedName name="dc" localSheetId="2">#REF!</definedName>
    <definedName name="dc">#REF!</definedName>
    <definedName name="DCF" localSheetId="2">#REF!</definedName>
    <definedName name="DCF">#REF!</definedName>
    <definedName name="dd" localSheetId="2">#REF!</definedName>
    <definedName name="dd">#REF!</definedName>
    <definedName name="DDDD" localSheetId="2">IF('APU mezcla 3701'!Values_Entered,Header_Row+'APU mezcla 3701'!Number_of_Payments,Header_Row)</definedName>
    <definedName name="DDDD">IF(Values_Entered,Header_Row+Number_of_Payments,Header_Row)</definedName>
    <definedName name="df" localSheetId="2">#REF!</definedName>
    <definedName name="df">#REF!</definedName>
    <definedName name="di" localSheetId="2">#REF!</definedName>
    <definedName name="di">#REF!</definedName>
    <definedName name="dj" localSheetId="2">#REF!</definedName>
    <definedName name="dj">#REF!</definedName>
    <definedName name="dl" localSheetId="2">#REF!</definedName>
    <definedName name="dl">#REF!</definedName>
    <definedName name="dm" localSheetId="2">#REF!</definedName>
    <definedName name="dm">#REF!</definedName>
    <definedName name="do" localSheetId="2">#REF!</definedName>
    <definedName name="do">#REF!</definedName>
    <definedName name="DOR" localSheetId="2">#REF!</definedName>
    <definedName name="DOR">#REF!</definedName>
    <definedName name="drf" localSheetId="2">#REF!</definedName>
    <definedName name="drf">#REF!</definedName>
    <definedName name="DSA" localSheetId="2">#REF!</definedName>
    <definedName name="DSA">#REF!</definedName>
    <definedName name="dt" localSheetId="2">#REF!</definedName>
    <definedName name="dt">#REF!</definedName>
    <definedName name="DTS" localSheetId="2">#REF!</definedName>
    <definedName name="DTS">#REF!</definedName>
    <definedName name="ee" localSheetId="2">#REF!</definedName>
    <definedName name="ee">#REF!</definedName>
    <definedName name="ef" localSheetId="2">#REF!</definedName>
    <definedName name="ef">#REF!</definedName>
    <definedName name="el" localSheetId="2">#REF!</definedName>
    <definedName name="el">#REF!</definedName>
    <definedName name="End_Bal" localSheetId="2">#REF!</definedName>
    <definedName name="End_Bal">#REF!</definedName>
    <definedName name="equi">'[5]precios-básicos2002'!$C$12:$C$56</definedName>
    <definedName name="equipo">'[5]precios-básicos2002'!$C$12:$E$56</definedName>
    <definedName name="er" localSheetId="2">#REF!</definedName>
    <definedName name="er">#REF!</definedName>
    <definedName name="Extra_Pay" localSheetId="2">#REF!</definedName>
    <definedName name="Extra_Pay">#REF!</definedName>
    <definedName name="fa" localSheetId="2">#REF!</definedName>
    <definedName name="fa">#REF!</definedName>
    <definedName name="FABI" localSheetId="2">Scheduled_Payment+Extra_Payment</definedName>
    <definedName name="FABI">Scheduled_Payment+Extra_Payment</definedName>
    <definedName name="FABIAN" localSheetId="2">IF('APU mezcla 3701'!Loan_Amount*'APU mezcla 3701'!Interest_Rate*'APU mezcla 3701'!Loan_Years*'APU mezcla 3701'!Loan_Start&gt;0,1,0)</definedName>
    <definedName name="FABIAN">IF(Loan_Amount*Interest_Rate*Loan_Years*Loan_Start&gt;0,1,0)</definedName>
    <definedName name="fb" localSheetId="2">#REF!</definedName>
    <definedName name="fb">#REF!</definedName>
    <definedName name="fd" localSheetId="2">#REF!</definedName>
    <definedName name="fd">#REF!</definedName>
    <definedName name="fda" localSheetId="2">#REF!</definedName>
    <definedName name="fda">#REF!</definedName>
    <definedName name="ff" localSheetId="2">#REF!</definedName>
    <definedName name="ff">#REF!</definedName>
    <definedName name="fg" localSheetId="2">#REF!</definedName>
    <definedName name="fg">#REF!</definedName>
    <definedName name="FGV" localSheetId="2">#REF!</definedName>
    <definedName name="FGV">#REF!</definedName>
    <definedName name="fi" localSheetId="2">#REF!</definedName>
    <definedName name="fi">#REF!</definedName>
    <definedName name="fk" localSheetId="2">#REF!</definedName>
    <definedName name="fk">#REF!</definedName>
    <definedName name="flq" localSheetId="2">#REF!</definedName>
    <definedName name="flq">#REF!</definedName>
    <definedName name="fu" localSheetId="2">#REF!</definedName>
    <definedName name="fu">#REF!</definedName>
    <definedName name="Full_Print" localSheetId="2">#REF!</definedName>
    <definedName name="Full_Print">#REF!</definedName>
    <definedName name="fv" localSheetId="2">#REF!</definedName>
    <definedName name="fv">#REF!</definedName>
    <definedName name="fy" localSheetId="2">#REF!</definedName>
    <definedName name="fy">#REF!</definedName>
    <definedName name="ga" localSheetId="2">#REF!</definedName>
    <definedName name="ga">#REF!</definedName>
    <definedName name="gb" localSheetId="2">#REF!</definedName>
    <definedName name="gb">#REF!</definedName>
    <definedName name="gc" localSheetId="2">#REF!</definedName>
    <definedName name="gc">#REF!</definedName>
    <definedName name="gd" localSheetId="2">#REF!</definedName>
    <definedName name="gd">#REF!</definedName>
    <definedName name="gdj" localSheetId="2">#REF!</definedName>
    <definedName name="gdj">#REF!</definedName>
    <definedName name="gf" localSheetId="2">#REF!</definedName>
    <definedName name="gf">#REF!</definedName>
    <definedName name="gft" localSheetId="2">#REF!</definedName>
    <definedName name="gft">#REF!</definedName>
    <definedName name="gg" localSheetId="2">#REF!</definedName>
    <definedName name="gg">#REF!</definedName>
    <definedName name="gh" localSheetId="2">#REF!</definedName>
    <definedName name="gh">#REF!</definedName>
    <definedName name="ghu" localSheetId="2">#REF!</definedName>
    <definedName name="ghu">#REF!</definedName>
    <definedName name="gj" localSheetId="2">#REF!</definedName>
    <definedName name="gj">#REF!</definedName>
    <definedName name="gl" localSheetId="2">#REF!</definedName>
    <definedName name="gl">#REF!</definedName>
    <definedName name="gmt" localSheetId="2">#REF!</definedName>
    <definedName name="gmt">#REF!</definedName>
    <definedName name="gn" localSheetId="2">#REF!</definedName>
    <definedName name="gn">#REF!</definedName>
    <definedName name="gnm" localSheetId="2">#REF!</definedName>
    <definedName name="gnm">#REF!</definedName>
    <definedName name="gñ" localSheetId="2">#REF!</definedName>
    <definedName name="gñ">#REF!</definedName>
    <definedName name="gp" localSheetId="2">#REF!</definedName>
    <definedName name="gp">#REF!</definedName>
    <definedName name="grl" localSheetId="2">#REF!</definedName>
    <definedName name="grl">#REF!</definedName>
    <definedName name="gte" localSheetId="2">#REF!</definedName>
    <definedName name="gte">#REF!</definedName>
    <definedName name="GTI" localSheetId="2">#REF!</definedName>
    <definedName name="GTI">#REF!</definedName>
    <definedName name="gy" localSheetId="2">#REF!</definedName>
    <definedName name="gy">#REF!</definedName>
    <definedName name="ha" localSheetId="2">#REF!</definedName>
    <definedName name="ha">#REF!</definedName>
    <definedName name="Header_Row">ROW(#REF!)</definedName>
    <definedName name="hgt" localSheetId="2">#REF!</definedName>
    <definedName name="hgt">#REF!</definedName>
    <definedName name="hgu" localSheetId="2">#REF!</definedName>
    <definedName name="hgu">#REF!</definedName>
    <definedName name="hh" localSheetId="2">#REF!</definedName>
    <definedName name="hh">#REF!</definedName>
    <definedName name="hj" localSheetId="2">#REF!</definedName>
    <definedName name="hj">#REF!</definedName>
    <definedName name="hjk" localSheetId="2">#REF!</definedName>
    <definedName name="hjk">#REF!</definedName>
    <definedName name="hl" localSheetId="2">#REF!</definedName>
    <definedName name="hl">#REF!</definedName>
    <definedName name="hnt" localSheetId="2">#REF!</definedName>
    <definedName name="hnt">#REF!</definedName>
    <definedName name="HOJA" localSheetId="2">DATE(YEAR('APU mezcla 3701'!Loan_Start),MONTH('APU mezcla 3701'!Loan_Start)+Payment_Number,DAY('APU mezcla 3701'!Loan_Start))</definedName>
    <definedName name="HOJA">DATE(YEAR([0]!Loan_Start),MONTH([0]!Loan_Start)+Payment_Number,DAY([0]!Loan_Start))</definedName>
    <definedName name="HOJA444" localSheetId="2">DATE(YEAR('APU mezcla 3701'!Loan_Start),MONTH('APU mezcla 3701'!Loan_Start)+Payment_Number,DAY('APU mezcla 3701'!Loan_Start))</definedName>
    <definedName name="HOJA444">DATE(YEAR([0]!Loan_Start),MONTH([0]!Loan_Start)+Payment_Number,DAY([0]!Loan_Start))</definedName>
    <definedName name="hp" localSheetId="2">#REF!</definedName>
    <definedName name="hp">#REF!</definedName>
    <definedName name="hqi" localSheetId="2">#REF!</definedName>
    <definedName name="hqi">#REF!</definedName>
    <definedName name="ht" localSheetId="2">#REF!</definedName>
    <definedName name="ht">#REF!</definedName>
    <definedName name="htk" localSheetId="2">#REF!</definedName>
    <definedName name="htk">#REF!</definedName>
    <definedName name="HYT" localSheetId="2">#REF!</definedName>
    <definedName name="HYT">#REF!</definedName>
    <definedName name="id" localSheetId="2">#REF!</definedName>
    <definedName name="id">#REF!</definedName>
    <definedName name="ig" localSheetId="2">#REF!</definedName>
    <definedName name="ig">#REF!</definedName>
    <definedName name="ii" localSheetId="2">#REF!</definedName>
    <definedName name="ii">#REF!</definedName>
    <definedName name="ik" localSheetId="2">#REF!</definedName>
    <definedName name="ik">#REF!</definedName>
    <definedName name="ikj" localSheetId="2">#REF!</definedName>
    <definedName name="ikj">#REF!</definedName>
    <definedName name="imprevistos">[5]DATOS!$B$17</definedName>
    <definedName name="IND">[9]items!$C$4:$J$247</definedName>
    <definedName name="inf" localSheetId="2">#REF!</definedName>
    <definedName name="inf" localSheetId="1">#REF!</definedName>
    <definedName name="inf">#REF!</definedName>
    <definedName name="Int" localSheetId="2">#REF!</definedName>
    <definedName name="Int">#REF!</definedName>
    <definedName name="Interest_Rate" localSheetId="2">#REF!</definedName>
    <definedName name="Interest_Rate">#REF!</definedName>
    <definedName name="INV_11">'[10]PR 1'!$A$2:$N$655</definedName>
    <definedName name="io" localSheetId="2">#REF!</definedName>
    <definedName name="io">#REF!</definedName>
    <definedName name="ir" localSheetId="2">#REF!</definedName>
    <definedName name="ir">#REF!</definedName>
    <definedName name="it." localSheetId="2">#REF!</definedName>
    <definedName name="it.">#REF!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3" localSheetId="2">#REF!</definedName>
    <definedName name="ITEM3">#REF!</definedName>
    <definedName name="items">[5]ITEMS!$B$6:$B$176</definedName>
    <definedName name="jh" localSheetId="2">#REF!</definedName>
    <definedName name="jh">#REF!</definedName>
    <definedName name="jj" localSheetId="2">#REF!</definedName>
    <definedName name="jj">#REF!</definedName>
    <definedName name="jk" localSheetId="2">#REF!</definedName>
    <definedName name="jk">#REF!</definedName>
    <definedName name="jn" localSheetId="2">#REF!</definedName>
    <definedName name="jn">#REF!</definedName>
    <definedName name="jñ" localSheetId="2">#REF!</definedName>
    <definedName name="jñ">#REF!</definedName>
    <definedName name="jo" localSheetId="2">#REF!</definedName>
    <definedName name="jo">#REF!</definedName>
    <definedName name="jt" localSheetId="2">#REF!</definedName>
    <definedName name="jt">#REF!</definedName>
    <definedName name="jui" localSheetId="2">#REF!</definedName>
    <definedName name="jui">#REF!</definedName>
    <definedName name="jun" localSheetId="2">#REF!</definedName>
    <definedName name="jun">#REF!</definedName>
    <definedName name="juy" localSheetId="2">#REF!</definedName>
    <definedName name="juy">#REF!</definedName>
    <definedName name="kio" localSheetId="2">#REF!</definedName>
    <definedName name="kio">#REF!</definedName>
    <definedName name="kip" localSheetId="2">#REF!</definedName>
    <definedName name="kip">#REF!</definedName>
    <definedName name="KJH" localSheetId="2">#REF!</definedName>
    <definedName name="KJH">#REF!</definedName>
    <definedName name="kl" localSheetId="2">#REF!</definedName>
    <definedName name="kl">#REF!</definedName>
    <definedName name="kñy" localSheetId="2">#REF!</definedName>
    <definedName name="kñy">#REF!</definedName>
    <definedName name="ko">[11]items!$C$4:$J$247</definedName>
    <definedName name="kuh" localSheetId="2">#REF!</definedName>
    <definedName name="kuh">#REF!</definedName>
    <definedName name="kuy" localSheetId="2">#REF!</definedName>
    <definedName name="kuy">#REF!</definedName>
    <definedName name="L_L" localSheetId="2">IF('APU mezcla 3701'!Values_Entered,Header_Row+'APU mezcla 3701'!Number_of_Payments,Header_Row)</definedName>
    <definedName name="L_L">IF(Values_Entered,Header_Row+Number_of_Payments,Header_Row)</definedName>
    <definedName name="Last_Row" localSheetId="2">IF('APU mezcla 3701'!Values_Entered,Header_Row+'APU mezcla 3701'!Number_of_Payments,Header_Row)</definedName>
    <definedName name="Last_Row">IF(Values_Entered,Header_Row+Number_of_Payments,Header_Row)</definedName>
    <definedName name="LINEA">[5]DATOS!$B$16</definedName>
    <definedName name="ll" localSheetId="2">#REF!</definedName>
    <definedName name="ll" localSheetId="1">#REF!</definedName>
    <definedName name="ll">#REF!</definedName>
    <definedName name="LÑP" localSheetId="2">#REF!</definedName>
    <definedName name="LÑP">#REF!</definedName>
    <definedName name="Loan_Amount" localSheetId="2">#REF!</definedName>
    <definedName name="Loan_Amount">#REF!</definedName>
    <definedName name="Loan_Start" localSheetId="2">#REF!</definedName>
    <definedName name="Loan_Start">#REF!</definedName>
    <definedName name="Loan_Years" localSheetId="2">#REF!</definedName>
    <definedName name="Loan_Years">#REF!</definedName>
    <definedName name="LOCA" localSheetId="2">IF('APU mezcla 3701'!RICO,Header_Row+'APU mezcla 3701'!TUPI,Header_Row)</definedName>
    <definedName name="LOCA">IF(RICO,Header_Row+TUPI,Header_Row)</definedName>
    <definedName name="LOCALIZACIÓN_Y_REPLANTEO._ESTRUCTURAS" localSheetId="2">[12]INDICE!#REF!</definedName>
    <definedName name="LOCALIZACIÓN_Y_REPLANTEO._ESTRUCTURAS" localSheetId="1">[12]INDICE!#REF!</definedName>
    <definedName name="LOCALIZACIÓN_Y_REPLANTEO._ESTRUCTURAS">[12]INDICE!#REF!</definedName>
    <definedName name="LOI" localSheetId="2">#REF!</definedName>
    <definedName name="LOI">#REF!</definedName>
    <definedName name="LOPE" localSheetId="2">#REF!</definedName>
    <definedName name="LOPE" localSheetId="1">#REF!</definedName>
    <definedName name="LOPE">#REF!</definedName>
    <definedName name="LUCY" localSheetId="2">OFFSET('APU mezcla 3701'!Full_Print,0,0,'APU mezcla 3701'!LOCA)</definedName>
    <definedName name="LUCY">OFFSET(Full_Print,0,0,LOCA)</definedName>
    <definedName name="m" localSheetId="2">Scheduled_Payment+Extra_Payment</definedName>
    <definedName name="m">Scheduled_Payment+Extra_Payment</definedName>
    <definedName name="MALO4006" localSheetId="2">#REF!</definedName>
    <definedName name="MALO4006">#REF!</definedName>
    <definedName name="MALO4006A" localSheetId="2">#REF!</definedName>
    <definedName name="MALO4006A">#REF!</definedName>
    <definedName name="MALO40CN01" localSheetId="2">#REF!</definedName>
    <definedName name="MALO40CN01">#REF!</definedName>
    <definedName name="MALO40CNA" localSheetId="2">#REF!</definedName>
    <definedName name="MALO40CNA">#REF!</definedName>
    <definedName name="MALO40CNB" localSheetId="2">#REF!</definedName>
    <definedName name="MALO40CNB">#REF!</definedName>
    <definedName name="MALO55CN01" localSheetId="2">#REF!</definedName>
    <definedName name="MALO55CN01">#REF!</definedName>
    <definedName name="MALO55CN03" localSheetId="2">#REF!</definedName>
    <definedName name="MALO55CN03">#REF!</definedName>
    <definedName name="MALO5607" localSheetId="2">#REF!</definedName>
    <definedName name="MALO5607">#REF!</definedName>
    <definedName name="MALOAFIR5607" localSheetId="2">#REF!</definedName>
    <definedName name="MALOAFIR5607">#REF!</definedName>
    <definedName name="MARTA" localSheetId="2">IF('APU mezcla 3701'!Loan_Amount*'APU mezcla 3701'!Interest_Rate*'APU mezcla 3701'!Loan_Years*'APU mezcla 3701'!Loan_Start&gt;0,1,0)</definedName>
    <definedName name="MARTA">IF(Loan_Amount*Interest_Rate*Loan_Years*Loan_Start&gt;0,1,0)</definedName>
    <definedName name="MARTHA">[5]DATOS!$A$9</definedName>
    <definedName name="mater">'[5]precios-básicos2002'!$C$59:$C$127</definedName>
    <definedName name="materiales">'[5]precios-básicos2002'!$C$59:$E$127</definedName>
    <definedName name="mdo">'[5]precios-básicos2002'!$C$131:$C$140</definedName>
    <definedName name="mf" localSheetId="2">#REF!</definedName>
    <definedName name="mf">#REF!</definedName>
    <definedName name="mhg" localSheetId="2">#REF!</definedName>
    <definedName name="mhg">#REF!</definedName>
    <definedName name="mht" localSheetId="2">#REF!</definedName>
    <definedName name="mht">#REF!</definedName>
    <definedName name="mhy" localSheetId="2">#REF!</definedName>
    <definedName name="mhy">#REF!</definedName>
    <definedName name="mju" localSheetId="2">#REF!</definedName>
    <definedName name="mju">#REF!</definedName>
    <definedName name="mku" localSheetId="2">#REF!</definedName>
    <definedName name="mku">#REF!</definedName>
    <definedName name="mm" localSheetId="2">#REF!</definedName>
    <definedName name="mm">#REF!</definedName>
    <definedName name="mmm" localSheetId="2">#REF!</definedName>
    <definedName name="mmm">#REF!</definedName>
    <definedName name="mobra">'[5]precios-básicos2002'!$C$131:$E$140</definedName>
    <definedName name="mr" localSheetId="2">#REF!</definedName>
    <definedName name="mr">#REF!</definedName>
    <definedName name="nb" localSheetId="2">#REF!</definedName>
    <definedName name="nb">#REF!</definedName>
    <definedName name="nbv" localSheetId="2">#REF!</definedName>
    <definedName name="nbv">#REF!</definedName>
    <definedName name="nece.cab" localSheetId="2">#REF!</definedName>
    <definedName name="nece.cab">#REF!</definedName>
    <definedName name="NHG" localSheetId="2">#REF!</definedName>
    <definedName name="NHG">#REF!</definedName>
    <definedName name="NJH" localSheetId="2">#REF!</definedName>
    <definedName name="NJH">#REF!</definedName>
    <definedName name="nm" localSheetId="2">#REF!</definedName>
    <definedName name="nm">#REF!</definedName>
    <definedName name="nr" localSheetId="2">#REF!</definedName>
    <definedName name="nr">#REF!</definedName>
    <definedName name="nt" localSheetId="2">#REF!</definedName>
    <definedName name="nt">#REF!</definedName>
    <definedName name="Num_Pmt_Per_Year" localSheetId="2">#REF!</definedName>
    <definedName name="Num_Pmt_Per_Year">#REF!</definedName>
    <definedName name="Number_of_Payments" localSheetId="2">MATCH(0.01,'APU mezcla 3701'!End_Bal,-1)+1</definedName>
    <definedName name="Number_of_Payments">MATCH(0.01,End_Bal,-1)+1</definedName>
    <definedName name="ñl" localSheetId="2">#REF!</definedName>
    <definedName name="ñl">#REF!</definedName>
    <definedName name="ññ" localSheetId="2">#REF!</definedName>
    <definedName name="ññ">#REF!</definedName>
    <definedName name="ÑÑÑ" localSheetId="2">#REF!</definedName>
    <definedName name="ÑÑÑ" localSheetId="1">#REF!</definedName>
    <definedName name="ÑÑÑ">#REF!</definedName>
    <definedName name="ñok" localSheetId="2">#REF!</definedName>
    <definedName name="ñok">#REF!</definedName>
    <definedName name="ñp" localSheetId="2">#REF!</definedName>
    <definedName name="ñp">#REF!</definedName>
    <definedName name="ñpo" localSheetId="2">#REF!</definedName>
    <definedName name="ñpo">#REF!</definedName>
    <definedName name="oo" localSheetId="2">#REF!</definedName>
    <definedName name="oo">#REF!</definedName>
    <definedName name="os" localSheetId="2">#REF!</definedName>
    <definedName name="os">#REF!</definedName>
    <definedName name="PATIOS">[13]INDICE!$A$9:$G$290</definedName>
    <definedName name="Pay_Date" localSheetId="2">#REF!</definedName>
    <definedName name="Pay_Date">#REF!</definedName>
    <definedName name="Pay_Num" localSheetId="2">#REF!</definedName>
    <definedName name="Pay_Num">#REF!</definedName>
    <definedName name="Payment_Date" localSheetId="2">DATE(YEAR('APU mezcla 3701'!Loan_Start),MONTH('APU mezcla 3701'!Loan_Start)+Payment_Number,DAY('APU mezcla 3701'!Loan_Start))</definedName>
    <definedName name="Payment_Date">DATE(YEAR(Loan_Start),MONTH(Loan_Start)+Payment_Number,DAY(Loan_Start))</definedName>
    <definedName name="PAZ">[14]INDICE!$A$3:$F$9</definedName>
    <definedName name="PERIODO">[3]CUMPLIMIENTO!$M$5</definedName>
    <definedName name="PILOTE" localSheetId="2">#REF!</definedName>
    <definedName name="PILOTE" localSheetId="1">#REF!</definedName>
    <definedName name="PILOTE">#REF!</definedName>
    <definedName name="pñ" localSheetId="2">#REF!</definedName>
    <definedName name="pñ">#REF!</definedName>
    <definedName name="po" localSheetId="2">#REF!</definedName>
    <definedName name="po">#REF!</definedName>
    <definedName name="poi" localSheetId="2">#REF!</definedName>
    <definedName name="poi">#REF!</definedName>
    <definedName name="POO" localSheetId="2">#REF!</definedName>
    <definedName name="POO">#REF!</definedName>
    <definedName name="pp" localSheetId="2">#REF!</definedName>
    <definedName name="pp">#REF!</definedName>
    <definedName name="PRECIO" localSheetId="2">#REF!</definedName>
    <definedName name="PRECIO">#REF!</definedName>
    <definedName name="precios" localSheetId="2">#REF!</definedName>
    <definedName name="precios">#REF!</definedName>
    <definedName name="prestaciones">[5]DATOS!$B$14</definedName>
    <definedName name="primer" localSheetId="2">'[2]ESTADO RED'!#REF!</definedName>
    <definedName name="primer">'[2]ESTADO RED'!#REF!</definedName>
    <definedName name="Princ" localSheetId="2">#REF!</definedName>
    <definedName name="Princ">#REF!</definedName>
    <definedName name="Print_Area_MI" localSheetId="2">#REF!</definedName>
    <definedName name="Print_Area_MI" localSheetId="1">#REF!</definedName>
    <definedName name="Print_Area_MI">#REF!</definedName>
    <definedName name="Print_Area_Reset" localSheetId="2">OFFSET('APU mezcla 3701'!Full_Print,0,0,'APU mezcla 3701'!Last_Row)</definedName>
    <definedName name="Print_Area_Reset">OFFSET(Full_Print,0,0,Last_Row)</definedName>
    <definedName name="q" localSheetId="2">#REF!</definedName>
    <definedName name="q">#REF!</definedName>
    <definedName name="qq" localSheetId="2">#REF!</definedName>
    <definedName name="qq">#REF!</definedName>
    <definedName name="qw" localSheetId="2">#REF!</definedName>
    <definedName name="qw">#REF!</definedName>
    <definedName name="rds" localSheetId="2">#REF!</definedName>
    <definedName name="rds">#REF!</definedName>
    <definedName name="regional">[2]CARRETERAS!$A$2</definedName>
    <definedName name="REGULAR4006" localSheetId="2">#REF!</definedName>
    <definedName name="REGULAR4006">#REF!</definedName>
    <definedName name="REGULAR4006A" localSheetId="2">#REF!</definedName>
    <definedName name="REGULAR4006A">#REF!</definedName>
    <definedName name="REGULAR40CN01" localSheetId="2">#REF!</definedName>
    <definedName name="REGULAR40CN01">#REF!</definedName>
    <definedName name="REGULAR40CNA" localSheetId="2">#REF!</definedName>
    <definedName name="REGULAR40CNA">#REF!</definedName>
    <definedName name="REGULAR40CNB" localSheetId="2">#REF!</definedName>
    <definedName name="REGULAR40CNB">#REF!</definedName>
    <definedName name="REGULAR55CN01" localSheetId="2">#REF!</definedName>
    <definedName name="REGULAR55CN01">#REF!</definedName>
    <definedName name="REGULAR55CN03" localSheetId="2">#REF!</definedName>
    <definedName name="REGULAR55CN03">#REF!</definedName>
    <definedName name="REGULAR5607" localSheetId="2">#REF!</definedName>
    <definedName name="REGULAR5607">#REF!</definedName>
    <definedName name="REGULARAFIR5607" localSheetId="2">#REF!</definedName>
    <definedName name="REGULARAFIR5607">#REF!</definedName>
    <definedName name="residente">'[2]GENERALIDADES '!$E$9</definedName>
    <definedName name="RICO" localSheetId="2">IF('APU mezcla 3701'!Loan_Amount*'APU mezcla 3701'!Interest_Rate*'APU mezcla 3701'!Loan_Years*'APU mezcla 3701'!Loan_Start&gt;0,1,0)</definedName>
    <definedName name="RICO">IF(Loan_Amount*Interest_Rate*Loan_Years*Loan_Start&gt;0,1,0)</definedName>
    <definedName name="rl" localSheetId="2">#REF!</definedName>
    <definedName name="rl">#REF!</definedName>
    <definedName name="rlo" localSheetId="2">#REF!</definedName>
    <definedName name="rlo">#REF!</definedName>
    <definedName name="rm" localSheetId="2">#REF!</definedName>
    <definedName name="rm">#REF!</definedName>
    <definedName name="rñ" localSheetId="2">#REF!</definedName>
    <definedName name="rñ">#REF!</definedName>
    <definedName name="rr" localSheetId="2">#REF!</definedName>
    <definedName name="rr">#REF!</definedName>
    <definedName name="rt" localSheetId="2">#REF!</definedName>
    <definedName name="rt">#REF!</definedName>
    <definedName name="rte" localSheetId="2">#REF!</definedName>
    <definedName name="rte">#REF!</definedName>
    <definedName name="rty" localSheetId="2">#REF!</definedName>
    <definedName name="rty">#REF!</definedName>
    <definedName name="RUTA" localSheetId="2">DATE(YEAR('APU mezcla 3701'!Loan_Start),MONTH('APU mezcla 3701'!Loan_Start)+Payment_Number,DAY('APU mezcla 3701'!Loan_Start))</definedName>
    <definedName name="RUTA">DATE(YEAR([0]!Loan_Start),MONTH([0]!Loan_Start)+Payment_Number,DAY([0]!Loan_Start))</definedName>
    <definedName name="RW">[15]items!$C$4:$J$248</definedName>
    <definedName name="ry" localSheetId="2">#REF!</definedName>
    <definedName name="ry">#REF!</definedName>
    <definedName name="sbe" localSheetId="2">#REF!</definedName>
    <definedName name="sbe">#REF!</definedName>
    <definedName name="sc" localSheetId="2">#REF!</definedName>
    <definedName name="sc">#REF!</definedName>
    <definedName name="Sched_Pay" localSheetId="2">#REF!</definedName>
    <definedName name="Sched_Pay">#REF!</definedName>
    <definedName name="Scheduled_Extra_Payments" localSheetId="2">#REF!</definedName>
    <definedName name="Scheduled_Extra_Payments">#REF!</definedName>
    <definedName name="Scheduled_Interest_Rate" localSheetId="2">#REF!</definedName>
    <definedName name="Scheduled_Interest_Rate">#REF!</definedName>
    <definedName name="Scheduled_Monthly_Payment" localSheetId="2">#REF!</definedName>
    <definedName name="Scheduled_Monthly_Payment">#REF!</definedName>
    <definedName name="sd" localSheetId="2">#REF!</definedName>
    <definedName name="sd">#REF!</definedName>
    <definedName name="SDE" localSheetId="2">#REF!</definedName>
    <definedName name="SDE">#REF!</definedName>
    <definedName name="SE">[8]Datos!$B$3:$D$72</definedName>
    <definedName name="segundo" localSheetId="2">'[2]ESTADO RED'!#REF!</definedName>
    <definedName name="segundo">'[2]ESTADO RED'!#REF!</definedName>
    <definedName name="si" localSheetId="2">#REF!</definedName>
    <definedName name="si">#REF!</definedName>
    <definedName name="sk" localSheetId="2">#REF!</definedName>
    <definedName name="sk">#REF!</definedName>
    <definedName name="sm" localSheetId="2">#REF!</definedName>
    <definedName name="sm">#REF!</definedName>
    <definedName name="sn" localSheetId="2">#REF!</definedName>
    <definedName name="sn">#REF!</definedName>
    <definedName name="snw" localSheetId="2">#REF!</definedName>
    <definedName name="snw">#REF!</definedName>
    <definedName name="sñ" localSheetId="2">#REF!</definedName>
    <definedName name="sñ">#REF!</definedName>
    <definedName name="so" localSheetId="2">#REF!</definedName>
    <definedName name="so">#REF!</definedName>
    <definedName name="sr" localSheetId="2">#REF!</definedName>
    <definedName name="sr">#REF!</definedName>
    <definedName name="ss" localSheetId="2">#REF!</definedName>
    <definedName name="ss">#REF!</definedName>
    <definedName name="sss" localSheetId="2">#REF!</definedName>
    <definedName name="sss" localSheetId="1">#REF!</definedName>
    <definedName name="sss">#REF!</definedName>
    <definedName name="SSSSSSS" localSheetId="2">IF('APU mezcla 3701'!Loan_Amount*'APU mezcla 3701'!Interest_Rate*'APU mezcla 3701'!Loan_Years*'APU mezcla 3701'!Loan_Start&gt;0,1,0)</definedName>
    <definedName name="SSSSSSS">IF(Loan_Amount*Interest_Rate*Loan_Years*Loan_Start&gt;0,1,0)</definedName>
    <definedName name="tb" localSheetId="2">#REF!</definedName>
    <definedName name="tb">#REF!</definedName>
    <definedName name="TECN" localSheetId="2">DATE(YEAR('APU mezcla 3701'!Loan_Start),MONTH('APU mezcla 3701'!Loan_Start)+Payment_Number,DAY('APU mezcla 3701'!Loan_Start))</definedName>
    <definedName name="TECN">DATE(YEAR(Loan_Start),MONTH(Loan_Start)+Payment_Number,DAY(Loan_Start))</definedName>
    <definedName name="th" localSheetId="2">#REF!</definedName>
    <definedName name="th">#REF!</definedName>
    <definedName name="tipov" localSheetId="2">#REF!</definedName>
    <definedName name="tipov">#REF!</definedName>
    <definedName name="titi" localSheetId="2">IF('APU mezcla 3701'!Loan_Amount*'APU mezcla 3701'!Interest_Rate*'APU mezcla 3701'!Loan_Years*'APU mezcla 3701'!Loan_Start&gt;0,1,0)</definedName>
    <definedName name="titi">IF(Loan_Amount*Interest_Rate*Loan_Years*Loan_Start&gt;0,1,0)</definedName>
    <definedName name="TITO" localSheetId="2">IF('APU mezcla 3701'!RICO,Header_Row+'APU mezcla 3701'!TUPI,Header_Row)</definedName>
    <definedName name="TITO">IF(RICO,Header_Row+TUPI,Header_Row)</definedName>
    <definedName name="TITOF" localSheetId="2">IF('APU mezcla 3701'!RICO,Header_Row+'APU mezcla 3701'!TUPI,Header_Row)</definedName>
    <definedName name="TITOF">IF(RICO,Header_Row+TUPI,Header_Row)</definedName>
    <definedName name="TITULO" localSheetId="2">#REF!</definedName>
    <definedName name="TITULO">#REF!</definedName>
    <definedName name="tj" localSheetId="2">#REF!</definedName>
    <definedName name="tj">#REF!</definedName>
    <definedName name="tl" localSheetId="2">#REF!</definedName>
    <definedName name="tl">#REF!</definedName>
    <definedName name="tn" localSheetId="2">#REF!</definedName>
    <definedName name="tn">#REF!</definedName>
    <definedName name="Total_Interest" localSheetId="2">#REF!</definedName>
    <definedName name="Total_Interest">#REF!</definedName>
    <definedName name="Total_Pay" localSheetId="2">#REF!</definedName>
    <definedName name="Total_Pay">#REF!</definedName>
    <definedName name="Total_Payment" localSheetId="2">Scheduled_Payment+Extra_Payment</definedName>
    <definedName name="Total_Payment">Scheduled_Payment+Extra_Payment</definedName>
    <definedName name="TOTALAFIR4006" localSheetId="2">#REF!</definedName>
    <definedName name="TOTALAFIR4006">#REF!</definedName>
    <definedName name="TOTALAFIR4006A" localSheetId="2">#REF!</definedName>
    <definedName name="TOTALAFIR4006A">#REF!</definedName>
    <definedName name="TOTALAFIR40CN01" localSheetId="2">#REF!</definedName>
    <definedName name="TOTALAFIR40CN01">#REF!</definedName>
    <definedName name="TOTALAFIR55CN01" localSheetId="2">#REF!</definedName>
    <definedName name="TOTALAFIR55CN01">#REF!</definedName>
    <definedName name="TOTALAFIR55CN03" localSheetId="2">#REF!</definedName>
    <definedName name="TOTALAFIR55CN03">#REF!</definedName>
    <definedName name="TOTALAFIR5607" localSheetId="2">#REF!</definedName>
    <definedName name="TOTALAFIR5607">#REF!</definedName>
    <definedName name="TOTALPAV4006" localSheetId="2">#REF!</definedName>
    <definedName name="TOTALPAV4006">#REF!</definedName>
    <definedName name="TOTALPAV4006A" localSheetId="2">#REF!</definedName>
    <definedName name="TOTALPAV4006A">#REF!</definedName>
    <definedName name="TOTALPAV40CN01" localSheetId="2">#REF!</definedName>
    <definedName name="TOTALPAV40CN01">#REF!</definedName>
    <definedName name="TOTALPAV40CNA" localSheetId="2">#REF!</definedName>
    <definedName name="TOTALPAV40CNA">#REF!</definedName>
    <definedName name="TOTALPAV40CNB" localSheetId="2">#REF!</definedName>
    <definedName name="TOTALPAV40CNB">#REF!</definedName>
    <definedName name="TOTALPAV55CN01" localSheetId="2">#REF!</definedName>
    <definedName name="TOTALPAV55CN01">#REF!</definedName>
    <definedName name="TOTALPAV55CN03" localSheetId="2">#REF!</definedName>
    <definedName name="TOTALPAV55CN03">#REF!</definedName>
    <definedName name="TOTALPAV55CNO3" localSheetId="2">#REF!</definedName>
    <definedName name="TOTALPAV55CNO3">#REF!</definedName>
    <definedName name="TOTALPAV5607" localSheetId="2">#REF!</definedName>
    <definedName name="TOTALPAV5607">#REF!</definedName>
    <definedName name="trimestre1">'[7]ESTADO RED'!$E$8</definedName>
    <definedName name="tt" localSheetId="2">#REF!</definedName>
    <definedName name="tt">#REF!</definedName>
    <definedName name="TUPI" localSheetId="2">MATCH(0.01,'APU mezcla 3701'!End_Bal,-1)+1</definedName>
    <definedName name="TUPI">MATCH(0.01,End_Bal,-1)+1</definedName>
    <definedName name="ty" localSheetId="2">#REF!</definedName>
    <definedName name="ty">#REF!</definedName>
    <definedName name="tyu" localSheetId="2">#REF!</definedName>
    <definedName name="tyu">#REF!</definedName>
    <definedName name="ui" localSheetId="2">#REF!</definedName>
    <definedName name="ui">#REF!</definedName>
    <definedName name="ut" localSheetId="2">#REF!</definedName>
    <definedName name="ut">#REF!</definedName>
    <definedName name="utilidad">[5]DATOS!$B$18</definedName>
    <definedName name="uu" localSheetId="2">#REF!</definedName>
    <definedName name="uu">#REF!</definedName>
    <definedName name="uxd" localSheetId="2">#REF!</definedName>
    <definedName name="uxd">#REF!</definedName>
    <definedName name="uy" localSheetId="2">#REF!</definedName>
    <definedName name="uy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ues_Entered" localSheetId="2">IF('APU mezcla 3701'!Loan_Amount*'APU mezcla 3701'!Interest_Rate*'APU mezcla 3701'!Loan_Years*'APU mezcla 3701'!Loan_Start&gt;0,1,0)</definedName>
    <definedName name="Values_Entered">IF(Loan_Amount*Interest_Rate*Loan_Years*Loan_Start&gt;0,1,0)</definedName>
    <definedName name="vb" localSheetId="2">#REF!</definedName>
    <definedName name="vb">#REF!</definedName>
    <definedName name="vc" localSheetId="2">#REF!</definedName>
    <definedName name="vc">#REF!</definedName>
    <definedName name="vck" localSheetId="2">#REF!</definedName>
    <definedName name="vck">#REF!</definedName>
    <definedName name="vd" localSheetId="2">#REF!</definedName>
    <definedName name="vd">#REF!</definedName>
    <definedName name="vfn" localSheetId="2">#REF!</definedName>
    <definedName name="vfn">#REF!</definedName>
    <definedName name="vg" localSheetId="2">#REF!</definedName>
    <definedName name="vg">#REF!</definedName>
    <definedName name="vias">[8]Datos!$H$2:$H$6</definedName>
    <definedName name="vm" localSheetId="2">#REF!</definedName>
    <definedName name="vm">#REF!</definedName>
    <definedName name="vv" localSheetId="2">#REF!</definedName>
    <definedName name="vv">#REF!</definedName>
    <definedName name="w" localSheetId="2">Scheduled_Payment+Extra_Payment</definedName>
    <definedName name="w">Scheduled_Payment+Extra_Payment</definedName>
    <definedName name="we" localSheetId="2">#REF!</definedName>
    <definedName name="we">#REF!</definedName>
    <definedName name="wj" localSheetId="2">#REF!</definedName>
    <definedName name="wj">#REF!</definedName>
    <definedName name="wl" localSheetId="2">#REF!</definedName>
    <definedName name="wl">#REF!</definedName>
    <definedName name="ws" localSheetId="2">#REF!</definedName>
    <definedName name="ws">#REF!</definedName>
    <definedName name="ww" localSheetId="2">#REF!</definedName>
    <definedName name="ww">#REF!</definedName>
    <definedName name="xb" localSheetId="2">#REF!</definedName>
    <definedName name="xb">#REF!</definedName>
    <definedName name="xo" localSheetId="2">#REF!</definedName>
    <definedName name="xo">#REF!</definedName>
    <definedName name="xx" localSheetId="2">#REF!</definedName>
    <definedName name="xx">#REF!</definedName>
    <definedName name="XXX" localSheetId="2">#REF!</definedName>
    <definedName name="XXX" localSheetId="1">#REF!</definedName>
    <definedName name="XXX">#REF!</definedName>
    <definedName name="yn" localSheetId="2">#REF!</definedName>
    <definedName name="yn">#REF!</definedName>
    <definedName name="yu" localSheetId="2">#REF!</definedName>
    <definedName name="yu">#REF!</definedName>
    <definedName name="yui" localSheetId="2">#REF!</definedName>
    <definedName name="yui">#REF!</definedName>
    <definedName name="yy" localSheetId="2">#REF!</definedName>
    <definedName name="yy">#REF!</definedName>
    <definedName name="YYY" localSheetId="2">#REF!</definedName>
    <definedName name="YYY" localSheetId="1">#REF!</definedName>
    <definedName name="YYY">#REF!</definedName>
    <definedName name="zc" localSheetId="2">#REF!</definedName>
    <definedName name="zc">#REF!</definedName>
    <definedName name="zd" localSheetId="2">#REF!</definedName>
    <definedName name="zd">#REF!</definedName>
    <definedName name="zdr" localSheetId="2">#REF!</definedName>
    <definedName name="zdr">#REF!</definedName>
    <definedName name="zx" localSheetId="2">#REF!</definedName>
    <definedName name="zx">#REF!</definedName>
    <definedName name="zz" localSheetId="2">#REF!</definedName>
    <definedName name="zz">#REF!</definedName>
  </definedNames>
  <calcPr calcId="162913"/>
</workbook>
</file>

<file path=xl/calcChain.xml><?xml version="1.0" encoding="utf-8"?>
<calcChain xmlns="http://schemas.openxmlformats.org/spreadsheetml/2006/main">
  <c r="J25" i="4" l="1"/>
  <c r="B9" i="1"/>
  <c r="H16" i="1" l="1"/>
  <c r="N80" i="5"/>
  <c r="K64" i="5"/>
  <c r="N64" i="5" s="1"/>
  <c r="N69" i="5" s="1"/>
  <c r="I64" i="5"/>
  <c r="N58" i="5"/>
  <c r="N54" i="5"/>
  <c r="N53" i="5"/>
  <c r="N46" i="5"/>
  <c r="M43" i="5"/>
  <c r="N43" i="5" s="1"/>
  <c r="N42" i="5"/>
  <c r="N41" i="5"/>
  <c r="N40" i="5"/>
  <c r="N48" i="5" l="1"/>
  <c r="N82" i="5" s="1"/>
  <c r="L89" i="5" s="1"/>
  <c r="L87" i="5"/>
  <c r="L88" i="5" l="1"/>
  <c r="N90" i="5" s="1"/>
  <c r="N92" i="5" s="1"/>
  <c r="I16" i="4" s="1"/>
  <c r="J16" i="4" s="1"/>
  <c r="J17" i="4" l="1"/>
  <c r="J18" i="4" s="1"/>
  <c r="J19" i="4" s="1"/>
  <c r="J25" i="1" l="1"/>
  <c r="J16" i="1" l="1"/>
  <c r="J17" i="1" l="1"/>
  <c r="J18" i="1" s="1"/>
  <c r="J19" i="1" s="1"/>
</calcChain>
</file>

<file path=xl/sharedStrings.xml><?xml version="1.0" encoding="utf-8"?>
<sst xmlns="http://schemas.openxmlformats.org/spreadsheetml/2006/main" count="212" uniqueCount="137">
  <si>
    <t>MINISTERIO DE TRANSPORTE</t>
  </si>
  <si>
    <t>INSTITUTO NACIONAL DE VÍAS</t>
  </si>
  <si>
    <t>Dirección Territorial Huila</t>
  </si>
  <si>
    <t>PRESUPUESTO OFICIAL</t>
  </si>
  <si>
    <t>FORMULARIO No. 1- PRESUPUESTO OFICIAL</t>
  </si>
  <si>
    <t>No.</t>
  </si>
  <si>
    <t>ITEM DE PAGO</t>
  </si>
  <si>
    <t>ESPECIFICACIONES</t>
  </si>
  <si>
    <t>DESCRIPCIÓN</t>
  </si>
  <si>
    <t>UND</t>
  </si>
  <si>
    <t>CANTIDAD</t>
  </si>
  <si>
    <t>VALOR UNITARIO</t>
  </si>
  <si>
    <t>VALOR TOTAL</t>
  </si>
  <si>
    <t>GENERAL</t>
  </si>
  <si>
    <t>PARTICULAR</t>
  </si>
  <si>
    <t>M3</t>
  </si>
  <si>
    <t>SUB TOTAL COSTO BÁSICO</t>
  </si>
  <si>
    <t xml:space="preserve">IVA </t>
  </si>
  <si>
    <t>NOTA 1:  Teniendo en cuenta el Manual de Señalización Vial - Dispositivos para la Regulación del Tránsito en Calles, Carreteras y Ciclorrutas de Colombia,    adoptado mediante Resolución No. 001050 del 5 de mayo de 2004 del Ministerio de Transporte, se aclara que el aparte de SEÑALIZACIÓN se debe ajustar  a todo su contenido,  esta señalización debe colocarse desde la órden de iniciación del contrato.</t>
  </si>
  <si>
    <t>DESCRIPCION</t>
  </si>
  <si>
    <t>PORCENTAJE</t>
  </si>
  <si>
    <t xml:space="preserve">NOTA 2: El control de tráfico temporal y la señalización provisional necesarios para la ejecución de las obras será por cuenta y riesgo del contratista. </t>
  </si>
  <si>
    <t>ADMINISTRACION</t>
  </si>
  <si>
    <t>A=</t>
  </si>
  <si>
    <t xml:space="preserve">NOTA 3: Se debe tener en cuenta que el PRECIO UNITARIO incluye el valor de A.I.U. </t>
  </si>
  <si>
    <t>IMPREVISTO</t>
  </si>
  <si>
    <t>I=</t>
  </si>
  <si>
    <t>NOTA 4: Si el valor del A.I.U. presentado es menor al OCHENTA Y CINCO por ciento (85%) o mayor al Ciento diez por ciento (110%) del Valor Oficial  del Porcentaje de A.I.U.,  establecido en el formulario No 1 "presupuesto oficial", la propuesta será rechazada</t>
  </si>
  <si>
    <t>UTILIDAD</t>
  </si>
  <si>
    <t>U=</t>
  </si>
  <si>
    <t xml:space="preserve">NOTA 5. Cuando la fracción decimal del peso sea  igual o superior a 5 se aproximara por exceso al número entero siguiente del peso y cuando la fracción decimal del peso sea inferior a 5 se aproximará por defecto al número entero del peso. </t>
  </si>
  <si>
    <t>TOTAL A.I.U</t>
  </si>
  <si>
    <t>A.I.U.=</t>
  </si>
  <si>
    <t xml:space="preserve">NOTA 6. El A.I.U y su discriminación deben estar en porcentaje (%). </t>
  </si>
  <si>
    <t>VIGENCIA DE LA OFERTA ___________DIAS</t>
  </si>
  <si>
    <t>Atentamente,</t>
  </si>
  <si>
    <t xml:space="preserve">Nombre del proponente o de su Representante Legal </t>
  </si>
  <si>
    <t>C. C. No. _____________________ de _______________</t>
  </si>
  <si>
    <t xml:space="preserve">No. del NIT [Consorcio o unión temporal o de la (s) firma (s)] ___________________ </t>
  </si>
  <si>
    <t>Dirección de correo _______________________________________</t>
  </si>
  <si>
    <t>Dirección electrónica _______________________________________</t>
  </si>
  <si>
    <t>Telefax _______________________________________</t>
  </si>
  <si>
    <t>Celular _______________________________________</t>
  </si>
  <si>
    <t>Ciudad _______________________________________</t>
  </si>
  <si>
    <t>(Firma del proponente o de su Representante Legal)</t>
  </si>
  <si>
    <t xml:space="preserve">En aquellos casos en los cuales el objeto implique el desarrollo de las actividades catalogadas como ejercicio de la ingeniería, la propuesta deberá ser avalada por un ingeniero inscrito y con tarjeta de matrícula profesional en la respectiva rama de la ingeniería. (Ley 842 de 2003) </t>
  </si>
  <si>
    <t>(Nombre de quien abona la propuesta en caso de requerirse)</t>
  </si>
  <si>
    <t>(Firma de quien abona la propuesta en caso de requerirse)</t>
  </si>
  <si>
    <t>CÓDIGO</t>
  </si>
  <si>
    <t>MINFRA-MN-FR-14</t>
  </si>
  <si>
    <t>INSTITUTO NACIONAL DE VIAS</t>
  </si>
  <si>
    <t>PROCESO MISIONAL INFRAESTRUCTURA VIAL</t>
  </si>
  <si>
    <t>VERSIÓN</t>
  </si>
  <si>
    <t>DIRECCION TECNICA</t>
  </si>
  <si>
    <t xml:space="preserve">ANALISIS DE PRECIOS UNITARIOS </t>
  </si>
  <si>
    <t>PÁGINA</t>
  </si>
  <si>
    <t>DE</t>
  </si>
  <si>
    <t>FECHA</t>
  </si>
  <si>
    <t>DD</t>
  </si>
  <si>
    <t>MM</t>
  </si>
  <si>
    <t>AA</t>
  </si>
  <si>
    <t xml:space="preserve">UNIDAD EJECUTORA: </t>
  </si>
  <si>
    <t>DIRECCIÓN TERRITORIAL:</t>
  </si>
  <si>
    <t>CONTRATO No.</t>
  </si>
  <si>
    <t>OBJETO DEL CONTRATO</t>
  </si>
  <si>
    <t>CONTRATISTA</t>
  </si>
  <si>
    <t>INTERVENTOR</t>
  </si>
  <si>
    <t xml:space="preserve">FECHA CIERRE DE LICITACIÓN Y/O SELECCIÓN ABREVIADA  </t>
  </si>
  <si>
    <t>DATOS ESPECÍFICOS</t>
  </si>
  <si>
    <t>ITEM</t>
  </si>
  <si>
    <t>UNIDAD</t>
  </si>
  <si>
    <t>Unidad</t>
  </si>
  <si>
    <t>m3</t>
  </si>
  <si>
    <t>I. EQUIPO</t>
  </si>
  <si>
    <t>TIPO</t>
  </si>
  <si>
    <t>TARIFA/HORA</t>
  </si>
  <si>
    <t>RENDIMIENTO</t>
  </si>
  <si>
    <t>Vr. UNITARIO</t>
  </si>
  <si>
    <t>C0010831</t>
  </si>
  <si>
    <t>C0010211</t>
  </si>
  <si>
    <t>C0010910</t>
  </si>
  <si>
    <t>C0010960</t>
  </si>
  <si>
    <t>HERRAMIENTA MENOR (%)</t>
  </si>
  <si>
    <t>SUBTOTAL $</t>
  </si>
  <si>
    <t>II. MATERIALES</t>
  </si>
  <si>
    <t>PRECIO UNIT.</t>
  </si>
  <si>
    <t>B020011</t>
  </si>
  <si>
    <t>III. TRANSPORTES</t>
  </si>
  <si>
    <t>MATERIAL</t>
  </si>
  <si>
    <t>CANTIDAD      (1)</t>
  </si>
  <si>
    <t>DISTANCIA (2)</t>
  </si>
  <si>
    <t>(1) * (2)</t>
  </si>
  <si>
    <t>TARIFA</t>
  </si>
  <si>
    <t>m3km</t>
  </si>
  <si>
    <t>IV. MANO DE OBRA</t>
  </si>
  <si>
    <t>TRABAJADOR</t>
  </si>
  <si>
    <t>JORNAL</t>
  </si>
  <si>
    <t>PRESTACIONES (%)</t>
  </si>
  <si>
    <t>JORNAL TOTAL</t>
  </si>
  <si>
    <t>TOTAL COSTO DIRECTO $</t>
  </si>
  <si>
    <t>V. COSTOS INDIRECTOS</t>
  </si>
  <si>
    <t>Descripción</t>
  </si>
  <si>
    <t>Porcentaje</t>
  </si>
  <si>
    <t>Valor Total</t>
  </si>
  <si>
    <t xml:space="preserve">IMPREVISTOS </t>
  </si>
  <si>
    <t>PFinal01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</si>
  <si>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</si>
  <si>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</si>
  <si>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</si>
  <si>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</si>
  <si>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</si>
  <si>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</si>
  <si>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</t>
  </si>
  <si>
    <t>Representante Legal del Interventor o su Apoderado</t>
  </si>
  <si>
    <t xml:space="preserve">Original: Archivo de Gestión Contractual ( Subdirección Administrativa) </t>
  </si>
  <si>
    <t>Copias : Unidad Ejecutora,  Contratista, Interventor y Dirección Territorial.</t>
  </si>
  <si>
    <t>Mezcla densa en Caliente MDC-19</t>
  </si>
  <si>
    <t>DIRECCIÓN TERRITORIAL HUILA</t>
  </si>
  <si>
    <t>HUILA</t>
  </si>
  <si>
    <t>T0010271</t>
  </si>
  <si>
    <t xml:space="preserve">Retroexcavadora sobre llantas 
</t>
  </si>
  <si>
    <t>Compactador de Rodillo POTENCIA: 99HP, PESO: 8 ton</t>
  </si>
  <si>
    <t xml:space="preserve">Terminadora de asfalto (Finisher), potencia en el volante 174 HP, R=20M3/H, velocidad de pavimentación 114 m/min
</t>
  </si>
  <si>
    <t>Volqueta 6 m3</t>
  </si>
  <si>
    <t>lt</t>
  </si>
  <si>
    <t>Emulsión Asfáltica de Rotura Lenta CRL</t>
  </si>
  <si>
    <t>Transporte de Mezcla Densa en Caliente MDC-19</t>
  </si>
  <si>
    <t xml:space="preserve">PROPUESTA ECONOMICA </t>
  </si>
  <si>
    <t>PROPONENTE:</t>
  </si>
  <si>
    <t>450.10P</t>
  </si>
  <si>
    <t>B0014502</t>
  </si>
  <si>
    <t>N.A - MANO DE OBRA DE MICROEMPRESARIOS DE MANTENIMIENTO RUTINARIO</t>
  </si>
  <si>
    <t>450,1P</t>
  </si>
  <si>
    <t>PROCESO DE MÍNIMA CUANTÍA No. IP-DT-HUI-014-2019</t>
  </si>
  <si>
    <t>DT HUI SOL 1802 SUMINISTRO DE MEZCLA ASFÁLTICA - MÍNIMA CUANTÍA VÍA 3701</t>
  </si>
  <si>
    <t>SUMINISTRO DE MEZCLA ASFÁLTICA - MÍNIMA CUANTÍA VÍA 3701</t>
  </si>
  <si>
    <t>SUMINISTRO DE MEZCLA DENSA EN CALIENTE TIPO MDC -19 PARA BACHEO DE VÍA 3701 (COMPACTA)  - PR 56+0300 - PR 63+0000.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</si>
</sst>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#,##0;[Red]#,##0"/>
    <numFmt numFmtId="165" formatCode="_ * #,##0.00_ ;_ * \-#,##0.00_ ;_ * &quot;-&quot;??_ ;_ @_ "/>
    <numFmt numFmtId="166" formatCode="0.000"/>
    <numFmt numFmtId="167" formatCode="_-* #,##0.00\ _P_t_s_-;\-* #,##0.00\ _P_t_s_-;_-* &quot;-&quot;??\ _P_t_s_-;_-@_-"/>
    <numFmt numFmtId="168" formatCode="_ &quot;$&quot;\ * #,##0.00_ ;_ &quot;$&quot;\ * \-#,##0.00_ ;_ &quot;$&quot;\ * &quot;-&quot;??_ ;_ @_ "/>
    <numFmt numFmtId="169" formatCode="_([$$-240A]\ * #,##0.00_);_([$$-240A]\ * \(#,##0.00\);_([$$-240A]\ * &quot;-&quot;??_);_(@_)"/>
    <numFmt numFmtId="170" formatCode="_ * #,##0_ ;_ * \-#,##0_ ;_ * &quot;-&quot;_ ;_ @_ "/>
    <numFmt numFmtId="171" formatCode="#,##0.0"/>
    <numFmt numFmtId="172" formatCode="_(* #,##0_);_(* \(#,##0\);_(* &quot;-&quot;??_);_(@_)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0"/>
      <name val="Arial Narrow"/>
      <family val="2"/>
    </font>
    <font>
      <b/>
      <sz val="11"/>
      <name val="Arial Narrow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Arial Narrow"/>
      <family val="2"/>
    </font>
    <font>
      <b/>
      <sz val="7"/>
      <name val="Arial"/>
      <family val="2"/>
    </font>
    <font>
      <sz val="10"/>
      <name val="Geneva"/>
      <family val="2"/>
    </font>
    <font>
      <sz val="11"/>
      <name val="Calibri"/>
      <family val="2"/>
      <scheme val="minor"/>
    </font>
    <font>
      <sz val="8"/>
      <name val="Arial"/>
      <family val="2"/>
    </font>
    <font>
      <sz val="5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rgb="FFFFFFC9"/>
        <bgColor rgb="FF000000"/>
      </patternFill>
    </fill>
    <fill>
      <gradientFill degree="90">
        <stop position="0">
          <color theme="9" tint="-0.25098422193060094"/>
        </stop>
        <stop position="1">
          <color theme="1" tint="0.25098422193060094"/>
        </stop>
      </gradientFill>
    </fill>
    <fill>
      <gradientFill type="path">
        <stop position="0">
          <color theme="1" tint="5.0965910824915313E-2"/>
        </stop>
        <stop position="1">
          <color theme="9" tint="-0.25098422193060094"/>
        </stop>
      </gradientFill>
    </fill>
    <fill>
      <patternFill patternType="solid">
        <fgColor theme="9" tint="-0.249977111117893"/>
        <bgColor rgb="FF000000"/>
      </patternFill>
    </fill>
    <fill>
      <patternFill patternType="solid">
        <fgColor theme="9" tint="-0.24994659260841701"/>
        <bgColor rgb="FF000000"/>
      </patternFill>
    </fill>
    <fill>
      <patternFill patternType="solid">
        <fgColor theme="9" tint="-0.24994659260841701"/>
        <bgColor indexed="64"/>
      </patternFill>
    </fill>
    <fill>
      <gradientFill type="path" left="0.5" right="0.5" top="0.5" bottom="0.5">
        <stop position="0">
          <color theme="2" tint="-0.89803765984069339"/>
        </stop>
        <stop position="1">
          <color theme="9" tint="-0.25098422193060094"/>
        </stop>
      </gradientFill>
    </fill>
    <fill>
      <patternFill patternType="solid">
        <fgColor rgb="FFFFFFFF"/>
        <bgColor rgb="FF000000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rgb="FF000000"/>
      </patternFill>
    </fill>
  </fills>
  <borders count="8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theme="9" tint="-0.499984740745262"/>
      </left>
      <right style="thin">
        <color indexed="64"/>
      </right>
      <top style="thick">
        <color theme="9" tint="-0.499984740745262"/>
      </top>
      <bottom/>
      <diagonal/>
    </border>
    <border>
      <left style="thin">
        <color indexed="64"/>
      </left>
      <right/>
      <top style="thick">
        <color theme="9" tint="-0.499984740745262"/>
      </top>
      <bottom/>
      <diagonal/>
    </border>
    <border>
      <left/>
      <right/>
      <top style="thick">
        <color theme="9" tint="-0.499984740745262"/>
      </top>
      <bottom/>
      <diagonal/>
    </border>
    <border>
      <left/>
      <right style="thin">
        <color indexed="64"/>
      </right>
      <top style="thick">
        <color theme="9" tint="-0.499984740745262"/>
      </top>
      <bottom/>
      <diagonal/>
    </border>
    <border>
      <left style="thin">
        <color indexed="64"/>
      </left>
      <right style="thin">
        <color indexed="64"/>
      </right>
      <top style="thick">
        <color theme="9" tint="-0.499984740745262"/>
      </top>
      <bottom style="thin">
        <color indexed="64"/>
      </bottom>
      <diagonal/>
    </border>
    <border>
      <left/>
      <right style="thick">
        <color theme="9" tint="-0.499984740745262"/>
      </right>
      <top style="thick">
        <color theme="9" tint="-0.499984740745262"/>
      </top>
      <bottom/>
      <diagonal/>
    </border>
    <border>
      <left style="thick">
        <color theme="9" tint="-0.499984740745262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theme="9" tint="-0.499984740745262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theme="9" tint="-0.499984740745262"/>
      </right>
      <top style="thin">
        <color indexed="64"/>
      </top>
      <bottom/>
      <diagonal/>
    </border>
    <border>
      <left style="thin">
        <color indexed="64"/>
      </left>
      <right style="thick">
        <color theme="9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theme="9" tint="-0.499984740745262"/>
      </right>
      <top/>
      <bottom/>
      <diagonal/>
    </border>
    <border>
      <left style="thick">
        <color theme="9" tint="-0.499984740745262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theme="9" tint="-0.499984740745262"/>
      </right>
      <top style="thin">
        <color indexed="64"/>
      </top>
      <bottom style="medium">
        <color indexed="64"/>
      </bottom>
      <diagonal/>
    </border>
    <border>
      <left style="thick">
        <color theme="9" tint="-0.499984740745262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ck">
        <color theme="9" tint="-0.499984740745262"/>
      </right>
      <top style="thin">
        <color indexed="64"/>
      </top>
      <bottom style="thin">
        <color indexed="64"/>
      </bottom>
      <diagonal/>
    </border>
    <border>
      <left style="thick">
        <color theme="9" tint="-0.499984740745262"/>
      </left>
      <right/>
      <top/>
      <bottom/>
      <diagonal/>
    </border>
    <border>
      <left/>
      <right style="thick">
        <color theme="9" tint="-0.499984740745262"/>
      </right>
      <top/>
      <bottom/>
      <diagonal/>
    </border>
    <border>
      <left style="thick">
        <color theme="9" tint="-0.499984740745262"/>
      </left>
      <right/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/>
      <right style="thick">
        <color theme="9" tint="-0.499984740745262"/>
      </right>
      <top/>
      <bottom style="thick">
        <color theme="9" tint="-0.4999847407452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9">
    <xf numFmtId="0" fontId="0" fillId="0" borderId="0"/>
    <xf numFmtId="9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10" fillId="0" borderId="0"/>
    <xf numFmtId="0" fontId="6" fillId="0" borderId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7" fillId="0" borderId="0"/>
    <xf numFmtId="0" fontId="6" fillId="0" borderId="0"/>
    <xf numFmtId="44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401">
    <xf numFmtId="0" fontId="0" fillId="0" borderId="0" xfId="0"/>
    <xf numFmtId="0" fontId="2" fillId="0" borderId="0" xfId="2"/>
    <xf numFmtId="0" fontId="3" fillId="0" borderId="0" xfId="2" applyFont="1" applyAlignment="1">
      <alignment horizontal="centerContinuous" vertical="center"/>
    </xf>
    <xf numFmtId="0" fontId="6" fillId="0" borderId="0" xfId="2" applyFont="1" applyAlignment="1">
      <alignment horizontal="centerContinuous" vertical="center"/>
    </xf>
    <xf numFmtId="3" fontId="6" fillId="0" borderId="0" xfId="2" applyNumberFormat="1" applyFont="1" applyAlignment="1">
      <alignment horizontal="centerContinuous" vertical="center"/>
    </xf>
    <xf numFmtId="164" fontId="6" fillId="0" borderId="0" xfId="2" applyNumberFormat="1" applyFont="1" applyAlignment="1">
      <alignment horizontal="centerContinuous" vertical="center"/>
    </xf>
    <xf numFmtId="0" fontId="5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4" fontId="2" fillId="0" borderId="0" xfId="2" applyNumberFormat="1"/>
    <xf numFmtId="4" fontId="0" fillId="0" borderId="0" xfId="3" applyNumberFormat="1" applyFont="1"/>
    <xf numFmtId="0" fontId="6" fillId="0" borderId="0" xfId="2" applyFont="1" applyAlignment="1">
      <alignment horizontal="center"/>
    </xf>
    <xf numFmtId="0" fontId="9" fillId="0" borderId="1" xfId="2" applyFont="1" applyFill="1" applyBorder="1" applyAlignment="1">
      <alignment horizontal="center" vertical="center"/>
    </xf>
    <xf numFmtId="0" fontId="6" fillId="2" borderId="1" xfId="4" applyFont="1" applyFill="1" applyBorder="1" applyAlignment="1">
      <alignment horizontal="center" vertical="center"/>
    </xf>
    <xf numFmtId="4" fontId="3" fillId="0" borderId="1" xfId="3" applyNumberFormat="1" applyFont="1" applyBorder="1" applyAlignment="1">
      <alignment vertical="center"/>
    </xf>
    <xf numFmtId="166" fontId="2" fillId="0" borderId="0" xfId="2" applyNumberFormat="1"/>
    <xf numFmtId="4" fontId="7" fillId="3" borderId="1" xfId="7" applyNumberFormat="1" applyFont="1" applyFill="1" applyBorder="1" applyAlignment="1">
      <alignment vertical="center"/>
    </xf>
    <xf numFmtId="4" fontId="2" fillId="0" borderId="0" xfId="2" applyNumberFormat="1" applyFill="1" applyAlignment="1">
      <alignment wrapText="1"/>
    </xf>
    <xf numFmtId="4" fontId="2" fillId="0" borderId="0" xfId="2" applyNumberFormat="1" applyFill="1"/>
    <xf numFmtId="169" fontId="12" fillId="0" borderId="12" xfId="8" applyNumberFormat="1" applyFont="1" applyFill="1" applyBorder="1" applyAlignment="1">
      <alignment horizontal="center" vertical="center"/>
    </xf>
    <xf numFmtId="10" fontId="12" fillId="4" borderId="15" xfId="9" applyNumberFormat="1" applyFont="1" applyFill="1" applyBorder="1" applyAlignment="1">
      <alignment horizontal="center" vertical="center"/>
    </xf>
    <xf numFmtId="9" fontId="12" fillId="4" borderId="16" xfId="10" applyFont="1" applyFill="1" applyBorder="1" applyAlignment="1">
      <alignment horizontal="center" vertical="center"/>
    </xf>
    <xf numFmtId="10" fontId="12" fillId="4" borderId="18" xfId="9" applyNumberFormat="1" applyFont="1" applyFill="1" applyBorder="1" applyAlignment="1">
      <alignment horizontal="center" vertical="center"/>
    </xf>
    <xf numFmtId="9" fontId="12" fillId="4" borderId="19" xfId="10" applyFont="1" applyFill="1" applyBorder="1" applyAlignment="1">
      <alignment horizontal="center" vertical="center"/>
    </xf>
    <xf numFmtId="0" fontId="11" fillId="0" borderId="23" xfId="2" applyFont="1" applyFill="1" applyBorder="1" applyAlignment="1">
      <alignment vertical="center"/>
    </xf>
    <xf numFmtId="170" fontId="11" fillId="0" borderId="24" xfId="2" applyNumberFormat="1" applyFont="1" applyFill="1" applyBorder="1" applyAlignment="1">
      <alignment vertical="center"/>
    </xf>
    <xf numFmtId="43" fontId="11" fillId="0" borderId="24" xfId="11" applyFont="1" applyFill="1" applyBorder="1" applyAlignment="1">
      <alignment vertical="center"/>
    </xf>
    <xf numFmtId="169" fontId="11" fillId="0" borderId="25" xfId="8" applyNumberFormat="1" applyFont="1" applyFill="1" applyBorder="1" applyAlignment="1">
      <alignment vertical="center"/>
    </xf>
    <xf numFmtId="0" fontId="8" fillId="0" borderId="0" xfId="2" applyFont="1"/>
    <xf numFmtId="0" fontId="3" fillId="0" borderId="0" xfId="2" applyFont="1" applyFill="1" applyBorder="1" applyAlignment="1"/>
    <xf numFmtId="0" fontId="2" fillId="0" borderId="0" xfId="2" applyFill="1" applyBorder="1" applyAlignment="1"/>
    <xf numFmtId="0" fontId="3" fillId="0" borderId="0" xfId="2" applyFont="1" applyFill="1" applyBorder="1" applyAlignment="1">
      <alignment horizontal="right" vertical="center"/>
    </xf>
    <xf numFmtId="0" fontId="13" fillId="0" borderId="0" xfId="2" applyFont="1" applyFill="1" applyBorder="1" applyAlignment="1">
      <alignment horizontal="right" wrapText="1"/>
    </xf>
    <xf numFmtId="0" fontId="14" fillId="0" borderId="0" xfId="2" applyFont="1" applyFill="1" applyBorder="1" applyAlignment="1">
      <alignment horizontal="justify" vertical="justify" wrapText="1"/>
    </xf>
    <xf numFmtId="0" fontId="2" fillId="0" borderId="0" xfId="2" applyFill="1" applyBorder="1"/>
    <xf numFmtId="0" fontId="13" fillId="0" borderId="0" xfId="2" applyFont="1" applyFill="1" applyBorder="1" applyAlignment="1">
      <alignment vertical="center" wrapText="1"/>
    </xf>
    <xf numFmtId="0" fontId="2" fillId="0" borderId="0" xfId="2" applyBorder="1" applyAlignment="1">
      <alignment vertical="center" wrapText="1"/>
    </xf>
    <xf numFmtId="0" fontId="13" fillId="0" borderId="0" xfId="2" applyFont="1" applyFill="1" applyBorder="1"/>
    <xf numFmtId="0" fontId="13" fillId="0" borderId="0" xfId="2" applyFont="1" applyFill="1" applyBorder="1" applyAlignment="1">
      <alignment horizontal="center"/>
    </xf>
    <xf numFmtId="4" fontId="14" fillId="0" borderId="0" xfId="2" applyNumberFormat="1" applyFont="1" applyFill="1" applyBorder="1"/>
    <xf numFmtId="0" fontId="14" fillId="0" borderId="0" xfId="2" applyFont="1" applyFill="1" applyBorder="1" applyAlignment="1">
      <alignment horizontal="center"/>
    </xf>
    <xf numFmtId="0" fontId="14" fillId="0" borderId="0" xfId="2" applyFont="1" applyFill="1" applyBorder="1"/>
    <xf numFmtId="0" fontId="15" fillId="0" borderId="0" xfId="2" applyFont="1" applyFill="1" applyBorder="1" applyAlignment="1">
      <alignment horizontal="center" vertical="center"/>
    </xf>
    <xf numFmtId="0" fontId="15" fillId="0" borderId="0" xfId="2" applyFont="1" applyFill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170" fontId="11" fillId="0" borderId="0" xfId="2" applyNumberFormat="1" applyFont="1" applyFill="1" applyBorder="1" applyAlignment="1">
      <alignment vertical="center"/>
    </xf>
    <xf numFmtId="0" fontId="15" fillId="0" borderId="0" xfId="2" applyFont="1" applyFill="1" applyBorder="1" applyAlignment="1">
      <alignment horizontal="left" vertical="center"/>
    </xf>
    <xf numFmtId="0" fontId="2" fillId="0" borderId="0" xfId="2" applyFill="1" applyProtection="1"/>
    <xf numFmtId="0" fontId="3" fillId="7" borderId="46" xfId="2" applyFont="1" applyFill="1" applyBorder="1" applyAlignment="1">
      <alignment horizontal="center"/>
    </xf>
    <xf numFmtId="0" fontId="14" fillId="7" borderId="46" xfId="2" applyFont="1" applyFill="1" applyBorder="1" applyAlignment="1">
      <alignment vertical="center"/>
    </xf>
    <xf numFmtId="0" fontId="14" fillId="7" borderId="47" xfId="2" applyFont="1" applyFill="1" applyBorder="1" applyAlignment="1">
      <alignment vertical="center"/>
    </xf>
    <xf numFmtId="0" fontId="3" fillId="5" borderId="48" xfId="2" applyFont="1" applyFill="1" applyBorder="1" applyAlignment="1">
      <alignment horizontal="center"/>
    </xf>
    <xf numFmtId="0" fontId="3" fillId="5" borderId="49" xfId="2" applyFont="1" applyFill="1" applyBorder="1" applyAlignment="1">
      <alignment horizontal="center"/>
    </xf>
    <xf numFmtId="0" fontId="3" fillId="5" borderId="49" xfId="2" applyFont="1" applyFill="1" applyBorder="1" applyAlignment="1">
      <alignment horizontal="left"/>
    </xf>
    <xf numFmtId="0" fontId="13" fillId="5" borderId="0" xfId="2" applyFont="1" applyFill="1" applyBorder="1" applyAlignment="1">
      <alignment horizontal="right" vertical="center"/>
    </xf>
    <xf numFmtId="0" fontId="13" fillId="5" borderId="1" xfId="2" applyFont="1" applyFill="1" applyBorder="1" applyAlignment="1">
      <alignment horizontal="center" vertical="center"/>
    </xf>
    <xf numFmtId="0" fontId="13" fillId="5" borderId="50" xfId="2" applyFont="1" applyFill="1" applyBorder="1" applyAlignment="1">
      <alignment horizontal="center" vertical="center"/>
    </xf>
    <xf numFmtId="0" fontId="3" fillId="5" borderId="51" xfId="2" applyFont="1" applyFill="1" applyBorder="1" applyAlignment="1">
      <alignment horizontal="center"/>
    </xf>
    <xf numFmtId="0" fontId="3" fillId="5" borderId="0" xfId="2" applyFont="1" applyFill="1" applyBorder="1" applyAlignment="1">
      <alignment horizontal="center"/>
    </xf>
    <xf numFmtId="0" fontId="13" fillId="5" borderId="0" xfId="2" applyFont="1" applyFill="1" applyBorder="1" applyAlignment="1">
      <alignment horizontal="center" vertical="center"/>
    </xf>
    <xf numFmtId="0" fontId="13" fillId="5" borderId="52" xfId="2" applyFont="1" applyFill="1" applyBorder="1" applyAlignment="1">
      <alignment horizontal="center" vertical="center"/>
    </xf>
    <xf numFmtId="0" fontId="13" fillId="5" borderId="51" xfId="2" applyFont="1" applyFill="1" applyBorder="1" applyAlignment="1">
      <alignment horizontal="left"/>
    </xf>
    <xf numFmtId="0" fontId="13" fillId="5" borderId="36" xfId="2" applyFont="1" applyFill="1" applyBorder="1" applyAlignment="1">
      <alignment horizontal="right"/>
    </xf>
    <xf numFmtId="0" fontId="13" fillId="5" borderId="0" xfId="2" applyFont="1" applyFill="1" applyBorder="1" applyAlignment="1">
      <alignment horizontal="right"/>
    </xf>
    <xf numFmtId="0" fontId="13" fillId="5" borderId="37" xfId="2" applyFont="1" applyFill="1" applyBorder="1" applyAlignment="1">
      <alignment horizontal="center"/>
    </xf>
    <xf numFmtId="0" fontId="14" fillId="5" borderId="51" xfId="2" applyFont="1" applyFill="1" applyBorder="1" applyAlignment="1">
      <alignment horizontal="left"/>
    </xf>
    <xf numFmtId="0" fontId="14" fillId="5" borderId="0" xfId="2" applyFont="1" applyFill="1" applyBorder="1" applyAlignment="1">
      <alignment horizontal="right"/>
    </xf>
    <xf numFmtId="0" fontId="14" fillId="5" borderId="53" xfId="2" applyFont="1" applyFill="1" applyBorder="1" applyAlignment="1">
      <alignment horizontal="left"/>
    </xf>
    <xf numFmtId="0" fontId="14" fillId="5" borderId="54" xfId="2" applyFont="1" applyFill="1" applyBorder="1" applyAlignment="1">
      <alignment horizontal="center"/>
    </xf>
    <xf numFmtId="0" fontId="14" fillId="5" borderId="55" xfId="2" applyFont="1" applyFill="1" applyBorder="1" applyAlignment="1">
      <alignment horizontal="center"/>
    </xf>
    <xf numFmtId="0" fontId="3" fillId="0" borderId="61" xfId="2" applyFont="1" applyFill="1" applyBorder="1" applyAlignment="1" applyProtection="1">
      <alignment horizontal="left"/>
      <protection locked="0"/>
    </xf>
    <xf numFmtId="0" fontId="3" fillId="0" borderId="36" xfId="2" applyFont="1" applyFill="1" applyBorder="1" applyAlignment="1" applyProtection="1">
      <alignment horizontal="left"/>
      <protection locked="0"/>
    </xf>
    <xf numFmtId="0" fontId="3" fillId="0" borderId="0" xfId="2" applyFont="1" applyFill="1" applyBorder="1" applyAlignment="1" applyProtection="1">
      <alignment horizontal="center"/>
      <protection locked="0"/>
    </xf>
    <xf numFmtId="0" fontId="3" fillId="0" borderId="61" xfId="2" applyFont="1" applyFill="1" applyBorder="1" applyProtection="1">
      <protection locked="0"/>
    </xf>
    <xf numFmtId="0" fontId="3" fillId="0" borderId="0" xfId="2" applyFont="1" applyFill="1" applyBorder="1"/>
    <xf numFmtId="0" fontId="3" fillId="0" borderId="0" xfId="2" applyFont="1" applyFill="1" applyBorder="1" applyAlignment="1" applyProtection="1">
      <alignment horizontal="left"/>
      <protection locked="0"/>
    </xf>
    <xf numFmtId="0" fontId="3" fillId="10" borderId="64" xfId="2" applyFont="1" applyFill="1" applyBorder="1" applyAlignment="1">
      <alignment horizontal="center" vertical="center"/>
    </xf>
    <xf numFmtId="0" fontId="3" fillId="11" borderId="66" xfId="2" applyFont="1" applyFill="1" applyBorder="1" applyAlignment="1">
      <alignment horizontal="center" vertical="center" wrapText="1"/>
    </xf>
    <xf numFmtId="0" fontId="3" fillId="6" borderId="72" xfId="2" applyFont="1" applyFill="1" applyBorder="1" applyAlignment="1">
      <alignment horizontal="right"/>
    </xf>
    <xf numFmtId="0" fontId="3" fillId="6" borderId="69" xfId="2" applyFont="1" applyFill="1" applyBorder="1" applyAlignment="1"/>
    <xf numFmtId="0" fontId="3" fillId="6" borderId="73" xfId="2" applyFont="1" applyFill="1" applyBorder="1"/>
    <xf numFmtId="0" fontId="9" fillId="6" borderId="61" xfId="2" applyFont="1" applyFill="1" applyBorder="1"/>
    <xf numFmtId="0" fontId="3" fillId="10" borderId="8" xfId="2" applyFont="1" applyFill="1" applyBorder="1" applyAlignment="1">
      <alignment horizontal="center"/>
    </xf>
    <xf numFmtId="0" fontId="3" fillId="10" borderId="77" xfId="2" applyFont="1" applyFill="1" applyBorder="1" applyAlignment="1">
      <alignment horizontal="center"/>
    </xf>
    <xf numFmtId="0" fontId="18" fillId="0" borderId="0" xfId="2" applyFont="1" applyFill="1" applyAlignment="1" applyProtection="1">
      <alignment horizontal="left" vertical="top" wrapText="1"/>
    </xf>
    <xf numFmtId="0" fontId="9" fillId="13" borderId="35" xfId="2" applyFont="1" applyFill="1" applyBorder="1" applyAlignment="1">
      <alignment horizontal="center"/>
    </xf>
    <xf numFmtId="0" fontId="9" fillId="13" borderId="75" xfId="2" applyFont="1" applyFill="1" applyBorder="1" applyAlignment="1">
      <alignment horizontal="center"/>
    </xf>
    <xf numFmtId="169" fontId="19" fillId="13" borderId="2" xfId="2" applyNumberFormat="1" applyFont="1" applyFill="1" applyBorder="1" applyAlignment="1">
      <alignment horizontal="right"/>
    </xf>
    <xf numFmtId="166" fontId="19" fillId="13" borderId="35" xfId="2" applyNumberFormat="1" applyFont="1" applyFill="1" applyBorder="1" applyAlignment="1">
      <alignment horizontal="right"/>
    </xf>
    <xf numFmtId="166" fontId="19" fillId="13" borderId="75" xfId="2" applyNumberFormat="1" applyFont="1" applyFill="1" applyBorder="1" applyAlignment="1">
      <alignment horizontal="right"/>
    </xf>
    <xf numFmtId="169" fontId="19" fillId="13" borderId="79" xfId="2" applyNumberFormat="1" applyFont="1" applyFill="1" applyBorder="1" applyAlignment="1">
      <alignment horizontal="right"/>
    </xf>
    <xf numFmtId="4" fontId="19" fillId="13" borderId="1" xfId="2" applyNumberFormat="1" applyFont="1" applyFill="1" applyBorder="1" applyAlignment="1">
      <alignment horizontal="right"/>
    </xf>
    <xf numFmtId="166" fontId="19" fillId="13" borderId="39" xfId="2" applyNumberFormat="1" applyFont="1" applyFill="1" applyBorder="1" applyAlignment="1">
      <alignment horizontal="right"/>
    </xf>
    <xf numFmtId="166" fontId="19" fillId="13" borderId="80" xfId="2" applyNumberFormat="1" applyFont="1" applyFill="1" applyBorder="1" applyAlignment="1">
      <alignment horizontal="right"/>
    </xf>
    <xf numFmtId="4" fontId="19" fillId="13" borderId="3" xfId="2" applyNumberFormat="1" applyFont="1" applyFill="1" applyBorder="1" applyAlignment="1">
      <alignment horizontal="right"/>
    </xf>
    <xf numFmtId="2" fontId="19" fillId="13" borderId="1" xfId="2" applyNumberFormat="1" applyFont="1" applyFill="1" applyBorder="1"/>
    <xf numFmtId="9" fontId="19" fillId="13" borderId="80" xfId="1" applyFont="1" applyFill="1" applyBorder="1" applyAlignment="1">
      <alignment horizontal="left"/>
    </xf>
    <xf numFmtId="169" fontId="19" fillId="13" borderId="83" xfId="2" applyNumberFormat="1" applyFont="1" applyFill="1" applyBorder="1"/>
    <xf numFmtId="0" fontId="9" fillId="13" borderId="61" xfId="2" applyFont="1" applyFill="1" applyBorder="1"/>
    <xf numFmtId="0" fontId="3" fillId="6" borderId="78" xfId="2" applyFont="1" applyFill="1" applyBorder="1"/>
    <xf numFmtId="0" fontId="3" fillId="9" borderId="8" xfId="2" applyFont="1" applyFill="1" applyBorder="1" applyAlignment="1">
      <alignment horizontal="center"/>
    </xf>
    <xf numFmtId="0" fontId="3" fillId="9" borderId="77" xfId="2" applyFont="1" applyFill="1" applyBorder="1" applyAlignment="1">
      <alignment horizontal="center"/>
    </xf>
    <xf numFmtId="0" fontId="9" fillId="13" borderId="36" xfId="2" applyFont="1" applyFill="1" applyBorder="1" applyAlignment="1">
      <alignment horizontal="center"/>
    </xf>
    <xf numFmtId="0" fontId="19" fillId="13" borderId="36" xfId="2" applyFont="1" applyFill="1" applyBorder="1" applyAlignment="1">
      <alignment horizontal="center"/>
    </xf>
    <xf numFmtId="166" fontId="19" fillId="13" borderId="2" xfId="2" applyNumberFormat="1" applyFont="1" applyFill="1" applyBorder="1" applyAlignment="1">
      <alignment horizontal="right"/>
    </xf>
    <xf numFmtId="44" fontId="19" fillId="13" borderId="75" xfId="16" applyFont="1" applyFill="1" applyBorder="1" applyAlignment="1">
      <alignment horizontal="right"/>
    </xf>
    <xf numFmtId="2" fontId="19" fillId="13" borderId="75" xfId="2" applyNumberFormat="1" applyFont="1" applyFill="1" applyBorder="1" applyAlignment="1">
      <alignment horizontal="right"/>
    </xf>
    <xf numFmtId="2" fontId="19" fillId="13" borderId="79" xfId="2" applyNumberFormat="1" applyFont="1" applyFill="1" applyBorder="1" applyAlignment="1">
      <alignment horizontal="right"/>
    </xf>
    <xf numFmtId="0" fontId="3" fillId="9" borderId="8" xfId="2" applyFont="1" applyFill="1" applyBorder="1" applyAlignment="1">
      <alignment horizontal="center" vertical="center"/>
    </xf>
    <xf numFmtId="0" fontId="3" fillId="9" borderId="8" xfId="2" applyFont="1" applyFill="1" applyBorder="1" applyAlignment="1">
      <alignment horizontal="center" vertical="center" wrapText="1"/>
    </xf>
    <xf numFmtId="0" fontId="3" fillId="9" borderId="66" xfId="2" applyFont="1" applyFill="1" applyBorder="1" applyAlignment="1">
      <alignment horizontal="center" vertical="center" wrapText="1"/>
    </xf>
    <xf numFmtId="0" fontId="3" fillId="9" borderId="77" xfId="2" applyFont="1" applyFill="1" applyBorder="1" applyAlignment="1">
      <alignment horizontal="center" vertical="center"/>
    </xf>
    <xf numFmtId="0" fontId="19" fillId="13" borderId="1" xfId="2" applyFont="1" applyFill="1" applyBorder="1" applyAlignment="1">
      <alignment horizontal="center"/>
    </xf>
    <xf numFmtId="2" fontId="19" fillId="13" borderId="5" xfId="2" applyNumberFormat="1" applyFont="1" applyFill="1" applyBorder="1"/>
    <xf numFmtId="169" fontId="19" fillId="13" borderId="3" xfId="2" applyNumberFormat="1" applyFont="1" applyFill="1" applyBorder="1"/>
    <xf numFmtId="0" fontId="19" fillId="13" borderId="38" xfId="2" applyFont="1" applyFill="1" applyBorder="1" applyAlignment="1">
      <alignment horizontal="center"/>
    </xf>
    <xf numFmtId="2" fontId="19" fillId="13" borderId="39" xfId="2" applyNumberFormat="1" applyFont="1" applyFill="1" applyBorder="1" applyAlignment="1">
      <alignment horizontal="right"/>
    </xf>
    <xf numFmtId="2" fontId="19" fillId="13" borderId="80" xfId="2" applyNumberFormat="1" applyFont="1" applyFill="1" applyBorder="1" applyAlignment="1">
      <alignment horizontal="right"/>
    </xf>
    <xf numFmtId="2" fontId="19" fillId="13" borderId="3" xfId="2" applyNumberFormat="1" applyFont="1" applyFill="1" applyBorder="1"/>
    <xf numFmtId="0" fontId="3" fillId="9" borderId="77" xfId="2" applyFont="1" applyFill="1" applyBorder="1" applyAlignment="1">
      <alignment horizontal="center" vertical="center" wrapText="1"/>
    </xf>
    <xf numFmtId="169" fontId="19" fillId="13" borderId="1" xfId="2" applyNumberFormat="1" applyFont="1" applyFill="1" applyBorder="1"/>
    <xf numFmtId="169" fontId="19" fillId="0" borderId="1" xfId="16" applyNumberFormat="1" applyFont="1" applyFill="1" applyBorder="1"/>
    <xf numFmtId="169" fontId="2" fillId="0" borderId="0" xfId="2" applyNumberFormat="1" applyFill="1" applyProtection="1"/>
    <xf numFmtId="2" fontId="19" fillId="13" borderId="36" xfId="2" applyNumberFormat="1" applyFont="1" applyFill="1" applyBorder="1" applyAlignment="1">
      <alignment horizontal="right"/>
    </xf>
    <xf numFmtId="2" fontId="19" fillId="13" borderId="5" xfId="2" applyNumberFormat="1" applyFont="1" applyFill="1" applyBorder="1" applyAlignment="1">
      <alignment horizontal="right"/>
    </xf>
    <xf numFmtId="0" fontId="9" fillId="9" borderId="8" xfId="2" applyFont="1" applyFill="1" applyBorder="1" applyAlignment="1">
      <alignment horizontal="center" wrapText="1"/>
    </xf>
    <xf numFmtId="0" fontId="9" fillId="9" borderId="77" xfId="2" applyFont="1" applyFill="1" applyBorder="1" applyAlignment="1">
      <alignment horizontal="center" wrapText="1"/>
    </xf>
    <xf numFmtId="9" fontId="3" fillId="15" borderId="6" xfId="1" applyFont="1" applyFill="1" applyBorder="1"/>
    <xf numFmtId="0" fontId="3" fillId="15" borderId="73" xfId="2" applyFont="1" applyFill="1" applyBorder="1" applyAlignment="1"/>
    <xf numFmtId="0" fontId="3" fillId="15" borderId="40" xfId="2" applyFont="1" applyFill="1" applyBorder="1" applyAlignment="1"/>
    <xf numFmtId="0" fontId="3" fillId="15" borderId="70" xfId="2" applyFont="1" applyFill="1" applyBorder="1" applyAlignment="1"/>
    <xf numFmtId="0" fontId="3" fillId="15" borderId="46" xfId="2" applyFont="1" applyFill="1" applyBorder="1" applyAlignment="1"/>
    <xf numFmtId="9" fontId="3" fillId="15" borderId="71" xfId="1" applyFont="1" applyFill="1" applyBorder="1"/>
    <xf numFmtId="0" fontId="19" fillId="0" borderId="61" xfId="2" applyFont="1" applyFill="1" applyBorder="1"/>
    <xf numFmtId="0" fontId="19" fillId="0" borderId="0" xfId="2" applyFont="1" applyFill="1" applyBorder="1"/>
    <xf numFmtId="0" fontId="19" fillId="0" borderId="62" xfId="2" applyFont="1" applyFill="1" applyBorder="1"/>
    <xf numFmtId="0" fontId="3" fillId="9" borderId="78" xfId="2" applyFont="1" applyFill="1" applyBorder="1"/>
    <xf numFmtId="0" fontId="19" fillId="0" borderId="61" xfId="2" applyFont="1" applyFill="1" applyBorder="1" applyAlignment="1">
      <alignment horizontal="left"/>
    </xf>
    <xf numFmtId="0" fontId="20" fillId="0" borderId="0" xfId="2" applyFont="1" applyFill="1" applyBorder="1" applyAlignment="1">
      <alignment horizontal="left"/>
    </xf>
    <xf numFmtId="0" fontId="5" fillId="6" borderId="46" xfId="2" applyFont="1" applyFill="1" applyBorder="1" applyAlignment="1">
      <alignment horizontal="right" vertical="center"/>
    </xf>
    <xf numFmtId="0" fontId="3" fillId="6" borderId="69" xfId="2" applyFont="1" applyFill="1" applyBorder="1" applyAlignment="1">
      <alignment vertical="center"/>
    </xf>
    <xf numFmtId="0" fontId="6" fillId="0" borderId="1" xfId="4" applyFont="1" applyFill="1" applyBorder="1" applyAlignment="1">
      <alignment horizontal="center" vertical="center"/>
    </xf>
    <xf numFmtId="171" fontId="6" fillId="0" borderId="2" xfId="6" applyNumberFormat="1" applyFont="1" applyFill="1" applyBorder="1" applyAlignment="1">
      <alignment horizontal="center" vertical="center"/>
    </xf>
    <xf numFmtId="4" fontId="6" fillId="0" borderId="1" xfId="6" applyNumberFormat="1" applyFont="1" applyFill="1" applyBorder="1" applyAlignment="1">
      <alignment horizontal="center" vertical="center"/>
    </xf>
    <xf numFmtId="4" fontId="6" fillId="0" borderId="3" xfId="4" applyNumberFormat="1" applyFont="1" applyFill="1" applyBorder="1" applyAlignment="1">
      <alignment horizontal="right" vertical="center" wrapText="1"/>
    </xf>
    <xf numFmtId="4" fontId="6" fillId="0" borderId="2" xfId="6" applyNumberFormat="1" applyFont="1" applyFill="1" applyBorder="1" applyAlignment="1">
      <alignment horizontal="center" vertical="center"/>
    </xf>
    <xf numFmtId="0" fontId="13" fillId="0" borderId="0" xfId="2" applyFont="1" applyFill="1" applyBorder="1" applyAlignment="1">
      <alignment vertical="center" wrapText="1"/>
    </xf>
    <xf numFmtId="0" fontId="2" fillId="0" borderId="0" xfId="2" applyBorder="1" applyAlignment="1">
      <alignment vertical="center" wrapText="1"/>
    </xf>
    <xf numFmtId="0" fontId="9" fillId="0" borderId="1" xfId="2" applyFont="1" applyFill="1" applyBorder="1" applyAlignment="1">
      <alignment horizontal="center" vertical="center"/>
    </xf>
    <xf numFmtId="0" fontId="2" fillId="0" borderId="1" xfId="5" applyFont="1" applyFill="1" applyBorder="1" applyAlignment="1">
      <alignment horizontal="center" vertical="center" wrapText="1"/>
    </xf>
    <xf numFmtId="0" fontId="14" fillId="5" borderId="0" xfId="2" applyFont="1" applyFill="1" applyBorder="1" applyAlignment="1">
      <alignment horizontal="center"/>
    </xf>
    <xf numFmtId="0" fontId="14" fillId="5" borderId="52" xfId="2" applyFont="1" applyFill="1" applyBorder="1" applyAlignment="1">
      <alignment horizontal="center"/>
    </xf>
    <xf numFmtId="0" fontId="13" fillId="5" borderId="36" xfId="2" applyFont="1" applyFill="1" applyBorder="1" applyAlignment="1">
      <alignment horizontal="center"/>
    </xf>
    <xf numFmtId="0" fontId="3" fillId="9" borderId="65" xfId="2" applyFont="1" applyFill="1" applyBorder="1" applyAlignment="1">
      <alignment horizontal="center"/>
    </xf>
    <xf numFmtId="0" fontId="3" fillId="9" borderId="66" xfId="2" applyFont="1" applyFill="1" applyBorder="1" applyAlignment="1">
      <alignment horizontal="center"/>
    </xf>
    <xf numFmtId="0" fontId="3" fillId="9" borderId="76" xfId="2" applyFont="1" applyFill="1" applyBorder="1" applyAlignment="1">
      <alignment horizontal="center"/>
    </xf>
    <xf numFmtId="0" fontId="9" fillId="9" borderId="66" xfId="2" applyFont="1" applyFill="1" applyBorder="1" applyAlignment="1">
      <alignment horizontal="center"/>
    </xf>
    <xf numFmtId="0" fontId="9" fillId="9" borderId="67" xfId="2" applyFont="1" applyFill="1" applyBorder="1" applyAlignment="1">
      <alignment horizontal="center" wrapText="1"/>
    </xf>
    <xf numFmtId="0" fontId="2" fillId="6" borderId="33" xfId="2" applyFont="1" applyFill="1" applyBorder="1" applyAlignment="1"/>
    <xf numFmtId="0" fontId="2" fillId="6" borderId="0" xfId="2" applyFont="1" applyFill="1" applyBorder="1" applyAlignment="1"/>
    <xf numFmtId="0" fontId="2" fillId="6" borderId="34" xfId="14" applyFont="1" applyFill="1" applyBorder="1" applyAlignment="1">
      <alignment horizontal="center" vertical="center"/>
    </xf>
    <xf numFmtId="0" fontId="2" fillId="7" borderId="45" xfId="2" applyFont="1" applyFill="1" applyBorder="1" applyAlignment="1">
      <alignment horizontal="center"/>
    </xf>
    <xf numFmtId="0" fontId="2" fillId="8" borderId="56" xfId="2" applyFont="1" applyFill="1" applyBorder="1"/>
    <xf numFmtId="0" fontId="2" fillId="8" borderId="57" xfId="2" applyFont="1" applyFill="1" applyBorder="1"/>
    <xf numFmtId="0" fontId="2" fillId="8" borderId="58" xfId="2" applyFont="1" applyFill="1" applyBorder="1"/>
    <xf numFmtId="0" fontId="2" fillId="0" borderId="59" xfId="2" applyFont="1" applyFill="1" applyBorder="1"/>
    <xf numFmtId="0" fontId="2" fillId="0" borderId="49" xfId="2" applyFont="1" applyFill="1" applyBorder="1"/>
    <xf numFmtId="0" fontId="2" fillId="0" borderId="0" xfId="2" applyFont="1" applyFill="1" applyBorder="1"/>
    <xf numFmtId="0" fontId="2" fillId="0" borderId="60" xfId="2" applyFont="1" applyFill="1" applyBorder="1"/>
    <xf numFmtId="0" fontId="2" fillId="0" borderId="61" xfId="2" applyFont="1" applyFill="1" applyBorder="1"/>
    <xf numFmtId="0" fontId="2" fillId="0" borderId="62" xfId="2" applyFont="1" applyFill="1" applyBorder="1"/>
    <xf numFmtId="0" fontId="2" fillId="0" borderId="36" xfId="2" applyFont="1" applyFill="1" applyBorder="1" applyProtection="1">
      <protection locked="0"/>
    </xf>
    <xf numFmtId="0" fontId="2" fillId="0" borderId="0" xfId="2" applyFont="1" applyFill="1" applyBorder="1" applyProtection="1">
      <protection locked="0"/>
    </xf>
    <xf numFmtId="0" fontId="2" fillId="0" borderId="5" xfId="2" applyFont="1" applyFill="1" applyBorder="1" applyAlignment="1" applyProtection="1">
      <alignment horizontal="center"/>
      <protection locked="0"/>
    </xf>
    <xf numFmtId="0" fontId="2" fillId="0" borderId="36" xfId="2" applyFont="1" applyFill="1" applyBorder="1" applyAlignment="1" applyProtection="1">
      <alignment horizontal="center"/>
      <protection locked="0"/>
    </xf>
    <xf numFmtId="0" fontId="2" fillId="0" borderId="63" xfId="2" applyFont="1" applyFill="1" applyBorder="1" applyAlignment="1" applyProtection="1">
      <alignment horizontal="center"/>
      <protection locked="0"/>
    </xf>
    <xf numFmtId="0" fontId="2" fillId="0" borderId="0" xfId="2" applyFont="1" applyFill="1" applyBorder="1" applyAlignment="1" applyProtection="1">
      <alignment horizontal="center"/>
      <protection locked="0"/>
    </xf>
    <xf numFmtId="0" fontId="2" fillId="0" borderId="62" xfId="2" applyFont="1" applyFill="1" applyBorder="1" applyAlignment="1" applyProtection="1">
      <alignment horizontal="center"/>
      <protection locked="0"/>
    </xf>
    <xf numFmtId="0" fontId="2" fillId="0" borderId="36" xfId="2" applyFont="1" applyFill="1" applyBorder="1" applyAlignment="1">
      <alignment horizontal="center"/>
    </xf>
    <xf numFmtId="0" fontId="2" fillId="0" borderId="63" xfId="2" applyFont="1" applyFill="1" applyBorder="1" applyAlignment="1">
      <alignment horizontal="center"/>
    </xf>
    <xf numFmtId="0" fontId="2" fillId="0" borderId="0" xfId="2" applyFont="1" applyFill="1" applyBorder="1" applyAlignment="1">
      <alignment horizontal="center"/>
    </xf>
    <xf numFmtId="0" fontId="2" fillId="0" borderId="62" xfId="2" applyFont="1" applyFill="1" applyBorder="1" applyAlignment="1">
      <alignment horizontal="center"/>
    </xf>
    <xf numFmtId="0" fontId="2" fillId="0" borderId="40" xfId="2" applyFont="1" applyFill="1" applyBorder="1" applyProtection="1">
      <protection locked="0"/>
    </xf>
    <xf numFmtId="0" fontId="2" fillId="11" borderId="67" xfId="2" applyFont="1" applyFill="1" applyBorder="1"/>
    <xf numFmtId="0" fontId="2" fillId="12" borderId="61" xfId="2" applyFont="1" applyFill="1" applyBorder="1"/>
    <xf numFmtId="0" fontId="2" fillId="12" borderId="0" xfId="2" applyFont="1" applyFill="1" applyBorder="1"/>
    <xf numFmtId="0" fontId="2" fillId="12" borderId="62" xfId="2" applyFont="1" applyFill="1" applyBorder="1"/>
    <xf numFmtId="0" fontId="2" fillId="6" borderId="40" xfId="2" applyFont="1" applyFill="1" applyBorder="1"/>
    <xf numFmtId="0" fontId="2" fillId="6" borderId="74" xfId="2" applyFont="1" applyFill="1" applyBorder="1"/>
    <xf numFmtId="0" fontId="2" fillId="6" borderId="0" xfId="2" applyFont="1" applyFill="1" applyBorder="1"/>
    <xf numFmtId="0" fontId="2" fillId="6" borderId="57" xfId="2" applyFont="1" applyFill="1" applyBorder="1"/>
    <xf numFmtId="0" fontId="2" fillId="6" borderId="62" xfId="2" applyFont="1" applyFill="1" applyBorder="1"/>
    <xf numFmtId="0" fontId="2" fillId="13" borderId="39" xfId="2" applyFont="1" applyFill="1" applyBorder="1" applyAlignment="1"/>
    <xf numFmtId="0" fontId="2" fillId="13" borderId="80" xfId="2" applyFont="1" applyFill="1" applyBorder="1" applyAlignment="1"/>
    <xf numFmtId="0" fontId="2" fillId="13" borderId="5" xfId="2" applyFont="1" applyFill="1" applyBorder="1" applyAlignment="1">
      <alignment horizontal="center"/>
    </xf>
    <xf numFmtId="0" fontId="2" fillId="13" borderId="40" xfId="2" applyFont="1" applyFill="1" applyBorder="1" applyAlignment="1">
      <alignment horizontal="center"/>
    </xf>
    <xf numFmtId="0" fontId="2" fillId="13" borderId="80" xfId="2" applyFont="1" applyFill="1" applyBorder="1" applyAlignment="1">
      <alignment horizontal="center"/>
    </xf>
    <xf numFmtId="4" fontId="19" fillId="13" borderId="1" xfId="26" applyNumberFormat="1" applyFont="1" applyFill="1" applyBorder="1"/>
    <xf numFmtId="0" fontId="2" fillId="13" borderId="81" xfId="2" applyFont="1" applyFill="1" applyBorder="1"/>
    <xf numFmtId="4" fontId="2" fillId="13" borderId="82" xfId="2" applyNumberFormat="1" applyFont="1" applyFill="1" applyBorder="1"/>
    <xf numFmtId="0" fontId="2" fillId="13" borderId="0" xfId="2" applyFont="1" applyFill="1" applyBorder="1"/>
    <xf numFmtId="0" fontId="2" fillId="13" borderId="62" xfId="2" applyFont="1" applyFill="1" applyBorder="1"/>
    <xf numFmtId="0" fontId="2" fillId="6" borderId="5" xfId="2" applyFont="1" applyFill="1" applyBorder="1"/>
    <xf numFmtId="0" fontId="2" fillId="6" borderId="84" xfId="2" applyFont="1" applyFill="1" applyBorder="1"/>
    <xf numFmtId="0" fontId="2" fillId="6" borderId="56" xfId="2" applyFont="1" applyFill="1" applyBorder="1"/>
    <xf numFmtId="0" fontId="2" fillId="13" borderId="85" xfId="2" applyFont="1" applyFill="1" applyBorder="1" applyAlignment="1">
      <alignment horizontal="left"/>
    </xf>
    <xf numFmtId="0" fontId="2" fillId="13" borderId="5" xfId="2" applyFont="1" applyFill="1" applyBorder="1"/>
    <xf numFmtId="0" fontId="2" fillId="13" borderId="1" xfId="2" applyFont="1" applyFill="1" applyBorder="1"/>
    <xf numFmtId="0" fontId="2" fillId="13" borderId="3" xfId="2" applyFont="1" applyFill="1" applyBorder="1"/>
    <xf numFmtId="0" fontId="2" fillId="13" borderId="61" xfId="2" applyFont="1" applyFill="1" applyBorder="1"/>
    <xf numFmtId="0" fontId="2" fillId="6" borderId="61" xfId="2" applyFont="1" applyFill="1" applyBorder="1"/>
    <xf numFmtId="0" fontId="2" fillId="0" borderId="78" xfId="26" applyFont="1" applyFill="1" applyBorder="1"/>
    <xf numFmtId="0" fontId="2" fillId="13" borderId="5" xfId="2" applyFont="1" applyFill="1" applyBorder="1" applyAlignment="1"/>
    <xf numFmtId="0" fontId="2" fillId="0" borderId="0" xfId="2" applyFont="1" applyFill="1" applyProtection="1"/>
    <xf numFmtId="0" fontId="2" fillId="13" borderId="40" xfId="2" applyFont="1" applyFill="1" applyBorder="1" applyAlignment="1"/>
    <xf numFmtId="0" fontId="2" fillId="13" borderId="70" xfId="2" applyFont="1" applyFill="1" applyBorder="1" applyAlignment="1"/>
    <xf numFmtId="0" fontId="2" fillId="13" borderId="46" xfId="2" applyFont="1" applyFill="1" applyBorder="1" applyAlignment="1"/>
    <xf numFmtId="0" fontId="2" fillId="13" borderId="21" xfId="2" applyFont="1" applyFill="1" applyBorder="1" applyAlignment="1"/>
    <xf numFmtId="0" fontId="2" fillId="13" borderId="21" xfId="2" applyFont="1" applyFill="1" applyBorder="1"/>
    <xf numFmtId="2" fontId="2" fillId="13" borderId="21" xfId="2" applyNumberFormat="1" applyFont="1" applyFill="1" applyBorder="1"/>
    <xf numFmtId="0" fontId="2" fillId="13" borderId="88" xfId="2" applyFont="1" applyFill="1" applyBorder="1"/>
    <xf numFmtId="169" fontId="2" fillId="13" borderId="86" xfId="2" applyNumberFormat="1" applyFont="1" applyFill="1" applyBorder="1"/>
    <xf numFmtId="0" fontId="2" fillId="13" borderId="73" xfId="2" applyFont="1" applyFill="1" applyBorder="1" applyAlignment="1"/>
    <xf numFmtId="1" fontId="19" fillId="0" borderId="1" xfId="27" applyNumberFormat="1" applyFont="1" applyFill="1" applyBorder="1" applyAlignment="1">
      <alignment horizontal="center"/>
    </xf>
    <xf numFmtId="0" fontId="2" fillId="13" borderId="35" xfId="2" applyFont="1" applyFill="1" applyBorder="1" applyAlignment="1">
      <alignment horizontal="center"/>
    </xf>
    <xf numFmtId="4" fontId="19" fillId="0" borderId="5" xfId="26" applyNumberFormat="1" applyFont="1" applyFill="1" applyBorder="1"/>
    <xf numFmtId="169" fontId="19" fillId="0" borderId="3" xfId="26" applyNumberFormat="1" applyFont="1" applyFill="1" applyBorder="1"/>
    <xf numFmtId="9" fontId="19" fillId="0" borderId="1" xfId="27" applyFont="1" applyFill="1" applyBorder="1" applyAlignment="1">
      <alignment horizontal="center"/>
    </xf>
    <xf numFmtId="4" fontId="19" fillId="0" borderId="1" xfId="26" applyNumberFormat="1" applyFont="1" applyFill="1" applyBorder="1"/>
    <xf numFmtId="0" fontId="2" fillId="13" borderId="4" xfId="2" applyFont="1" applyFill="1" applyBorder="1" applyAlignment="1">
      <alignment horizontal="center"/>
    </xf>
    <xf numFmtId="4" fontId="19" fillId="0" borderId="3" xfId="26" applyNumberFormat="1" applyFont="1" applyFill="1" applyBorder="1"/>
    <xf numFmtId="4" fontId="19" fillId="0" borderId="86" xfId="26" applyNumberFormat="1" applyFont="1" applyFill="1" applyBorder="1"/>
    <xf numFmtId="4" fontId="2" fillId="13" borderId="83" xfId="2" applyNumberFormat="1" applyFont="1" applyFill="1" applyBorder="1"/>
    <xf numFmtId="43" fontId="3" fillId="15" borderId="5" xfId="28" applyFont="1" applyFill="1" applyBorder="1"/>
    <xf numFmtId="9" fontId="19" fillId="0" borderId="6" xfId="26" applyNumberFormat="1" applyFont="1" applyFill="1" applyBorder="1"/>
    <xf numFmtId="43" fontId="2" fillId="13" borderId="3" xfId="28" applyFont="1" applyFill="1" applyBorder="1"/>
    <xf numFmtId="43" fontId="3" fillId="15" borderId="46" xfId="28" applyFont="1" applyFill="1" applyBorder="1"/>
    <xf numFmtId="9" fontId="19" fillId="0" borderId="21" xfId="26" applyNumberFormat="1" applyFont="1" applyFill="1" applyBorder="1"/>
    <xf numFmtId="43" fontId="2" fillId="13" borderId="83" xfId="2" applyNumberFormat="1" applyFont="1" applyFill="1" applyBorder="1"/>
    <xf numFmtId="172" fontId="2" fillId="13" borderId="83" xfId="2" applyNumberFormat="1" applyFont="1" applyFill="1" applyBorder="1"/>
    <xf numFmtId="0" fontId="2" fillId="0" borderId="36" xfId="2" applyFont="1" applyFill="1" applyBorder="1"/>
    <xf numFmtId="0" fontId="2" fillId="0" borderId="61" xfId="2" applyFont="1" applyFill="1" applyBorder="1" applyAlignment="1">
      <alignment horizontal="center"/>
    </xf>
    <xf numFmtId="0" fontId="2" fillId="9" borderId="5" xfId="2" applyFont="1" applyFill="1" applyBorder="1"/>
    <xf numFmtId="0" fontId="2" fillId="9" borderId="84" xfId="2" applyFont="1" applyFill="1" applyBorder="1"/>
    <xf numFmtId="0" fontId="2" fillId="0" borderId="40" xfId="2" applyFont="1" applyFill="1" applyBorder="1"/>
    <xf numFmtId="0" fontId="2" fillId="0" borderId="0" xfId="2" applyFont="1" applyFill="1" applyBorder="1" applyAlignment="1">
      <alignment horizontal="left"/>
    </xf>
    <xf numFmtId="0" fontId="2" fillId="0" borderId="61" xfId="2" applyFont="1" applyFill="1" applyBorder="1" applyAlignment="1">
      <alignment horizontal="left"/>
    </xf>
    <xf numFmtId="0" fontId="2" fillId="0" borderId="57" xfId="2" applyFont="1" applyFill="1" applyBorder="1"/>
    <xf numFmtId="0" fontId="2" fillId="0" borderId="1" xfId="4" applyFont="1" applyFill="1" applyBorder="1" applyAlignment="1">
      <alignment vertical="center" wrapText="1"/>
    </xf>
    <xf numFmtId="0" fontId="9" fillId="0" borderId="1" xfId="2" applyFont="1" applyFill="1" applyBorder="1" applyAlignment="1">
      <alignment horizontal="center" vertical="center" wrapText="1"/>
    </xf>
    <xf numFmtId="4" fontId="9" fillId="0" borderId="1" xfId="2" applyNumberFormat="1" applyFont="1" applyFill="1" applyBorder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 wrapText="1"/>
    </xf>
    <xf numFmtId="3" fontId="12" fillId="4" borderId="14" xfId="2" applyNumberFormat="1" applyFont="1" applyFill="1" applyBorder="1" applyAlignment="1">
      <alignment horizontal="center" vertical="center"/>
    </xf>
    <xf numFmtId="3" fontId="12" fillId="4" borderId="15" xfId="2" applyNumberFormat="1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11" fillId="2" borderId="20" xfId="2" applyNumberFormat="1" applyFont="1" applyFill="1" applyBorder="1" applyAlignment="1">
      <alignment horizontal="left" vertical="center" wrapText="1"/>
    </xf>
    <xf numFmtId="0" fontId="11" fillId="2" borderId="21" xfId="2" applyNumberFormat="1" applyFont="1" applyFill="1" applyBorder="1" applyAlignment="1">
      <alignment horizontal="left" vertical="center" wrapText="1"/>
    </xf>
    <xf numFmtId="0" fontId="11" fillId="2" borderId="22" xfId="2" applyNumberFormat="1" applyFont="1" applyFill="1" applyBorder="1" applyAlignment="1">
      <alignment horizontal="left" vertical="center" wrapText="1"/>
    </xf>
    <xf numFmtId="0" fontId="13" fillId="0" borderId="0" xfId="2" applyFont="1" applyFill="1" applyBorder="1" applyAlignment="1">
      <alignment vertical="center" wrapText="1"/>
    </xf>
    <xf numFmtId="0" fontId="2" fillId="0" borderId="0" xfId="2" applyBorder="1" applyAlignment="1">
      <alignment vertical="center" wrapText="1"/>
    </xf>
    <xf numFmtId="0" fontId="15" fillId="0" borderId="0" xfId="2" applyFont="1" applyFill="1" applyBorder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11" fillId="2" borderId="13" xfId="2" applyNumberFormat="1" applyFont="1" applyFill="1" applyBorder="1" applyAlignment="1">
      <alignment horizontal="left" vertical="center" wrapText="1"/>
    </xf>
    <xf numFmtId="0" fontId="11" fillId="2" borderId="1" xfId="2" applyNumberFormat="1" applyFont="1" applyFill="1" applyBorder="1" applyAlignment="1">
      <alignment horizontal="left" vertical="center" wrapText="1"/>
    </xf>
    <xf numFmtId="0" fontId="12" fillId="4" borderId="14" xfId="2" applyFont="1" applyFill="1" applyBorder="1" applyAlignment="1">
      <alignment horizontal="center" vertical="center"/>
    </xf>
    <xf numFmtId="0" fontId="12" fillId="4" borderId="15" xfId="2" applyFont="1" applyFill="1" applyBorder="1" applyAlignment="1">
      <alignment horizontal="center" vertical="center"/>
    </xf>
    <xf numFmtId="0" fontId="11" fillId="2" borderId="4" xfId="2" applyNumberFormat="1" applyFont="1" applyFill="1" applyBorder="1" applyAlignment="1">
      <alignment horizontal="left" vertical="center" wrapText="1"/>
    </xf>
    <xf numFmtId="3" fontId="12" fillId="4" borderId="17" xfId="2" applyNumberFormat="1" applyFont="1" applyFill="1" applyBorder="1" applyAlignment="1">
      <alignment horizontal="center" vertical="center"/>
    </xf>
    <xf numFmtId="3" fontId="12" fillId="4" borderId="18" xfId="2" applyNumberFormat="1" applyFont="1" applyFill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11" fillId="2" borderId="7" xfId="2" applyNumberFormat="1" applyFont="1" applyFill="1" applyBorder="1" applyAlignment="1">
      <alignment horizontal="left" vertical="center" wrapText="1"/>
    </xf>
    <xf numFmtId="0" fontId="11" fillId="2" borderId="8" xfId="2" applyNumberFormat="1" applyFont="1" applyFill="1" applyBorder="1" applyAlignment="1">
      <alignment horizontal="left" vertical="center" wrapText="1"/>
    </xf>
    <xf numFmtId="3" fontId="12" fillId="0" borderId="9" xfId="2" applyNumberFormat="1" applyFont="1" applyFill="1" applyBorder="1" applyAlignment="1">
      <alignment horizontal="center" vertical="center" wrapText="1"/>
    </xf>
    <xf numFmtId="3" fontId="12" fillId="0" borderId="10" xfId="2" applyNumberFormat="1" applyFont="1" applyFill="1" applyBorder="1" applyAlignment="1">
      <alignment horizontal="center" vertical="center" wrapText="1"/>
    </xf>
    <xf numFmtId="3" fontId="12" fillId="0" borderId="11" xfId="2" applyNumberFormat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right"/>
    </xf>
    <xf numFmtId="0" fontId="8" fillId="0" borderId="62" xfId="2" applyFont="1" applyFill="1" applyBorder="1" applyAlignment="1">
      <alignment horizontal="right"/>
    </xf>
    <xf numFmtId="0" fontId="8" fillId="0" borderId="57" xfId="2" applyFont="1" applyFill="1" applyBorder="1" applyAlignment="1">
      <alignment horizontal="right"/>
    </xf>
    <xf numFmtId="0" fontId="8" fillId="0" borderId="58" xfId="2" applyFont="1" applyFill="1" applyBorder="1" applyAlignment="1">
      <alignment horizontal="right"/>
    </xf>
    <xf numFmtId="0" fontId="20" fillId="0" borderId="56" xfId="2" applyFont="1" applyFill="1" applyBorder="1" applyAlignment="1">
      <alignment horizontal="left"/>
    </xf>
    <xf numFmtId="0" fontId="20" fillId="0" borderId="57" xfId="2" applyFont="1" applyFill="1" applyBorder="1" applyAlignment="1">
      <alignment horizontal="left"/>
    </xf>
    <xf numFmtId="43" fontId="19" fillId="13" borderId="4" xfId="28" applyFont="1" applyFill="1" applyBorder="1" applyAlignment="1">
      <alignment horizontal="right"/>
    </xf>
    <xf numFmtId="43" fontId="19" fillId="13" borderId="6" xfId="28" applyFont="1" applyFill="1" applyBorder="1" applyAlignment="1">
      <alignment horizontal="right"/>
    </xf>
    <xf numFmtId="43" fontId="19" fillId="13" borderId="22" xfId="28" applyFont="1" applyFill="1" applyBorder="1" applyAlignment="1">
      <alignment horizontal="right"/>
    </xf>
    <xf numFmtId="43" fontId="19" fillId="13" borderId="71" xfId="28" applyFont="1" applyFill="1" applyBorder="1" applyAlignment="1">
      <alignment horizontal="right"/>
    </xf>
    <xf numFmtId="0" fontId="9" fillId="13" borderId="23" xfId="2" applyFont="1" applyFill="1" applyBorder="1" applyAlignment="1">
      <alignment horizontal="right"/>
    </xf>
    <xf numFmtId="0" fontId="9" fillId="13" borderId="24" xfId="2" applyFont="1" applyFill="1" applyBorder="1" applyAlignment="1">
      <alignment horizontal="right"/>
    </xf>
    <xf numFmtId="0" fontId="9" fillId="13" borderId="25" xfId="2" applyFont="1" applyFill="1" applyBorder="1" applyAlignment="1">
      <alignment horizontal="right"/>
    </xf>
    <xf numFmtId="0" fontId="3" fillId="13" borderId="23" xfId="2" applyFont="1" applyFill="1" applyBorder="1" applyAlignment="1">
      <alignment horizontal="right"/>
    </xf>
    <xf numFmtId="0" fontId="3" fillId="13" borderId="24" xfId="2" applyFont="1" applyFill="1" applyBorder="1" applyAlignment="1">
      <alignment horizontal="right"/>
    </xf>
    <xf numFmtId="0" fontId="3" fillId="13" borderId="25" xfId="2" applyFont="1" applyFill="1" applyBorder="1" applyAlignment="1">
      <alignment horizontal="right"/>
    </xf>
    <xf numFmtId="0" fontId="2" fillId="0" borderId="73" xfId="2" applyFont="1" applyFill="1" applyBorder="1" applyAlignment="1">
      <alignment horizontal="center"/>
    </xf>
    <xf numFmtId="0" fontId="2" fillId="0" borderId="40" xfId="2" applyFont="1" applyFill="1" applyBorder="1" applyAlignment="1">
      <alignment horizontal="center"/>
    </xf>
    <xf numFmtId="0" fontId="2" fillId="0" borderId="74" xfId="2" applyFont="1" applyFill="1" applyBorder="1" applyAlignment="1">
      <alignment horizontal="center"/>
    </xf>
    <xf numFmtId="0" fontId="2" fillId="0" borderId="78" xfId="2" applyFont="1" applyFill="1" applyBorder="1" applyAlignment="1">
      <alignment horizontal="center"/>
    </xf>
    <xf numFmtId="0" fontId="2" fillId="0" borderId="5" xfId="2" applyFont="1" applyFill="1" applyBorder="1" applyAlignment="1">
      <alignment horizontal="center"/>
    </xf>
    <xf numFmtId="0" fontId="2" fillId="0" borderId="84" xfId="2" applyFont="1" applyFill="1" applyBorder="1" applyAlignment="1">
      <alignment horizontal="center"/>
    </xf>
    <xf numFmtId="0" fontId="9" fillId="13" borderId="56" xfId="2" applyFont="1" applyFill="1" applyBorder="1" applyAlignment="1">
      <alignment horizontal="right"/>
    </xf>
    <xf numFmtId="0" fontId="9" fillId="13" borderId="57" xfId="2" applyFont="1" applyFill="1" applyBorder="1" applyAlignment="1">
      <alignment horizontal="right"/>
    </xf>
    <xf numFmtId="0" fontId="9" fillId="13" borderId="58" xfId="2" applyFont="1" applyFill="1" applyBorder="1" applyAlignment="1">
      <alignment horizontal="right"/>
    </xf>
    <xf numFmtId="0" fontId="9" fillId="9" borderId="65" xfId="2" applyFont="1" applyFill="1" applyBorder="1" applyAlignment="1">
      <alignment horizontal="center"/>
    </xf>
    <xf numFmtId="0" fontId="9" fillId="9" borderId="66" xfId="2" applyFont="1" applyFill="1" applyBorder="1" applyAlignment="1">
      <alignment horizontal="center"/>
    </xf>
    <xf numFmtId="0" fontId="9" fillId="9" borderId="76" xfId="2" applyFont="1" applyFill="1" applyBorder="1" applyAlignment="1">
      <alignment horizontal="center" wrapText="1"/>
    </xf>
    <xf numFmtId="0" fontId="9" fillId="9" borderId="67" xfId="2" applyFont="1" applyFill="1" applyBorder="1" applyAlignment="1">
      <alignment horizontal="center" wrapText="1"/>
    </xf>
    <xf numFmtId="0" fontId="3" fillId="15" borderId="78" xfId="2" applyFont="1" applyFill="1" applyBorder="1" applyAlignment="1"/>
    <xf numFmtId="0" fontId="3" fillId="15" borderId="5" xfId="2" applyFont="1" applyFill="1" applyBorder="1" applyAlignment="1"/>
    <xf numFmtId="2" fontId="19" fillId="13" borderId="22" xfId="2" applyNumberFormat="1" applyFont="1" applyFill="1" applyBorder="1" applyAlignment="1">
      <alignment horizontal="right"/>
    </xf>
    <xf numFmtId="2" fontId="19" fillId="13" borderId="71" xfId="2" applyNumberFormat="1" applyFont="1" applyFill="1" applyBorder="1" applyAlignment="1">
      <alignment horizontal="right"/>
    </xf>
    <xf numFmtId="0" fontId="3" fillId="14" borderId="65" xfId="2" applyFont="1" applyFill="1" applyBorder="1" applyAlignment="1">
      <alignment horizontal="center" vertical="center"/>
    </xf>
    <xf numFmtId="0" fontId="3" fillId="14" borderId="66" xfId="2" applyFont="1" applyFill="1" applyBorder="1" applyAlignment="1">
      <alignment horizontal="center" vertical="center"/>
    </xf>
    <xf numFmtId="0" fontId="3" fillId="9" borderId="76" xfId="2" applyFont="1" applyFill="1" applyBorder="1" applyAlignment="1">
      <alignment horizontal="center" vertical="center" wrapText="1"/>
    </xf>
    <xf numFmtId="0" fontId="3" fillId="9" borderId="87" xfId="2" applyFont="1" applyFill="1" applyBorder="1" applyAlignment="1">
      <alignment horizontal="center" vertical="center" wrapText="1"/>
    </xf>
    <xf numFmtId="0" fontId="2" fillId="13" borderId="70" xfId="2" applyFont="1" applyFill="1" applyBorder="1" applyAlignment="1"/>
    <xf numFmtId="0" fontId="2" fillId="13" borderId="46" xfId="2" applyFont="1" applyFill="1" applyBorder="1" applyAlignment="1"/>
    <xf numFmtId="0" fontId="2" fillId="13" borderId="21" xfId="2" applyFont="1" applyFill="1" applyBorder="1" applyAlignment="1">
      <alignment horizontal="center"/>
    </xf>
    <xf numFmtId="0" fontId="2" fillId="13" borderId="81" xfId="2" applyFont="1" applyFill="1" applyBorder="1" applyAlignment="1">
      <alignment horizontal="center"/>
    </xf>
    <xf numFmtId="0" fontId="2" fillId="13" borderId="4" xfId="2" applyFont="1" applyFill="1" applyBorder="1" applyAlignment="1"/>
    <xf numFmtId="0" fontId="2" fillId="13" borderId="6" xfId="2" applyFont="1" applyFill="1" applyBorder="1" applyAlignment="1"/>
    <xf numFmtId="166" fontId="19" fillId="13" borderId="4" xfId="2" applyNumberFormat="1" applyFont="1" applyFill="1" applyBorder="1" applyAlignment="1">
      <alignment horizontal="right"/>
    </xf>
    <xf numFmtId="166" fontId="19" fillId="13" borderId="6" xfId="2" applyNumberFormat="1" applyFont="1" applyFill="1" applyBorder="1" applyAlignment="1">
      <alignment horizontal="right"/>
    </xf>
    <xf numFmtId="169" fontId="19" fillId="13" borderId="4" xfId="2" applyNumberFormat="1" applyFont="1" applyFill="1" applyBorder="1" applyAlignment="1">
      <alignment horizontal="right"/>
    </xf>
    <xf numFmtId="169" fontId="19" fillId="13" borderId="6" xfId="2" applyNumberFormat="1" applyFont="1" applyFill="1" applyBorder="1" applyAlignment="1">
      <alignment horizontal="right"/>
    </xf>
    <xf numFmtId="0" fontId="19" fillId="0" borderId="78" xfId="26" applyFont="1" applyFill="1" applyBorder="1" applyAlignment="1">
      <alignment horizontal="left"/>
    </xf>
    <xf numFmtId="0" fontId="2" fillId="0" borderId="5" xfId="2" applyFont="1" applyFill="1" applyBorder="1"/>
    <xf numFmtId="0" fontId="2" fillId="13" borderId="78" xfId="2" applyFont="1" applyFill="1" applyBorder="1" applyAlignment="1">
      <alignment horizontal="left"/>
    </xf>
    <xf numFmtId="0" fontId="2" fillId="13" borderId="5" xfId="2" applyFont="1" applyFill="1" applyBorder="1" applyAlignment="1">
      <alignment horizontal="left"/>
    </xf>
    <xf numFmtId="0" fontId="2" fillId="13" borderId="6" xfId="2" applyFont="1" applyFill="1" applyBorder="1" applyAlignment="1">
      <alignment horizontal="left"/>
    </xf>
    <xf numFmtId="0" fontId="2" fillId="13" borderId="22" xfId="2" applyFont="1" applyFill="1" applyBorder="1" applyAlignment="1"/>
    <xf numFmtId="0" fontId="2" fillId="13" borderId="71" xfId="2" applyFont="1" applyFill="1" applyBorder="1" applyAlignment="1"/>
    <xf numFmtId="9" fontId="2" fillId="13" borderId="22" xfId="2" applyNumberFormat="1" applyFont="1" applyFill="1" applyBorder="1" applyAlignment="1">
      <alignment horizontal="center"/>
    </xf>
    <xf numFmtId="0" fontId="2" fillId="13" borderId="71" xfId="2" applyFont="1" applyFill="1" applyBorder="1" applyAlignment="1">
      <alignment horizontal="center"/>
    </xf>
    <xf numFmtId="0" fontId="3" fillId="9" borderId="65" xfId="2" applyFont="1" applyFill="1" applyBorder="1" applyAlignment="1">
      <alignment horizontal="center"/>
    </xf>
    <xf numFmtId="0" fontId="3" fillId="9" borderId="66" xfId="2" applyFont="1" applyFill="1" applyBorder="1" applyAlignment="1">
      <alignment horizontal="center"/>
    </xf>
    <xf numFmtId="0" fontId="3" fillId="9" borderId="67" xfId="2" applyFont="1" applyFill="1" applyBorder="1" applyAlignment="1">
      <alignment horizontal="center"/>
    </xf>
    <xf numFmtId="0" fontId="3" fillId="9" borderId="76" xfId="2" applyFont="1" applyFill="1" applyBorder="1" applyAlignment="1">
      <alignment horizontal="center"/>
    </xf>
    <xf numFmtId="0" fontId="2" fillId="13" borderId="78" xfId="2" applyFont="1" applyFill="1" applyBorder="1" applyAlignment="1"/>
    <xf numFmtId="0" fontId="2" fillId="13" borderId="5" xfId="2" applyFont="1" applyFill="1" applyBorder="1" applyAlignment="1"/>
    <xf numFmtId="0" fontId="2" fillId="13" borderId="4" xfId="2" applyFont="1" applyFill="1" applyBorder="1" applyAlignment="1">
      <alignment horizontal="center"/>
    </xf>
    <xf numFmtId="0" fontId="2" fillId="13" borderId="6" xfId="2" applyFont="1" applyFill="1" applyBorder="1" applyAlignment="1">
      <alignment horizontal="center"/>
    </xf>
    <xf numFmtId="0" fontId="3" fillId="9" borderId="76" xfId="2" applyFont="1" applyFill="1" applyBorder="1" applyAlignment="1">
      <alignment horizontal="center" vertical="center"/>
    </xf>
    <xf numFmtId="0" fontId="3" fillId="9" borderId="67" xfId="2" applyFont="1" applyFill="1" applyBorder="1" applyAlignment="1">
      <alignment horizontal="center" vertical="center"/>
    </xf>
    <xf numFmtId="0" fontId="2" fillId="13" borderId="40" xfId="2" applyFont="1" applyFill="1" applyBorder="1" applyAlignment="1">
      <alignment horizontal="left"/>
    </xf>
    <xf numFmtId="0" fontId="3" fillId="10" borderId="65" xfId="2" applyFont="1" applyFill="1" applyBorder="1" applyAlignment="1">
      <alignment horizontal="center"/>
    </xf>
    <xf numFmtId="0" fontId="3" fillId="10" borderId="66" xfId="2" applyFont="1" applyFill="1" applyBorder="1" applyAlignment="1">
      <alignment horizontal="center"/>
    </xf>
    <xf numFmtId="0" fontId="3" fillId="10" borderId="67" xfId="2" applyFont="1" applyFill="1" applyBorder="1" applyAlignment="1">
      <alignment horizontal="center"/>
    </xf>
    <xf numFmtId="0" fontId="3" fillId="10" borderId="35" xfId="2" applyFont="1" applyFill="1" applyBorder="1" applyAlignment="1">
      <alignment horizontal="center"/>
    </xf>
    <xf numFmtId="0" fontId="3" fillId="10" borderId="75" xfId="2" applyFont="1" applyFill="1" applyBorder="1" applyAlignment="1">
      <alignment horizontal="center"/>
    </xf>
    <xf numFmtId="0" fontId="3" fillId="10" borderId="76" xfId="2" applyFont="1" applyFill="1" applyBorder="1" applyAlignment="1">
      <alignment horizontal="center"/>
    </xf>
    <xf numFmtId="0" fontId="13" fillId="6" borderId="38" xfId="14" applyFont="1" applyFill="1" applyBorder="1" applyAlignment="1">
      <alignment horizontal="center" vertical="center"/>
    </xf>
    <xf numFmtId="0" fontId="13" fillId="6" borderId="43" xfId="14" applyFont="1" applyFill="1" applyBorder="1" applyAlignment="1">
      <alignment horizontal="center" vertical="center"/>
    </xf>
    <xf numFmtId="0" fontId="14" fillId="5" borderId="0" xfId="2" applyFont="1" applyFill="1" applyBorder="1" applyAlignment="1">
      <alignment horizontal="center"/>
    </xf>
    <xf numFmtId="0" fontId="14" fillId="5" borderId="52" xfId="2" applyFont="1" applyFill="1" applyBorder="1" applyAlignment="1">
      <alignment horizontal="center"/>
    </xf>
    <xf numFmtId="0" fontId="5" fillId="9" borderId="59" xfId="2" applyFont="1" applyFill="1" applyBorder="1" applyAlignment="1" applyProtection="1">
      <alignment horizontal="center"/>
      <protection locked="0"/>
    </xf>
    <xf numFmtId="0" fontId="5" fillId="9" borderId="49" xfId="2" applyFont="1" applyFill="1" applyBorder="1" applyAlignment="1" applyProtection="1">
      <alignment horizontal="center"/>
      <protection locked="0"/>
    </xf>
    <xf numFmtId="0" fontId="5" fillId="9" borderId="60" xfId="2" applyFont="1" applyFill="1" applyBorder="1" applyAlignment="1" applyProtection="1">
      <alignment horizontal="center"/>
      <protection locked="0"/>
    </xf>
    <xf numFmtId="0" fontId="3" fillId="10" borderId="65" xfId="2" applyFont="1" applyFill="1" applyBorder="1" applyAlignment="1">
      <alignment horizontal="center" vertical="center" wrapText="1"/>
    </xf>
    <xf numFmtId="0" fontId="3" fillId="10" borderId="66" xfId="2" applyFont="1" applyFill="1" applyBorder="1" applyAlignment="1">
      <alignment horizontal="center" vertical="center" wrapText="1"/>
    </xf>
    <xf numFmtId="0" fontId="3" fillId="10" borderId="66" xfId="2" applyFont="1" applyFill="1" applyBorder="1" applyAlignment="1">
      <alignment horizontal="center" vertical="center"/>
    </xf>
    <xf numFmtId="0" fontId="3" fillId="10" borderId="68" xfId="2" applyFont="1" applyFill="1" applyBorder="1" applyAlignment="1">
      <alignment horizontal="center" vertical="center"/>
    </xf>
    <xf numFmtId="0" fontId="3" fillId="6" borderId="70" xfId="2" applyFont="1" applyFill="1" applyBorder="1" applyAlignment="1">
      <alignment horizontal="left" vertical="center" wrapText="1"/>
    </xf>
    <xf numFmtId="0" fontId="3" fillId="6" borderId="46" xfId="2" applyFont="1" applyFill="1" applyBorder="1" applyAlignment="1">
      <alignment horizontal="left" vertical="center" wrapText="1"/>
    </xf>
    <xf numFmtId="0" fontId="3" fillId="6" borderId="71" xfId="2" applyFont="1" applyFill="1" applyBorder="1" applyAlignment="1">
      <alignment horizontal="left" vertical="center" wrapText="1"/>
    </xf>
    <xf numFmtId="0" fontId="13" fillId="6" borderId="42" xfId="14" applyFont="1" applyFill="1" applyBorder="1" applyAlignment="1">
      <alignment horizontal="center" vertical="center"/>
    </xf>
    <xf numFmtId="0" fontId="13" fillId="6" borderId="44" xfId="14" applyFont="1" applyFill="1" applyBorder="1" applyAlignment="1">
      <alignment horizontal="center" vertical="center"/>
    </xf>
    <xf numFmtId="0" fontId="3" fillId="6" borderId="33" xfId="2" applyFont="1" applyFill="1" applyBorder="1" applyAlignment="1">
      <alignment horizontal="center"/>
    </xf>
    <xf numFmtId="0" fontId="3" fillId="6" borderId="0" xfId="2" applyFont="1" applyFill="1" applyBorder="1" applyAlignment="1">
      <alignment horizontal="center"/>
    </xf>
    <xf numFmtId="0" fontId="3" fillId="6" borderId="34" xfId="2" applyFont="1" applyFill="1" applyBorder="1" applyAlignment="1">
      <alignment horizontal="center"/>
    </xf>
    <xf numFmtId="0" fontId="13" fillId="5" borderId="36" xfId="2" applyFont="1" applyFill="1" applyBorder="1" applyAlignment="1">
      <alignment horizontal="left"/>
    </xf>
    <xf numFmtId="0" fontId="13" fillId="5" borderId="36" xfId="2" applyFont="1" applyFill="1" applyBorder="1" applyAlignment="1">
      <alignment horizontal="center"/>
    </xf>
    <xf numFmtId="0" fontId="2" fillId="5" borderId="26" xfId="2" applyFont="1" applyFill="1" applyBorder="1" applyAlignment="1">
      <alignment horizontal="center"/>
    </xf>
    <xf numFmtId="0" fontId="2" fillId="5" borderId="32" xfId="2" applyFont="1" applyFill="1" applyBorder="1" applyAlignment="1">
      <alignment horizontal="center"/>
    </xf>
    <xf numFmtId="0" fontId="16" fillId="6" borderId="27" xfId="2" applyFont="1" applyFill="1" applyBorder="1" applyAlignment="1">
      <alignment horizontal="center"/>
    </xf>
    <xf numFmtId="0" fontId="16" fillId="6" borderId="28" xfId="2" applyFont="1" applyFill="1" applyBorder="1" applyAlignment="1">
      <alignment horizontal="center"/>
    </xf>
    <xf numFmtId="0" fontId="16" fillId="6" borderId="29" xfId="2" applyFont="1" applyFill="1" applyBorder="1" applyAlignment="1">
      <alignment horizontal="center"/>
    </xf>
    <xf numFmtId="0" fontId="13" fillId="6" borderId="30" xfId="14" applyFont="1" applyFill="1" applyBorder="1" applyAlignment="1">
      <alignment horizontal="center" vertical="center"/>
    </xf>
    <xf numFmtId="0" fontId="13" fillId="6" borderId="1" xfId="14" applyFont="1" applyFill="1" applyBorder="1" applyAlignment="1">
      <alignment horizontal="center" vertical="center"/>
    </xf>
    <xf numFmtId="0" fontId="13" fillId="6" borderId="27" xfId="14" applyFont="1" applyFill="1" applyBorder="1" applyAlignment="1">
      <alignment horizontal="center" vertical="center"/>
    </xf>
    <xf numFmtId="0" fontId="13" fillId="6" borderId="28" xfId="14" applyFont="1" applyFill="1" applyBorder="1" applyAlignment="1">
      <alignment horizontal="center" vertical="center"/>
    </xf>
    <xf numFmtId="0" fontId="13" fillId="6" borderId="31" xfId="14" applyFont="1" applyFill="1" applyBorder="1" applyAlignment="1">
      <alignment horizontal="center" vertical="center"/>
    </xf>
    <xf numFmtId="0" fontId="13" fillId="6" borderId="35" xfId="14" applyFont="1" applyFill="1" applyBorder="1" applyAlignment="1">
      <alignment horizontal="center" vertical="center"/>
    </xf>
    <xf numFmtId="0" fontId="13" fillId="6" borderId="36" xfId="14" applyFont="1" applyFill="1" applyBorder="1" applyAlignment="1">
      <alignment horizontal="center" vertical="center"/>
    </xf>
    <xf numFmtId="0" fontId="13" fillId="6" borderId="37" xfId="14" applyFont="1" applyFill="1" applyBorder="1" applyAlignment="1">
      <alignment horizontal="center" vertical="center"/>
    </xf>
    <xf numFmtId="0" fontId="5" fillId="6" borderId="33" xfId="2" applyFont="1" applyFill="1" applyBorder="1" applyAlignment="1">
      <alignment horizontal="center"/>
    </xf>
    <xf numFmtId="0" fontId="5" fillId="6" borderId="0" xfId="2" applyFont="1" applyFill="1" applyBorder="1" applyAlignment="1">
      <alignment horizontal="center"/>
    </xf>
    <xf numFmtId="0" fontId="5" fillId="6" borderId="34" xfId="2" applyFont="1" applyFill="1" applyBorder="1" applyAlignment="1">
      <alignment horizontal="center"/>
    </xf>
    <xf numFmtId="0" fontId="13" fillId="6" borderId="2" xfId="2" applyFont="1" applyFill="1" applyBorder="1" applyAlignment="1">
      <alignment horizontal="center" vertical="center"/>
    </xf>
    <xf numFmtId="0" fontId="13" fillId="6" borderId="39" xfId="14" applyFont="1" applyFill="1" applyBorder="1" applyAlignment="1">
      <alignment horizontal="center" vertical="center"/>
    </xf>
    <xf numFmtId="0" fontId="13" fillId="6" borderId="40" xfId="14" applyFont="1" applyFill="1" applyBorder="1" applyAlignment="1">
      <alignment horizontal="center" vertical="center"/>
    </xf>
    <xf numFmtId="0" fontId="13" fillId="6" borderId="41" xfId="14" applyFont="1" applyFill="1" applyBorder="1" applyAlignment="1">
      <alignment horizontal="center" vertical="center"/>
    </xf>
    <xf numFmtId="0" fontId="13" fillId="6" borderId="35" xfId="2" applyFont="1" applyFill="1" applyBorder="1" applyAlignment="1">
      <alignment horizontal="center" vertical="center"/>
    </xf>
    <xf numFmtId="0" fontId="13" fillId="6" borderId="36" xfId="2" applyFont="1" applyFill="1" applyBorder="1" applyAlignment="1">
      <alignment horizontal="center" vertical="center"/>
    </xf>
    <xf numFmtId="0" fontId="13" fillId="6" borderId="37" xfId="2" applyFont="1" applyFill="1" applyBorder="1" applyAlignment="1">
      <alignment horizontal="center" vertical="center"/>
    </xf>
  </cellXfs>
  <cellStyles count="29">
    <cellStyle name="Euro" xfId="19"/>
    <cellStyle name="Millares 2" xfId="3"/>
    <cellStyle name="Millares 3" xfId="18"/>
    <cellStyle name="Millares 3 2" xfId="28"/>
    <cellStyle name="Millares_FORMULARIO 4 - M-OFERENTE PPTA ECONOMICA" xfId="9"/>
    <cellStyle name="Millares_PPTO OFICIAL LP-SGT-SRN-001-2009" xfId="11"/>
    <cellStyle name="Millares_Presupuesto 2008 Definitivo" xfId="6"/>
    <cellStyle name="Millares_PtosLicitacionesSRTaño03" xfId="7"/>
    <cellStyle name="Moneda 2" xfId="8"/>
    <cellStyle name="Moneda 3" xfId="16"/>
    <cellStyle name="Normal" xfId="0" builtinId="0"/>
    <cellStyle name="Normal 10" xfId="20"/>
    <cellStyle name="Normal 10 2" xfId="21"/>
    <cellStyle name="Normal 14" xfId="15"/>
    <cellStyle name="Normal 14 2" xfId="26"/>
    <cellStyle name="Normal 2" xfId="2"/>
    <cellStyle name="Normal 2 10" xfId="12"/>
    <cellStyle name="Normal 2 2" xfId="5"/>
    <cellStyle name="Normal 3" xfId="22"/>
    <cellStyle name="Normal_Formularios" xfId="4"/>
    <cellStyle name="Normal_modelo ACTA OBRA y MODIFICACION" xfId="14"/>
    <cellStyle name="Porcentaje" xfId="1" builtinId="5"/>
    <cellStyle name="Porcentaje 2" xfId="10"/>
    <cellStyle name="Porcentaje 3" xfId="13"/>
    <cellStyle name="Porcentual 2" xfId="23"/>
    <cellStyle name="Porcentual 2 2" xfId="24"/>
    <cellStyle name="Porcentual 2 3" xfId="25"/>
    <cellStyle name="Porcentual 9" xfId="17"/>
    <cellStyle name="Porcentual 9 2" xf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is%20documentos\contratos-en-ejecuci&#243;n\contratos-inv&#237;as-2002\consulv&#237;as-advial\WINDOWS\TEMP\TD_0025.DIR\NOV-%20DIC-2002\INF%20NOV-DIC_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vmeta\INFORMES\infabr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is%20documentos\contratos-en-ejecuci&#243;n\contratos-inv&#237;as-2002\consulv&#237;as-advial\Mis%20documentos\Advial-Jul-01-jul-03\formatos\FORMATOS%20UTILES\AP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dvial-Jul-01-jul-03\formatos\FORMATOS%20UTILES\APU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0DIC-2002\INF%20NOV-DIC_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is%20documentos\contratos-en-ejecuci&#243;n\contratos-inv&#237;as-2002\consulv&#237;as-advial\WINDOWS\TEMP\TD_0025.DIR\NOV-%20DIC-2002\oficina\accidentes%20le%20NOV-02-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k\AppData\Local\Microsoft\Windows\Temporary%20Internet%20Files\Content.IE5\RLYE1U8M\Documents%20and%20Settings\Administrador\Escritorio\JULIO%20SEPTIEMBRE\Documents%20and%20Settings\Compaq_Propietari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GRUPO%201\ADM%20VIAL%2003%20-%20CORDOBA\ESTADO%20DE%20RED\2103mar%2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jpineda\Mis%20documentos\CTO%20ADMINISTRADOR%20VIAL%201143%20DE%202011%20(DIDADCOL)\APUs%20G-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UND%20GRUPO%201\TECNICO\presupuestos\presupuestos%202010\presupuestos%20marzo%202010\necesidades%20de%20las%20v&#237;as\presupuesto%20necesidades%20vias%20marz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k\AppData\Local\Microsoft\Windows\Temporary%20Internet%20Files\Content.IE5\RLYE1U8M\Documents%20and%20Settings\Administrador\Escritorio\JULIO%20SEPTIEMBRE\trimestral%20Oct%20Dic%202007\trimestral%20OCTUB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V%20GRUPO2-05\presupuestos\ajuste%20presupuestos\$%20PR20%20al%20PR2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TORTA EST"/>
      <sheetName val="Accidentalidad"/>
      <sheetName val="Causa Posible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/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/>
      <sheetData sheetId="103"/>
      <sheetData sheetId="104"/>
      <sheetData sheetId="105"/>
      <sheetData sheetId="106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/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/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>
        <row r="2">
          <cell r="A2">
            <v>0</v>
          </cell>
        </row>
      </sheetData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>
        <row r="2">
          <cell r="A2">
            <v>0</v>
          </cell>
        </row>
      </sheetData>
      <sheetData sheetId="337"/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/>
      <sheetData sheetId="438"/>
      <sheetData sheetId="439"/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>
        <row r="2">
          <cell r="A2">
            <v>0</v>
          </cell>
        </row>
      </sheetData>
      <sheetData sheetId="480" refreshError="1"/>
      <sheetData sheetId="481" refreshError="1"/>
      <sheetData sheetId="482" refreshError="1"/>
      <sheetData sheetId="483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/>
      <sheetData sheetId="513" refreshError="1"/>
      <sheetData sheetId="514"/>
      <sheetData sheetId="515"/>
      <sheetData sheetId="516"/>
      <sheetData sheetId="517"/>
      <sheetData sheetId="518"/>
      <sheetData sheetId="519"/>
      <sheetData sheetId="520">
        <row r="2">
          <cell r="A2">
            <v>0</v>
          </cell>
        </row>
      </sheetData>
      <sheetData sheetId="521"/>
      <sheetData sheetId="522"/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/>
      <sheetData sheetId="526"/>
      <sheetData sheetId="527"/>
      <sheetData sheetId="528"/>
      <sheetData sheetId="529"/>
      <sheetData sheetId="530"/>
      <sheetData sheetId="531">
        <row r="2">
          <cell r="A2">
            <v>0</v>
          </cell>
        </row>
      </sheetData>
      <sheetData sheetId="532"/>
      <sheetData sheetId="533"/>
      <sheetData sheetId="534"/>
      <sheetData sheetId="535">
        <row r="2">
          <cell r="A2">
            <v>0</v>
          </cell>
        </row>
      </sheetData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>
        <row r="2">
          <cell r="A2">
            <v>0</v>
          </cell>
        </row>
      </sheetData>
      <sheetData sheetId="552"/>
      <sheetData sheetId="553"/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/>
      <sheetData sheetId="557"/>
      <sheetData sheetId="558"/>
      <sheetData sheetId="559"/>
      <sheetData sheetId="560"/>
      <sheetData sheetId="561"/>
      <sheetData sheetId="562">
        <row r="2">
          <cell r="A2">
            <v>0</v>
          </cell>
        </row>
      </sheetData>
      <sheetData sheetId="563"/>
      <sheetData sheetId="564"/>
      <sheetData sheetId="565"/>
      <sheetData sheetId="566">
        <row r="2">
          <cell r="A2">
            <v>0</v>
          </cell>
        </row>
      </sheetData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>
        <row r="2">
          <cell r="A2">
            <v>0</v>
          </cell>
        </row>
      </sheetData>
      <sheetData sheetId="583"/>
      <sheetData sheetId="584"/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/>
      <sheetData sheetId="588"/>
      <sheetData sheetId="589"/>
      <sheetData sheetId="590"/>
      <sheetData sheetId="591"/>
      <sheetData sheetId="592"/>
      <sheetData sheetId="593">
        <row r="2">
          <cell r="A2">
            <v>0</v>
          </cell>
        </row>
      </sheetData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</sheetNames>
    <sheetDataSet>
      <sheetData sheetId="0" refreshError="1"/>
      <sheetData sheetId="1" refreshError="1">
        <row r="2">
          <cell r="A2" t="str">
            <v>REGIONAL CUNDINAMARCA</v>
          </cell>
        </row>
      </sheetData>
      <sheetData sheetId="2" refreshError="1"/>
      <sheetData sheetId="3" refreshError="1">
        <row r="9">
          <cell r="E9" t="str">
            <v>MARTHA LUCIA VEGA BENAVIDES</v>
          </cell>
        </row>
      </sheetData>
      <sheetData sheetId="4" refreshError="1"/>
      <sheetData sheetId="5" refreshError="1"/>
      <sheetData sheetId="6" refreshError="1">
        <row r="8">
          <cell r="E8" t="str">
            <v>BIMESTRE: Noviembre y Diciembre de 2002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 refreshError="1"/>
      <sheetData sheetId="1" refreshError="1"/>
      <sheetData sheetId="2" refreshError="1">
        <row r="20">
          <cell r="A20" t="str">
            <v>ADMINISTRADOR VIAL: ARMANDO SANCHEZ SANCHEZ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9">
          <cell r="A9" t="str">
            <v>Zipaquirá - Ubaté, Briceño - Chocontá, Briceño - "T" de Nemocón, Sisga - Brisas, Chocontá - Guateque</v>
          </cell>
        </row>
        <row r="14">
          <cell r="B14">
            <v>1.1000000000000001</v>
          </cell>
        </row>
        <row r="16">
          <cell r="B16">
            <v>0.18</v>
          </cell>
        </row>
        <row r="17">
          <cell r="B17">
            <v>0.06</v>
          </cell>
        </row>
        <row r="18">
          <cell r="B18">
            <v>0.06</v>
          </cell>
        </row>
      </sheetData>
      <sheetData sheetId="1" refreshError="1">
        <row r="6">
          <cell r="B6">
            <v>200.1</v>
          </cell>
        </row>
        <row r="7">
          <cell r="B7">
            <v>200.2</v>
          </cell>
        </row>
        <row r="8">
          <cell r="B8">
            <v>201.1</v>
          </cell>
        </row>
        <row r="9">
          <cell r="B9">
            <v>201.2</v>
          </cell>
        </row>
        <row r="10">
          <cell r="B10">
            <v>201.3</v>
          </cell>
        </row>
        <row r="11">
          <cell r="B11">
            <v>201.4</v>
          </cell>
        </row>
        <row r="12">
          <cell r="B12">
            <v>201.5</v>
          </cell>
        </row>
        <row r="13">
          <cell r="B13">
            <v>201.6</v>
          </cell>
        </row>
        <row r="14">
          <cell r="B14" t="str">
            <v xml:space="preserve">201.6P </v>
          </cell>
        </row>
        <row r="15">
          <cell r="B15" t="str">
            <v xml:space="preserve">201.7 </v>
          </cell>
        </row>
        <row r="16">
          <cell r="B16">
            <v>201.8</v>
          </cell>
        </row>
        <row r="17">
          <cell r="B17">
            <v>201.9</v>
          </cell>
        </row>
        <row r="18">
          <cell r="B18">
            <v>201.1</v>
          </cell>
        </row>
        <row r="19">
          <cell r="B19">
            <v>201.11</v>
          </cell>
        </row>
        <row r="20">
          <cell r="B20">
            <v>201.12</v>
          </cell>
        </row>
        <row r="21">
          <cell r="B21">
            <v>201.13</v>
          </cell>
        </row>
        <row r="22">
          <cell r="B22">
            <v>201.14</v>
          </cell>
        </row>
        <row r="23">
          <cell r="B23">
            <v>201.15</v>
          </cell>
        </row>
        <row r="24">
          <cell r="B24">
            <v>210.1</v>
          </cell>
        </row>
        <row r="25">
          <cell r="B25">
            <v>210.2</v>
          </cell>
        </row>
        <row r="26">
          <cell r="B26">
            <v>210.3</v>
          </cell>
        </row>
        <row r="27">
          <cell r="B27">
            <v>211</v>
          </cell>
        </row>
        <row r="28">
          <cell r="B28">
            <v>220</v>
          </cell>
        </row>
        <row r="29">
          <cell r="B29">
            <v>221.1</v>
          </cell>
        </row>
        <row r="30">
          <cell r="B30">
            <v>221.2</v>
          </cell>
        </row>
        <row r="31">
          <cell r="B31">
            <v>230.1</v>
          </cell>
        </row>
        <row r="32">
          <cell r="B32">
            <v>230.2</v>
          </cell>
        </row>
        <row r="33">
          <cell r="B33">
            <v>310</v>
          </cell>
        </row>
        <row r="34">
          <cell r="B34">
            <v>311</v>
          </cell>
        </row>
        <row r="35">
          <cell r="B35">
            <v>320.10000000000002</v>
          </cell>
        </row>
        <row r="36">
          <cell r="B36">
            <v>320.2</v>
          </cell>
        </row>
        <row r="37">
          <cell r="B37" t="str">
            <v>320.3</v>
          </cell>
        </row>
        <row r="38">
          <cell r="B38">
            <v>320.39999999999998</v>
          </cell>
        </row>
        <row r="39">
          <cell r="B39" t="str">
            <v>330.1</v>
          </cell>
        </row>
        <row r="40">
          <cell r="B40">
            <v>330.2</v>
          </cell>
        </row>
        <row r="41">
          <cell r="B41">
            <v>340.1</v>
          </cell>
        </row>
        <row r="42">
          <cell r="B42">
            <v>340.2</v>
          </cell>
        </row>
        <row r="43">
          <cell r="B43">
            <v>340.3</v>
          </cell>
        </row>
        <row r="44">
          <cell r="B44">
            <v>341.1</v>
          </cell>
        </row>
        <row r="45">
          <cell r="B45">
            <v>341.2</v>
          </cell>
        </row>
        <row r="46">
          <cell r="B46">
            <v>410</v>
          </cell>
        </row>
        <row r="47">
          <cell r="B47">
            <v>411.1</v>
          </cell>
        </row>
        <row r="48">
          <cell r="B48">
            <v>411.2</v>
          </cell>
        </row>
        <row r="49">
          <cell r="B49">
            <v>411.3</v>
          </cell>
        </row>
        <row r="50">
          <cell r="B50">
            <v>413</v>
          </cell>
        </row>
        <row r="51">
          <cell r="B51">
            <v>420</v>
          </cell>
        </row>
        <row r="52">
          <cell r="B52">
            <v>421</v>
          </cell>
        </row>
        <row r="53">
          <cell r="B53">
            <v>430</v>
          </cell>
        </row>
        <row r="54">
          <cell r="B54">
            <v>431</v>
          </cell>
        </row>
        <row r="55">
          <cell r="B55">
            <v>432</v>
          </cell>
        </row>
        <row r="56">
          <cell r="B56">
            <v>433</v>
          </cell>
        </row>
        <row r="57">
          <cell r="B57">
            <v>440.1</v>
          </cell>
        </row>
        <row r="58">
          <cell r="B58">
            <v>440.2</v>
          </cell>
        </row>
        <row r="59">
          <cell r="B59">
            <v>440.3</v>
          </cell>
        </row>
        <row r="60">
          <cell r="B60">
            <v>440.4</v>
          </cell>
        </row>
        <row r="61">
          <cell r="B61">
            <v>441.1</v>
          </cell>
        </row>
        <row r="62">
          <cell r="B62">
            <v>441.2</v>
          </cell>
        </row>
        <row r="63">
          <cell r="B63">
            <v>441.3</v>
          </cell>
        </row>
        <row r="64">
          <cell r="B64">
            <v>441.4</v>
          </cell>
        </row>
        <row r="65">
          <cell r="B65">
            <v>450.1</v>
          </cell>
        </row>
        <row r="66">
          <cell r="B66">
            <v>450.2</v>
          </cell>
        </row>
        <row r="67">
          <cell r="B67">
            <v>450.3</v>
          </cell>
        </row>
        <row r="68">
          <cell r="B68">
            <v>450.4</v>
          </cell>
        </row>
        <row r="69">
          <cell r="B69" t="str">
            <v>450.6P</v>
          </cell>
        </row>
        <row r="70">
          <cell r="B70" t="str">
            <v xml:space="preserve">450.7 </v>
          </cell>
        </row>
        <row r="71">
          <cell r="B71">
            <v>451.1</v>
          </cell>
        </row>
        <row r="72">
          <cell r="B72">
            <v>451.2</v>
          </cell>
        </row>
        <row r="73">
          <cell r="B73">
            <v>451.3</v>
          </cell>
        </row>
        <row r="74">
          <cell r="B74">
            <v>460</v>
          </cell>
        </row>
        <row r="75">
          <cell r="B75">
            <v>461</v>
          </cell>
        </row>
        <row r="76">
          <cell r="B76" t="str">
            <v xml:space="preserve">461.P </v>
          </cell>
        </row>
        <row r="77">
          <cell r="B77">
            <v>462.1</v>
          </cell>
        </row>
        <row r="78">
          <cell r="B78">
            <v>462.2</v>
          </cell>
        </row>
        <row r="79">
          <cell r="B79">
            <v>462.3</v>
          </cell>
        </row>
        <row r="80">
          <cell r="B80">
            <v>462.4</v>
          </cell>
        </row>
        <row r="81">
          <cell r="B81">
            <v>500</v>
          </cell>
        </row>
        <row r="82">
          <cell r="B82">
            <v>510</v>
          </cell>
        </row>
        <row r="83">
          <cell r="B83">
            <v>600.1</v>
          </cell>
        </row>
        <row r="84">
          <cell r="B84">
            <v>600.20000000000005</v>
          </cell>
        </row>
        <row r="85">
          <cell r="B85">
            <v>600.29999999999995</v>
          </cell>
        </row>
        <row r="86">
          <cell r="B86">
            <v>600.4</v>
          </cell>
        </row>
        <row r="87">
          <cell r="B87">
            <v>600.5</v>
          </cell>
        </row>
        <row r="88">
          <cell r="B88" t="str">
            <v>610.1</v>
          </cell>
        </row>
        <row r="89">
          <cell r="B89">
            <v>610.20000000000005</v>
          </cell>
        </row>
        <row r="90">
          <cell r="B90" t="str">
            <v xml:space="preserve">45.4P </v>
          </cell>
        </row>
        <row r="91">
          <cell r="B91" t="str">
            <v xml:space="preserve">45,5P </v>
          </cell>
        </row>
        <row r="92">
          <cell r="B92">
            <v>620.1</v>
          </cell>
        </row>
        <row r="93">
          <cell r="B93">
            <v>620.20000000000005</v>
          </cell>
        </row>
        <row r="94">
          <cell r="B94">
            <v>620.29999999999995</v>
          </cell>
        </row>
        <row r="95">
          <cell r="B95">
            <v>621.1</v>
          </cell>
        </row>
        <row r="96">
          <cell r="B96">
            <v>621.20000000000005</v>
          </cell>
        </row>
        <row r="97">
          <cell r="B97">
            <v>621.29999999999995</v>
          </cell>
        </row>
        <row r="98">
          <cell r="B98">
            <v>621.4</v>
          </cell>
        </row>
        <row r="99">
          <cell r="B99">
            <v>621.5</v>
          </cell>
        </row>
        <row r="100">
          <cell r="B100">
            <v>621.6</v>
          </cell>
        </row>
        <row r="101">
          <cell r="B101">
            <v>622.1</v>
          </cell>
        </row>
        <row r="102">
          <cell r="B102">
            <v>622.20000000000005</v>
          </cell>
        </row>
        <row r="103">
          <cell r="B103">
            <v>622.29999999999995</v>
          </cell>
        </row>
        <row r="104">
          <cell r="B104">
            <v>622.4</v>
          </cell>
        </row>
        <row r="105">
          <cell r="B105">
            <v>622.5</v>
          </cell>
        </row>
        <row r="106">
          <cell r="B106">
            <v>630.1</v>
          </cell>
        </row>
        <row r="107">
          <cell r="B107" t="str">
            <v>630.1P</v>
          </cell>
        </row>
        <row r="108">
          <cell r="B108">
            <v>630.20000000000005</v>
          </cell>
        </row>
        <row r="109">
          <cell r="B109" t="str">
            <v xml:space="preserve">630.3 </v>
          </cell>
        </row>
        <row r="110">
          <cell r="B110">
            <v>630.4</v>
          </cell>
        </row>
        <row r="111">
          <cell r="B111" t="str">
            <v xml:space="preserve">630,4P </v>
          </cell>
        </row>
        <row r="112">
          <cell r="B112">
            <v>630.5</v>
          </cell>
        </row>
        <row r="113">
          <cell r="B113" t="str">
            <v>630.6</v>
          </cell>
        </row>
        <row r="114">
          <cell r="B114" t="str">
            <v>630.7</v>
          </cell>
        </row>
        <row r="115">
          <cell r="B115">
            <v>632</v>
          </cell>
        </row>
        <row r="116">
          <cell r="B116" t="str">
            <v>632.A</v>
          </cell>
        </row>
        <row r="117">
          <cell r="B117" t="str">
            <v xml:space="preserve">640.1 </v>
          </cell>
        </row>
        <row r="118">
          <cell r="B118">
            <v>640.20000000000005</v>
          </cell>
        </row>
        <row r="119">
          <cell r="B119">
            <v>640.29999999999995</v>
          </cell>
        </row>
        <row r="120">
          <cell r="B120" t="str">
            <v xml:space="preserve">640.5 </v>
          </cell>
        </row>
        <row r="121">
          <cell r="B121">
            <v>641</v>
          </cell>
        </row>
        <row r="122">
          <cell r="B122">
            <v>642.1</v>
          </cell>
        </row>
        <row r="123">
          <cell r="B123">
            <v>642.20000000000005</v>
          </cell>
        </row>
        <row r="124">
          <cell r="B124">
            <v>650.1</v>
          </cell>
        </row>
        <row r="125">
          <cell r="B125">
            <v>650.20000000000005</v>
          </cell>
        </row>
        <row r="126">
          <cell r="B126">
            <v>650.29999999999995</v>
          </cell>
        </row>
        <row r="127">
          <cell r="B127">
            <v>650.4</v>
          </cell>
        </row>
        <row r="128">
          <cell r="B128">
            <v>660.1</v>
          </cell>
        </row>
        <row r="129">
          <cell r="B129">
            <v>660.2</v>
          </cell>
        </row>
        <row r="130">
          <cell r="B130">
            <v>660.3</v>
          </cell>
        </row>
        <row r="131">
          <cell r="B131">
            <v>661</v>
          </cell>
        </row>
        <row r="132">
          <cell r="B132">
            <v>662.1</v>
          </cell>
        </row>
        <row r="133">
          <cell r="B133">
            <v>662.2</v>
          </cell>
        </row>
        <row r="134">
          <cell r="B134">
            <v>670.1</v>
          </cell>
        </row>
        <row r="135">
          <cell r="B135">
            <v>670.2</v>
          </cell>
        </row>
        <row r="136">
          <cell r="B136">
            <v>671</v>
          </cell>
        </row>
        <row r="137">
          <cell r="B137">
            <v>672</v>
          </cell>
        </row>
        <row r="138">
          <cell r="B138">
            <v>673</v>
          </cell>
        </row>
        <row r="139">
          <cell r="B139" t="str">
            <v>674.P</v>
          </cell>
        </row>
        <row r="140">
          <cell r="B140" t="str">
            <v>674.P</v>
          </cell>
        </row>
        <row r="141">
          <cell r="B141" t="str">
            <v>674.P</v>
          </cell>
        </row>
        <row r="142">
          <cell r="B142" t="str">
            <v xml:space="preserve">675.P </v>
          </cell>
        </row>
        <row r="143">
          <cell r="B143">
            <v>680.1</v>
          </cell>
        </row>
        <row r="144">
          <cell r="B144">
            <v>680.2</v>
          </cell>
        </row>
        <row r="145">
          <cell r="B145">
            <v>680.3</v>
          </cell>
        </row>
        <row r="146">
          <cell r="B146">
            <v>681.1</v>
          </cell>
        </row>
        <row r="147">
          <cell r="B147">
            <v>682</v>
          </cell>
        </row>
        <row r="148">
          <cell r="B148" t="str">
            <v>683,P</v>
          </cell>
        </row>
        <row r="149">
          <cell r="B149">
            <v>700.1</v>
          </cell>
        </row>
        <row r="150">
          <cell r="B150">
            <v>700.2</v>
          </cell>
        </row>
        <row r="151">
          <cell r="B151">
            <v>701</v>
          </cell>
        </row>
        <row r="152">
          <cell r="B152">
            <v>710.1</v>
          </cell>
        </row>
        <row r="153">
          <cell r="B153">
            <v>710.2</v>
          </cell>
        </row>
        <row r="154">
          <cell r="B154">
            <v>710.3</v>
          </cell>
        </row>
        <row r="155">
          <cell r="B155">
            <v>710.4</v>
          </cell>
        </row>
        <row r="156">
          <cell r="B156">
            <v>710.5</v>
          </cell>
        </row>
        <row r="157">
          <cell r="B157" t="str">
            <v>710.6P</v>
          </cell>
        </row>
        <row r="158">
          <cell r="B158">
            <v>720</v>
          </cell>
        </row>
        <row r="159">
          <cell r="B159">
            <v>730.1</v>
          </cell>
        </row>
        <row r="160">
          <cell r="B160">
            <v>730.2</v>
          </cell>
        </row>
        <row r="161">
          <cell r="B161">
            <v>730.3</v>
          </cell>
        </row>
        <row r="162">
          <cell r="B162" t="str">
            <v>731,P</v>
          </cell>
        </row>
        <row r="163">
          <cell r="B163">
            <v>740</v>
          </cell>
        </row>
        <row r="164">
          <cell r="B164">
            <v>741</v>
          </cell>
        </row>
        <row r="165">
          <cell r="B165" t="str">
            <v>750.P</v>
          </cell>
        </row>
        <row r="166">
          <cell r="B166">
            <v>800.1</v>
          </cell>
        </row>
        <row r="167">
          <cell r="B167">
            <v>800.2</v>
          </cell>
        </row>
        <row r="168">
          <cell r="B168">
            <v>800.3</v>
          </cell>
        </row>
        <row r="169">
          <cell r="B169">
            <v>800.4</v>
          </cell>
        </row>
        <row r="170">
          <cell r="B170">
            <v>810.1</v>
          </cell>
        </row>
        <row r="171">
          <cell r="B171">
            <v>810.2</v>
          </cell>
        </row>
        <row r="172">
          <cell r="B172">
            <v>820.1</v>
          </cell>
        </row>
        <row r="173">
          <cell r="B173">
            <v>820.2</v>
          </cell>
        </row>
        <row r="174">
          <cell r="B174">
            <v>900.1</v>
          </cell>
        </row>
        <row r="175">
          <cell r="B175">
            <v>900.2</v>
          </cell>
        </row>
        <row r="176">
          <cell r="B176">
            <v>900.3</v>
          </cell>
        </row>
      </sheetData>
      <sheetData sheetId="2" refreshError="1">
        <row r="12">
          <cell r="C12" t="str">
            <v>Andamio tubular</v>
          </cell>
          <cell r="D12" t="str">
            <v>SEC/DIA</v>
          </cell>
          <cell r="E12">
            <v>110</v>
          </cell>
        </row>
        <row r="13">
          <cell r="C13" t="str">
            <v>Buldozer Tipo D-4 o equivalente</v>
          </cell>
          <cell r="D13" t="str">
            <v>Hora</v>
          </cell>
          <cell r="E13">
            <v>40000</v>
          </cell>
        </row>
        <row r="14">
          <cell r="C14" t="str">
            <v>Buldozer Tipo D-6 o equivalente</v>
          </cell>
          <cell r="D14" t="str">
            <v>Hora</v>
          </cell>
          <cell r="E14">
            <v>45000</v>
          </cell>
        </row>
        <row r="15">
          <cell r="C15" t="str">
            <v>Buldozer Tipo D-7 o equivalente</v>
          </cell>
          <cell r="D15" t="str">
            <v>Hora</v>
          </cell>
          <cell r="E15">
            <v>50000</v>
          </cell>
        </row>
        <row r="16">
          <cell r="C16" t="str">
            <v>Camabaja</v>
          </cell>
          <cell r="D16" t="str">
            <v>Hora</v>
          </cell>
          <cell r="E16">
            <v>40000</v>
          </cell>
        </row>
        <row r="17">
          <cell r="C17" t="str">
            <v>Camioneta tipo 300</v>
          </cell>
          <cell r="D17" t="str">
            <v>Hora</v>
          </cell>
          <cell r="E17">
            <v>6000</v>
          </cell>
        </row>
        <row r="18">
          <cell r="C18" t="str">
            <v>Campero</v>
          </cell>
          <cell r="D18" t="str">
            <v>Hora</v>
          </cell>
          <cell r="E18">
            <v>5000</v>
          </cell>
        </row>
        <row r="19">
          <cell r="C19" t="str">
            <v>Cargador tipo CAT 910 o equivalente</v>
          </cell>
          <cell r="D19" t="str">
            <v>Hora</v>
          </cell>
          <cell r="E19">
            <v>30000</v>
          </cell>
        </row>
        <row r="20">
          <cell r="C20" t="str">
            <v>Cargador tipo CAT 920 o equivalente</v>
          </cell>
          <cell r="D20" t="str">
            <v>Hora</v>
          </cell>
          <cell r="E20">
            <v>35000</v>
          </cell>
        </row>
        <row r="21">
          <cell r="C21" t="str">
            <v>Cargador tipo CAT 930 o equivalente</v>
          </cell>
          <cell r="D21" t="str">
            <v>Hora</v>
          </cell>
          <cell r="E21">
            <v>40000</v>
          </cell>
        </row>
        <row r="22">
          <cell r="C22" t="str">
            <v>Cargador tipo CAT 950 o equivalente</v>
          </cell>
          <cell r="D22" t="str">
            <v>Hora</v>
          </cell>
          <cell r="E22">
            <v>42000</v>
          </cell>
        </row>
        <row r="23">
          <cell r="C23" t="str">
            <v>Carrotanque de agua (1000 galones)</v>
          </cell>
          <cell r="D23" t="str">
            <v>Hora</v>
          </cell>
          <cell r="E23">
            <v>25000</v>
          </cell>
        </row>
        <row r="24">
          <cell r="C24" t="str">
            <v>Compactador vibratorio autopropulsado Tipo Dyn-CA-15</v>
          </cell>
          <cell r="D24" t="str">
            <v>Hora</v>
          </cell>
          <cell r="E24">
            <v>35000</v>
          </cell>
        </row>
        <row r="25">
          <cell r="C25" t="str">
            <v>Cilindro compactador tipo triciclo</v>
          </cell>
          <cell r="D25" t="str">
            <v>Hora</v>
          </cell>
          <cell r="E25">
            <v>20000</v>
          </cell>
        </row>
        <row r="26">
          <cell r="C26" t="str">
            <v>Compactador manual vibratorio (rana)</v>
          </cell>
          <cell r="D26" t="str">
            <v>Día</v>
          </cell>
          <cell r="E26">
            <v>25000</v>
          </cell>
        </row>
        <row r="27">
          <cell r="C27" t="str">
            <v>Compresor (125 pies3) con martillos</v>
          </cell>
          <cell r="D27" t="str">
            <v>Hora</v>
          </cell>
          <cell r="E27">
            <v>30000</v>
          </cell>
        </row>
        <row r="28">
          <cell r="C28" t="str">
            <v>Camión doble troque</v>
          </cell>
          <cell r="D28" t="str">
            <v>Hora</v>
          </cell>
          <cell r="E28">
            <v>40000</v>
          </cell>
        </row>
        <row r="29">
          <cell r="C29" t="str">
            <v>Equipo de sand blasting (chorro de arena)</v>
          </cell>
          <cell r="D29" t="str">
            <v>Día</v>
          </cell>
          <cell r="E29">
            <v>50000</v>
          </cell>
        </row>
        <row r="30">
          <cell r="C30" t="str">
            <v>Equipo de oxycorte (acetileno)</v>
          </cell>
          <cell r="D30" t="str">
            <v>Día</v>
          </cell>
          <cell r="E30">
            <v>30000</v>
          </cell>
        </row>
        <row r="31">
          <cell r="C31" t="str">
            <v>Equipo de perforación</v>
          </cell>
          <cell r="D31" t="str">
            <v>Hora</v>
          </cell>
          <cell r="E31">
            <v>45000</v>
          </cell>
        </row>
        <row r="32">
          <cell r="C32" t="str">
            <v>Equipo de topografía (tránsito y nivel)</v>
          </cell>
          <cell r="D32" t="str">
            <v>Día</v>
          </cell>
          <cell r="E32">
            <v>23000</v>
          </cell>
        </row>
        <row r="33">
          <cell r="C33" t="str">
            <v>Equipo para pintura</v>
          </cell>
          <cell r="D33" t="str">
            <v>Hora</v>
          </cell>
          <cell r="E33">
            <v>57180</v>
          </cell>
        </row>
        <row r="34">
          <cell r="C34" t="str">
            <v>Escoba mecánica (Barredora)</v>
          </cell>
          <cell r="D34" t="str">
            <v>Hora</v>
          </cell>
          <cell r="E34">
            <v>17600</v>
          </cell>
        </row>
        <row r="35">
          <cell r="C35" t="str">
            <v>Esparcidor de gravilla</v>
          </cell>
          <cell r="D35" t="str">
            <v>Hora</v>
          </cell>
          <cell r="E35">
            <v>12450</v>
          </cell>
        </row>
        <row r="36">
          <cell r="C36" t="str">
            <v>Fresadora para pavimento</v>
          </cell>
          <cell r="D36" t="str">
            <v>Hora</v>
          </cell>
          <cell r="E36">
            <v>400000</v>
          </cell>
        </row>
        <row r="37">
          <cell r="C37" t="str">
            <v>Guadaña mecánica</v>
          </cell>
          <cell r="D37" t="str">
            <v>Día</v>
          </cell>
          <cell r="E37">
            <v>60000</v>
          </cell>
        </row>
        <row r="38">
          <cell r="C38" t="str">
            <v>Irrigador de asfalto (1000 galones)</v>
          </cell>
          <cell r="D38" t="str">
            <v>Hora</v>
          </cell>
          <cell r="E38">
            <v>30000</v>
          </cell>
        </row>
        <row r="39">
          <cell r="C39" t="str">
            <v>Mezcladora de concreto (1 bulto)</v>
          </cell>
          <cell r="D39" t="str">
            <v>Día</v>
          </cell>
          <cell r="E39">
            <v>13200</v>
          </cell>
        </row>
        <row r="40">
          <cell r="C40" t="str">
            <v>Motobomba de 3"</v>
          </cell>
          <cell r="D40" t="str">
            <v>Día</v>
          </cell>
          <cell r="E40">
            <v>13200</v>
          </cell>
        </row>
        <row r="41">
          <cell r="C41" t="str">
            <v>Motobomba de 4"</v>
          </cell>
          <cell r="D41" t="str">
            <v>Día</v>
          </cell>
          <cell r="E41">
            <v>45000</v>
          </cell>
        </row>
        <row r="42">
          <cell r="C42" t="str">
            <v>Motoniveladora Tipo CAT 120 o equivalente</v>
          </cell>
          <cell r="D42" t="str">
            <v>Hora</v>
          </cell>
          <cell r="E42">
            <v>70000</v>
          </cell>
        </row>
        <row r="43">
          <cell r="C43" t="str">
            <v>Retroexcavadora sobre llanta Tipo JD 410 o equivalente</v>
          </cell>
          <cell r="D43" t="str">
            <v>Hora</v>
          </cell>
          <cell r="E43">
            <v>55000</v>
          </cell>
        </row>
        <row r="44">
          <cell r="C44" t="str">
            <v>Retroexcavadora sobre oruga Tipo JD 690 o equivalente</v>
          </cell>
          <cell r="D44" t="str">
            <v>Hora</v>
          </cell>
          <cell r="E44">
            <v>60000</v>
          </cell>
        </row>
        <row r="45">
          <cell r="C45" t="str">
            <v>Terminadora de asfalto (Finisher)</v>
          </cell>
          <cell r="D45" t="str">
            <v>Hora</v>
          </cell>
          <cell r="E45">
            <v>40000</v>
          </cell>
        </row>
        <row r="46">
          <cell r="C46" t="str">
            <v>Trituradora</v>
          </cell>
          <cell r="D46" t="str">
            <v>Hora</v>
          </cell>
          <cell r="E46">
            <v>300000</v>
          </cell>
        </row>
        <row r="47">
          <cell r="C47" t="str">
            <v>Vehículo delineador</v>
          </cell>
          <cell r="D47" t="str">
            <v>Hora</v>
          </cell>
          <cell r="E47">
            <v>100000</v>
          </cell>
        </row>
        <row r="48">
          <cell r="C48" t="str">
            <v>Vibrador de concreto</v>
          </cell>
          <cell r="D48" t="str">
            <v>Día</v>
          </cell>
          <cell r="E48">
            <v>19000</v>
          </cell>
        </row>
        <row r="49">
          <cell r="C49" t="str">
            <v>Volqueta de 6 m3</v>
          </cell>
          <cell r="D49" t="str">
            <v>Hora</v>
          </cell>
          <cell r="E49">
            <v>30000</v>
          </cell>
        </row>
        <row r="50">
          <cell r="C50" t="str">
            <v>Motosierra</v>
          </cell>
          <cell r="D50" t="str">
            <v>Hora</v>
          </cell>
          <cell r="E50">
            <v>6800</v>
          </cell>
        </row>
        <row r="51">
          <cell r="C51" t="str">
            <v>Compactador neumático</v>
          </cell>
          <cell r="D51" t="str">
            <v>Hora</v>
          </cell>
          <cell r="E51">
            <v>30000</v>
          </cell>
        </row>
        <row r="52">
          <cell r="C52" t="str">
            <v>Pavimentadora deslizante (para conctreto hidraúlico))</v>
          </cell>
          <cell r="D52" t="str">
            <v>Hora</v>
          </cell>
          <cell r="E52">
            <v>18000</v>
          </cell>
        </row>
        <row r="53">
          <cell r="C53" t="str">
            <v>Cortadora (para pavimento)</v>
          </cell>
          <cell r="D53" t="str">
            <v>Hora</v>
          </cell>
          <cell r="E53">
            <v>20000</v>
          </cell>
        </row>
        <row r="54">
          <cell r="C54" t="str">
            <v>Herramienta menor ( 5% de mano de obra )</v>
          </cell>
          <cell r="D54" t="str">
            <v>gl</v>
          </cell>
          <cell r="E54">
            <v>0.05</v>
          </cell>
        </row>
        <row r="55">
          <cell r="C55" t="str">
            <v>Herramienta menor ( 10% de mano de obra )</v>
          </cell>
          <cell r="D55" t="str">
            <v>gl</v>
          </cell>
          <cell r="E55">
            <v>0.1</v>
          </cell>
        </row>
        <row r="56">
          <cell r="C56" t="str">
            <v>Herramienta menor ( 15% de mano de obra )</v>
          </cell>
          <cell r="D56" t="str">
            <v>gl</v>
          </cell>
          <cell r="E56">
            <v>0.15</v>
          </cell>
        </row>
        <row r="59">
          <cell r="C59" t="str">
            <v>Asfalto natural (asfaltita)</v>
          </cell>
          <cell r="D59" t="str">
            <v>M3</v>
          </cell>
        </row>
        <row r="60">
          <cell r="C60" t="str">
            <v>Asfalto líquido (Ligante)</v>
          </cell>
          <cell r="D60" t="str">
            <v>LT</v>
          </cell>
          <cell r="E60">
            <v>500</v>
          </cell>
        </row>
        <row r="61">
          <cell r="C61" t="str">
            <v>Mezcla densa en caliente MDC3 (mezcla en planta)</v>
          </cell>
          <cell r="D61" t="str">
            <v>m3</v>
          </cell>
          <cell r="E61">
            <v>190957</v>
          </cell>
        </row>
        <row r="62">
          <cell r="C62" t="str">
            <v>Mezcla densa en caliente MDC2 (mezcla en planta)</v>
          </cell>
          <cell r="D62" t="str">
            <v>m3</v>
          </cell>
          <cell r="E62">
            <v>184939</v>
          </cell>
        </row>
        <row r="63">
          <cell r="C63" t="str">
            <v>Mezcla densa en caliente MDC1 (mezcla en planta)</v>
          </cell>
          <cell r="D63" t="str">
            <v>m3</v>
          </cell>
          <cell r="E63">
            <v>178920</v>
          </cell>
        </row>
        <row r="64">
          <cell r="C64" t="str">
            <v>Cemento asfáltico (ligante)</v>
          </cell>
          <cell r="D64" t="str">
            <v>KG</v>
          </cell>
          <cell r="E64">
            <v>800</v>
          </cell>
        </row>
        <row r="65">
          <cell r="C65" t="str">
            <v>Emulsión asfáltica de rotura lenta</v>
          </cell>
          <cell r="D65" t="str">
            <v>lt</v>
          </cell>
          <cell r="E65">
            <v>650</v>
          </cell>
        </row>
        <row r="66">
          <cell r="C66" t="str">
            <v>Emulsión asfáltica de rotura rápida</v>
          </cell>
          <cell r="D66" t="str">
            <v>lt</v>
          </cell>
          <cell r="E66">
            <v>650</v>
          </cell>
        </row>
        <row r="67">
          <cell r="C67" t="str">
            <v>Mezcla con emulsión (mezcla en planta)</v>
          </cell>
          <cell r="D67" t="str">
            <v>M3</v>
          </cell>
          <cell r="E67">
            <v>28000</v>
          </cell>
        </row>
        <row r="68">
          <cell r="C68" t="str">
            <v>Agregado pétreo para mezclas asfálticas</v>
          </cell>
          <cell r="D68" t="str">
            <v>M3</v>
          </cell>
          <cell r="E68">
            <v>22500</v>
          </cell>
        </row>
        <row r="69">
          <cell r="C69" t="str">
            <v>Agregado pétreo para concreto hidráulico</v>
          </cell>
          <cell r="D69" t="str">
            <v>M3</v>
          </cell>
          <cell r="E69">
            <v>32000</v>
          </cell>
        </row>
        <row r="70">
          <cell r="C70" t="str">
            <v>Arena lavada</v>
          </cell>
          <cell r="D70" t="str">
            <v>M3</v>
          </cell>
          <cell r="E70">
            <v>32000</v>
          </cell>
        </row>
        <row r="71">
          <cell r="C71" t="str">
            <v>Arena semilavada</v>
          </cell>
          <cell r="D71" t="str">
            <v>M3</v>
          </cell>
          <cell r="E71">
            <v>30000</v>
          </cell>
        </row>
        <row r="72">
          <cell r="C72" t="str">
            <v>Material triturado para filtros</v>
          </cell>
          <cell r="D72" t="str">
            <v>m3</v>
          </cell>
          <cell r="E72">
            <v>35000</v>
          </cell>
        </row>
        <row r="73">
          <cell r="C73" t="str">
            <v>Material de afirmado</v>
          </cell>
          <cell r="D73" t="str">
            <v>M3</v>
          </cell>
          <cell r="E73">
            <v>8000</v>
          </cell>
        </row>
        <row r="74">
          <cell r="C74" t="str">
            <v xml:space="preserve">Material seleccionado para relleno </v>
          </cell>
          <cell r="D74" t="str">
            <v>M3</v>
          </cell>
          <cell r="E74">
            <v>15000</v>
          </cell>
        </row>
        <row r="75">
          <cell r="C75" t="str">
            <v>Base granular</v>
          </cell>
          <cell r="D75" t="str">
            <v>M3</v>
          </cell>
          <cell r="E75">
            <v>25000</v>
          </cell>
        </row>
        <row r="76">
          <cell r="C76" t="str">
            <v>Subbase granular</v>
          </cell>
          <cell r="D76" t="str">
            <v>M3</v>
          </cell>
          <cell r="E76">
            <v>20000</v>
          </cell>
        </row>
        <row r="77">
          <cell r="C77" t="str">
            <v>Acero de refuerzo A-37</v>
          </cell>
          <cell r="D77" t="str">
            <v>KG</v>
          </cell>
          <cell r="E77">
            <v>992</v>
          </cell>
        </row>
        <row r="78">
          <cell r="C78" t="str">
            <v>Acero de refuerzo PDR-60</v>
          </cell>
          <cell r="D78" t="str">
            <v>KG</v>
          </cell>
          <cell r="E78">
            <v>863</v>
          </cell>
        </row>
        <row r="79">
          <cell r="C79" t="str">
            <v>Alambre negro para amarre</v>
          </cell>
          <cell r="D79" t="str">
            <v>KG</v>
          </cell>
          <cell r="E79">
            <v>1724.14</v>
          </cell>
        </row>
        <row r="80">
          <cell r="C80" t="str">
            <v>Alambre galvanizado</v>
          </cell>
          <cell r="D80" t="str">
            <v>KG</v>
          </cell>
          <cell r="E80">
            <v>2242</v>
          </cell>
        </row>
        <row r="81">
          <cell r="C81" t="str">
            <v>Cemento gris</v>
          </cell>
          <cell r="D81" t="str">
            <v>KG</v>
          </cell>
          <cell r="E81">
            <v>328</v>
          </cell>
        </row>
        <row r="82">
          <cell r="C82" t="str">
            <v>Formaleta</v>
          </cell>
          <cell r="D82" t="str">
            <v>M2</v>
          </cell>
          <cell r="E82">
            <v>5000</v>
          </cell>
        </row>
        <row r="83">
          <cell r="C83" t="str">
            <v>Malla para gaviones (2 M3)</v>
          </cell>
          <cell r="D83" t="str">
            <v>UN</v>
          </cell>
          <cell r="E83">
            <v>28000</v>
          </cell>
        </row>
        <row r="84">
          <cell r="C84" t="str">
            <v>Piedra para gaviones</v>
          </cell>
          <cell r="D84" t="str">
            <v>M3</v>
          </cell>
          <cell r="E84">
            <v>35000</v>
          </cell>
        </row>
        <row r="85">
          <cell r="C85" t="str">
            <v>Piedra para mampostería</v>
          </cell>
          <cell r="D85" t="str">
            <v>M3</v>
          </cell>
          <cell r="E85">
            <v>35000</v>
          </cell>
        </row>
        <row r="86">
          <cell r="C86" t="str">
            <v>Tubería  de concreto simple, diametro 60 cms</v>
          </cell>
          <cell r="D86" t="str">
            <v>ML</v>
          </cell>
          <cell r="E86">
            <v>48000</v>
          </cell>
        </row>
        <row r="87">
          <cell r="C87" t="str">
            <v>Tubería concreto reforzado diametro 90 cm</v>
          </cell>
          <cell r="D87" t="str">
            <v>ML</v>
          </cell>
          <cell r="E87">
            <v>108000</v>
          </cell>
        </row>
        <row r="88">
          <cell r="C88" t="str">
            <v>Aditivo acelerante</v>
          </cell>
          <cell r="D88" t="str">
            <v>KG</v>
          </cell>
          <cell r="E88">
            <v>4750</v>
          </cell>
        </row>
        <row r="89">
          <cell r="C89" t="str">
            <v>Agua</v>
          </cell>
          <cell r="D89" t="str">
            <v>LT</v>
          </cell>
          <cell r="E89">
            <v>45</v>
          </cell>
        </row>
        <row r="90">
          <cell r="C90" t="str">
            <v>Tubería PVC diametro 2 pulgadas</v>
          </cell>
          <cell r="D90" t="str">
            <v>ML</v>
          </cell>
          <cell r="E90">
            <v>7125</v>
          </cell>
        </row>
        <row r="91">
          <cell r="C91" t="str">
            <v>Tubería PVC perforada diametro 2.5 pulgadas</v>
          </cell>
          <cell r="D91" t="str">
            <v>ML</v>
          </cell>
          <cell r="E91">
            <v>10765</v>
          </cell>
        </row>
        <row r="92">
          <cell r="C92" t="str">
            <v>Tubería perforada PVC diametro 3 pulgadas</v>
          </cell>
          <cell r="D92" t="str">
            <v>ML</v>
          </cell>
          <cell r="E92">
            <v>14600</v>
          </cell>
        </row>
        <row r="93">
          <cell r="C93" t="str">
            <v>Tubería PVC diametro 4 pulgadas</v>
          </cell>
          <cell r="D93" t="str">
            <v>ML</v>
          </cell>
          <cell r="E93">
            <v>24091</v>
          </cell>
        </row>
        <row r="94">
          <cell r="C94" t="str">
            <v>Tubería perforada PVC diametro 4 pulgadas</v>
          </cell>
          <cell r="D94" t="str">
            <v>ML</v>
          </cell>
          <cell r="E94">
            <v>18158</v>
          </cell>
        </row>
        <row r="95">
          <cell r="C95" t="str">
            <v>Cimbra</v>
          </cell>
          <cell r="D95" t="str">
            <v>M2</v>
          </cell>
          <cell r="E95">
            <v>1650</v>
          </cell>
        </row>
        <row r="96">
          <cell r="C96" t="str">
            <v>Geotextil tipo tejido</v>
          </cell>
          <cell r="D96" t="str">
            <v>m2</v>
          </cell>
          <cell r="E96">
            <v>1087</v>
          </cell>
        </row>
        <row r="97">
          <cell r="C97" t="str">
            <v>Geotextil tipo no tejido</v>
          </cell>
          <cell r="D97" t="str">
            <v>m2</v>
          </cell>
          <cell r="E97">
            <v>1072</v>
          </cell>
        </row>
        <row r="98">
          <cell r="C98" t="str">
            <v>Captafaro</v>
          </cell>
          <cell r="D98" t="str">
            <v>UN</v>
          </cell>
          <cell r="E98">
            <v>600</v>
          </cell>
        </row>
        <row r="99">
          <cell r="C99" t="str">
            <v>Defensa metálica y accsesorios</v>
          </cell>
          <cell r="D99" t="str">
            <v>ML</v>
          </cell>
          <cell r="E99">
            <v>67000</v>
          </cell>
        </row>
        <row r="100">
          <cell r="C100" t="str">
            <v>Indicador de alineamiento</v>
          </cell>
          <cell r="D100" t="str">
            <v>UN</v>
          </cell>
          <cell r="E100">
            <v>82000</v>
          </cell>
        </row>
        <row r="101">
          <cell r="C101" t="str">
            <v>Lámina metálica para señales</v>
          </cell>
          <cell r="D101" t="str">
            <v>UN</v>
          </cell>
          <cell r="E101">
            <v>19000</v>
          </cell>
        </row>
        <row r="102">
          <cell r="C102" t="str">
            <v>Mojón o poste de referencia</v>
          </cell>
          <cell r="D102" t="str">
            <v>UN</v>
          </cell>
          <cell r="E102">
            <v>68000</v>
          </cell>
        </row>
        <row r="103">
          <cell r="C103" t="str">
            <v>Pegante epóxico</v>
          </cell>
          <cell r="D103" t="str">
            <v>LT</v>
          </cell>
          <cell r="E103">
            <v>25600</v>
          </cell>
        </row>
        <row r="104">
          <cell r="C104" t="str">
            <v>Poste para señales</v>
          </cell>
          <cell r="D104" t="str">
            <v>UN</v>
          </cell>
          <cell r="E104">
            <v>32800</v>
          </cell>
        </row>
        <row r="106">
          <cell r="C106" t="str">
            <v>MATERIALES</v>
          </cell>
          <cell r="D106" t="str">
            <v>UNIDAD</v>
          </cell>
        </row>
        <row r="107">
          <cell r="C107" t="str">
            <v>Poste para defensa metálica</v>
          </cell>
          <cell r="D107" t="str">
            <v>UN</v>
          </cell>
          <cell r="E107">
            <v>38000</v>
          </cell>
        </row>
        <row r="108">
          <cell r="C108" t="str">
            <v>Señal temporal</v>
          </cell>
          <cell r="D108" t="str">
            <v>UN</v>
          </cell>
          <cell r="E108">
            <v>116000</v>
          </cell>
        </row>
        <row r="109">
          <cell r="C109" t="str">
            <v>Tacha reflectiva</v>
          </cell>
          <cell r="D109" t="str">
            <v>UN</v>
          </cell>
          <cell r="E109">
            <v>4850</v>
          </cell>
        </row>
        <row r="110">
          <cell r="C110" t="str">
            <v>Terminal y accesorios para defensa metálica</v>
          </cell>
          <cell r="D110" t="str">
            <v>UN</v>
          </cell>
          <cell r="E110">
            <v>54000</v>
          </cell>
        </row>
        <row r="111">
          <cell r="C111" t="str">
            <v>Esferas reflectivas</v>
          </cell>
          <cell r="D111" t="str">
            <v>KG</v>
          </cell>
          <cell r="E111">
            <v>2400</v>
          </cell>
        </row>
        <row r="112">
          <cell r="C112" t="str">
            <v>Pintura de tráfico</v>
          </cell>
          <cell r="D112" t="str">
            <v>GL</v>
          </cell>
          <cell r="E112">
            <v>34000</v>
          </cell>
        </row>
        <row r="113">
          <cell r="C113" t="str">
            <v>Pintura de aluminio</v>
          </cell>
          <cell r="D113" t="str">
            <v>GL</v>
          </cell>
          <cell r="E113">
            <v>32000</v>
          </cell>
        </row>
        <row r="114">
          <cell r="C114" t="str">
            <v>Pintura anticorrosiva</v>
          </cell>
          <cell r="D114" t="str">
            <v>GL</v>
          </cell>
          <cell r="E114">
            <v>26000</v>
          </cell>
        </row>
        <row r="115">
          <cell r="C115" t="str">
            <v>Arbol (hasta 30 cm)</v>
          </cell>
          <cell r="D115" t="str">
            <v>UN</v>
          </cell>
          <cell r="E115">
            <v>3000</v>
          </cell>
        </row>
        <row r="116">
          <cell r="C116" t="str">
            <v>Cespedones</v>
          </cell>
          <cell r="D116" t="str">
            <v>M2</v>
          </cell>
          <cell r="E116">
            <v>2000</v>
          </cell>
        </row>
        <row r="117">
          <cell r="C117" t="str">
            <v>Semillas para empradizar</v>
          </cell>
          <cell r="D117" t="str">
            <v>KG</v>
          </cell>
          <cell r="E117">
            <v>10600</v>
          </cell>
        </row>
        <row r="118">
          <cell r="C118" t="str">
            <v>Tierra abonada</v>
          </cell>
          <cell r="D118" t="str">
            <v>M3</v>
          </cell>
          <cell r="E118">
            <v>25000</v>
          </cell>
        </row>
        <row r="119">
          <cell r="C119" t="str">
            <v>Explosivos 75%</v>
          </cell>
          <cell r="D119" t="str">
            <v>LB</v>
          </cell>
          <cell r="E119">
            <v>2410</v>
          </cell>
        </row>
        <row r="120">
          <cell r="C120" t="str">
            <v>Fulminantes</v>
          </cell>
          <cell r="D120" t="str">
            <v>UN</v>
          </cell>
          <cell r="E120">
            <v>320</v>
          </cell>
        </row>
        <row r="121">
          <cell r="C121" t="str">
            <v>Mecha lenta</v>
          </cell>
          <cell r="D121" t="str">
            <v>ML</v>
          </cell>
          <cell r="E121">
            <v>305</v>
          </cell>
        </row>
        <row r="122">
          <cell r="C122" t="str">
            <v>Cordón detonante</v>
          </cell>
          <cell r="D122" t="str">
            <v>ML</v>
          </cell>
          <cell r="E122">
            <v>385</v>
          </cell>
        </row>
        <row r="123">
          <cell r="C123" t="str">
            <v>Cepillo</v>
          </cell>
          <cell r="D123" t="str">
            <v>UN</v>
          </cell>
          <cell r="E123">
            <v>3966</v>
          </cell>
        </row>
        <row r="124">
          <cell r="C124" t="str">
            <v>Jabón detergente</v>
          </cell>
          <cell r="D124" t="str">
            <v>KG</v>
          </cell>
          <cell r="E124">
            <v>5000</v>
          </cell>
        </row>
        <row r="125">
          <cell r="C125" t="str">
            <v>Enzimas orgánicas</v>
          </cell>
          <cell r="D125" t="str">
            <v>lt</v>
          </cell>
          <cell r="E125">
            <v>10000</v>
          </cell>
        </row>
        <row r="126">
          <cell r="C126" t="str">
            <v>Concreto hidraúlico para pavimento MR-40</v>
          </cell>
          <cell r="D126" t="str">
            <v>m3</v>
          </cell>
          <cell r="E126">
            <v>263100</v>
          </cell>
        </row>
        <row r="127">
          <cell r="C127" t="str">
            <v>Formaleta Metálica</v>
          </cell>
          <cell r="D127" t="str">
            <v>M2</v>
          </cell>
          <cell r="E127">
            <v>2420</v>
          </cell>
        </row>
        <row r="131">
          <cell r="C131" t="str">
            <v>Maestro</v>
          </cell>
          <cell r="D131" t="str">
            <v>DÍA</v>
          </cell>
          <cell r="E131">
            <v>28000</v>
          </cell>
        </row>
        <row r="132">
          <cell r="C132" t="str">
            <v>Mampostero</v>
          </cell>
          <cell r="D132" t="str">
            <v>DÍA</v>
          </cell>
          <cell r="E132">
            <v>25000</v>
          </cell>
        </row>
        <row r="133">
          <cell r="C133" t="str">
            <v>Obrero</v>
          </cell>
          <cell r="D133" t="str">
            <v>DÍA</v>
          </cell>
          <cell r="E133">
            <v>11000</v>
          </cell>
        </row>
        <row r="134">
          <cell r="C134" t="str">
            <v>Oficial</v>
          </cell>
          <cell r="D134" t="str">
            <v>DÍA</v>
          </cell>
          <cell r="E134">
            <v>19000</v>
          </cell>
        </row>
        <row r="135">
          <cell r="C135" t="str">
            <v>Pintor</v>
          </cell>
          <cell r="D135" t="str">
            <v>DÍA</v>
          </cell>
          <cell r="E135">
            <v>21000</v>
          </cell>
        </row>
        <row r="136">
          <cell r="C136" t="str">
            <v>Ayudante</v>
          </cell>
          <cell r="D136" t="str">
            <v>DÍA</v>
          </cell>
          <cell r="E136">
            <v>11000</v>
          </cell>
        </row>
        <row r="137">
          <cell r="C137" t="str">
            <v>Inspector</v>
          </cell>
          <cell r="D137" t="str">
            <v>DÍA</v>
          </cell>
          <cell r="E137">
            <v>35000</v>
          </cell>
        </row>
        <row r="138">
          <cell r="C138" t="str">
            <v>Ingeniero</v>
          </cell>
          <cell r="D138" t="str">
            <v>MES</v>
          </cell>
          <cell r="E138">
            <v>3300000</v>
          </cell>
        </row>
        <row r="139">
          <cell r="C139" t="str">
            <v>Topógrafo</v>
          </cell>
          <cell r="D139" t="str">
            <v>DÍA</v>
          </cell>
          <cell r="E139">
            <v>45000</v>
          </cell>
        </row>
        <row r="140">
          <cell r="C140" t="str">
            <v>Cadenero</v>
          </cell>
          <cell r="D140" t="str">
            <v>DÍA</v>
          </cell>
          <cell r="E140">
            <v>40000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  <sheetName val="ESTADO RED"/>
    </sheetNames>
    <sheetDataSet>
      <sheetData sheetId="0" refreshError="1">
        <row r="16">
          <cell r="B16">
            <v>0.18</v>
          </cell>
        </row>
      </sheetData>
      <sheetData sheetId="1" refreshError="1"/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CUMPL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8">
          <cell r="E8" t="str">
            <v>BIMESTRE: Noviembre y Diciembre de 2002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CCIDENTALIDAD"/>
      <sheetName val="ACC.EJECUTIVO"/>
      <sheetName val="ACC.EJECUTIVO-OCT-02"/>
      <sheetName val="EJEC-AGO-2002"/>
      <sheetName val="TABLA"/>
      <sheetName val="Hoja3"/>
    </sheetNames>
    <sheetDataSet>
      <sheetData sheetId="0" refreshError="1">
        <row r="2">
          <cell r="H2" t="str">
            <v>Briceño - "T" de Nemocón</v>
          </cell>
        </row>
        <row r="3">
          <cell r="B3">
            <v>1</v>
          </cell>
          <cell r="D3" t="str">
            <v>Exceso de Velocidad</v>
          </cell>
          <cell r="E3">
            <v>1</v>
          </cell>
          <cell r="F3" t="str">
            <v>Choque</v>
          </cell>
          <cell r="H3" t="str">
            <v>Briceño - Chocontá</v>
          </cell>
        </row>
        <row r="4">
          <cell r="B4">
            <v>2</v>
          </cell>
          <cell r="D4" t="str">
            <v>Fallas Mecánicas</v>
          </cell>
          <cell r="E4">
            <v>2</v>
          </cell>
          <cell r="F4" t="str">
            <v>Atropello</v>
          </cell>
          <cell r="H4" t="str">
            <v>Chocontá - Guateque</v>
          </cell>
        </row>
        <row r="5">
          <cell r="B5">
            <v>3</v>
          </cell>
          <cell r="D5" t="str">
            <v>Embriaguez del conductor</v>
          </cell>
          <cell r="E5">
            <v>3</v>
          </cell>
          <cell r="F5" t="str">
            <v>Volcamiento</v>
          </cell>
          <cell r="H5" t="str">
            <v>Sisga - Brisas</v>
          </cell>
        </row>
        <row r="6">
          <cell r="B6">
            <v>4</v>
          </cell>
          <cell r="D6" t="str">
            <v>Daños de la Calzada</v>
          </cell>
          <cell r="E6">
            <v>4</v>
          </cell>
          <cell r="F6" t="str">
            <v>Caída Ocupante</v>
          </cell>
          <cell r="H6" t="str">
            <v>Zipaquirá - Ubaté</v>
          </cell>
        </row>
        <row r="7">
          <cell r="B7">
            <v>5</v>
          </cell>
          <cell r="D7" t="str">
            <v>Vehic., objeto,persona</v>
          </cell>
          <cell r="E7">
            <v>5</v>
          </cell>
          <cell r="F7" t="str">
            <v>Incendio</v>
          </cell>
        </row>
        <row r="8">
          <cell r="B8">
            <v>6</v>
          </cell>
          <cell r="D8" t="str">
            <v>Imprudencia del Peatón</v>
          </cell>
          <cell r="E8">
            <v>6</v>
          </cell>
          <cell r="F8" t="str">
            <v xml:space="preserve">Salida de via sin volcarse  </v>
          </cell>
        </row>
        <row r="9">
          <cell r="B9">
            <v>7</v>
          </cell>
          <cell r="D9" t="str">
            <v>Imprudencia del Conductor</v>
          </cell>
          <cell r="E9">
            <v>8</v>
          </cell>
          <cell r="F9" t="str">
            <v>Caida de carga</v>
          </cell>
        </row>
        <row r="10">
          <cell r="B10">
            <v>99</v>
          </cell>
          <cell r="D10" t="str">
            <v>Otras</v>
          </cell>
          <cell r="E10">
            <v>99</v>
          </cell>
          <cell r="F10" t="str">
            <v>Otros</v>
          </cell>
        </row>
        <row r="11">
          <cell r="B11">
            <v>101</v>
          </cell>
          <cell r="D11" t="str">
            <v>Adelantar en Curva</v>
          </cell>
        </row>
        <row r="12">
          <cell r="B12">
            <v>102</v>
          </cell>
          <cell r="D12" t="str">
            <v>Adelantar por la derecha</v>
          </cell>
        </row>
        <row r="13">
          <cell r="B13">
            <v>103</v>
          </cell>
          <cell r="D13" t="str">
            <v>Adelantar Cerrando</v>
          </cell>
        </row>
        <row r="14">
          <cell r="B14">
            <v>104</v>
          </cell>
          <cell r="D14" t="str">
            <v>Adelantar invadiendo vía</v>
          </cell>
        </row>
        <row r="15">
          <cell r="B15">
            <v>105</v>
          </cell>
          <cell r="D15" t="str">
            <v>Adelantar en zona prohibida</v>
          </cell>
        </row>
        <row r="16">
          <cell r="B16">
            <v>106</v>
          </cell>
          <cell r="D16" t="str">
            <v>Aprovisionamiento indebido</v>
          </cell>
        </row>
        <row r="17">
          <cell r="B17">
            <v>107</v>
          </cell>
          <cell r="D17" t="str">
            <v>Cambio de Carril sin indicación</v>
          </cell>
        </row>
        <row r="18">
          <cell r="B18">
            <v>108</v>
          </cell>
          <cell r="D18" t="str">
            <v>Carga Sobresaliente sin señal</v>
          </cell>
        </row>
        <row r="19">
          <cell r="B19">
            <v>109</v>
          </cell>
          <cell r="D19" t="str">
            <v>Sueño por cansancio</v>
          </cell>
        </row>
        <row r="20">
          <cell r="B20">
            <v>110</v>
          </cell>
          <cell r="D20" t="str">
            <v>Distraerse</v>
          </cell>
        </row>
        <row r="21">
          <cell r="B21">
            <v>111</v>
          </cell>
          <cell r="D21" t="str">
            <v>Dejar obstáculo en la vía</v>
          </cell>
        </row>
        <row r="22">
          <cell r="B22">
            <v>112</v>
          </cell>
          <cell r="D22" t="str">
            <v>Desobedecer señales</v>
          </cell>
        </row>
        <row r="23">
          <cell r="B23">
            <v>113</v>
          </cell>
          <cell r="D23" t="str">
            <v>Desobedecer al agente</v>
          </cell>
        </row>
        <row r="24">
          <cell r="B24">
            <v>114</v>
          </cell>
        </row>
        <row r="25">
          <cell r="B25">
            <v>115</v>
          </cell>
          <cell r="D25" t="str">
            <v>Drogadicción del conductor</v>
          </cell>
        </row>
        <row r="26">
          <cell r="B26">
            <v>116</v>
          </cell>
          <cell r="D26" t="str">
            <v>Exceso de velocidad [01]</v>
          </cell>
        </row>
        <row r="27">
          <cell r="B27">
            <v>117</v>
          </cell>
          <cell r="D27" t="str">
            <v>Explosivos o similares con pasajeros</v>
          </cell>
        </row>
        <row r="28">
          <cell r="B28">
            <v>118</v>
          </cell>
          <cell r="D28" t="str">
            <v>Falta de mantenimiento mecánico</v>
          </cell>
        </row>
        <row r="29">
          <cell r="B29">
            <v>119</v>
          </cell>
          <cell r="D29" t="str">
            <v>Frenar bruscamente</v>
          </cell>
        </row>
        <row r="30">
          <cell r="B30">
            <v>120</v>
          </cell>
          <cell r="D30" t="str">
            <v>Pasajero obstruyendo conductor</v>
          </cell>
        </row>
        <row r="31">
          <cell r="B31">
            <v>121</v>
          </cell>
          <cell r="D31" t="str">
            <v>No mantener distancia seguridad</v>
          </cell>
        </row>
        <row r="32">
          <cell r="B32">
            <v>122</v>
          </cell>
          <cell r="D32" t="str">
            <v>Girar bruscamente</v>
          </cell>
        </row>
        <row r="33">
          <cell r="B33">
            <v>123</v>
          </cell>
          <cell r="D33" t="str">
            <v>Girar sin indicación</v>
          </cell>
        </row>
        <row r="34">
          <cell r="B34">
            <v>124</v>
          </cell>
          <cell r="D34" t="str">
            <v>No cambiar luces</v>
          </cell>
        </row>
        <row r="35">
          <cell r="B35">
            <v>125</v>
          </cell>
          <cell r="D35" t="str">
            <v>Parquear sin seguridad</v>
          </cell>
        </row>
        <row r="36">
          <cell r="B36">
            <v>126</v>
          </cell>
          <cell r="D36" t="str">
            <v>Animales en la vía</v>
          </cell>
        </row>
        <row r="37">
          <cell r="B37">
            <v>127</v>
          </cell>
          <cell r="D37" t="str">
            <v>Transitar en contravía</v>
          </cell>
        </row>
        <row r="38">
          <cell r="B38">
            <v>128</v>
          </cell>
          <cell r="D38" t="str">
            <v>Recoger o dejar pasajeros</v>
          </cell>
        </row>
        <row r="39">
          <cell r="B39">
            <v>129</v>
          </cell>
          <cell r="D39" t="str">
            <v>Transitar sin luces</v>
          </cell>
        </row>
        <row r="40">
          <cell r="B40">
            <v>130</v>
          </cell>
          <cell r="D40" t="str">
            <v>Salirse de la vía</v>
          </cell>
        </row>
        <row r="41">
          <cell r="B41">
            <v>131</v>
          </cell>
          <cell r="D41" t="str">
            <v>Subirse al andén</v>
          </cell>
        </row>
        <row r="42">
          <cell r="B42">
            <v>132</v>
          </cell>
          <cell r="D42" t="str">
            <v>No respetar prelación</v>
          </cell>
        </row>
        <row r="43">
          <cell r="B43">
            <v>133</v>
          </cell>
          <cell r="D43" t="str">
            <v>Reverso imprudente</v>
          </cell>
        </row>
        <row r="44">
          <cell r="B44">
            <v>134</v>
          </cell>
          <cell r="D44" t="str">
            <v>Impericia en el manejo</v>
          </cell>
        </row>
        <row r="45">
          <cell r="B45">
            <v>135</v>
          </cell>
          <cell r="D45" t="str">
            <v>Transitar por fuera del carril</v>
          </cell>
        </row>
        <row r="46">
          <cell r="B46">
            <v>136</v>
          </cell>
          <cell r="D46" t="str">
            <v>Transitar zigzagueando</v>
          </cell>
        </row>
        <row r="47">
          <cell r="B47">
            <v>137</v>
          </cell>
          <cell r="D47" t="str">
            <v>Remolque sin precaución</v>
          </cell>
        </row>
        <row r="48">
          <cell r="B48">
            <v>138</v>
          </cell>
          <cell r="D48" t="str">
            <v>Incendio por reparación indebida</v>
          </cell>
        </row>
        <row r="49">
          <cell r="B49">
            <v>139</v>
          </cell>
          <cell r="D49" t="str">
            <v>Falta de señales  vehículo varado</v>
          </cell>
        </row>
        <row r="50">
          <cell r="B50">
            <v>140</v>
          </cell>
          <cell r="D50" t="str">
            <v>Falta precaución niebla,lluvia,humo</v>
          </cell>
        </row>
        <row r="51">
          <cell r="B51">
            <v>141</v>
          </cell>
          <cell r="D51" t="str">
            <v>Vehículo mal estacionado</v>
          </cell>
        </row>
        <row r="52">
          <cell r="B52">
            <v>142</v>
          </cell>
          <cell r="D52" t="str">
            <v>Semáforo en rojo</v>
          </cell>
        </row>
        <row r="53">
          <cell r="B53">
            <v>143</v>
          </cell>
          <cell r="D53" t="str">
            <v>Poner marcha vehic. sin precauc.</v>
          </cell>
        </row>
        <row r="54">
          <cell r="B54">
            <v>201</v>
          </cell>
          <cell r="D54" t="str">
            <v>Fallas en las llantas</v>
          </cell>
        </row>
        <row r="55">
          <cell r="B55">
            <v>202</v>
          </cell>
          <cell r="D55" t="str">
            <v>Fallas en los frenos</v>
          </cell>
        </row>
        <row r="56">
          <cell r="B56">
            <v>203</v>
          </cell>
          <cell r="D56" t="str">
            <v>Fallas en la dirección</v>
          </cell>
        </row>
        <row r="57">
          <cell r="B57">
            <v>204</v>
          </cell>
          <cell r="D57" t="str">
            <v>Fallas en luces direccionales</v>
          </cell>
        </row>
        <row r="58">
          <cell r="B58">
            <v>205</v>
          </cell>
          <cell r="D58" t="str">
            <v>Fallas en luces de frenos</v>
          </cell>
        </row>
        <row r="59">
          <cell r="B59">
            <v>206</v>
          </cell>
          <cell r="D59" t="str">
            <v>Fallas en las luces delanteras</v>
          </cell>
        </row>
        <row r="60">
          <cell r="B60">
            <v>207</v>
          </cell>
          <cell r="D60" t="str">
            <v>Fallas en las luces posteriores</v>
          </cell>
        </row>
        <row r="61">
          <cell r="B61">
            <v>208</v>
          </cell>
          <cell r="D61" t="str">
            <v>Fallas en la bocina</v>
          </cell>
        </row>
        <row r="62">
          <cell r="B62">
            <v>209</v>
          </cell>
          <cell r="D62" t="str">
            <v>Fallas exosto (gases int. vehic.)</v>
          </cell>
        </row>
        <row r="63">
          <cell r="B63">
            <v>210</v>
          </cell>
          <cell r="D63" t="str">
            <v>Fallas en el limpiaparabrisas</v>
          </cell>
        </row>
        <row r="64">
          <cell r="B64">
            <v>211</v>
          </cell>
          <cell r="D64" t="str">
            <v>Fallas en el sistema eléctrico</v>
          </cell>
        </row>
        <row r="65">
          <cell r="B65">
            <v>212</v>
          </cell>
          <cell r="D65" t="str">
            <v>Fallas en las puertas</v>
          </cell>
        </row>
        <row r="66">
          <cell r="B66">
            <v>213</v>
          </cell>
          <cell r="D66" t="str">
            <v>Ausencia o deficiencia espejo retrovisor</v>
          </cell>
        </row>
        <row r="67">
          <cell r="B67">
            <v>214</v>
          </cell>
          <cell r="D67" t="str">
            <v>Vidrios en mal estado</v>
          </cell>
        </row>
        <row r="68">
          <cell r="B68">
            <v>215</v>
          </cell>
          <cell r="D68" t="str">
            <v>Fallas en la tapa del motor</v>
          </cell>
        </row>
        <row r="69">
          <cell r="B69">
            <v>304</v>
          </cell>
          <cell r="D69" t="str">
            <v>Superficie Húmeda</v>
          </cell>
        </row>
        <row r="70">
          <cell r="B70">
            <v>501</v>
          </cell>
          <cell r="D70" t="str">
            <v>Viajar colgado o en los estribos</v>
          </cell>
        </row>
        <row r="71">
          <cell r="B71">
            <v>502</v>
          </cell>
          <cell r="D71" t="str">
            <v>Descender o subir de vehic. en marcha</v>
          </cell>
        </row>
        <row r="72">
          <cell r="B72">
            <v>503</v>
          </cell>
          <cell r="D72" t="str">
            <v>Pasajero Embriagado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</sheetNames>
    <sheetDataSet>
      <sheetData sheetId="0" refreshError="1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210.1.1"/>
      <sheetName val="210.1.2"/>
      <sheetName val="210.2.1"/>
      <sheetName val="210.2.2"/>
      <sheetName val="210.2.3"/>
      <sheetName val="210.2.4"/>
      <sheetName val="211.1"/>
      <sheetName val="211.1.P1"/>
      <sheetName val="220"/>
      <sheetName val="221.1"/>
      <sheetName val="221.2"/>
      <sheetName val="230.1"/>
      <sheetName val="230.2"/>
      <sheetName val="231.1"/>
      <sheetName val="232.1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340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"/>
      <sheetName val="441.2"/>
      <sheetName val="441.3"/>
      <sheetName val="441.4"/>
      <sheetName val="450.1"/>
      <sheetName val="450.2 COMPRADA"/>
      <sheetName val="450.3 COMPRADA"/>
      <sheetName val="450.9"/>
      <sheetName val="450.9P"/>
      <sheetName val="450.1.1 COMPRADA"/>
      <sheetName val="450.1.2 COMPRADA"/>
      <sheetName val="451.1 COMPRADA"/>
      <sheetName val="451.2 COMPRADA "/>
      <sheetName val="451.3 COMPRADA  "/>
      <sheetName val="451.4 "/>
      <sheetName val="452.1 COMPRADA"/>
      <sheetName val="452.2 COMPRADA"/>
      <sheetName val="452.3 COMPRADA"/>
      <sheetName val="452.4 COMPRADA"/>
      <sheetName val="453.1"/>
      <sheetName val="460.1"/>
      <sheetName val="461.1"/>
      <sheetName val="461.2"/>
      <sheetName val="462.1.1"/>
      <sheetName val="462.1.2"/>
      <sheetName val="464.1 "/>
      <sheetName val="464.1P"/>
      <sheetName val="464.2"/>
      <sheetName val="464.3"/>
      <sheetName val="464.4"/>
      <sheetName val="465.1"/>
      <sheetName val="466.1"/>
      <sheetName val="466.2"/>
      <sheetName val="500"/>
      <sheetName val="510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1.1"/>
      <sheetName val="621.2"/>
      <sheetName val="622.1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P BOLSACRETO"/>
      <sheetName val="632.1"/>
      <sheetName val="640.1"/>
      <sheetName val="640.2"/>
      <sheetName val="641.1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1.1"/>
      <sheetName val="682"/>
      <sheetName val="682.1"/>
      <sheetName val="690.1"/>
      <sheetName val="700.1"/>
      <sheetName val="700.2"/>
      <sheetName val="700.3"/>
      <sheetName val="700.4"/>
      <sheetName val="701.1"/>
      <sheetName val="701 P"/>
      <sheetName val="710.1.1"/>
      <sheetName val="710.1.1 (2)"/>
      <sheetName val="710.2"/>
      <sheetName val="710.1.3"/>
      <sheetName val="710.1.4"/>
      <sheetName val="710.1.5"/>
      <sheetName val="720"/>
      <sheetName val="730.1"/>
      <sheetName val="730.2"/>
      <sheetName val="730.3"/>
      <sheetName val="740.1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20P1"/>
      <sheetName val="900.1"/>
      <sheetName val="900.2"/>
      <sheetName val="900.3"/>
      <sheetName val="presupuesto necesidades vias 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9">
          <cell r="A9">
            <v>200.1</v>
          </cell>
          <cell r="B9" t="str">
            <v>200-07</v>
          </cell>
          <cell r="D9" t="str">
            <v>DESMONTE Y LIMPIEZA: Desmonte y limpieza en bosque</v>
          </cell>
          <cell r="E9" t="str">
            <v>3.6.1.2.1</v>
          </cell>
          <cell r="F9" t="str">
            <v xml:space="preserve"> HA</v>
          </cell>
          <cell r="G9">
            <v>2121779</v>
          </cell>
        </row>
        <row r="10">
          <cell r="A10">
            <v>200.2</v>
          </cell>
          <cell r="B10" t="str">
            <v>200-07</v>
          </cell>
          <cell r="D10" t="str">
            <v>DESMONTE Y LIMPIEZA:Desmonte y limpieza en zonas no boscosas</v>
          </cell>
          <cell r="E10" t="str">
            <v>3.6.1.2.3</v>
          </cell>
          <cell r="F10" t="str">
            <v xml:space="preserve"> HA</v>
          </cell>
          <cell r="G10">
            <v>829733.84166666679</v>
          </cell>
        </row>
        <row r="11">
          <cell r="A11" t="str">
            <v>ARTICULO 201 - DEMOLICIÓN Y REMOCIÓN</v>
          </cell>
        </row>
        <row r="12">
          <cell r="A12">
            <v>201.3</v>
          </cell>
          <cell r="B12" t="str">
            <v>201-07</v>
          </cell>
          <cell r="D12" t="str">
            <v>DEMOLICIÓN Y REMOCIÓN:Demolicion de pavimentos rígidos, pisos, andenes y bordillos de concreto.</v>
          </cell>
          <cell r="E12" t="str">
            <v>3.6.1.3.33</v>
          </cell>
          <cell r="F12" t="str">
            <v>GL</v>
          </cell>
          <cell r="G12">
            <v>35822</v>
          </cell>
        </row>
        <row r="13">
          <cell r="A13">
            <v>201.4</v>
          </cell>
          <cell r="B13">
            <v>201.07</v>
          </cell>
          <cell r="D13" t="str">
            <v>DEMOLICIÓN Y REMOCIÓN:Demolicion de obstáculos</v>
          </cell>
          <cell r="F13" t="str">
            <v>GL</v>
          </cell>
          <cell r="G13">
            <v>64603</v>
          </cell>
        </row>
        <row r="14">
          <cell r="A14">
            <v>201.7</v>
          </cell>
          <cell r="B14" t="str">
            <v>201-07</v>
          </cell>
          <cell r="D14" t="str">
            <v>DEMOLICIÓN Y REMOCIÓN: Demolición de estructuras</v>
          </cell>
          <cell r="E14" t="str">
            <v xml:space="preserve">3.6.1.3.13  </v>
          </cell>
          <cell r="F14" t="str">
            <v>M³</v>
          </cell>
          <cell r="G14">
            <v>45442</v>
          </cell>
        </row>
        <row r="15">
          <cell r="A15" t="str">
            <v>201.8</v>
          </cell>
          <cell r="B15" t="str">
            <v>201-07</v>
          </cell>
          <cell r="D15" t="str">
            <v>DEMOLICIÓN Y REMOCIÓN: Demolición de pavimentos rígidos</v>
          </cell>
          <cell r="E15" t="str">
            <v>3.6.1.3.15</v>
          </cell>
          <cell r="F15" t="str">
            <v>M2</v>
          </cell>
          <cell r="G15">
            <v>15607</v>
          </cell>
        </row>
        <row r="16">
          <cell r="A16">
            <v>201.9</v>
          </cell>
          <cell r="B16" t="str">
            <v>201-07</v>
          </cell>
          <cell r="D16" t="str">
            <v>DEMOLICIÓN Y REMOCIÓN: Demolición de pisos y andenes de concreto</v>
          </cell>
          <cell r="E16" t="str">
            <v>3.6.1.3.33</v>
          </cell>
          <cell r="F16" t="str">
            <v>M²</v>
          </cell>
          <cell r="G16">
            <v>13894</v>
          </cell>
        </row>
        <row r="17">
          <cell r="A17" t="str">
            <v>201.10</v>
          </cell>
          <cell r="B17" t="str">
            <v>201.07</v>
          </cell>
          <cell r="D17" t="str">
            <v>DEMOLICIÓN Y REMOCIÓN:Demolicion de bordillos de concreto</v>
          </cell>
          <cell r="E17" t="str">
            <v>3.6.1.3.35</v>
          </cell>
          <cell r="F17" t="str">
            <v>M</v>
          </cell>
          <cell r="G17">
            <v>15679</v>
          </cell>
        </row>
        <row r="18">
          <cell r="A18" t="str">
            <v>201.11</v>
          </cell>
          <cell r="B18" t="str">
            <v>201-07</v>
          </cell>
          <cell r="D18" t="str">
            <v xml:space="preserve">DEMOLICIÓN Y REMOCIÓN:Desmontaje y traslado de estructuras metálicas. </v>
          </cell>
          <cell r="F18" t="str">
            <v>KG</v>
          </cell>
          <cell r="G18">
            <v>281</v>
          </cell>
        </row>
        <row r="19">
          <cell r="A19" t="str">
            <v>201.12</v>
          </cell>
          <cell r="B19" t="str">
            <v>201-07</v>
          </cell>
          <cell r="D19" t="str">
            <v xml:space="preserve">DEMOLICIÓN Y REMOCIÓN:Remocion de especies vegetales  </v>
          </cell>
          <cell r="E19" t="str">
            <v>3.6.1.3.47</v>
          </cell>
          <cell r="F19" t="str">
            <v>U</v>
          </cell>
          <cell r="G19">
            <v>357417</v>
          </cell>
        </row>
        <row r="20">
          <cell r="A20" t="str">
            <v>201.15</v>
          </cell>
          <cell r="B20" t="str">
            <v>201-07</v>
          </cell>
          <cell r="D20" t="str">
            <v>DEMOLICIÓN Y REMOCIÓN:Remocion de alcantarillas</v>
          </cell>
          <cell r="E20" t="str">
            <v>3.6.1.3</v>
          </cell>
          <cell r="F20" t="str">
            <v>ML</v>
          </cell>
          <cell r="G20">
            <v>33219</v>
          </cell>
        </row>
        <row r="21">
          <cell r="A21" t="str">
            <v>201.16</v>
          </cell>
          <cell r="B21" t="str">
            <v>201-07</v>
          </cell>
          <cell r="D21" t="str">
            <v xml:space="preserve">DEMOLICIÓN Y REMOCIÓN:Remocion de cercas de alambre   </v>
          </cell>
          <cell r="F21" t="str">
            <v>ML</v>
          </cell>
          <cell r="G21">
            <v>2787</v>
          </cell>
        </row>
        <row r="22">
          <cell r="A22" t="str">
            <v xml:space="preserve">ARTICULO 210 - EXCAVACIÓN DE LA EXPLANACIÓN, CANALES Y PRÉSTAMOS </v>
          </cell>
        </row>
        <row r="23">
          <cell r="A23" t="str">
            <v>210.1.1</v>
          </cell>
          <cell r="B23" t="str">
            <v>210-07</v>
          </cell>
          <cell r="D23" t="str">
            <v>EXCAVACIÓN  DE LA EXPLANACIÓN, CANALES Y PRÉSTAMOS: Excavación sin clasificar de la explanación y canales</v>
          </cell>
          <cell r="E23" t="str">
            <v xml:space="preserve">3.6.2.1.1 </v>
          </cell>
          <cell r="F23" t="str">
            <v>M³</v>
          </cell>
          <cell r="G23">
            <v>4368</v>
          </cell>
        </row>
        <row r="24">
          <cell r="A24" t="str">
            <v>210.1,2</v>
          </cell>
          <cell r="B24" t="str">
            <v>210-07</v>
          </cell>
          <cell r="D24" t="str">
            <v>EXCAVACIÓN DE LA EXPLANACIÓN, CANALES Y PRÉSTAMOS :Excavación sin clasificar de prestamos</v>
          </cell>
          <cell r="F24" t="str">
            <v>M³</v>
          </cell>
          <cell r="G24">
            <v>4342</v>
          </cell>
        </row>
        <row r="25">
          <cell r="A25" t="str">
            <v>210.2.1</v>
          </cell>
          <cell r="B25" t="str">
            <v>210-07</v>
          </cell>
          <cell r="D25" t="str">
            <v>EXCAVACIÓN  DE LA EXPLANACIÓN, CANALES Y PRÉSTAMOS: Excavación en roca de la explanación y canales</v>
          </cell>
          <cell r="E25" t="str">
            <v>3.6.2.1.3</v>
          </cell>
          <cell r="F25" t="str">
            <v>M³</v>
          </cell>
          <cell r="G25">
            <v>26298</v>
          </cell>
        </row>
        <row r="26">
          <cell r="A26" t="str">
            <v>210.2.2</v>
          </cell>
          <cell r="B26" t="str">
            <v>210-07</v>
          </cell>
          <cell r="D26" t="str">
            <v>EXCAVACIÓN DE LA EXPLANACIÓN, CANALES Y PRÉSTAMOS :Excavación en material común de la explanación y canales</v>
          </cell>
          <cell r="E26" t="str">
            <v>3.6.2.1.5</v>
          </cell>
          <cell r="F26" t="str">
            <v>M³</v>
          </cell>
          <cell r="G26">
            <v>3989</v>
          </cell>
        </row>
        <row r="27">
          <cell r="A27" t="str">
            <v>210.2.3</v>
          </cell>
          <cell r="B27" t="str">
            <v>210-07</v>
          </cell>
          <cell r="D27" t="str">
            <v>EXCAVACIÓN DE LA EXPLANACIÓN, CANALES Y PRÉSTAMOS :Excavación en roca de prestamos</v>
          </cell>
          <cell r="F27" t="str">
            <v>M³</v>
          </cell>
          <cell r="G27">
            <v>26298</v>
          </cell>
        </row>
        <row r="28">
          <cell r="A28" t="str">
            <v>210.2.4</v>
          </cell>
          <cell r="B28" t="str">
            <v>210-07</v>
          </cell>
          <cell r="D28" t="str">
            <v>EXCAVACIÓN DE LA EXPLANACIÓN, CANALES Y PRÉSTAMOS :Excavación en material común de prestamos</v>
          </cell>
          <cell r="F28" t="str">
            <v>M³</v>
          </cell>
          <cell r="G28">
            <v>3989</v>
          </cell>
        </row>
        <row r="29">
          <cell r="A29" t="str">
            <v xml:space="preserve">ARTICULO 211 - REMOCIÓN DE DERRUMBES </v>
          </cell>
        </row>
        <row r="30">
          <cell r="A30">
            <v>211.1</v>
          </cell>
          <cell r="B30" t="str">
            <v>211-07</v>
          </cell>
          <cell r="D30" t="str">
            <v>REMOCIÓN DE DERRUMBES:Remocion de derrumbes</v>
          </cell>
          <cell r="E30" t="str">
            <v xml:space="preserve">3.6.2.2.1  </v>
          </cell>
          <cell r="F30" t="str">
            <v>M³</v>
          </cell>
          <cell r="G30">
            <v>6001</v>
          </cell>
        </row>
        <row r="31">
          <cell r="A31" t="str">
            <v xml:space="preserve">ARTICULO 220 - TERRAPLENES </v>
          </cell>
        </row>
        <row r="32">
          <cell r="A32" t="str">
            <v>220.1</v>
          </cell>
          <cell r="B32" t="str">
            <v>220-07</v>
          </cell>
          <cell r="D32" t="str">
            <v>TERRAPLENES :Terraplenes</v>
          </cell>
          <cell r="E32" t="str">
            <v>3.6.2.3.1</v>
          </cell>
          <cell r="F32" t="str">
            <v>M³</v>
          </cell>
          <cell r="G32">
            <v>7225</v>
          </cell>
        </row>
        <row r="33">
          <cell r="A33" t="str">
            <v>ARTICULO 221 - PEDRAPLENES</v>
          </cell>
        </row>
        <row r="34">
          <cell r="A34" t="str">
            <v>221.1</v>
          </cell>
          <cell r="B34" t="str">
            <v>221-07</v>
          </cell>
          <cell r="D34" t="str">
            <v>PEDRAPLENES:Pedraplen compacto</v>
          </cell>
          <cell r="E34" t="str">
            <v>3.6.2.4.2</v>
          </cell>
          <cell r="F34" t="str">
            <v>M³</v>
          </cell>
          <cell r="G34">
            <v>8887</v>
          </cell>
        </row>
        <row r="35">
          <cell r="A35" t="str">
            <v>221.2</v>
          </cell>
          <cell r="B35" t="str">
            <v>221-07</v>
          </cell>
          <cell r="D35" t="str">
            <v>PEDRAPLENES:Pedraplen suelto</v>
          </cell>
          <cell r="E35" t="str">
            <v>3.6.2.4.1</v>
          </cell>
          <cell r="F35" t="str">
            <v>M³</v>
          </cell>
          <cell r="G35">
            <v>5842</v>
          </cell>
        </row>
        <row r="36">
          <cell r="A36" t="str">
            <v>ARTICULO 230 - MEJORAMIENTO DE LA SUBRASANTE</v>
          </cell>
        </row>
        <row r="37">
          <cell r="A37" t="str">
            <v>230.1</v>
          </cell>
          <cell r="B37" t="str">
            <v>230-07</v>
          </cell>
          <cell r="D37" t="str">
            <v>MEJORAMIENTO DE LA SUBRASANTE:Mejoramiento de la subrasante involucrando suelo existente</v>
          </cell>
          <cell r="E37" t="str">
            <v>3.6.2.5.1</v>
          </cell>
          <cell r="F37" t="str">
            <v>M²</v>
          </cell>
          <cell r="G37">
            <v>426</v>
          </cell>
        </row>
        <row r="38">
          <cell r="A38" t="str">
            <v>230.2</v>
          </cell>
          <cell r="B38" t="str">
            <v>230-07</v>
          </cell>
          <cell r="D38" t="str">
            <v>MEJORAMIENTO DE LA SUBRASANTE:Mejoramiento de la subrasante empleando únicamente material adicionado</v>
          </cell>
          <cell r="E38" t="str">
            <v>3.6.2.5.2</v>
          </cell>
          <cell r="F38" t="str">
            <v>M³</v>
          </cell>
          <cell r="G38">
            <v>9319</v>
          </cell>
        </row>
        <row r="39">
          <cell r="A39" t="str">
            <v>ARTICULO 231 - SEPARACIÓN DE SUELOS DE SUBRASANTE Y  CAPAS GRANULARES CON GEOTEXTIL</v>
          </cell>
        </row>
        <row r="40">
          <cell r="A40" t="str">
            <v xml:space="preserve">231.1 </v>
          </cell>
          <cell r="B40" t="str">
            <v>231-07</v>
          </cell>
          <cell r="D40" t="str">
            <v>SEPARACIÓN DE SUELOS DE SUBRASANTE Y  CAPAS GRANULARES CON GEOTEXTIL:Geotextil para separación de suelo de subrasante y capas granulares</v>
          </cell>
          <cell r="F40" t="str">
            <v>M²</v>
          </cell>
          <cell r="G40">
            <v>7080</v>
          </cell>
        </row>
        <row r="41">
          <cell r="A41" t="str">
            <v>ARTICULO 232 - ESTABILIZACIÓN DE SUELOS DE SUBRASANTE Y CAPAS GRANULARES CON GEOTEXTIL</v>
          </cell>
        </row>
        <row r="42">
          <cell r="A42" t="str">
            <v>232-1</v>
          </cell>
          <cell r="B42" t="str">
            <v>232-07</v>
          </cell>
          <cell r="D42" t="str">
            <v>ESTABILIZACIÓN DE SUELOS DE SUBRASANTE Y CAPAS GRANULARES CON GEOTEXTIL:Geotextil para estabilización de suelos de subrasante y capas granulares</v>
          </cell>
          <cell r="F42" t="str">
            <v>M²</v>
          </cell>
          <cell r="G42">
            <v>6076</v>
          </cell>
        </row>
        <row r="43">
          <cell r="A43" t="str">
            <v>ARTICULO 310 - CONFORMACIÓN DE LA CALZADA EXISTENTE</v>
          </cell>
        </row>
        <row r="44">
          <cell r="A44">
            <v>310.10000000000002</v>
          </cell>
          <cell r="B44" t="str">
            <v>310-07</v>
          </cell>
          <cell r="D44" t="str">
            <v>CONFORMACIÓN DE LA CALZADA EXISTENTE:Conformacion de la calzada existente</v>
          </cell>
          <cell r="E44" t="str">
            <v xml:space="preserve">3.6.3.1.1 </v>
          </cell>
          <cell r="F44" t="str">
            <v>M²</v>
          </cell>
          <cell r="G44">
            <v>505</v>
          </cell>
        </row>
        <row r="45">
          <cell r="A45" t="str">
            <v xml:space="preserve">ARTICULO 311 - AFIRMADO </v>
          </cell>
        </row>
        <row r="46">
          <cell r="A46">
            <v>311.10000000000002</v>
          </cell>
          <cell r="B46" t="str">
            <v>311-07</v>
          </cell>
          <cell r="D46" t="str">
            <v xml:space="preserve"> AFIRMADO:Afirmado</v>
          </cell>
          <cell r="E46" t="str">
            <v>3.6.3.2.1</v>
          </cell>
          <cell r="F46" t="str">
            <v>M³</v>
          </cell>
          <cell r="G46">
            <v>89800</v>
          </cell>
        </row>
        <row r="47">
          <cell r="A47" t="str">
            <v>ARTICULO 312 - TRATAMIENTO PALIATIVO DEL POLVO EN AFIRMADOS</v>
          </cell>
        </row>
        <row r="48">
          <cell r="A48" t="str">
            <v xml:space="preserve">312.1 </v>
          </cell>
          <cell r="B48" t="str">
            <v>312-07</v>
          </cell>
          <cell r="D48" t="str">
            <v>TRATAMIENTO PALIATIVO DEL POLVO EN AFIRMADOS:Tratamiento paliativo de polvo aplicado en forma sólida en hojuelas</v>
          </cell>
          <cell r="F48" t="str">
            <v>KG</v>
          </cell>
          <cell r="G48">
            <v>22531</v>
          </cell>
        </row>
        <row r="49">
          <cell r="A49" t="str">
            <v xml:space="preserve">312.2 </v>
          </cell>
          <cell r="B49" t="str">
            <v>312-07</v>
          </cell>
          <cell r="D49" t="str">
            <v>TRATAMIENTO PALIATIVO DEL POLVO EN AFIRMADOS:Tratamiento paliativo de polvo aplicado en forma sólida en esferas</v>
          </cell>
          <cell r="F49" t="str">
            <v>KG</v>
          </cell>
          <cell r="G49">
            <v>37448</v>
          </cell>
        </row>
        <row r="50">
          <cell r="A50" t="str">
            <v>312.3</v>
          </cell>
          <cell r="B50" t="str">
            <v>312-07</v>
          </cell>
          <cell r="D50" t="str">
            <v>TRATAMIENTO PALIATIVO DEL POLVO EN AFIRMADOS:Tratamiento paliativo de polvo aplicado en forma liquida</v>
          </cell>
          <cell r="F50" t="str">
            <v>LT</v>
          </cell>
          <cell r="G50">
            <v>37448</v>
          </cell>
        </row>
        <row r="51">
          <cell r="A51" t="str">
            <v>312.4</v>
          </cell>
          <cell r="B51" t="str">
            <v>312-07</v>
          </cell>
          <cell r="D51" t="str">
            <v>TRATAMIENTO PALIATIVO DEL POLVO EN AFIRMADOS:Material granular de adición</v>
          </cell>
          <cell r="F51" t="str">
            <v>M³</v>
          </cell>
          <cell r="G51">
            <v>45077</v>
          </cell>
        </row>
        <row r="52">
          <cell r="A52" t="str">
            <v>ARTICULO 320 - SUBBASE GRANULAR</v>
          </cell>
        </row>
        <row r="53">
          <cell r="A53" t="str">
            <v>320.1</v>
          </cell>
          <cell r="B53" t="str">
            <v>320-07</v>
          </cell>
          <cell r="D53" t="str">
            <v>SUBBASE GRANULAR:Subase granular</v>
          </cell>
          <cell r="E53" t="str">
            <v>3.6.3.4.1</v>
          </cell>
          <cell r="F53" t="str">
            <v>M³</v>
          </cell>
          <cell r="G53">
            <v>123210</v>
          </cell>
        </row>
        <row r="54">
          <cell r="A54" t="str">
            <v>320.2</v>
          </cell>
          <cell r="B54" t="str">
            <v>320-07</v>
          </cell>
          <cell r="D54" t="str">
            <v>SUBBASE GRANULAR:Subbase granular para bacheo</v>
          </cell>
          <cell r="E54" t="str">
            <v>3.6.3.4.1</v>
          </cell>
          <cell r="F54" t="str">
            <v>M³</v>
          </cell>
          <cell r="G54">
            <v>143384</v>
          </cell>
        </row>
        <row r="55">
          <cell r="A55" t="str">
            <v>ARTICULO 330 - BASE GRANULAR</v>
          </cell>
        </row>
        <row r="56">
          <cell r="A56" t="str">
            <v>330.1</v>
          </cell>
          <cell r="B56" t="str">
            <v>330-07</v>
          </cell>
          <cell r="D56" t="str">
            <v>BASE GRANULAR:Base granular</v>
          </cell>
          <cell r="E56" t="str">
            <v>3.6.3.6.2</v>
          </cell>
          <cell r="F56" t="str">
            <v>M³</v>
          </cell>
          <cell r="G56">
            <v>151606</v>
          </cell>
        </row>
        <row r="57">
          <cell r="A57" t="str">
            <v>330.2</v>
          </cell>
          <cell r="B57" t="str">
            <v>330-07</v>
          </cell>
          <cell r="D57" t="str">
            <v>BASE GRANULAR:Base granular para bacheo</v>
          </cell>
          <cell r="E57" t="str">
            <v>3.6.3.6.3</v>
          </cell>
          <cell r="F57" t="str">
            <v>M³</v>
          </cell>
          <cell r="G57">
            <v>152471</v>
          </cell>
        </row>
        <row r="58">
          <cell r="A58" t="str">
            <v>ARTICULO 340 - BASE ESTABILIZADA CON EMULSIÓN ASFÁLTICA</v>
          </cell>
        </row>
        <row r="59">
          <cell r="A59">
            <v>340.1</v>
          </cell>
          <cell r="B59" t="str">
            <v>340-07</v>
          </cell>
          <cell r="D59" t="str">
            <v>BASE ESTABILIZADA CON EMULSIÓN ASFÁLTICA:Base estabilizada con emulsión asfáltica BEE-1</v>
          </cell>
          <cell r="E59" t="str">
            <v>3.6.3.7.1</v>
          </cell>
          <cell r="F59" t="str">
            <v>M³</v>
          </cell>
          <cell r="G59">
            <v>151506</v>
          </cell>
        </row>
        <row r="60">
          <cell r="A60">
            <v>340.2</v>
          </cell>
          <cell r="B60" t="str">
            <v>340-07</v>
          </cell>
          <cell r="D60" t="str">
            <v>BASE ESTABILIZADA CON EMULSIÓN ASFÁLTICA:Base estabilizada con emulsión asfáltica BEE-2</v>
          </cell>
          <cell r="E60" t="str">
            <v>3.6.3.7.3</v>
          </cell>
          <cell r="F60" t="str">
            <v>M³</v>
          </cell>
          <cell r="G60">
            <v>151506</v>
          </cell>
        </row>
        <row r="61">
          <cell r="A61">
            <v>340.3</v>
          </cell>
          <cell r="B61" t="str">
            <v>340-07</v>
          </cell>
          <cell r="D61" t="str">
            <v>BASE ESTABILIZADA CON EMULSIÓN ASFÁLTICA:Base estabilizada con emulsión asfáltica BEE-3</v>
          </cell>
          <cell r="E61" t="str">
            <v>3.6.3.7.5</v>
          </cell>
          <cell r="F61" t="str">
            <v>M³</v>
          </cell>
          <cell r="G61">
            <v>151506</v>
          </cell>
        </row>
        <row r="62">
          <cell r="A62" t="str">
            <v>ARTICULO 341 - BASE ESTABILIZADA CON CEMENTO</v>
          </cell>
        </row>
        <row r="63">
          <cell r="A63">
            <v>341.1</v>
          </cell>
          <cell r="B63" t="str">
            <v>341-07</v>
          </cell>
          <cell r="D63" t="str">
            <v>BASE ESTABILIZADA CON CEMENTO:Base estabilizada con cemento</v>
          </cell>
          <cell r="F63" t="str">
            <v>M³</v>
          </cell>
          <cell r="G63">
            <v>164698</v>
          </cell>
        </row>
        <row r="64">
          <cell r="A64">
            <v>341.2</v>
          </cell>
          <cell r="B64" t="str">
            <v>341-07</v>
          </cell>
          <cell r="D64" t="str">
            <v>BASE ESTABILIZADA CON CEMENTO:Cemento para estabilización de base</v>
          </cell>
          <cell r="F64" t="str">
            <v>KG</v>
          </cell>
          <cell r="G64">
            <v>548</v>
          </cell>
        </row>
        <row r="65">
          <cell r="A65" t="str">
            <v>ARTICULO 342 - BASE DE CONCRETO HIDRÁULICO</v>
          </cell>
        </row>
        <row r="66">
          <cell r="A66" t="str">
            <v>342-1</v>
          </cell>
          <cell r="B66" t="str">
            <v>342-07</v>
          </cell>
          <cell r="D66" t="str">
            <v>BASE DE CONCRETO HIDRÁULICO:Base de concreto hidráulico</v>
          </cell>
          <cell r="F66" t="str">
            <v>M³</v>
          </cell>
          <cell r="G66">
            <v>360002</v>
          </cell>
        </row>
        <row r="67">
          <cell r="A67" t="str">
            <v>ARTICULO 410 - SUMINISTRO DE CEMENTO ASFÁLTICO</v>
          </cell>
        </row>
        <row r="68">
          <cell r="A68">
            <v>410.1</v>
          </cell>
          <cell r="B68" t="str">
            <v>410-07</v>
          </cell>
          <cell r="D68" t="str">
            <v>SUMINISTRO DE CEMENTO ASFÁLTICO:Cemento asfáltico de penetración 60-70</v>
          </cell>
          <cell r="E68" t="str">
            <v>3.6.4.1.1</v>
          </cell>
          <cell r="F68" t="str">
            <v>KG</v>
          </cell>
          <cell r="G68">
            <v>1081</v>
          </cell>
        </row>
        <row r="69">
          <cell r="A69">
            <v>410.2</v>
          </cell>
          <cell r="B69" t="str">
            <v>410-07</v>
          </cell>
          <cell r="D69" t="str">
            <v>SUMINISTRO DE CEMENTO ASFÁLTICO:Cemento asfáltico de penetración 80-100</v>
          </cell>
          <cell r="E69" t="str">
            <v>3.6.4.1.2</v>
          </cell>
          <cell r="F69" t="str">
            <v>KG</v>
          </cell>
          <cell r="G69">
            <v>1081</v>
          </cell>
        </row>
        <row r="70">
          <cell r="A70" t="str">
            <v>ARTICULO 411 - SUMINISTRO DE EMULSIÓN ASFÁLTICA</v>
          </cell>
        </row>
        <row r="71">
          <cell r="A71" t="str">
            <v>411.1</v>
          </cell>
          <cell r="B71" t="str">
            <v>411-07</v>
          </cell>
          <cell r="D71" t="str">
            <v>SUMINISTRO DE EMULSIÓN ASFÁLTICA:Emulsion asfáltica de rotura media CRM</v>
          </cell>
          <cell r="E71" t="str">
            <v>3.6.4.2.1</v>
          </cell>
          <cell r="F71" t="str">
            <v>LT</v>
          </cell>
          <cell r="G71">
            <v>1043</v>
          </cell>
        </row>
        <row r="72">
          <cell r="A72">
            <v>411.2</v>
          </cell>
          <cell r="B72" t="str">
            <v>411-07</v>
          </cell>
          <cell r="D72" t="str">
            <v>SUMINISTRO DE EMULSIÓN ASFÁLTICA:Emulsion asfáltica de rotura lenta CRL</v>
          </cell>
          <cell r="E72" t="str">
            <v>3.6.4.2.2</v>
          </cell>
          <cell r="F72" t="str">
            <v>LT</v>
          </cell>
          <cell r="G72">
            <v>1956</v>
          </cell>
        </row>
        <row r="73">
          <cell r="A73">
            <v>411.3</v>
          </cell>
          <cell r="B73" t="str">
            <v>411-07</v>
          </cell>
          <cell r="D73" t="str">
            <v>SUMINISTRO DE EMULSIÓN ASFÁLTICA:Emulsion asfáltica de rotura lenta CRL-1H</v>
          </cell>
          <cell r="E73" t="str">
            <v>3.6.4.2.3</v>
          </cell>
          <cell r="F73" t="str">
            <v>LT</v>
          </cell>
          <cell r="G73">
            <v>2478</v>
          </cell>
        </row>
        <row r="74">
          <cell r="A74" t="str">
            <v xml:space="preserve">ARTICULO 414 - SUMINISTRO DE CEMENTO ASFÁLTICO  MODIFICADO CON POLÍMEROS </v>
          </cell>
        </row>
        <row r="75">
          <cell r="A75" t="str">
            <v>414.1</v>
          </cell>
          <cell r="B75" t="str">
            <v>414-07</v>
          </cell>
          <cell r="D75" t="str">
            <v>SUMINISTRO DE CEMENTO ASFÁLTICO  MODIFICADO CON POLÍMEROS:Cemento asfáltico modificado con polímeros tipo 1</v>
          </cell>
          <cell r="E75" t="str">
            <v>3.6.4.1.3</v>
          </cell>
          <cell r="F75" t="str">
            <v>KG</v>
          </cell>
          <cell r="G75">
            <v>2079</v>
          </cell>
        </row>
        <row r="76">
          <cell r="A76" t="str">
            <v>414.2</v>
          </cell>
          <cell r="B76" t="str">
            <v>414-07</v>
          </cell>
          <cell r="D76" t="str">
            <v>SUMINISTRO DE CEMENTO ASFÁLTICO  MODIFICADO CON POLÍMEROS:Cemento asfáltico modificado con polímeros tipo 2</v>
          </cell>
          <cell r="E76" t="str">
            <v>3.6.4.1.4</v>
          </cell>
          <cell r="F76" t="str">
            <v>KG</v>
          </cell>
          <cell r="G76">
            <v>2363</v>
          </cell>
        </row>
        <row r="77">
          <cell r="A77" t="str">
            <v>414.3</v>
          </cell>
          <cell r="B77" t="str">
            <v>414-07</v>
          </cell>
          <cell r="D77" t="str">
            <v>SUMINISTRO DE CEMENTO ASFÁLTICO  MODIFICADO CON POLÍMEROS:Cemento asfáltico modificado con polímeros tipo 3</v>
          </cell>
          <cell r="E77" t="str">
            <v>3.6.4.1.5</v>
          </cell>
          <cell r="F77" t="str">
            <v>KG</v>
          </cell>
          <cell r="G77">
            <v>2163</v>
          </cell>
        </row>
        <row r="78">
          <cell r="A78" t="str">
            <v>414.4</v>
          </cell>
          <cell r="B78" t="str">
            <v>414-07</v>
          </cell>
          <cell r="D78" t="str">
            <v>SUMINISTRO DE CEMENTO ASFÁLTICO  MODIFICADO CON POLÍMEROS:Cemento asfáltico modificado con polímeros tipo 4</v>
          </cell>
          <cell r="E78" t="str">
            <v>3.6.4.1.6</v>
          </cell>
          <cell r="F78" t="str">
            <v>KG</v>
          </cell>
          <cell r="G78">
            <v>2244</v>
          </cell>
        </row>
        <row r="79">
          <cell r="A79" t="str">
            <v>414.5</v>
          </cell>
          <cell r="B79" t="str">
            <v>414-07</v>
          </cell>
          <cell r="D79" t="str">
            <v>SUMINISTRO DE CEMENTO ASFÁLTICO  MODIFICADO CON POLÍMEROS:Cemento asfáltico modificado con polímeros tipo 5</v>
          </cell>
          <cell r="F79" t="str">
            <v>KG</v>
          </cell>
          <cell r="G79">
            <v>2377</v>
          </cell>
        </row>
        <row r="80">
          <cell r="A80" t="str">
            <v xml:space="preserve">ARTICULO 415 - SUMINISTRO  DE  EMULSIÓN  ASFÁLTICA MODIFICADA  CON POLÍMEROS </v>
          </cell>
        </row>
        <row r="81">
          <cell r="A81" t="str">
            <v>415.1</v>
          </cell>
          <cell r="B81" t="str">
            <v>415-07</v>
          </cell>
          <cell r="D81" t="str">
            <v>SUMINISTRO  DE  EMULSIÓN  ASFÁLTICA MODIFICADA  CON POLÍMEROS:Emulsion asfáltica de rotura media modificada con polímeros CRMm</v>
          </cell>
          <cell r="E81" t="str">
            <v>3.6.4.2.5</v>
          </cell>
          <cell r="F81" t="str">
            <v>LT</v>
          </cell>
          <cell r="G81">
            <v>2660</v>
          </cell>
        </row>
        <row r="82">
          <cell r="A82" t="str">
            <v xml:space="preserve">ARTICULO 420 - RIEGO  DE  IMPRIMACIÓN </v>
          </cell>
        </row>
        <row r="83">
          <cell r="A83">
            <v>420.1</v>
          </cell>
          <cell r="B83" t="str">
            <v>420-07</v>
          </cell>
          <cell r="D83" t="str">
            <v>RIEGO DE IMPRIMACIÓN: Riego de imprimación con emulsión asfáltica</v>
          </cell>
          <cell r="E83" t="str">
            <v xml:space="preserve">3.6.4.3.1 </v>
          </cell>
          <cell r="F83" t="str">
            <v>M²</v>
          </cell>
          <cell r="G83">
            <v>2049</v>
          </cell>
        </row>
        <row r="84">
          <cell r="A84">
            <v>420.2</v>
          </cell>
          <cell r="B84" t="str">
            <v>420-07</v>
          </cell>
          <cell r="D84" t="str">
            <v>RIEGO DE IMPRIMACIÓN: Riego de imprimación con asfalto liquido</v>
          </cell>
          <cell r="E84" t="str">
            <v>3.6.4.3.2</v>
          </cell>
          <cell r="F84" t="str">
            <v>M²</v>
          </cell>
          <cell r="G84">
            <v>3060</v>
          </cell>
        </row>
        <row r="85">
          <cell r="A85" t="str">
            <v>ARTICULO 421 - RIEGO DE LIGA</v>
          </cell>
        </row>
        <row r="86">
          <cell r="A86">
            <v>421.1</v>
          </cell>
          <cell r="B86" t="str">
            <v>421-07</v>
          </cell>
          <cell r="D86" t="str">
            <v>RIEGO DE LIGA:  Riego de liga con emulsión asfáltica  CRR-1</v>
          </cell>
          <cell r="E86" t="str">
            <v>3.6.4.4.2</v>
          </cell>
          <cell r="F86" t="str">
            <v>M²</v>
          </cell>
          <cell r="G86">
            <v>1094</v>
          </cell>
        </row>
        <row r="87">
          <cell r="A87" t="str">
            <v>421.2</v>
          </cell>
          <cell r="B87" t="str">
            <v>421-07</v>
          </cell>
          <cell r="D87" t="str">
            <v xml:space="preserve"> RIEGO DE LIGA:Riego de liga con emulsión asfáltica CRR-2</v>
          </cell>
          <cell r="E87" t="str">
            <v>3.6.4.4.3</v>
          </cell>
          <cell r="F87" t="str">
            <v>M²</v>
          </cell>
          <cell r="G87">
            <v>1147</v>
          </cell>
        </row>
        <row r="88">
          <cell r="A88" t="str">
            <v>421.3</v>
          </cell>
          <cell r="B88" t="str">
            <v>421-07</v>
          </cell>
          <cell r="D88" t="str">
            <v xml:space="preserve"> RIEGO DE LIGA:Riego de liga con emulsión modificada con polímeros CRR-1M</v>
          </cell>
          <cell r="E88" t="str">
            <v>3.6.4.4.4</v>
          </cell>
          <cell r="F88" t="str">
            <v>M²</v>
          </cell>
          <cell r="G88">
            <v>1488</v>
          </cell>
        </row>
        <row r="89">
          <cell r="A89" t="str">
            <v>421.4</v>
          </cell>
          <cell r="B89" t="str">
            <v>421-07</v>
          </cell>
          <cell r="D89" t="str">
            <v xml:space="preserve"> RIEGO DE LIGA:Riego de liga con emulsión modificada con polímeros CRR-2M</v>
          </cell>
          <cell r="E89" t="str">
            <v>3.6.4.4.5</v>
          </cell>
          <cell r="F89" t="str">
            <v>M²</v>
          </cell>
          <cell r="G89">
            <v>1488</v>
          </cell>
        </row>
        <row r="90">
          <cell r="A90" t="str">
            <v xml:space="preserve">ARTICULO 430 - TRATAMIENTO SUPERFICIAL SIMPLE </v>
          </cell>
        </row>
        <row r="91">
          <cell r="A91" t="str">
            <v>430.1</v>
          </cell>
          <cell r="B91" t="str">
            <v>430-07</v>
          </cell>
          <cell r="D91" t="str">
            <v>TRATAMIENTO SUPERFICIAL SIMPLE :Tratamiento superficial simple con emulsión CRR-2</v>
          </cell>
          <cell r="E91" t="str">
            <v>3.6.4.5.1</v>
          </cell>
          <cell r="F91" t="str">
            <v>M²</v>
          </cell>
          <cell r="G91">
            <v>4780</v>
          </cell>
        </row>
        <row r="92">
          <cell r="A92" t="str">
            <v>430.2</v>
          </cell>
          <cell r="B92" t="str">
            <v>430-07</v>
          </cell>
          <cell r="D92" t="str">
            <v>TRATAMIENTO SUPERFICIAL SIMPLE :Tratamiento superficial simple con emulsión CRR-2M</v>
          </cell>
          <cell r="E92" t="str">
            <v>3.6.4.5.2</v>
          </cell>
          <cell r="F92" t="str">
            <v>M²</v>
          </cell>
          <cell r="G92">
            <v>5367</v>
          </cell>
        </row>
        <row r="93">
          <cell r="A93" t="str">
            <v>ARTICULO 431 - TRATAMIENTO SUPERFICIAL DOBLE</v>
          </cell>
        </row>
        <row r="94">
          <cell r="A94" t="str">
            <v>431.1</v>
          </cell>
          <cell r="B94" t="str">
            <v>431-07</v>
          </cell>
          <cell r="D94" t="str">
            <v>TRATAMIENTO SUPERFICIAL DOBLE:Tratamiento superficial doble con emulsión  CRR-2</v>
          </cell>
          <cell r="E94" t="str">
            <v>3.6.4.6.1</v>
          </cell>
          <cell r="F94" t="str">
            <v>M²</v>
          </cell>
          <cell r="G94">
            <v>9837</v>
          </cell>
        </row>
        <row r="95">
          <cell r="A95" t="str">
            <v>431.2</v>
          </cell>
          <cell r="B95" t="str">
            <v>431-07</v>
          </cell>
          <cell r="D95" t="str">
            <v>TRATAMIENTO SUPERFICIAL DOBLE:Tratamiento superficial doble con emulsión CRR-2M</v>
          </cell>
          <cell r="E95" t="str">
            <v>3.6.4.6.2</v>
          </cell>
          <cell r="F95" t="str">
            <v>M²</v>
          </cell>
          <cell r="G95">
            <v>10476</v>
          </cell>
        </row>
        <row r="96">
          <cell r="A96" t="str">
            <v xml:space="preserve">ARTICULO 432 - SELLO DE ARENA - ASFALTO </v>
          </cell>
        </row>
        <row r="97">
          <cell r="A97" t="str">
            <v>432.1</v>
          </cell>
          <cell r="B97" t="str">
            <v>432-07</v>
          </cell>
          <cell r="D97" t="str">
            <v>SELLO DE ARENA - ASFALTO :Sello de arena-asfalto con emulsión  CRR-2</v>
          </cell>
          <cell r="E97" t="str">
            <v>3.6.4.7.1</v>
          </cell>
          <cell r="F97" t="str">
            <v>M²</v>
          </cell>
          <cell r="G97">
            <v>3506</v>
          </cell>
        </row>
        <row r="98">
          <cell r="A98" t="str">
            <v>432.2</v>
          </cell>
          <cell r="B98" t="str">
            <v>432-07</v>
          </cell>
          <cell r="D98" t="str">
            <v>SELLO DE ARENA - ASFALTO :Sello de arna -asfalto con emulsión CRR-2m</v>
          </cell>
          <cell r="E98" t="str">
            <v>3.6.4.7.1</v>
          </cell>
          <cell r="F98" t="str">
            <v>M²</v>
          </cell>
          <cell r="G98">
            <v>5563</v>
          </cell>
        </row>
        <row r="99">
          <cell r="A99" t="str">
            <v>ARTICULO 433- LECHADA ASFÁLTICA</v>
          </cell>
        </row>
        <row r="100">
          <cell r="A100" t="str">
            <v>433.1</v>
          </cell>
          <cell r="B100" t="str">
            <v>433-07</v>
          </cell>
          <cell r="D100" t="str">
            <v>LECHADA ASFÁLTICA : Lechada asfáltica con emulsión CRL-1H LA-1</v>
          </cell>
          <cell r="E100" t="str">
            <v>3.6.4.8.1</v>
          </cell>
          <cell r="F100" t="str">
            <v>M²</v>
          </cell>
          <cell r="G100">
            <v>4538</v>
          </cell>
        </row>
        <row r="101">
          <cell r="A101" t="str">
            <v>433.2</v>
          </cell>
          <cell r="B101" t="str">
            <v>433-07</v>
          </cell>
          <cell r="D101" t="str">
            <v>LECHADA ASFÁLTICA : Lechada asfáltica con emulsión CRL-1H LA-2</v>
          </cell>
          <cell r="E101" t="str">
            <v>3.6.4.8.2</v>
          </cell>
          <cell r="F101" t="str">
            <v>M²</v>
          </cell>
          <cell r="G101">
            <v>7044</v>
          </cell>
        </row>
        <row r="102">
          <cell r="A102" t="str">
            <v>433.3</v>
          </cell>
          <cell r="B102" t="str">
            <v>433-07</v>
          </cell>
          <cell r="D102" t="str">
            <v>LECHADA ASFÁLTICA : Lechada asfáltica con emulsión CRL-1H LA-3</v>
          </cell>
          <cell r="E102" t="str">
            <v>3.6.4.8.3</v>
          </cell>
          <cell r="F102" t="str">
            <v>M²</v>
          </cell>
          <cell r="G102">
            <v>7552</v>
          </cell>
        </row>
        <row r="103">
          <cell r="A103" t="str">
            <v>433.4</v>
          </cell>
          <cell r="B103" t="str">
            <v>433-07</v>
          </cell>
          <cell r="D103" t="str">
            <v>LECHADA ASFÁLTICA : Lechada asfáltica con emulsión CRL-1H LA-4</v>
          </cell>
          <cell r="E103" t="str">
            <v>3.6.4.8.4</v>
          </cell>
          <cell r="F103" t="str">
            <v>M²</v>
          </cell>
          <cell r="G103">
            <v>8569</v>
          </cell>
        </row>
        <row r="104">
          <cell r="A104" t="str">
            <v>433.5</v>
          </cell>
          <cell r="B104" t="str">
            <v>433-07</v>
          </cell>
          <cell r="D104" t="str">
            <v>LECHADA ASFÁLTICA : Lechada asfáltica con emulsión CRL-1HM LA-1</v>
          </cell>
          <cell r="E104" t="str">
            <v>3.6.4.8.5</v>
          </cell>
          <cell r="F104" t="str">
            <v>M²</v>
          </cell>
          <cell r="G104">
            <v>5442</v>
          </cell>
        </row>
        <row r="105">
          <cell r="A105" t="str">
            <v>433.6</v>
          </cell>
          <cell r="B105" t="str">
            <v>433-07</v>
          </cell>
          <cell r="D105" t="str">
            <v>LECHADA ASFÁLTICA : Lechada asfáltica con emulsión CRL-1HM LA-2</v>
          </cell>
          <cell r="E105" t="str">
            <v>3.6.4.8.6</v>
          </cell>
          <cell r="F105" t="str">
            <v>M²</v>
          </cell>
          <cell r="G105">
            <v>8593</v>
          </cell>
        </row>
        <row r="106">
          <cell r="A106" t="str">
            <v>433.7</v>
          </cell>
          <cell r="B106" t="str">
            <v>433-07</v>
          </cell>
          <cell r="D106" t="str">
            <v>LECHADA ASFÁLTICA : Lechada asfáltica con emulsión CRL-1HM LA-3</v>
          </cell>
          <cell r="E106" t="str">
            <v>3.6.4.8.7</v>
          </cell>
          <cell r="F106" t="str">
            <v>M²</v>
          </cell>
          <cell r="G106">
            <v>9231</v>
          </cell>
        </row>
        <row r="107">
          <cell r="A107" t="str">
            <v>433.8</v>
          </cell>
          <cell r="B107" t="str">
            <v>433-07</v>
          </cell>
          <cell r="D107" t="str">
            <v>LECHADA ASFÁLTICA : Lechada asfáltica con emulsión CRL-1HM LA-4</v>
          </cell>
          <cell r="E107" t="str">
            <v>3.6.4.8.8</v>
          </cell>
          <cell r="F107" t="str">
            <v>M²</v>
          </cell>
          <cell r="G107">
            <v>10505</v>
          </cell>
        </row>
        <row r="108">
          <cell r="A108" t="str">
            <v>ARTICULO 440 - MEZCLA DENSA EN FRÍO</v>
          </cell>
        </row>
        <row r="109">
          <cell r="A109" t="str">
            <v>440.1</v>
          </cell>
          <cell r="B109" t="str">
            <v>440-07</v>
          </cell>
          <cell r="D109" t="str">
            <v>MEZCLA DENSA EN FRÍO.Mezcla densa en frío tipo MDF- 1</v>
          </cell>
          <cell r="E109" t="str">
            <v>3.6.4.9.1</v>
          </cell>
          <cell r="F109" t="str">
            <v>M³</v>
          </cell>
          <cell r="G109">
            <v>518888</v>
          </cell>
        </row>
        <row r="110">
          <cell r="A110" t="str">
            <v>440.2</v>
          </cell>
          <cell r="B110" t="str">
            <v>440-07</v>
          </cell>
          <cell r="D110" t="str">
            <v>MEZCLA DENSA EN FRÍO:Mezcla densa en frío tipo MDF- 2</v>
          </cell>
          <cell r="E110" t="str">
            <v>3.6.4.9.2</v>
          </cell>
          <cell r="F110" t="str">
            <v>M³</v>
          </cell>
          <cell r="G110">
            <v>527627</v>
          </cell>
        </row>
        <row r="111">
          <cell r="A111" t="str">
            <v>440.3</v>
          </cell>
          <cell r="B111" t="str">
            <v>440-07</v>
          </cell>
          <cell r="D111" t="str">
            <v>MEZCLA DENSA EN FRÍO:Mezcla densa en frío tipo MDF- 3</v>
          </cell>
          <cell r="E111" t="str">
            <v>3.6.4.9.3</v>
          </cell>
          <cell r="F111" t="str">
            <v>M³</v>
          </cell>
          <cell r="G111">
            <v>536539</v>
          </cell>
        </row>
        <row r="112">
          <cell r="A112" t="str">
            <v>440.4</v>
          </cell>
          <cell r="B112" t="str">
            <v>440-07</v>
          </cell>
          <cell r="D112" t="str">
            <v>MEZCLA DENSA EN FRÍO:Mezcla densa en frío para bacheo</v>
          </cell>
          <cell r="E112" t="str">
            <v>3.6.4.9.4</v>
          </cell>
          <cell r="F112" t="str">
            <v>M³</v>
          </cell>
          <cell r="G112">
            <v>534445</v>
          </cell>
        </row>
        <row r="113">
          <cell r="A113" t="str">
            <v>ARTICULO 441 - MEZCLA ABIERTA EN FRÍO</v>
          </cell>
        </row>
        <row r="114">
          <cell r="A114">
            <v>441.1</v>
          </cell>
          <cell r="B114" t="str">
            <v>441-07</v>
          </cell>
          <cell r="D114" t="str">
            <v xml:space="preserve"> MEZCLA ABIERTA EN FRÍO: Mezcla abierta en frío tipo MAF-1</v>
          </cell>
          <cell r="E114" t="str">
            <v>3.6.4.10.1</v>
          </cell>
          <cell r="F114" t="str">
            <v>M³</v>
          </cell>
          <cell r="G114">
            <v>480308</v>
          </cell>
        </row>
        <row r="115">
          <cell r="A115">
            <v>441.2</v>
          </cell>
          <cell r="B115" t="str">
            <v>441-07</v>
          </cell>
          <cell r="D115" t="str">
            <v>MEZCLA ABIERTA EN FRÍO: Mezcla abierta en frío tipo MAF-2</v>
          </cell>
          <cell r="E115" t="str">
            <v>3.6.4.10.2</v>
          </cell>
          <cell r="F115" t="str">
            <v>M³</v>
          </cell>
          <cell r="G115">
            <v>479698</v>
          </cell>
        </row>
        <row r="116">
          <cell r="A116">
            <v>441.3</v>
          </cell>
          <cell r="B116" t="str">
            <v>441-07</v>
          </cell>
          <cell r="D116" t="str">
            <v>MEZCLA ABIERTA EN FRÍO: Mezcla abierta en frío tipo MAF-3</v>
          </cell>
          <cell r="E116" t="str">
            <v>3.6.4.10.3</v>
          </cell>
          <cell r="F116" t="str">
            <v>M³</v>
          </cell>
          <cell r="G116">
            <v>479698</v>
          </cell>
        </row>
        <row r="117">
          <cell r="A117" t="str">
            <v>441.4</v>
          </cell>
          <cell r="B117" t="str">
            <v>441-07</v>
          </cell>
          <cell r="D117" t="str">
            <v>MEZCLA ABIERTA EN FRÍO: Mezcla abierta en frío para bacheo</v>
          </cell>
          <cell r="E117" t="str">
            <v>3.6.4.10.4</v>
          </cell>
          <cell r="F117" t="str">
            <v>M³</v>
          </cell>
          <cell r="G117">
            <v>496486</v>
          </cell>
        </row>
        <row r="118">
          <cell r="A118" t="str">
            <v xml:space="preserve">ARTICULO 450 - MEZCLAS ASFÁLTICAS EN CALIENTE (CONCRETO ASFÁLTICO Y MEZCLA DE ALTO MÓDULO) </v>
          </cell>
        </row>
        <row r="119">
          <cell r="A119">
            <v>450.1</v>
          </cell>
          <cell r="B119" t="str">
            <v>450-07</v>
          </cell>
          <cell r="D119" t="str">
            <v>MEZCLA ASFÁLTICA EN CALIENTE: Mezcla densa en caliente tipo MDC-1</v>
          </cell>
          <cell r="E119" t="str">
            <v>3.6.4.11.2</v>
          </cell>
          <cell r="F119" t="str">
            <v>M³</v>
          </cell>
          <cell r="G119">
            <v>592585</v>
          </cell>
        </row>
        <row r="120">
          <cell r="A120">
            <v>450.2</v>
          </cell>
          <cell r="B120" t="str">
            <v>450-07</v>
          </cell>
          <cell r="D120" t="str">
            <v>MEZCLA ASFÁLTICA EN CALIENTE: Mezcla densa en caliente tipo MDC-2</v>
          </cell>
          <cell r="E120" t="str">
            <v>3.6.4.11.3</v>
          </cell>
          <cell r="F120" t="str">
            <v>M³</v>
          </cell>
          <cell r="G120">
            <v>563245</v>
          </cell>
        </row>
        <row r="121">
          <cell r="A121">
            <v>450.3</v>
          </cell>
          <cell r="B121" t="str">
            <v>450-07</v>
          </cell>
          <cell r="D121" t="str">
            <v>MEZCLA ASFÁLTICA EN CALIENTE: Mezcla densa en caliente tipo MDC-3</v>
          </cell>
          <cell r="E121" t="str">
            <v>3.6.4.11.4</v>
          </cell>
          <cell r="F121" t="str">
            <v>M³</v>
          </cell>
          <cell r="G121">
            <v>563245</v>
          </cell>
        </row>
        <row r="122">
          <cell r="A122">
            <v>450.9</v>
          </cell>
          <cell r="B122" t="str">
            <v>450-07</v>
          </cell>
          <cell r="D122" t="str">
            <v>MEZCLA ASFÁLTICA EN CALIENTE:Mezcla densa en caliente para bacheo</v>
          </cell>
          <cell r="E122" t="str">
            <v>3.6.4.11.5</v>
          </cell>
          <cell r="F122" t="str">
            <v>M³</v>
          </cell>
          <cell r="G122">
            <v>627883.90107183333</v>
          </cell>
        </row>
        <row r="123">
          <cell r="A123" t="str">
            <v>450.1.1</v>
          </cell>
          <cell r="B123" t="str">
            <v>450-07</v>
          </cell>
          <cell r="D123" t="str">
            <v>MEZCLAS ASFÁLTICAS EN CALIENTE:Mezcla densa en caliente tipo MDC-1 para capa de rodadura</v>
          </cell>
          <cell r="F123" t="str">
            <v>M³</v>
          </cell>
          <cell r="G123">
            <v>588170</v>
          </cell>
        </row>
        <row r="124">
          <cell r="A124" t="str">
            <v>450.1.2</v>
          </cell>
          <cell r="B124" t="str">
            <v>450-07</v>
          </cell>
          <cell r="D124" t="str">
            <v>MEZCLAS ASFÁLTICAS EN CALIENTE:Mezcla densa en caliente tipo MDC-1 para capa intermedia</v>
          </cell>
          <cell r="F124" t="str">
            <v>M³</v>
          </cell>
          <cell r="G124">
            <v>581737</v>
          </cell>
        </row>
        <row r="125">
          <cell r="A125" t="str">
            <v>ARTICULO 451 - MEZCLA ABIERTA EN CALIENTE</v>
          </cell>
        </row>
        <row r="126">
          <cell r="A126">
            <v>451.1</v>
          </cell>
          <cell r="B126" t="str">
            <v>451-07</v>
          </cell>
          <cell r="D126" t="str">
            <v xml:space="preserve"> MEZCLA ABIERTA EN CALIENTE: Mezcla abierta en caliente tipo  MAC-1</v>
          </cell>
          <cell r="E126" t="str">
            <v>3.6.4.12.1</v>
          </cell>
          <cell r="F126" t="str">
            <v>M³</v>
          </cell>
          <cell r="G126">
            <v>546003</v>
          </cell>
        </row>
        <row r="127">
          <cell r="A127">
            <v>451.2</v>
          </cell>
          <cell r="B127" t="str">
            <v>451-07</v>
          </cell>
          <cell r="D127" t="str">
            <v xml:space="preserve"> MEZCLA ABIERTA EN CALIENTE:Mezcla abierta en caliente tipo MAC-2</v>
          </cell>
          <cell r="E127" t="str">
            <v>3.6.4.12.2</v>
          </cell>
          <cell r="F127" t="str">
            <v>M³</v>
          </cell>
          <cell r="G127">
            <v>555527</v>
          </cell>
        </row>
        <row r="128">
          <cell r="A128">
            <v>451.3</v>
          </cell>
          <cell r="B128" t="str">
            <v>451-07</v>
          </cell>
          <cell r="D128" t="str">
            <v xml:space="preserve"> MEZCLA ABIERTA EN CALIENTE:Mezcla abierta en caliente tipo  MAC-3</v>
          </cell>
          <cell r="E128" t="str">
            <v>3.6.4.12.3</v>
          </cell>
          <cell r="F128" t="str">
            <v>M³</v>
          </cell>
          <cell r="G128">
            <v>565244</v>
          </cell>
        </row>
        <row r="129">
          <cell r="A129" t="str">
            <v>451.4</v>
          </cell>
          <cell r="B129" t="str">
            <v>451-07</v>
          </cell>
          <cell r="D129" t="str">
            <v xml:space="preserve"> MEZCLA ABIERTA EN CALIENTE:Mezcla abierta en caliente tipo MAC-3 para bacheo</v>
          </cell>
          <cell r="F129" t="str">
            <v>M³</v>
          </cell>
          <cell r="G129">
            <v>592709</v>
          </cell>
        </row>
        <row r="130">
          <cell r="A130" t="str">
            <v xml:space="preserve">ARTICULO 452 - MEZCLA DISCONTINUA EN CALIENTE PARA CAPA DE RODADURA (MICROAGLOMERADO EN CALIENTE) </v>
          </cell>
        </row>
        <row r="131">
          <cell r="A131">
            <v>452.1</v>
          </cell>
          <cell r="B131" t="str">
            <v>452-07</v>
          </cell>
          <cell r="D131" t="str">
            <v>MEZCLA DISCONTINUA EN CALIENTE PARA CAPA DE RODADURA: Mezcla discontinua en caliente tipo M-1</v>
          </cell>
          <cell r="E131" t="str">
            <v>3.6.4.13.1</v>
          </cell>
          <cell r="F131" t="str">
            <v>M³</v>
          </cell>
          <cell r="G131">
            <v>320238</v>
          </cell>
        </row>
        <row r="132">
          <cell r="A132">
            <v>452.2</v>
          </cell>
          <cell r="B132" t="str">
            <v>452-07</v>
          </cell>
          <cell r="D132" t="str">
            <v>MEZCLA DISCONTINUA EN CALIENTE PARA CAPA DE RODADURA:Mezcla discontinua en caliente tipo M-2</v>
          </cell>
          <cell r="E132" t="str">
            <v>3.6.4.13.2</v>
          </cell>
          <cell r="F132" t="str">
            <v>M³</v>
          </cell>
          <cell r="G132">
            <v>320238</v>
          </cell>
        </row>
        <row r="133">
          <cell r="A133">
            <v>452.3</v>
          </cell>
          <cell r="B133" t="str">
            <v>452-07</v>
          </cell>
          <cell r="D133" t="str">
            <v>MEZCLA DISCONTINUA EN CALIENTE PARA CAPA DE RODADURA:Mezcla discontinua en caliente tipo F-1</v>
          </cell>
          <cell r="E133" t="str">
            <v>3.6.4.13.7</v>
          </cell>
          <cell r="F133" t="str">
            <v>M³</v>
          </cell>
          <cell r="G133">
            <v>322789</v>
          </cell>
        </row>
        <row r="134">
          <cell r="A134">
            <v>452.4</v>
          </cell>
          <cell r="B134" t="str">
            <v>452-07</v>
          </cell>
          <cell r="D134" t="str">
            <v>MEZCLA DISCONTINUA EN CALIENTE PARA CAPA DE RODADURA:Mezcla discontinua en caliente tipo F-2</v>
          </cell>
          <cell r="E134" t="str">
            <v>3.6.4.13.8</v>
          </cell>
          <cell r="F134" t="str">
            <v>M³</v>
          </cell>
          <cell r="G134">
            <v>322789</v>
          </cell>
        </row>
        <row r="135">
          <cell r="A135" t="str">
            <v>ARTICULO 453 - MEZCLA DRENANTE</v>
          </cell>
        </row>
        <row r="136">
          <cell r="A136" t="str">
            <v>453.1</v>
          </cell>
          <cell r="B136" t="str">
            <v>453-07</v>
          </cell>
          <cell r="D136" t="str">
            <v>MEZCLA DRENANTE:Mezcla drenante</v>
          </cell>
          <cell r="F136" t="str">
            <v>M³</v>
          </cell>
          <cell r="G136">
            <v>197066</v>
          </cell>
        </row>
        <row r="137">
          <cell r="A137" t="str">
            <v xml:space="preserve">ARTICULO 460 - FRESADO DE PAVIMENTO ASFÁLTICO </v>
          </cell>
        </row>
        <row r="138">
          <cell r="A138">
            <v>460.1</v>
          </cell>
          <cell r="B138" t="str">
            <v>460-07</v>
          </cell>
          <cell r="D138" t="str">
            <v>FRESADO DE PAVIMENTO ASFÁLTICO: Fresado de pavimento asfáltico en espesor de 10cm.</v>
          </cell>
          <cell r="E138" t="str">
            <v>3.6.4.15.2</v>
          </cell>
          <cell r="F138" t="str">
            <v>M²</v>
          </cell>
          <cell r="G138">
            <v>3187</v>
          </cell>
        </row>
        <row r="139">
          <cell r="A139" t="str">
            <v>ARTICULO 461 - RECICLADO DE PAVIMENTO ASFÁLTICO EN FRÍO EN EL LUGAR EMPLEANDO LIGANTES BITUMINOSOS</v>
          </cell>
        </row>
        <row r="140">
          <cell r="A140" t="str">
            <v>461.1</v>
          </cell>
          <cell r="B140" t="str">
            <v>461-07</v>
          </cell>
          <cell r="D140" t="str">
            <v>RECICLADO DE PAVIMENTO ASFÁLTICO:Pavimento asfáltico reciclado en frío en el lugar con emulsión asfáltica</v>
          </cell>
          <cell r="E140" t="str">
            <v>3.6.4.16.1</v>
          </cell>
          <cell r="F140" t="str">
            <v>M³</v>
          </cell>
          <cell r="G140">
            <v>207937</v>
          </cell>
        </row>
        <row r="141">
          <cell r="A141" t="str">
            <v>461.2</v>
          </cell>
          <cell r="B141" t="str">
            <v>461-07</v>
          </cell>
          <cell r="D141" t="str">
            <v>RECICLADO DE PAVIMENTO ASFÁLTICO:Pavimento asfáltico reciclado en frío en el lugar con cemento asfáltico espumado</v>
          </cell>
          <cell r="E141" t="str">
            <v>3.6.4.16.2</v>
          </cell>
          <cell r="F141" t="str">
            <v>M³</v>
          </cell>
          <cell r="G141">
            <v>81912</v>
          </cell>
        </row>
        <row r="142">
          <cell r="A142" t="str">
            <v xml:space="preserve">ARTICULO 462 - RECICLADO DE PAVIMENTO ASFÁLTICO EN PLANTA Y EN CALIENTE </v>
          </cell>
        </row>
        <row r="143">
          <cell r="A143" t="str">
            <v>462.1.1</v>
          </cell>
          <cell r="B143" t="str">
            <v>462-07</v>
          </cell>
          <cell r="D143" t="str">
            <v>RECICLADO DE PAVIMENTO ASFÁLTICO EN PLANTA Y EN CALIENTE :Mezcla asfáltica reciclada en caliente del tipo MDC-2</v>
          </cell>
          <cell r="E143" t="str">
            <v>3.6.4.17.3</v>
          </cell>
          <cell r="F143" t="str">
            <v>M³</v>
          </cell>
          <cell r="G143">
            <v>101484</v>
          </cell>
        </row>
        <row r="144">
          <cell r="A144" t="str">
            <v>462.1.2</v>
          </cell>
          <cell r="B144" t="str">
            <v>462-07</v>
          </cell>
          <cell r="D144" t="str">
            <v>RECICLADO DE PAVIMENTO ASFÁLTICO EN PLANTA Y EN CALIENTE :Mezcla asfáltica reciclada en caliente del tipo para bacheo</v>
          </cell>
          <cell r="E144" t="str">
            <v>3.6.4.17.4</v>
          </cell>
          <cell r="F144" t="str">
            <v>M³</v>
          </cell>
          <cell r="G144">
            <v>112520</v>
          </cell>
        </row>
        <row r="145">
          <cell r="A145" t="str">
            <v>ARTICULO 464 - REHABILITACIÓN DE PAVIMENTOS ASFÁLTICOS CON GEOTEXTILES</v>
          </cell>
        </row>
        <row r="146">
          <cell r="A146">
            <v>464.1</v>
          </cell>
          <cell r="B146" t="str">
            <v>464-07</v>
          </cell>
          <cell r="D146" t="str">
            <v>REHABILITACIÓN DE PAVIMENTOS ASFÁLTICOS CON GEOTEXTL:Geotextil  para rehabilitación de pavimentos asfálticos</v>
          </cell>
          <cell r="F146" t="str">
            <v>M²</v>
          </cell>
          <cell r="G146">
            <v>6188</v>
          </cell>
        </row>
        <row r="147">
          <cell r="A147" t="str">
            <v>464.2</v>
          </cell>
          <cell r="B147" t="str">
            <v>464-07</v>
          </cell>
          <cell r="D147" t="str">
            <v>REHABILITACIÓN DE PAVIMENTOS ASFÁLTICOS CON GEOTEXTILES:Suministro de cemento asfáltico</v>
          </cell>
          <cell r="F147" t="str">
            <v>Kg</v>
          </cell>
          <cell r="G147">
            <v>2838</v>
          </cell>
        </row>
        <row r="148">
          <cell r="A148" t="str">
            <v>464.3</v>
          </cell>
          <cell r="B148" t="str">
            <v>464-07</v>
          </cell>
          <cell r="D148" t="str">
            <v>REHABILITACIÓN DE PAVIMENTOS ASFÁLTICOS CON GEOTEXTILES:Suministro de emulsión asfáltica convencional</v>
          </cell>
          <cell r="F148" t="str">
            <v>LT</v>
          </cell>
          <cell r="G148">
            <v>3442</v>
          </cell>
        </row>
        <row r="149">
          <cell r="A149" t="str">
            <v>464.4</v>
          </cell>
          <cell r="B149" t="str">
            <v>464-07</v>
          </cell>
          <cell r="D149" t="str">
            <v>REHABILITACIÓN DE PAVIMENTOS ASFÁLTICOS CON GEOTEXTILES:Suministro de emulsión asfáltica modificada con polimeros</v>
          </cell>
          <cell r="F149" t="str">
            <v>LT</v>
          </cell>
          <cell r="G149">
            <v>4547</v>
          </cell>
        </row>
        <row r="150">
          <cell r="A150" t="str">
            <v>ARTICULO 465 - EXCAVACIÓN PARA REPARACIÓN DE PAVIMENTO ASFÁLTICO EXISTENTE</v>
          </cell>
        </row>
        <row r="151">
          <cell r="A151">
            <v>465.1</v>
          </cell>
          <cell r="B151" t="str">
            <v>465-07</v>
          </cell>
          <cell r="D151" t="str">
            <v>EXCAVACIÓN PARA REPARACIÓN DE PAVIMENTO ASFÁLTICO EXISTENTE:Excavaciones para reparación de pavimento asfáltico existente</v>
          </cell>
          <cell r="E151" t="str">
            <v>3.6.2.1</v>
          </cell>
          <cell r="F151" t="str">
            <v>M³</v>
          </cell>
          <cell r="G151">
            <v>50529</v>
          </cell>
        </row>
        <row r="152">
          <cell r="A152" t="str">
            <v>ARTICULO 466 - SELLO DE GRIETAS EN PAVIMENTOS ASFALTICOS</v>
          </cell>
        </row>
        <row r="153">
          <cell r="A153">
            <v>466.1</v>
          </cell>
          <cell r="B153" t="str">
            <v>466-07</v>
          </cell>
          <cell r="D153" t="str">
            <v>SELLO DE GRIETAS EN PAVIMENTOS ASFALTICOS: sello de grietas en pavimentos asfalticos sin ruteo</v>
          </cell>
          <cell r="F153" t="str">
            <v>ML</v>
          </cell>
          <cell r="G153">
            <v>2161</v>
          </cell>
        </row>
        <row r="154">
          <cell r="A154">
            <v>466.2</v>
          </cell>
          <cell r="B154" t="str">
            <v>466-07</v>
          </cell>
          <cell r="D154" t="str">
            <v>SELLO DE GRIETAS EN PAVIMENTOS ASFALTICOS: sello de grietas en pavimentos asfalticos con ruteo</v>
          </cell>
          <cell r="F154" t="str">
            <v>ML</v>
          </cell>
          <cell r="G154">
            <v>2588</v>
          </cell>
        </row>
        <row r="155">
          <cell r="A155" t="str">
            <v>ARTICULO 500 - PAVIMENTO DE CONCRETO HIDRÁULICO</v>
          </cell>
        </row>
        <row r="156">
          <cell r="A156" t="str">
            <v>500.1</v>
          </cell>
          <cell r="B156" t="str">
            <v>500-07</v>
          </cell>
          <cell r="D156" t="str">
            <v>PAVIMENTO DE CONCRETO HIDRÁULICO:Pavimento de concreto hidráulico</v>
          </cell>
          <cell r="E156" t="str">
            <v>3.6.5.1</v>
          </cell>
          <cell r="F156" t="str">
            <v>M³</v>
          </cell>
          <cell r="G156">
            <v>657029</v>
          </cell>
        </row>
        <row r="157">
          <cell r="A157" t="str">
            <v>ARTICULO 510 - PAVIMENTO DE ADOQUINES DE CONCRETO</v>
          </cell>
        </row>
        <row r="158">
          <cell r="A158" t="str">
            <v>510.1</v>
          </cell>
          <cell r="B158" t="str">
            <v>510-07</v>
          </cell>
          <cell r="D158" t="str">
            <v>PAVIMENTO DE ADOQUINES DE CONCRETO:Pavimento de adoquines de concreto</v>
          </cell>
          <cell r="E158" t="str">
            <v>3.6.5.2</v>
          </cell>
          <cell r="F158" t="str">
            <v>M²</v>
          </cell>
          <cell r="G158">
            <v>73531</v>
          </cell>
        </row>
        <row r="159">
          <cell r="A159" t="str">
            <v>ARTICULO 600 - EXCAVACIONES  VARIAS</v>
          </cell>
        </row>
        <row r="160">
          <cell r="A160">
            <v>600.1</v>
          </cell>
          <cell r="B160" t="str">
            <v>600-07</v>
          </cell>
          <cell r="D160" t="str">
            <v>EXCAVACIONES VARIAS: Excavaciones varias sin clasificar</v>
          </cell>
          <cell r="E160" t="str">
            <v>3.6.6.1.9</v>
          </cell>
          <cell r="F160" t="str">
            <v>M³</v>
          </cell>
          <cell r="G160">
            <v>10502</v>
          </cell>
        </row>
        <row r="161">
          <cell r="A161">
            <v>600.20000000000005</v>
          </cell>
          <cell r="B161" t="str">
            <v>600-07</v>
          </cell>
          <cell r="D161" t="str">
            <v>EXCAVACIONES VARIAS: Excavaciones varias en roca en seco</v>
          </cell>
          <cell r="E161" t="str">
            <v>3.6.6.1.9</v>
          </cell>
          <cell r="F161" t="str">
            <v>M³</v>
          </cell>
          <cell r="G161">
            <v>80692</v>
          </cell>
        </row>
        <row r="162">
          <cell r="A162">
            <v>600.29999999999995</v>
          </cell>
          <cell r="B162" t="str">
            <v>600-07</v>
          </cell>
          <cell r="D162" t="str">
            <v>EXCAVACIONES VARIAS: Excavaciones varias en roca bajo agua</v>
          </cell>
          <cell r="E162" t="str">
            <v>3.6.6.1.9</v>
          </cell>
          <cell r="F162" t="str">
            <v>M³</v>
          </cell>
          <cell r="G162">
            <v>81425</v>
          </cell>
        </row>
        <row r="163">
          <cell r="A163">
            <v>600.4</v>
          </cell>
          <cell r="B163" t="str">
            <v>600-07</v>
          </cell>
          <cell r="D163" t="str">
            <v>EXCAVACIONES VARIAS: Excavaciones varias en material común en seco</v>
          </cell>
          <cell r="E163" t="str">
            <v xml:space="preserve">3.6.6.1.10  </v>
          </cell>
          <cell r="F163" t="str">
            <v>M³</v>
          </cell>
          <cell r="G163">
            <v>9809</v>
          </cell>
        </row>
        <row r="164">
          <cell r="A164">
            <v>600.5</v>
          </cell>
          <cell r="B164" t="str">
            <v>600-07</v>
          </cell>
          <cell r="D164" t="str">
            <v>EXCAVACIONES VARIAS: Excavaciones varias en material común bajo agua</v>
          </cell>
          <cell r="E164" t="str">
            <v>3.6.6.1.11</v>
          </cell>
          <cell r="F164" t="str">
            <v>M³</v>
          </cell>
          <cell r="G164">
            <v>15732</v>
          </cell>
        </row>
        <row r="165">
          <cell r="A165" t="str">
            <v>ARTICULO 610 - RELLENOS PARA ESTRUCTURAS</v>
          </cell>
        </row>
        <row r="166">
          <cell r="A166">
            <v>610.1</v>
          </cell>
          <cell r="B166" t="str">
            <v>610-07</v>
          </cell>
          <cell r="D166" t="str">
            <v>RELLENO PARA ESTRUCTURAS : Rellenos para estructuras</v>
          </cell>
          <cell r="E166" t="str">
            <v xml:space="preserve">3.6.6.2.1   </v>
          </cell>
          <cell r="F166" t="str">
            <v>M³</v>
          </cell>
          <cell r="G166">
            <v>45716</v>
          </cell>
        </row>
        <row r="167">
          <cell r="A167">
            <v>610.20000000000005</v>
          </cell>
          <cell r="B167" t="str">
            <v>610-07</v>
          </cell>
          <cell r="D167" t="str">
            <v>RELLENO PARA ESTRUCTURAS : Rellenos con material filtrante</v>
          </cell>
          <cell r="E167" t="str">
            <v>3.6.6.19.2</v>
          </cell>
          <cell r="F167" t="str">
            <v>M³</v>
          </cell>
          <cell r="G167">
            <v>109417</v>
          </cell>
        </row>
        <row r="168">
          <cell r="A168" t="str">
            <v>ARTICULO 620 - PILOTES PREFABRICADOS DE CONCRETO</v>
          </cell>
        </row>
        <row r="169">
          <cell r="A169" t="str">
            <v>620.1</v>
          </cell>
          <cell r="B169" t="str">
            <v>620-07</v>
          </cell>
          <cell r="D169" t="str">
            <v>PILOTES PREFABRICADOS DE CONCRETO:Pilotes prefabricados de concreto</v>
          </cell>
          <cell r="E169" t="str">
            <v>3.6.6.3.1</v>
          </cell>
          <cell r="F169" t="str">
            <v>M</v>
          </cell>
          <cell r="G169">
            <v>276234</v>
          </cell>
        </row>
        <row r="170">
          <cell r="A170" t="str">
            <v>620.2</v>
          </cell>
          <cell r="B170" t="str">
            <v>620-07</v>
          </cell>
          <cell r="D170" t="str">
            <v>PILOTES PREFABRICADOS DE CONCRETO:Extencion de pilotes prefabricados</v>
          </cell>
          <cell r="E170" t="str">
            <v>3.6.6.3.2</v>
          </cell>
          <cell r="F170" t="str">
            <v>M</v>
          </cell>
          <cell r="G170">
            <v>0</v>
          </cell>
        </row>
        <row r="171">
          <cell r="A171" t="str">
            <v>ARTICULO 621 - PILOTES  PREEXCAVADOS</v>
          </cell>
        </row>
        <row r="172">
          <cell r="A172" t="str">
            <v>621.1</v>
          </cell>
          <cell r="B172" t="str">
            <v>621-07</v>
          </cell>
          <cell r="D172" t="str">
            <v>PILOTES PREEXCAVADOS : Pilote de concreto fundido en situ, de diámetro 1,2m</v>
          </cell>
          <cell r="E172" t="str">
            <v>3.6.6.4.1</v>
          </cell>
          <cell r="F172" t="str">
            <v>ML</v>
          </cell>
          <cell r="G172">
            <v>1673790</v>
          </cell>
        </row>
        <row r="173">
          <cell r="A173" t="str">
            <v>621.2</v>
          </cell>
          <cell r="B173" t="str">
            <v>621-07</v>
          </cell>
          <cell r="D173" t="str">
            <v>PILOTES  PREEXCAVADOS:Base acampanada</v>
          </cell>
          <cell r="E173" t="str">
            <v>3.6.6.4.2</v>
          </cell>
          <cell r="F173" t="str">
            <v>M³</v>
          </cell>
          <cell r="G173">
            <v>1119913</v>
          </cell>
        </row>
        <row r="174">
          <cell r="A174" t="str">
            <v xml:space="preserve">ARTICULO 622 - TABLESTACADOS </v>
          </cell>
        </row>
        <row r="175">
          <cell r="A175" t="str">
            <v>622.1</v>
          </cell>
          <cell r="B175" t="str">
            <v>622-07</v>
          </cell>
          <cell r="D175" t="str">
            <v>TABLESTACADOS :Tablestacado de madera</v>
          </cell>
          <cell r="E175" t="str">
            <v>3.6.6.5.1</v>
          </cell>
          <cell r="F175" t="str">
            <v>M²</v>
          </cell>
          <cell r="G175">
            <v>68422</v>
          </cell>
        </row>
        <row r="176">
          <cell r="A176" t="str">
            <v>622.5</v>
          </cell>
          <cell r="B176" t="str">
            <v>622-07</v>
          </cell>
          <cell r="D176" t="str">
            <v>TABLESTACADOS :Corte del extremo superior del elemento</v>
          </cell>
          <cell r="E176" t="str">
            <v>3.6.6.5.5</v>
          </cell>
          <cell r="F176" t="str">
            <v>ML</v>
          </cell>
          <cell r="G176">
            <v>49768.30020948952</v>
          </cell>
        </row>
        <row r="177">
          <cell r="A177" t="str">
            <v xml:space="preserve">ARTICULO 623 - ANCLAJES </v>
          </cell>
        </row>
        <row r="178">
          <cell r="A178" t="str">
            <v>623.1</v>
          </cell>
          <cell r="B178" t="str">
            <v>623-07</v>
          </cell>
          <cell r="D178" t="str">
            <v>ANCLAJES :Anclaje tipo</v>
          </cell>
          <cell r="F178" t="str">
            <v>ML</v>
          </cell>
          <cell r="G178">
            <v>379806</v>
          </cell>
        </row>
        <row r="179">
          <cell r="A179" t="str">
            <v>623.2</v>
          </cell>
          <cell r="B179" t="str">
            <v>621-07</v>
          </cell>
          <cell r="D179" t="str">
            <v>ANCLAJES :Prueba de carga</v>
          </cell>
          <cell r="F179" t="str">
            <v>U</v>
          </cell>
          <cell r="G179">
            <v>107029701</v>
          </cell>
        </row>
        <row r="180">
          <cell r="A180" t="str">
            <v>ARTICULO 630 - CONCRETO ESTRUCTURAL</v>
          </cell>
        </row>
        <row r="181">
          <cell r="A181">
            <v>630.1</v>
          </cell>
          <cell r="B181" t="str">
            <v>630-07</v>
          </cell>
          <cell r="D181" t="str">
            <v>CONCRETO ESTRUCTURAL: Concreto clase A</v>
          </cell>
          <cell r="E181" t="str">
            <v>3.6.6.6.8</v>
          </cell>
          <cell r="F181" t="str">
            <v>M³</v>
          </cell>
          <cell r="G181">
            <v>929815</v>
          </cell>
        </row>
        <row r="182">
          <cell r="A182">
            <v>630.20000000000005</v>
          </cell>
          <cell r="B182" t="str">
            <v>630-07</v>
          </cell>
          <cell r="D182" t="str">
            <v>CONCRETO ESTRUCTURAL: Concreto clase B</v>
          </cell>
          <cell r="E182" t="str">
            <v>3.6.6.6.17</v>
          </cell>
          <cell r="F182" t="str">
            <v>M³</v>
          </cell>
          <cell r="G182">
            <v>897415</v>
          </cell>
        </row>
        <row r="183">
          <cell r="A183">
            <v>630.29999999999995</v>
          </cell>
          <cell r="B183" t="str">
            <v>630-07</v>
          </cell>
          <cell r="D183" t="str">
            <v>CONCRETO ESTRUCTURAL: Concreto clase C</v>
          </cell>
          <cell r="E183" t="str">
            <v xml:space="preserve"> 3.6.6.6.26</v>
          </cell>
          <cell r="F183" t="str">
            <v>M³</v>
          </cell>
          <cell r="G183">
            <v>567402</v>
          </cell>
        </row>
        <row r="184">
          <cell r="A184">
            <v>630.4</v>
          </cell>
          <cell r="B184" t="str">
            <v>630-07</v>
          </cell>
          <cell r="D184" t="str">
            <v>CONCRETO ESTRUCTURAL: Concreto clase  D</v>
          </cell>
          <cell r="E184" t="str">
            <v xml:space="preserve">3.6.6.6.35 </v>
          </cell>
          <cell r="F184" t="str">
            <v>M³</v>
          </cell>
          <cell r="G184">
            <v>510031</v>
          </cell>
        </row>
        <row r="185">
          <cell r="A185">
            <v>630.5</v>
          </cell>
          <cell r="B185" t="str">
            <v>630-07</v>
          </cell>
          <cell r="D185" t="str">
            <v>CONCRETO ESTRUCTURAL: Concreto clase E</v>
          </cell>
          <cell r="E185" t="str">
            <v>3.6.6.6.44</v>
          </cell>
          <cell r="F185" t="str">
            <v>M³</v>
          </cell>
          <cell r="G185">
            <v>497253</v>
          </cell>
        </row>
        <row r="186">
          <cell r="A186">
            <v>630.6</v>
          </cell>
          <cell r="B186" t="str">
            <v>630-07</v>
          </cell>
          <cell r="D186" t="str">
            <v>CONCRETO ESTRUCTURAL: Concreto clase  F</v>
          </cell>
          <cell r="E186" t="str">
            <v>3.6.6.6.46</v>
          </cell>
          <cell r="F186" t="str">
            <v>M³</v>
          </cell>
          <cell r="G186">
            <v>390439</v>
          </cell>
        </row>
        <row r="187">
          <cell r="A187">
            <v>630.70000000000005</v>
          </cell>
          <cell r="B187" t="str">
            <v>630-07</v>
          </cell>
          <cell r="D187" t="str">
            <v>CONCRETO ESTRUCTURAL: Concreto clase  G</v>
          </cell>
          <cell r="E187" t="str">
            <v>3.6.6.6.47</v>
          </cell>
          <cell r="F187" t="str">
            <v>M³</v>
          </cell>
          <cell r="G187">
            <v>386045</v>
          </cell>
        </row>
        <row r="188">
          <cell r="A188" t="str">
            <v xml:space="preserve">ARTICULO 631 - BARANDAS DE CONCRETO </v>
          </cell>
        </row>
        <row r="189">
          <cell r="A189" t="str">
            <v>632.1</v>
          </cell>
          <cell r="B189" t="str">
            <v>632-07</v>
          </cell>
          <cell r="D189" t="str">
            <v xml:space="preserve"> BARANDAS DE CONCRETO :Baranda de concreto</v>
          </cell>
          <cell r="F189" t="str">
            <v>ML</v>
          </cell>
          <cell r="G189">
            <v>257591</v>
          </cell>
        </row>
        <row r="190">
          <cell r="A190" t="str">
            <v xml:space="preserve">ARTICULO 640 - ACERO DE REFUERZO </v>
          </cell>
        </row>
        <row r="191">
          <cell r="A191">
            <v>640.1</v>
          </cell>
          <cell r="B191" t="str">
            <v>640-07</v>
          </cell>
          <cell r="D191" t="str">
            <v>ACERO DE REFUERZO : Acero de refuerzo  Fy 4200</v>
          </cell>
          <cell r="E191" t="str">
            <v xml:space="preserve">3.6.6.8.3 </v>
          </cell>
          <cell r="F191" t="str">
            <v>KG</v>
          </cell>
          <cell r="G191">
            <v>3583</v>
          </cell>
        </row>
        <row r="192">
          <cell r="A192">
            <v>640.20000000000005</v>
          </cell>
          <cell r="B192" t="str">
            <v>640-07</v>
          </cell>
          <cell r="D192" t="str">
            <v xml:space="preserve">ACERO DE REFUERZO:Malla de refuerzo  fy 4200 MPA  </v>
          </cell>
          <cell r="F192" t="str">
            <v>KG</v>
          </cell>
          <cell r="G192">
            <v>3755</v>
          </cell>
        </row>
        <row r="193">
          <cell r="A193" t="str">
            <v>ARTICULO 641 - ACERO DE PREESFUERZO</v>
          </cell>
        </row>
        <row r="194">
          <cell r="A194" t="str">
            <v>641.1</v>
          </cell>
          <cell r="B194" t="str">
            <v>641-07</v>
          </cell>
          <cell r="D194" t="str">
            <v>ACERO DE PREESFUERZO:Acero de preesfuerzo</v>
          </cell>
          <cell r="E194" t="str">
            <v>3.6.6.9.1</v>
          </cell>
          <cell r="F194" t="str">
            <v>TON-M</v>
          </cell>
          <cell r="G194">
            <v>1332</v>
          </cell>
        </row>
        <row r="195">
          <cell r="A195" t="str">
            <v xml:space="preserve">ARTICULO 642 - APOYOS Y SELLOS PARA JUNTAS DE PUENTES </v>
          </cell>
        </row>
        <row r="196">
          <cell r="A196">
            <v>642.1</v>
          </cell>
          <cell r="B196" t="str">
            <v>642-07</v>
          </cell>
          <cell r="D196" t="str">
            <v>APOYOS Y SELLOS PARA JUNTAS DE PUENTES :Apoyo elastomerico</v>
          </cell>
          <cell r="E196" t="str">
            <v>3.6.6.10.1</v>
          </cell>
          <cell r="F196" t="str">
            <v>U (DM3)</v>
          </cell>
          <cell r="G196">
            <v>347272</v>
          </cell>
        </row>
        <row r="197">
          <cell r="A197">
            <v>642.20000000000005</v>
          </cell>
          <cell r="B197" t="str">
            <v>642-07</v>
          </cell>
          <cell r="D197" t="str">
            <v>APOYOS Y SELLOS PARA JUNTAS DE PUENTES :Sello para juntas de puentes</v>
          </cell>
          <cell r="E197" t="str">
            <v>3.6.6.10.2</v>
          </cell>
          <cell r="F197" t="str">
            <v>ML</v>
          </cell>
          <cell r="G197">
            <v>42703</v>
          </cell>
        </row>
        <row r="198">
          <cell r="A198" t="str">
            <v>ARTICULO 650 - ESTRUCTURAS DE ACERO</v>
          </cell>
        </row>
        <row r="199">
          <cell r="A199" t="str">
            <v>650.1</v>
          </cell>
          <cell r="B199" t="str">
            <v>650-07</v>
          </cell>
          <cell r="D199" t="str">
            <v>ESTRUCTURAS DE ACERO: Diseño y fabricación de estructura metálica</v>
          </cell>
          <cell r="E199" t="str">
            <v>3.6.6.11.1</v>
          </cell>
          <cell r="F199" t="str">
            <v>KG</v>
          </cell>
          <cell r="G199">
            <v>0</v>
          </cell>
        </row>
        <row r="200">
          <cell r="A200" t="str">
            <v>650.2</v>
          </cell>
          <cell r="B200" t="str">
            <v>650-07</v>
          </cell>
          <cell r="D200" t="str">
            <v>ESTRUCTURAS DE ACERO: Fabricación de la estructura metálica</v>
          </cell>
          <cell r="E200" t="str">
            <v>3.6.6.11.2</v>
          </cell>
          <cell r="F200" t="str">
            <v>KG</v>
          </cell>
          <cell r="G200">
            <v>8294</v>
          </cell>
        </row>
        <row r="201">
          <cell r="A201" t="str">
            <v>650.3</v>
          </cell>
          <cell r="B201" t="str">
            <v>650-07</v>
          </cell>
          <cell r="D201" t="str">
            <v>ESTRUCTURAS DE ACERO: Transporte de la estructura metálica</v>
          </cell>
          <cell r="E201" t="str">
            <v>3.6.6.11.7</v>
          </cell>
          <cell r="F201" t="str">
            <v>KG</v>
          </cell>
          <cell r="G201">
            <v>261</v>
          </cell>
        </row>
        <row r="202">
          <cell r="A202">
            <v>650.4</v>
          </cell>
          <cell r="B202" t="str">
            <v>650-07</v>
          </cell>
          <cell r="D202" t="str">
            <v>ESTRUCTURAS DE ACERO: Montaje y pintura de estructura metálica</v>
          </cell>
          <cell r="E202" t="str">
            <v>3.6.6.11.6</v>
          </cell>
          <cell r="F202" t="str">
            <v>KG</v>
          </cell>
          <cell r="G202">
            <v>1398</v>
          </cell>
        </row>
        <row r="203">
          <cell r="A203" t="str">
            <v xml:space="preserve">ARTICULO 660 - TUBERÍA DE CONCRETO SIMPLE </v>
          </cell>
        </row>
        <row r="204">
          <cell r="A204" t="str">
            <v>660.1</v>
          </cell>
          <cell r="B204" t="str">
            <v>660-07</v>
          </cell>
          <cell r="D204" t="str">
            <v>TUBERÍA DE CONCRETO SIMPLE: Tubería de concreto simple de diámetro 450mm</v>
          </cell>
          <cell r="E204" t="str">
            <v>3.6.6.12.7</v>
          </cell>
          <cell r="F204" t="str">
            <v>ML</v>
          </cell>
          <cell r="G204">
            <v>262469</v>
          </cell>
        </row>
        <row r="205">
          <cell r="A205" t="str">
            <v>660.2</v>
          </cell>
          <cell r="B205" t="str">
            <v>660-07</v>
          </cell>
          <cell r="D205" t="str">
            <v>TUBERÍA DE CONCRETO SIMPLE: Tubería de concreto simple de diámetro 500mm</v>
          </cell>
          <cell r="E205" t="str">
            <v>3.6.6.12.8</v>
          </cell>
          <cell r="F205" t="str">
            <v>ML</v>
          </cell>
          <cell r="G205">
            <v>401717</v>
          </cell>
        </row>
        <row r="206">
          <cell r="A206" t="str">
            <v>660.3</v>
          </cell>
          <cell r="B206" t="str">
            <v>660-07</v>
          </cell>
          <cell r="D206" t="str">
            <v>TUBERÍA DE CONCRETO SIMPLE: Tubería de concreto simple de diámetro 600mm</v>
          </cell>
          <cell r="E206" t="str">
            <v>3.6.6.12.9</v>
          </cell>
          <cell r="F206" t="str">
            <v>ML</v>
          </cell>
          <cell r="G206">
            <v>342900</v>
          </cell>
        </row>
        <row r="207">
          <cell r="A207" t="str">
            <v xml:space="preserve">ARTICULO 661 - TUBERÍA DE CONCRETO REFORZADO </v>
          </cell>
        </row>
        <row r="208">
          <cell r="A208">
            <v>661.1</v>
          </cell>
          <cell r="B208" t="str">
            <v>661-07</v>
          </cell>
          <cell r="D208" t="str">
            <v>TUBERÍA DE CONCRETO REFORZADO:Tuberia de concreto reforzado de 900mm de diámetro interior</v>
          </cell>
          <cell r="E208" t="str">
            <v>3.6.6.13.1</v>
          </cell>
          <cell r="F208" t="str">
            <v>ML</v>
          </cell>
          <cell r="G208">
            <v>586574</v>
          </cell>
        </row>
        <row r="209">
          <cell r="A209" t="str">
            <v>661,1,1</v>
          </cell>
          <cell r="B209" t="str">
            <v>661-07</v>
          </cell>
          <cell r="D209" t="str">
            <v>TUBERÍA DE CONCRETO REFORZADO:Tuberia de concreto reforzado de 900mm de diámetro interior ( TIPO 2)</v>
          </cell>
          <cell r="F209" t="str">
            <v>ML</v>
          </cell>
          <cell r="G209">
            <v>481120</v>
          </cell>
        </row>
        <row r="210">
          <cell r="A210" t="str">
            <v>661,1,2</v>
          </cell>
          <cell r="B210" t="str">
            <v>661-07</v>
          </cell>
          <cell r="D210" t="str">
            <v>TUBERÍA DE CONCRETO REFORZADO:Tuberia de concreto reforzado de 900mm de diámetro interior (HECHO EN OBRA)</v>
          </cell>
          <cell r="F210" t="str">
            <v>ML</v>
          </cell>
          <cell r="G210">
            <v>299285</v>
          </cell>
        </row>
        <row r="211">
          <cell r="A211" t="str">
            <v>ARTICULO 662 - TUBERÍA METÁLICA CORRUGADA</v>
          </cell>
        </row>
        <row r="212">
          <cell r="A212" t="str">
            <v>662.1</v>
          </cell>
          <cell r="B212" t="str">
            <v>662-07</v>
          </cell>
          <cell r="D212" t="str">
            <v>TUBERÍA METÁLICA CORRUGADA:Tuberia corrugada de acero galvanizado</v>
          </cell>
          <cell r="E212" t="str">
            <v>3.3.14.19.1</v>
          </cell>
          <cell r="F212" t="str">
            <v>ML</v>
          </cell>
          <cell r="G212">
            <v>446511</v>
          </cell>
        </row>
        <row r="213">
          <cell r="A213" t="str">
            <v>ARTICULO 670 - DISIPADORES DE ENERGÍA Y SEDIMENTADORES</v>
          </cell>
        </row>
        <row r="214">
          <cell r="A214">
            <v>670.1</v>
          </cell>
          <cell r="B214" t="str">
            <v>670-07</v>
          </cell>
          <cell r="D214" t="str">
            <v>DISIPADORES DE ENERGIA Y SEDIMENTADORES :En gaviones</v>
          </cell>
          <cell r="E214" t="str">
            <v>3.6.6.15.2</v>
          </cell>
          <cell r="F214" t="str">
            <v>M³</v>
          </cell>
          <cell r="G214">
            <v>289136</v>
          </cell>
        </row>
        <row r="215">
          <cell r="A215">
            <v>670.2</v>
          </cell>
          <cell r="B215" t="str">
            <v>670-07</v>
          </cell>
          <cell r="D215" t="str">
            <v>DISIPADORES DE ENERGÍA Y SEDIMENTADORES : En concreto ciclópeo</v>
          </cell>
          <cell r="E215" t="str">
            <v>3.6.6.15.2</v>
          </cell>
          <cell r="F215" t="str">
            <v>M³</v>
          </cell>
          <cell r="G215">
            <v>408917</v>
          </cell>
        </row>
        <row r="216">
          <cell r="A216" t="str">
            <v xml:space="preserve">ARTICULO 671 - CUNETAS REVESTIDAS EN CONCRETO </v>
          </cell>
        </row>
        <row r="217">
          <cell r="A217">
            <v>671.1</v>
          </cell>
          <cell r="B217" t="str">
            <v>671-07</v>
          </cell>
          <cell r="D217" t="str">
            <v>CUNETAS REVESTIDAS EN CONCRETO: Cuneta de concreto fundida en el lugar</v>
          </cell>
          <cell r="E217" t="str">
            <v>3.6.6.16.1</v>
          </cell>
          <cell r="F217" t="str">
            <v>M³</v>
          </cell>
          <cell r="G217">
            <v>489095</v>
          </cell>
        </row>
        <row r="218">
          <cell r="A218" t="str">
            <v xml:space="preserve">ARTICULO 672 - BORDILLOS DE CONCRETO </v>
          </cell>
        </row>
        <row r="219">
          <cell r="A219">
            <v>672.1</v>
          </cell>
          <cell r="B219">
            <v>672.07</v>
          </cell>
          <cell r="D219" t="str">
            <v>BORDILLOS DE CONCRETO :Bordillos</v>
          </cell>
          <cell r="E219" t="str">
            <v>3.6.6.17</v>
          </cell>
          <cell r="F219" t="str">
            <v>ML</v>
          </cell>
          <cell r="G219">
            <v>66372</v>
          </cell>
        </row>
        <row r="220">
          <cell r="A220" t="str">
            <v>ARTICULO 673 - SUBDRENES CON GEOTEXTIL Y MATERIAL GRANULAR</v>
          </cell>
        </row>
        <row r="221">
          <cell r="A221">
            <v>673.1</v>
          </cell>
          <cell r="B221" t="str">
            <v>673-07</v>
          </cell>
          <cell r="D221" t="str">
            <v>SUBDRENES CON GEOTEXTIL Y MATERIAL GRANULAR: Material granular filtrante</v>
          </cell>
          <cell r="E221" t="str">
            <v>3.6.6.19.2</v>
          </cell>
          <cell r="F221" t="str">
            <v>M³</v>
          </cell>
          <cell r="G221">
            <v>94072</v>
          </cell>
        </row>
        <row r="222">
          <cell r="A222">
            <v>673.2</v>
          </cell>
          <cell r="B222" t="str">
            <v>673-07</v>
          </cell>
          <cell r="D222" t="str">
            <v>SUBDRENES CON GEOTEXTIL Y MATERIAL GRANULAR: Geotextil</v>
          </cell>
          <cell r="E222" t="str">
            <v>3.6.8.1.2</v>
          </cell>
          <cell r="F222" t="str">
            <v>M²</v>
          </cell>
          <cell r="G222">
            <v>7854</v>
          </cell>
        </row>
        <row r="223">
          <cell r="A223">
            <v>673.3</v>
          </cell>
          <cell r="B223" t="str">
            <v>673-07</v>
          </cell>
          <cell r="D223" t="str">
            <v>SUBDRENES CON GEOTEXTIL Y MATERIAL GRANULAR: Material de cobertura</v>
          </cell>
          <cell r="E223" t="str">
            <v>3.6.8.1.2</v>
          </cell>
          <cell r="F223" t="str">
            <v>M³</v>
          </cell>
          <cell r="G223">
            <v>35073</v>
          </cell>
        </row>
        <row r="224">
          <cell r="A224" t="str">
            <v>ARTICULO 674 - DRENES HORIZONTALES EN TALUDES</v>
          </cell>
        </row>
        <row r="225">
          <cell r="A225">
            <v>674.1</v>
          </cell>
          <cell r="B225" t="str">
            <v>674-07</v>
          </cell>
          <cell r="D225" t="str">
            <v>DRENES HORIZONTALES EN TALUDES.Dren horizontal de longitud menor o igual a diez (10) metros</v>
          </cell>
          <cell r="F225" t="str">
            <v>ML</v>
          </cell>
          <cell r="G225">
            <v>139615</v>
          </cell>
        </row>
        <row r="226">
          <cell r="A226" t="str">
            <v>674.2</v>
          </cell>
          <cell r="B226" t="str">
            <v>674-07</v>
          </cell>
          <cell r="D226" t="str">
            <v>DRENES HORIZONTALES EN TALUDES:Dren horizontal de longitud mayor a diez (10) metros</v>
          </cell>
          <cell r="F226" t="str">
            <v>ML</v>
          </cell>
          <cell r="G226">
            <v>139615</v>
          </cell>
        </row>
        <row r="227">
          <cell r="A227" t="str">
            <v>ARTICULO 680 - TIERRA ARMADA</v>
          </cell>
        </row>
        <row r="228">
          <cell r="A228" t="str">
            <v>680.1</v>
          </cell>
          <cell r="B228" t="str">
            <v>680-07</v>
          </cell>
          <cell r="D228" t="str">
            <v>TIERRA ARMADA:Escamas en concreto</v>
          </cell>
          <cell r="E228" t="str">
            <v>3.6.6.20.1</v>
          </cell>
          <cell r="F228" t="str">
            <v>M²</v>
          </cell>
          <cell r="G228">
            <v>221116</v>
          </cell>
        </row>
        <row r="229">
          <cell r="A229" t="str">
            <v>680.2</v>
          </cell>
          <cell r="B229" t="str">
            <v>680-07</v>
          </cell>
          <cell r="D229" t="str">
            <v>TIERRA ARMADA:Armadura galvanizada</v>
          </cell>
          <cell r="E229" t="str">
            <v>3.6.6.20.2</v>
          </cell>
          <cell r="F229" t="str">
            <v>ML</v>
          </cell>
        </row>
        <row r="230">
          <cell r="A230" t="str">
            <v>680.3</v>
          </cell>
          <cell r="B230" t="str">
            <v>680-07</v>
          </cell>
          <cell r="D230" t="str">
            <v>TIERRA ARMADA:Relleno granular para tierra armada</v>
          </cell>
          <cell r="E230" t="str">
            <v>3.6.6.20.3</v>
          </cell>
          <cell r="F230" t="str">
            <v>M³</v>
          </cell>
          <cell r="G230">
            <v>125054</v>
          </cell>
        </row>
        <row r="231">
          <cell r="A231" t="str">
            <v>ARTICULO 681 - GAVIÓN</v>
          </cell>
        </row>
        <row r="232">
          <cell r="A232">
            <v>681.1</v>
          </cell>
          <cell r="B232" t="str">
            <v>681-07</v>
          </cell>
          <cell r="D232" t="str">
            <v>GAVIÓN:Gaviones</v>
          </cell>
          <cell r="E232" t="str">
            <v xml:space="preserve">3.6.6.21.1  </v>
          </cell>
          <cell r="F232" t="str">
            <v>M³</v>
          </cell>
          <cell r="G232">
            <v>207513</v>
          </cell>
        </row>
        <row r="233">
          <cell r="A233" t="str">
            <v>ARTICULO 682 - COLCHOGAVIONES</v>
          </cell>
        </row>
        <row r="234">
          <cell r="A234" t="str">
            <v>682.1</v>
          </cell>
          <cell r="B234" t="str">
            <v>682-07</v>
          </cell>
          <cell r="D234" t="str">
            <v>COLCHOGAVIONES:Colchogavion</v>
          </cell>
          <cell r="E234" t="str">
            <v>3.2.7.5.3</v>
          </cell>
          <cell r="F234" t="str">
            <v>M³</v>
          </cell>
          <cell r="G234">
            <v>227476</v>
          </cell>
        </row>
        <row r="235">
          <cell r="A235" t="str">
            <v>ARTICULO 690 - IMPERMEABILIZACIÓN DE ESTRUCTURAS</v>
          </cell>
        </row>
        <row r="236">
          <cell r="A236" t="str">
            <v>690.1</v>
          </cell>
          <cell r="B236" t="str">
            <v>690-07</v>
          </cell>
          <cell r="D236" t="str">
            <v xml:space="preserve"> IMPERMEABILIZACIÓN DE ESTRUCTURAS:Impermeabilizacion de estructuras</v>
          </cell>
          <cell r="F236" t="str">
            <v>M²</v>
          </cell>
          <cell r="G236">
            <v>18156</v>
          </cell>
        </row>
        <row r="237">
          <cell r="A237" t="str">
            <v>ARTICULO 700 - LÍNEAS DE DEMARCACIÓN Y MARCAS VIALES</v>
          </cell>
        </row>
        <row r="238">
          <cell r="A238">
            <v>700.1</v>
          </cell>
          <cell r="B238" t="str">
            <v>700-07</v>
          </cell>
          <cell r="D238" t="str">
            <v>LÍNEA DE DEMARCACIÓN Y MARCAS VIALES: Línea de demarcación con pintura en frío</v>
          </cell>
          <cell r="E238" t="str">
            <v>3.6.7.1.1</v>
          </cell>
          <cell r="F238" t="str">
            <v>ML</v>
          </cell>
          <cell r="G238">
            <v>1532</v>
          </cell>
        </row>
        <row r="239">
          <cell r="A239">
            <v>700.2</v>
          </cell>
          <cell r="B239" t="str">
            <v>700-07</v>
          </cell>
          <cell r="D239" t="str">
            <v>LÍNEA DE DEMARCACIÓN Y MARCAS VIALES: Línea de demarcación con resina termoplastica</v>
          </cell>
          <cell r="E239" t="str">
            <v>3.6.7.1</v>
          </cell>
          <cell r="F239" t="str">
            <v>ML</v>
          </cell>
          <cell r="G239">
            <v>4092</v>
          </cell>
        </row>
        <row r="240">
          <cell r="A240">
            <v>700.3</v>
          </cell>
          <cell r="B240" t="str">
            <v>700-07</v>
          </cell>
          <cell r="D240" t="str">
            <v>LÍNEA DE DEMARCACIÓN Y MARCAS VIALES: Marca vial con pintura en frío</v>
          </cell>
          <cell r="F240" t="str">
            <v>M²</v>
          </cell>
          <cell r="G240">
            <v>23037</v>
          </cell>
        </row>
        <row r="241">
          <cell r="A241">
            <v>700.4</v>
          </cell>
          <cell r="B241" t="str">
            <v>700-07</v>
          </cell>
          <cell r="D241" t="str">
            <v>LÍNEA DE DEMARCACIÓN Y MARCAS VIALES: Marca vial con resina termoplastica</v>
          </cell>
          <cell r="E241" t="str">
            <v>3.6.7.1.6</v>
          </cell>
          <cell r="F241" t="str">
            <v>M²</v>
          </cell>
          <cell r="G241">
            <v>40035</v>
          </cell>
        </row>
        <row r="242">
          <cell r="A242" t="str">
            <v xml:space="preserve">ARTICULO 701 - TACHAS REFLECTIVAS </v>
          </cell>
        </row>
        <row r="243">
          <cell r="A243">
            <v>701.1</v>
          </cell>
          <cell r="B243" t="str">
            <v>701-07</v>
          </cell>
          <cell r="D243" t="str">
            <v>TACHAS REFLECTIVAS :Tachas reflectivas</v>
          </cell>
          <cell r="E243" t="str">
            <v>3.6.7.2.1</v>
          </cell>
          <cell r="F243" t="str">
            <v>U</v>
          </cell>
          <cell r="G243">
            <v>11500</v>
          </cell>
        </row>
        <row r="244">
          <cell r="A244" t="str">
            <v>701P</v>
          </cell>
          <cell r="D244" t="str">
            <v>ESTOPEROLES</v>
          </cell>
          <cell r="F244" t="str">
            <v>U</v>
          </cell>
          <cell r="G244">
            <v>6545</v>
          </cell>
        </row>
        <row r="245">
          <cell r="A245" t="str">
            <v>ARTICULO 710 - SEÑALES VERTICALES DE TRÁNSITO</v>
          </cell>
        </row>
        <row r="246">
          <cell r="A246" t="str">
            <v>710.1</v>
          </cell>
          <cell r="B246" t="str">
            <v>710-07</v>
          </cell>
          <cell r="D246" t="str">
            <v>SEÑALES VERTICALES DE TRÁNSITO:Señal vertical de transito tipo 1(0.75x0.75 m)</v>
          </cell>
          <cell r="E246" t="str">
            <v>3.6.7.3.13</v>
          </cell>
          <cell r="F246" t="str">
            <v>UN</v>
          </cell>
          <cell r="G246">
            <v>309824</v>
          </cell>
        </row>
        <row r="247">
          <cell r="A247" t="str">
            <v>710.1.1</v>
          </cell>
          <cell r="B247" t="str">
            <v>710-07</v>
          </cell>
          <cell r="D247" t="str">
            <v>SEÑALES VERTICALES DE TRANSITO :Señal vertical de transito tipo 1 (0,9*0,9 m)</v>
          </cell>
          <cell r="E247" t="str">
            <v>3.6.7.3.39</v>
          </cell>
          <cell r="F247" t="str">
            <v>UN</v>
          </cell>
          <cell r="G247">
            <v>342673</v>
          </cell>
        </row>
        <row r="248">
          <cell r="A248" t="str">
            <v>710.2</v>
          </cell>
          <cell r="B248" t="str">
            <v>710-07</v>
          </cell>
          <cell r="D248" t="str">
            <v>SEÑALES VERTICALES DE TRÁNSITO:Señal vertical de transito tipo 2 (1.20x0.40 m)</v>
          </cell>
          <cell r="F248" t="str">
            <v>M²</v>
          </cell>
          <cell r="G248">
            <v>299522</v>
          </cell>
        </row>
        <row r="249">
          <cell r="A249" t="str">
            <v>710.1.3</v>
          </cell>
          <cell r="B249" t="str">
            <v>710-07</v>
          </cell>
          <cell r="D249" t="str">
            <v>SEÑALES VERTICALES DE TRÁNSITO:Señal vertical de transito grupo 3 (2.40*0.30 m)</v>
          </cell>
          <cell r="F249" t="str">
            <v>UN</v>
          </cell>
          <cell r="G249">
            <v>364237</v>
          </cell>
        </row>
        <row r="250">
          <cell r="A250" t="str">
            <v>710.1.4</v>
          </cell>
          <cell r="B250" t="str">
            <v>710-07</v>
          </cell>
          <cell r="D250" t="str">
            <v>SEÑALES VERTICALES DE TRÁNSITO:Señal vertical de transito grupo 4 (Delineadores de curva)</v>
          </cell>
          <cell r="F250" t="str">
            <v>UN</v>
          </cell>
          <cell r="G250">
            <v>247237</v>
          </cell>
        </row>
        <row r="251">
          <cell r="A251" t="str">
            <v>710.1.5</v>
          </cell>
          <cell r="B251" t="str">
            <v>710-07</v>
          </cell>
          <cell r="D251" t="str">
            <v>SEÑALES VERTICALES DE TRÁNSITO:Señal vertical de transito grupo 5 (Informativas)</v>
          </cell>
          <cell r="F251" t="str">
            <v>UN</v>
          </cell>
          <cell r="G251">
            <v>550394</v>
          </cell>
        </row>
        <row r="252">
          <cell r="A252" t="str">
            <v xml:space="preserve">ARTICULO 720 - POSTES DE REFERENCIA </v>
          </cell>
        </row>
        <row r="253">
          <cell r="A253" t="str">
            <v>720.1</v>
          </cell>
          <cell r="B253" t="str">
            <v>720-07</v>
          </cell>
          <cell r="D253" t="str">
            <v>POSTES DE REFERENCIA :Postes de kilometraje</v>
          </cell>
          <cell r="E253" t="str">
            <v>3.6.7.4.1</v>
          </cell>
          <cell r="F253" t="str">
            <v>U</v>
          </cell>
          <cell r="G253">
            <v>122984</v>
          </cell>
        </row>
        <row r="254">
          <cell r="A254" t="str">
            <v>ARTICULO 730 - DEFENSAS METÁLICAS</v>
          </cell>
        </row>
        <row r="255">
          <cell r="A255" t="str">
            <v>730.1</v>
          </cell>
          <cell r="B255" t="str">
            <v>730-07</v>
          </cell>
          <cell r="D255" t="str">
            <v>DEFENSAS METÁLICAS:Defensas metálicas</v>
          </cell>
          <cell r="E255" t="str">
            <v>3.6.7.5.1</v>
          </cell>
          <cell r="F255" t="str">
            <v>ML</v>
          </cell>
          <cell r="G255">
            <v>116247</v>
          </cell>
        </row>
        <row r="256">
          <cell r="A256" t="str">
            <v>730.2</v>
          </cell>
          <cell r="B256" t="str">
            <v>730-07</v>
          </cell>
          <cell r="D256" t="str">
            <v>DEFENSAS METÁLICAS:Seccion final</v>
          </cell>
          <cell r="E256" t="str">
            <v>3.6.7.5.2</v>
          </cell>
          <cell r="F256" t="str">
            <v>UN</v>
          </cell>
          <cell r="G256">
            <v>53983</v>
          </cell>
        </row>
        <row r="257">
          <cell r="A257" t="str">
            <v>730.3</v>
          </cell>
          <cell r="B257" t="str">
            <v>730-07</v>
          </cell>
          <cell r="D257" t="str">
            <v>DEFENSAS METÁLICAS:Seccion de tope</v>
          </cell>
          <cell r="E257" t="str">
            <v>3.6.7.5.3</v>
          </cell>
          <cell r="F257" t="str">
            <v>UN</v>
          </cell>
          <cell r="G257">
            <v>53983</v>
          </cell>
        </row>
        <row r="258">
          <cell r="A258" t="str">
            <v>ARTICULO 740 - CAPTAFAROS</v>
          </cell>
        </row>
        <row r="259">
          <cell r="A259">
            <v>740.1</v>
          </cell>
          <cell r="B259" t="str">
            <v>740-07</v>
          </cell>
          <cell r="D259" t="str">
            <v>CAPTAFAROS:Captafaros</v>
          </cell>
          <cell r="E259" t="str">
            <v>3.6.7.6.1</v>
          </cell>
          <cell r="F259" t="str">
            <v>U</v>
          </cell>
          <cell r="G259">
            <v>14380</v>
          </cell>
        </row>
        <row r="260">
          <cell r="A260" t="str">
            <v xml:space="preserve">ARTICULO 800 - CERCAS DE ALAMBRE </v>
          </cell>
        </row>
        <row r="261">
          <cell r="A261" t="str">
            <v>800.1</v>
          </cell>
          <cell r="B261" t="str">
            <v>800-07</v>
          </cell>
          <cell r="D261" t="str">
            <v>CERCAS DE ALAMBRE : Cerca de alambre de púas con postes de madera</v>
          </cell>
          <cell r="E261" t="str">
            <v>3.6.9.1.4</v>
          </cell>
          <cell r="F261" t="str">
            <v>ML</v>
          </cell>
          <cell r="G261">
            <v>10742</v>
          </cell>
        </row>
        <row r="262">
          <cell r="A262" t="str">
            <v>800.2</v>
          </cell>
          <cell r="B262" t="str">
            <v>800-07</v>
          </cell>
          <cell r="D262" t="str">
            <v>CERCAS DE ALAMBRE : Cerca de alambre de púas con postes de concreto</v>
          </cell>
          <cell r="E262" t="str">
            <v>3.6.9.1.10</v>
          </cell>
          <cell r="F262" t="str">
            <v>ML</v>
          </cell>
          <cell r="G262">
            <v>17966</v>
          </cell>
        </row>
        <row r="263">
          <cell r="A263" t="str">
            <v>800.3</v>
          </cell>
          <cell r="B263" t="str">
            <v>800-07</v>
          </cell>
          <cell r="D263" t="str">
            <v>CERCAS DE ALAMBRE : Cercas de malla con postes de madera</v>
          </cell>
          <cell r="E263" t="str">
            <v>3.6.9.1.6</v>
          </cell>
          <cell r="F263" t="str">
            <v>ML</v>
          </cell>
          <cell r="G263">
            <v>39037</v>
          </cell>
        </row>
        <row r="264">
          <cell r="A264" t="str">
            <v>800.4</v>
          </cell>
          <cell r="B264" t="str">
            <v>800-07</v>
          </cell>
          <cell r="D264" t="str">
            <v>CERCAS DE ALAMBRE : Cercas de malla con postes de concreto</v>
          </cell>
          <cell r="E264" t="str">
            <v>3.6.9.1.13</v>
          </cell>
          <cell r="F264" t="str">
            <v>ML</v>
          </cell>
          <cell r="G264">
            <v>47969</v>
          </cell>
        </row>
        <row r="265">
          <cell r="A265" t="str">
            <v xml:space="preserve">ARTICULO 801 - MANTENIMIENTO  RUTINARIO DE VÍAS </v>
          </cell>
        </row>
        <row r="266">
          <cell r="A266" t="str">
            <v>801.1</v>
          </cell>
          <cell r="B266" t="str">
            <v>801-07</v>
          </cell>
          <cell r="D266" t="str">
            <v>MANTENIMIENTO  RUTINARIO DE VÍAS : Roceria</v>
          </cell>
          <cell r="F266" t="str">
            <v>Ha</v>
          </cell>
          <cell r="G266">
            <v>341400.78333333333</v>
          </cell>
        </row>
        <row r="267">
          <cell r="A267" t="str">
            <v>801.2</v>
          </cell>
          <cell r="B267" t="str">
            <v>801-07</v>
          </cell>
          <cell r="D267" t="str">
            <v>MANTENIMIENTO  RUTINARIO DE VÍAS :Limpieza de bermas</v>
          </cell>
          <cell r="F267" t="str">
            <v>M²</v>
          </cell>
          <cell r="G267">
            <v>729.75099999999998</v>
          </cell>
        </row>
        <row r="268">
          <cell r="A268" t="str">
            <v>801.3</v>
          </cell>
          <cell r="B268" t="str">
            <v>801-07</v>
          </cell>
          <cell r="D268" t="str">
            <v>MANTENIMIENTO  RUTINARIO DE VÍAS :Limpieza a mano de cunetas en tierra</v>
          </cell>
          <cell r="E268" t="str">
            <v>3.6.9.4.12</v>
          </cell>
          <cell r="F268" t="str">
            <v>ML</v>
          </cell>
          <cell r="G268">
            <v>1702.7523333333331</v>
          </cell>
        </row>
        <row r="269">
          <cell r="A269" t="str">
            <v>801.4</v>
          </cell>
          <cell r="B269" t="str">
            <v>801-07</v>
          </cell>
          <cell r="D269" t="str">
            <v>MANTENIMIENTO  RUTINARIO DE VÍAS :Limpieza a mano de cunetas en concreto</v>
          </cell>
          <cell r="E269" t="str">
            <v>3.6.9.4.12</v>
          </cell>
          <cell r="F269" t="str">
            <v>ML</v>
          </cell>
          <cell r="G269">
            <v>1021.6514000000001</v>
          </cell>
        </row>
        <row r="270">
          <cell r="A270" t="str">
            <v>801.5</v>
          </cell>
          <cell r="B270" t="str">
            <v>801-07</v>
          </cell>
          <cell r="D270" t="str">
            <v xml:space="preserve">MANTENIMIENTO  RUTINARIO DE VÍAS :Limpieza a mano de encoles y descoles  </v>
          </cell>
          <cell r="E270" t="str">
            <v>3.6.9.4.8</v>
          </cell>
          <cell r="F270" t="str">
            <v>ML</v>
          </cell>
          <cell r="G270">
            <v>2043.3028000000002</v>
          </cell>
        </row>
        <row r="271">
          <cell r="A271" t="str">
            <v>801.6</v>
          </cell>
          <cell r="B271" t="str">
            <v>801-07</v>
          </cell>
          <cell r="D271" t="str">
            <v>MANTENIMIENTO  RUTINARIO DE VÍAS :Limpieza a mano de alcantarillas de tubo de 600 o 900 mm</v>
          </cell>
          <cell r="E271" t="str">
            <v>3.6.9.4.10</v>
          </cell>
          <cell r="F271" t="str">
            <v>UN</v>
          </cell>
          <cell r="G271">
            <v>4643.87</v>
          </cell>
        </row>
        <row r="272">
          <cell r="A272" t="str">
            <v>801.7</v>
          </cell>
          <cell r="B272" t="str">
            <v>801-07</v>
          </cell>
          <cell r="D272" t="str">
            <v>MANTENIMIENTO  RUTINARIO DE VÍAS :Limpieza a mano de pontones y puentes</v>
          </cell>
          <cell r="F272" t="str">
            <v>ML</v>
          </cell>
          <cell r="G272">
            <v>10216.513999999999</v>
          </cell>
        </row>
        <row r="273">
          <cell r="A273" t="str">
            <v xml:space="preserve">ARTICULO 810 - PROTECCIÓN VEGETAL DE TALUDES </v>
          </cell>
        </row>
        <row r="274">
          <cell r="A274">
            <v>810.1</v>
          </cell>
          <cell r="B274" t="str">
            <v>810-07</v>
          </cell>
          <cell r="D274" t="str">
            <v>PROTECCIÓN VEGETAL DE TALUDES: Protección de taludes con bloque de césped</v>
          </cell>
          <cell r="E274" t="str">
            <v>3.6.9.2.1</v>
          </cell>
          <cell r="F274" t="str">
            <v>M²</v>
          </cell>
          <cell r="G274">
            <v>8904</v>
          </cell>
        </row>
        <row r="275">
          <cell r="A275">
            <v>810.2</v>
          </cell>
          <cell r="B275" t="str">
            <v>810-07</v>
          </cell>
          <cell r="D275" t="str">
            <v>PROTECCIÓN VEGETAL DE TALUDES: Protección de taludes con tierra orgánica</v>
          </cell>
          <cell r="E275" t="str">
            <v>3.6.9.2.2</v>
          </cell>
          <cell r="F275" t="str">
            <v>M²</v>
          </cell>
          <cell r="G275">
            <v>12250</v>
          </cell>
        </row>
        <row r="276">
          <cell r="A276">
            <v>810.3</v>
          </cell>
          <cell r="B276" t="str">
            <v>810-07</v>
          </cell>
          <cell r="D276" t="str">
            <v>PROTECCIÓN VEGETAL DE TALUDES: Protección de taludes con hidrosiembra controlada</v>
          </cell>
          <cell r="E276" t="str">
            <v>3.2.9.1.1</v>
          </cell>
          <cell r="F276" t="str">
            <v>M²</v>
          </cell>
          <cell r="G276">
            <v>12250</v>
          </cell>
        </row>
        <row r="277">
          <cell r="A277" t="str">
            <v xml:space="preserve">ARTICULO 900 - TRANSPORTE DE MATERIALES PROVENIENTES DE EXCAVACIONES Y DERRUMBES </v>
          </cell>
        </row>
        <row r="278">
          <cell r="A278">
            <v>900.1</v>
          </cell>
          <cell r="B278" t="str">
            <v>900-07</v>
          </cell>
          <cell r="D278" t="str">
            <v>TRANSPORTE DE MATERIAL PROVENIENTE DE EXCAVACIONES Y DERRUMBES: Transporte de materiales provenientes de la excavación de la explanación, canales y prestamos, entre cien metros (100m) y mil metros (1000m) de distancia</v>
          </cell>
          <cell r="E278" t="str">
            <v xml:space="preserve">3.6.9.3.1   </v>
          </cell>
          <cell r="F278" t="str">
            <v>M³-KM</v>
          </cell>
          <cell r="G278">
            <v>195.42857142857144</v>
          </cell>
        </row>
        <row r="279">
          <cell r="A279">
            <v>900.2</v>
          </cell>
          <cell r="B279" t="str">
            <v>900-07</v>
          </cell>
          <cell r="D279" t="str">
            <v>TRANSPORTE DE MATERIAL PROVENIENTE DE EXCAVACIONES Y DERRUMBES: Transporte de materiales provenientes de la excavación de la explanación, canales y prestamos para distancias mayores a mil metros (1000m)</v>
          </cell>
          <cell r="E279" t="str">
            <v xml:space="preserve">3.6.9.3.1   </v>
          </cell>
          <cell r="F279" t="str">
            <v>M³-KM</v>
          </cell>
          <cell r="G279">
            <v>838</v>
          </cell>
        </row>
        <row r="280">
          <cell r="A280">
            <v>900.3</v>
          </cell>
          <cell r="B280" t="str">
            <v>900-07</v>
          </cell>
          <cell r="D280" t="str">
            <v>TRANSPORTE DE MATERIAL PROVENIENTE DE EXCAVACIONES Y DERRUMBES: Transporte de materiales provenientes de derrumbes</v>
          </cell>
          <cell r="E280" t="str">
            <v xml:space="preserve">3.6.9.3.1   </v>
          </cell>
          <cell r="F280" t="str">
            <v>M³-KM</v>
          </cell>
          <cell r="G280">
            <v>838</v>
          </cell>
        </row>
        <row r="282">
          <cell r="A282" t="str">
            <v>ESPECIFICACIONES PARTICULARES</v>
          </cell>
        </row>
        <row r="283">
          <cell r="A283" t="str">
            <v>211.1P1</v>
          </cell>
          <cell r="B283" t="str">
            <v>211-07</v>
          </cell>
          <cell r="C283" t="str">
            <v>211.1P1</v>
          </cell>
          <cell r="D283" t="str">
            <v>FRAGMENTACION DE ROCA</v>
          </cell>
          <cell r="E283" t="str">
            <v>3.6.1.3</v>
          </cell>
          <cell r="F283" t="str">
            <v>M³</v>
          </cell>
          <cell r="G283">
            <v>39634</v>
          </cell>
        </row>
        <row r="284">
          <cell r="A284" t="str">
            <v>682P</v>
          </cell>
          <cell r="B284" t="str">
            <v>682-07</v>
          </cell>
          <cell r="C284" t="str">
            <v>682P</v>
          </cell>
          <cell r="D284" t="str">
            <v>MURO DE CONTENCION DE SUELO REFORZADO CON GEOTEXTIL ( No incluye geotextil)</v>
          </cell>
          <cell r="E284" t="str">
            <v>3,6,6,22,1</v>
          </cell>
          <cell r="F284" t="str">
            <v>M³</v>
          </cell>
          <cell r="G284">
            <v>92011</v>
          </cell>
        </row>
        <row r="285">
          <cell r="A285" t="str">
            <v>340P</v>
          </cell>
          <cell r="B285" t="str">
            <v>340-07</v>
          </cell>
          <cell r="C285" t="str">
            <v>340P</v>
          </cell>
          <cell r="D285" t="str">
            <v>BASE GRANULAR RECICLADA ESTABILIZADA CON EMULSION ASFALTICA</v>
          </cell>
          <cell r="F285" t="str">
            <v>M³</v>
          </cell>
          <cell r="G285">
            <v>78043</v>
          </cell>
        </row>
        <row r="286">
          <cell r="A286" t="str">
            <v>450,9P</v>
          </cell>
          <cell r="C286" t="str">
            <v>450,9P</v>
          </cell>
          <cell r="D286" t="str">
            <v>MEZCLA EN CALIENTE PARA BACHEO</v>
          </cell>
          <cell r="F286" t="str">
            <v>M³</v>
          </cell>
          <cell r="G286">
            <v>617047</v>
          </cell>
        </row>
        <row r="287">
          <cell r="A287" t="str">
            <v>631P</v>
          </cell>
          <cell r="C287" t="str">
            <v>631P</v>
          </cell>
          <cell r="D287" t="str">
            <v>BOLSACRETOS</v>
          </cell>
          <cell r="E287" t="str">
            <v>3.6.6.21.2</v>
          </cell>
          <cell r="F287" t="str">
            <v>M³</v>
          </cell>
          <cell r="G287">
            <v>500362</v>
          </cell>
        </row>
        <row r="288">
          <cell r="A288" t="str">
            <v>820P1</v>
          </cell>
          <cell r="C288" t="str">
            <v>820P1</v>
          </cell>
          <cell r="D288" t="str">
            <v>GETEXTIL TEJIDO PARA MURO DE CONTENCION DE SUELO REFORZADO CON GEOTEXTIL</v>
          </cell>
          <cell r="E288" t="str">
            <v>3,6,8,2,2</v>
          </cell>
          <cell r="F288" t="str">
            <v>M²</v>
          </cell>
          <cell r="G288">
            <v>0</v>
          </cell>
        </row>
        <row r="289">
          <cell r="A289" t="str">
            <v>464,1P</v>
          </cell>
          <cell r="B289" t="str">
            <v>464-07</v>
          </cell>
          <cell r="C289" t="str">
            <v>464,1P</v>
          </cell>
          <cell r="D289" t="str">
            <v>REHABILITACIÓN DE PAVIMENTOS ASFÁLTICOS CON GEOMALLAS:Geomalla  para rehabilitación de pavimentos asfálticos</v>
          </cell>
          <cell r="F289" t="str">
            <v>M²</v>
          </cell>
          <cell r="G289">
            <v>9742</v>
          </cell>
        </row>
        <row r="290">
          <cell r="A290" t="str">
            <v>673.4P</v>
          </cell>
          <cell r="C290" t="str">
            <v>673.4P</v>
          </cell>
          <cell r="D290" t="str">
            <v>GEODREN CIRCULAR DIAMETRO 100 mm Y ALTURA 2.00 M</v>
          </cell>
          <cell r="E290" t="str">
            <v>3.6.8.3.6</v>
          </cell>
          <cell r="F290" t="str">
            <v>ML</v>
          </cell>
          <cell r="G290">
            <v>181809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 SDC"/>
      <sheetName val="PORTADA DRM"/>
      <sheetName val="VIAS"/>
      <sheetName val="tabla de contenido"/>
      <sheetName val="GENERALIDADES "/>
      <sheetName val="CUMPLIMIENTO %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INDICE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"/>
      <sheetName val="ACC-5607 Y 55CN03"/>
      <sheetName val="ACC-4006A"/>
      <sheetName val="ACC -55CN01"/>
      <sheetName val="ACC-40CN01,CNA,CNB"/>
      <sheetName val="DEFENSA VIAS"/>
      <sheetName val="SEGUIMIENTO"/>
      <sheetName val="CUANTI AMV"/>
      <sheetName val="CUALI AMV"/>
      <sheetName val="CUANTI MICRO"/>
      <sheetName val="CUALI MICRO"/>
      <sheetName val="SEPARADORES"/>
      <sheetName val="COMENTARIOS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>
        <row r="3">
          <cell r="A3" t="str">
            <v>200P1</v>
          </cell>
          <cell r="B3">
            <v>200</v>
          </cell>
          <cell r="C3" t="str">
            <v>200P1</v>
          </cell>
          <cell r="D3" t="str">
            <v>LOCALIZACION ESTRUCTURAS</v>
          </cell>
          <cell r="E3" t="str">
            <v>M²</v>
          </cell>
          <cell r="F3" t="e">
            <v>#REF!</v>
          </cell>
        </row>
        <row r="4">
          <cell r="A4" t="str">
            <v>200P2</v>
          </cell>
          <cell r="B4">
            <v>200</v>
          </cell>
          <cell r="C4" t="str">
            <v>200P2</v>
          </cell>
          <cell r="D4" t="str">
            <v>LOCALIZACION CARRETERAS</v>
          </cell>
          <cell r="E4" t="str">
            <v>ML</v>
          </cell>
          <cell r="F4" t="e">
            <v>#REF!</v>
          </cell>
        </row>
        <row r="5">
          <cell r="A5">
            <v>200.1</v>
          </cell>
          <cell r="B5">
            <v>200</v>
          </cell>
          <cell r="C5">
            <v>200.1</v>
          </cell>
          <cell r="D5" t="str">
            <v xml:space="preserve"> DESMONTE Y LIMPIEZA EN BOSQUE           </v>
          </cell>
          <cell r="E5" t="str">
            <v xml:space="preserve"> HA</v>
          </cell>
          <cell r="F5">
            <v>1574886</v>
          </cell>
        </row>
        <row r="6">
          <cell r="A6">
            <v>200.2</v>
          </cell>
          <cell r="B6">
            <v>200</v>
          </cell>
          <cell r="C6">
            <v>200.2</v>
          </cell>
          <cell r="D6" t="str">
            <v xml:space="preserve">DESMONTE Y LIMPIEZA EN ZONAS NO BOSCOSAS           </v>
          </cell>
          <cell r="E6" t="str">
            <v xml:space="preserve"> HA</v>
          </cell>
          <cell r="F6">
            <v>584743.19978479168</v>
          </cell>
        </row>
        <row r="7">
          <cell r="A7" t="str">
            <v>200P3</v>
          </cell>
          <cell r="B7">
            <v>200</v>
          </cell>
          <cell r="C7" t="str">
            <v>200P3</v>
          </cell>
          <cell r="D7" t="str">
            <v>ROCERIA</v>
          </cell>
          <cell r="E7" t="str">
            <v>HA</v>
          </cell>
          <cell r="F7">
            <v>286372.23932416667</v>
          </cell>
        </row>
        <row r="8">
          <cell r="A8" t="str">
            <v>201,1P Y 201.5P</v>
          </cell>
          <cell r="B8">
            <v>201</v>
          </cell>
          <cell r="C8" t="str">
            <v>201,1P Y 201.5P</v>
          </cell>
          <cell r="D8" t="str">
            <v>DEMOLICIÓN DE EDIFICACIONES.</v>
          </cell>
          <cell r="E8" t="str">
            <v>M²</v>
          </cell>
          <cell r="F8">
            <v>3614</v>
          </cell>
        </row>
        <row r="9">
          <cell r="A9" t="str">
            <v>201.2P</v>
          </cell>
          <cell r="B9">
            <v>201</v>
          </cell>
          <cell r="C9" t="str">
            <v>201,2P Y 201.6P</v>
          </cell>
          <cell r="D9" t="str">
            <v>DEMOLICION DE ESTRUCTURAS</v>
          </cell>
          <cell r="E9" t="str">
            <v>M³</v>
          </cell>
          <cell r="F9">
            <v>104856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6"/>
  <sheetViews>
    <sheetView tabSelected="1" view="pageBreakPreview" topLeftCell="A7" zoomScale="115" zoomScaleNormal="100" zoomScaleSheetLayoutView="115" workbookViewId="0">
      <selection activeCell="B9" sqref="B9:J9"/>
    </sheetView>
  </sheetViews>
  <sheetFormatPr baseColWidth="10" defaultRowHeight="12.75"/>
  <cols>
    <col min="1" max="1" width="1.42578125" style="1" customWidth="1"/>
    <col min="2" max="2" width="4.28515625" style="1" customWidth="1"/>
    <col min="3" max="3" width="8.7109375" style="1" customWidth="1"/>
    <col min="4" max="4" width="8.28515625" style="1" customWidth="1"/>
    <col min="5" max="5" width="11.42578125" style="1"/>
    <col min="6" max="6" width="43.85546875" style="1" customWidth="1"/>
    <col min="7" max="7" width="7.85546875" style="1" customWidth="1"/>
    <col min="8" max="8" width="10.28515625" style="1" customWidth="1"/>
    <col min="9" max="9" width="10.42578125" style="1" customWidth="1"/>
    <col min="10" max="10" width="17" style="1" customWidth="1"/>
    <col min="11" max="11" width="13.5703125" style="1" customWidth="1"/>
    <col min="12" max="12" width="36.7109375" style="1" customWidth="1"/>
    <col min="13" max="256" width="11.42578125" style="1"/>
    <col min="257" max="257" width="1.42578125" style="1" customWidth="1"/>
    <col min="258" max="258" width="4.28515625" style="1" customWidth="1"/>
    <col min="259" max="259" width="8.7109375" style="1" customWidth="1"/>
    <col min="260" max="260" width="8.28515625" style="1" customWidth="1"/>
    <col min="261" max="261" width="11.42578125" style="1"/>
    <col min="262" max="262" width="43.85546875" style="1" customWidth="1"/>
    <col min="263" max="263" width="7.85546875" style="1" customWidth="1"/>
    <col min="264" max="264" width="10.28515625" style="1" customWidth="1"/>
    <col min="265" max="265" width="10.42578125" style="1" customWidth="1"/>
    <col min="266" max="266" width="17" style="1" customWidth="1"/>
    <col min="267" max="267" width="12.7109375" style="1" customWidth="1"/>
    <col min="268" max="268" width="36.7109375" style="1" customWidth="1"/>
    <col min="269" max="512" width="11.42578125" style="1"/>
    <col min="513" max="513" width="1.42578125" style="1" customWidth="1"/>
    <col min="514" max="514" width="4.28515625" style="1" customWidth="1"/>
    <col min="515" max="515" width="8.7109375" style="1" customWidth="1"/>
    <col min="516" max="516" width="8.28515625" style="1" customWidth="1"/>
    <col min="517" max="517" width="11.42578125" style="1"/>
    <col min="518" max="518" width="43.85546875" style="1" customWidth="1"/>
    <col min="519" max="519" width="7.85546875" style="1" customWidth="1"/>
    <col min="520" max="520" width="10.28515625" style="1" customWidth="1"/>
    <col min="521" max="521" width="10.42578125" style="1" customWidth="1"/>
    <col min="522" max="522" width="17" style="1" customWidth="1"/>
    <col min="523" max="523" width="12.7109375" style="1" customWidth="1"/>
    <col min="524" max="524" width="36.7109375" style="1" customWidth="1"/>
    <col min="525" max="768" width="11.42578125" style="1"/>
    <col min="769" max="769" width="1.42578125" style="1" customWidth="1"/>
    <col min="770" max="770" width="4.28515625" style="1" customWidth="1"/>
    <col min="771" max="771" width="8.7109375" style="1" customWidth="1"/>
    <col min="772" max="772" width="8.28515625" style="1" customWidth="1"/>
    <col min="773" max="773" width="11.42578125" style="1"/>
    <col min="774" max="774" width="43.85546875" style="1" customWidth="1"/>
    <col min="775" max="775" width="7.85546875" style="1" customWidth="1"/>
    <col min="776" max="776" width="10.28515625" style="1" customWidth="1"/>
    <col min="777" max="777" width="10.42578125" style="1" customWidth="1"/>
    <col min="778" max="778" width="17" style="1" customWidth="1"/>
    <col min="779" max="779" width="12.7109375" style="1" customWidth="1"/>
    <col min="780" max="780" width="36.7109375" style="1" customWidth="1"/>
    <col min="781" max="1024" width="11.42578125" style="1"/>
    <col min="1025" max="1025" width="1.42578125" style="1" customWidth="1"/>
    <col min="1026" max="1026" width="4.28515625" style="1" customWidth="1"/>
    <col min="1027" max="1027" width="8.7109375" style="1" customWidth="1"/>
    <col min="1028" max="1028" width="8.28515625" style="1" customWidth="1"/>
    <col min="1029" max="1029" width="11.42578125" style="1"/>
    <col min="1030" max="1030" width="43.85546875" style="1" customWidth="1"/>
    <col min="1031" max="1031" width="7.85546875" style="1" customWidth="1"/>
    <col min="1032" max="1032" width="10.28515625" style="1" customWidth="1"/>
    <col min="1033" max="1033" width="10.42578125" style="1" customWidth="1"/>
    <col min="1034" max="1034" width="17" style="1" customWidth="1"/>
    <col min="1035" max="1035" width="12.7109375" style="1" customWidth="1"/>
    <col min="1036" max="1036" width="36.7109375" style="1" customWidth="1"/>
    <col min="1037" max="1280" width="11.42578125" style="1"/>
    <col min="1281" max="1281" width="1.42578125" style="1" customWidth="1"/>
    <col min="1282" max="1282" width="4.28515625" style="1" customWidth="1"/>
    <col min="1283" max="1283" width="8.7109375" style="1" customWidth="1"/>
    <col min="1284" max="1284" width="8.28515625" style="1" customWidth="1"/>
    <col min="1285" max="1285" width="11.42578125" style="1"/>
    <col min="1286" max="1286" width="43.85546875" style="1" customWidth="1"/>
    <col min="1287" max="1287" width="7.85546875" style="1" customWidth="1"/>
    <col min="1288" max="1288" width="10.28515625" style="1" customWidth="1"/>
    <col min="1289" max="1289" width="10.42578125" style="1" customWidth="1"/>
    <col min="1290" max="1290" width="17" style="1" customWidth="1"/>
    <col min="1291" max="1291" width="12.7109375" style="1" customWidth="1"/>
    <col min="1292" max="1292" width="36.7109375" style="1" customWidth="1"/>
    <col min="1293" max="1536" width="11.42578125" style="1"/>
    <col min="1537" max="1537" width="1.42578125" style="1" customWidth="1"/>
    <col min="1538" max="1538" width="4.28515625" style="1" customWidth="1"/>
    <col min="1539" max="1539" width="8.7109375" style="1" customWidth="1"/>
    <col min="1540" max="1540" width="8.28515625" style="1" customWidth="1"/>
    <col min="1541" max="1541" width="11.42578125" style="1"/>
    <col min="1542" max="1542" width="43.85546875" style="1" customWidth="1"/>
    <col min="1543" max="1543" width="7.85546875" style="1" customWidth="1"/>
    <col min="1544" max="1544" width="10.28515625" style="1" customWidth="1"/>
    <col min="1545" max="1545" width="10.42578125" style="1" customWidth="1"/>
    <col min="1546" max="1546" width="17" style="1" customWidth="1"/>
    <col min="1547" max="1547" width="12.7109375" style="1" customWidth="1"/>
    <col min="1548" max="1548" width="36.7109375" style="1" customWidth="1"/>
    <col min="1549" max="1792" width="11.42578125" style="1"/>
    <col min="1793" max="1793" width="1.42578125" style="1" customWidth="1"/>
    <col min="1794" max="1794" width="4.28515625" style="1" customWidth="1"/>
    <col min="1795" max="1795" width="8.7109375" style="1" customWidth="1"/>
    <col min="1796" max="1796" width="8.28515625" style="1" customWidth="1"/>
    <col min="1797" max="1797" width="11.42578125" style="1"/>
    <col min="1798" max="1798" width="43.85546875" style="1" customWidth="1"/>
    <col min="1799" max="1799" width="7.85546875" style="1" customWidth="1"/>
    <col min="1800" max="1800" width="10.28515625" style="1" customWidth="1"/>
    <col min="1801" max="1801" width="10.42578125" style="1" customWidth="1"/>
    <col min="1802" max="1802" width="17" style="1" customWidth="1"/>
    <col min="1803" max="1803" width="12.7109375" style="1" customWidth="1"/>
    <col min="1804" max="1804" width="36.7109375" style="1" customWidth="1"/>
    <col min="1805" max="2048" width="11.42578125" style="1"/>
    <col min="2049" max="2049" width="1.42578125" style="1" customWidth="1"/>
    <col min="2050" max="2050" width="4.28515625" style="1" customWidth="1"/>
    <col min="2051" max="2051" width="8.7109375" style="1" customWidth="1"/>
    <col min="2052" max="2052" width="8.28515625" style="1" customWidth="1"/>
    <col min="2053" max="2053" width="11.42578125" style="1"/>
    <col min="2054" max="2054" width="43.85546875" style="1" customWidth="1"/>
    <col min="2055" max="2055" width="7.85546875" style="1" customWidth="1"/>
    <col min="2056" max="2056" width="10.28515625" style="1" customWidth="1"/>
    <col min="2057" max="2057" width="10.42578125" style="1" customWidth="1"/>
    <col min="2058" max="2058" width="17" style="1" customWidth="1"/>
    <col min="2059" max="2059" width="12.7109375" style="1" customWidth="1"/>
    <col min="2060" max="2060" width="36.7109375" style="1" customWidth="1"/>
    <col min="2061" max="2304" width="11.42578125" style="1"/>
    <col min="2305" max="2305" width="1.42578125" style="1" customWidth="1"/>
    <col min="2306" max="2306" width="4.28515625" style="1" customWidth="1"/>
    <col min="2307" max="2307" width="8.7109375" style="1" customWidth="1"/>
    <col min="2308" max="2308" width="8.28515625" style="1" customWidth="1"/>
    <col min="2309" max="2309" width="11.42578125" style="1"/>
    <col min="2310" max="2310" width="43.85546875" style="1" customWidth="1"/>
    <col min="2311" max="2311" width="7.85546875" style="1" customWidth="1"/>
    <col min="2312" max="2312" width="10.28515625" style="1" customWidth="1"/>
    <col min="2313" max="2313" width="10.42578125" style="1" customWidth="1"/>
    <col min="2314" max="2314" width="17" style="1" customWidth="1"/>
    <col min="2315" max="2315" width="12.7109375" style="1" customWidth="1"/>
    <col min="2316" max="2316" width="36.7109375" style="1" customWidth="1"/>
    <col min="2317" max="2560" width="11.42578125" style="1"/>
    <col min="2561" max="2561" width="1.42578125" style="1" customWidth="1"/>
    <col min="2562" max="2562" width="4.28515625" style="1" customWidth="1"/>
    <col min="2563" max="2563" width="8.7109375" style="1" customWidth="1"/>
    <col min="2564" max="2564" width="8.28515625" style="1" customWidth="1"/>
    <col min="2565" max="2565" width="11.42578125" style="1"/>
    <col min="2566" max="2566" width="43.85546875" style="1" customWidth="1"/>
    <col min="2567" max="2567" width="7.85546875" style="1" customWidth="1"/>
    <col min="2568" max="2568" width="10.28515625" style="1" customWidth="1"/>
    <col min="2569" max="2569" width="10.42578125" style="1" customWidth="1"/>
    <col min="2570" max="2570" width="17" style="1" customWidth="1"/>
    <col min="2571" max="2571" width="12.7109375" style="1" customWidth="1"/>
    <col min="2572" max="2572" width="36.7109375" style="1" customWidth="1"/>
    <col min="2573" max="2816" width="11.42578125" style="1"/>
    <col min="2817" max="2817" width="1.42578125" style="1" customWidth="1"/>
    <col min="2818" max="2818" width="4.28515625" style="1" customWidth="1"/>
    <col min="2819" max="2819" width="8.7109375" style="1" customWidth="1"/>
    <col min="2820" max="2820" width="8.28515625" style="1" customWidth="1"/>
    <col min="2821" max="2821" width="11.42578125" style="1"/>
    <col min="2822" max="2822" width="43.85546875" style="1" customWidth="1"/>
    <col min="2823" max="2823" width="7.85546875" style="1" customWidth="1"/>
    <col min="2824" max="2824" width="10.28515625" style="1" customWidth="1"/>
    <col min="2825" max="2825" width="10.42578125" style="1" customWidth="1"/>
    <col min="2826" max="2826" width="17" style="1" customWidth="1"/>
    <col min="2827" max="2827" width="12.7109375" style="1" customWidth="1"/>
    <col min="2828" max="2828" width="36.7109375" style="1" customWidth="1"/>
    <col min="2829" max="3072" width="11.42578125" style="1"/>
    <col min="3073" max="3073" width="1.42578125" style="1" customWidth="1"/>
    <col min="3074" max="3074" width="4.28515625" style="1" customWidth="1"/>
    <col min="3075" max="3075" width="8.7109375" style="1" customWidth="1"/>
    <col min="3076" max="3076" width="8.28515625" style="1" customWidth="1"/>
    <col min="3077" max="3077" width="11.42578125" style="1"/>
    <col min="3078" max="3078" width="43.85546875" style="1" customWidth="1"/>
    <col min="3079" max="3079" width="7.85546875" style="1" customWidth="1"/>
    <col min="3080" max="3080" width="10.28515625" style="1" customWidth="1"/>
    <col min="3081" max="3081" width="10.42578125" style="1" customWidth="1"/>
    <col min="3082" max="3082" width="17" style="1" customWidth="1"/>
    <col min="3083" max="3083" width="12.7109375" style="1" customWidth="1"/>
    <col min="3084" max="3084" width="36.7109375" style="1" customWidth="1"/>
    <col min="3085" max="3328" width="11.42578125" style="1"/>
    <col min="3329" max="3329" width="1.42578125" style="1" customWidth="1"/>
    <col min="3330" max="3330" width="4.28515625" style="1" customWidth="1"/>
    <col min="3331" max="3331" width="8.7109375" style="1" customWidth="1"/>
    <col min="3332" max="3332" width="8.28515625" style="1" customWidth="1"/>
    <col min="3333" max="3333" width="11.42578125" style="1"/>
    <col min="3334" max="3334" width="43.85546875" style="1" customWidth="1"/>
    <col min="3335" max="3335" width="7.85546875" style="1" customWidth="1"/>
    <col min="3336" max="3336" width="10.28515625" style="1" customWidth="1"/>
    <col min="3337" max="3337" width="10.42578125" style="1" customWidth="1"/>
    <col min="3338" max="3338" width="17" style="1" customWidth="1"/>
    <col min="3339" max="3339" width="12.7109375" style="1" customWidth="1"/>
    <col min="3340" max="3340" width="36.7109375" style="1" customWidth="1"/>
    <col min="3341" max="3584" width="11.42578125" style="1"/>
    <col min="3585" max="3585" width="1.42578125" style="1" customWidth="1"/>
    <col min="3586" max="3586" width="4.28515625" style="1" customWidth="1"/>
    <col min="3587" max="3587" width="8.7109375" style="1" customWidth="1"/>
    <col min="3588" max="3588" width="8.28515625" style="1" customWidth="1"/>
    <col min="3589" max="3589" width="11.42578125" style="1"/>
    <col min="3590" max="3590" width="43.85546875" style="1" customWidth="1"/>
    <col min="3591" max="3591" width="7.85546875" style="1" customWidth="1"/>
    <col min="3592" max="3592" width="10.28515625" style="1" customWidth="1"/>
    <col min="3593" max="3593" width="10.42578125" style="1" customWidth="1"/>
    <col min="3594" max="3594" width="17" style="1" customWidth="1"/>
    <col min="3595" max="3595" width="12.7109375" style="1" customWidth="1"/>
    <col min="3596" max="3596" width="36.7109375" style="1" customWidth="1"/>
    <col min="3597" max="3840" width="11.42578125" style="1"/>
    <col min="3841" max="3841" width="1.42578125" style="1" customWidth="1"/>
    <col min="3842" max="3842" width="4.28515625" style="1" customWidth="1"/>
    <col min="3843" max="3843" width="8.7109375" style="1" customWidth="1"/>
    <col min="3844" max="3844" width="8.28515625" style="1" customWidth="1"/>
    <col min="3845" max="3845" width="11.42578125" style="1"/>
    <col min="3846" max="3846" width="43.85546875" style="1" customWidth="1"/>
    <col min="3847" max="3847" width="7.85546875" style="1" customWidth="1"/>
    <col min="3848" max="3848" width="10.28515625" style="1" customWidth="1"/>
    <col min="3849" max="3849" width="10.42578125" style="1" customWidth="1"/>
    <col min="3850" max="3850" width="17" style="1" customWidth="1"/>
    <col min="3851" max="3851" width="12.7109375" style="1" customWidth="1"/>
    <col min="3852" max="3852" width="36.7109375" style="1" customWidth="1"/>
    <col min="3853" max="4096" width="11.42578125" style="1"/>
    <col min="4097" max="4097" width="1.42578125" style="1" customWidth="1"/>
    <col min="4098" max="4098" width="4.28515625" style="1" customWidth="1"/>
    <col min="4099" max="4099" width="8.7109375" style="1" customWidth="1"/>
    <col min="4100" max="4100" width="8.28515625" style="1" customWidth="1"/>
    <col min="4101" max="4101" width="11.42578125" style="1"/>
    <col min="4102" max="4102" width="43.85546875" style="1" customWidth="1"/>
    <col min="4103" max="4103" width="7.85546875" style="1" customWidth="1"/>
    <col min="4104" max="4104" width="10.28515625" style="1" customWidth="1"/>
    <col min="4105" max="4105" width="10.42578125" style="1" customWidth="1"/>
    <col min="4106" max="4106" width="17" style="1" customWidth="1"/>
    <col min="4107" max="4107" width="12.7109375" style="1" customWidth="1"/>
    <col min="4108" max="4108" width="36.7109375" style="1" customWidth="1"/>
    <col min="4109" max="4352" width="11.42578125" style="1"/>
    <col min="4353" max="4353" width="1.42578125" style="1" customWidth="1"/>
    <col min="4354" max="4354" width="4.28515625" style="1" customWidth="1"/>
    <col min="4355" max="4355" width="8.7109375" style="1" customWidth="1"/>
    <col min="4356" max="4356" width="8.28515625" style="1" customWidth="1"/>
    <col min="4357" max="4357" width="11.42578125" style="1"/>
    <col min="4358" max="4358" width="43.85546875" style="1" customWidth="1"/>
    <col min="4359" max="4359" width="7.85546875" style="1" customWidth="1"/>
    <col min="4360" max="4360" width="10.28515625" style="1" customWidth="1"/>
    <col min="4361" max="4361" width="10.42578125" style="1" customWidth="1"/>
    <col min="4362" max="4362" width="17" style="1" customWidth="1"/>
    <col min="4363" max="4363" width="12.7109375" style="1" customWidth="1"/>
    <col min="4364" max="4364" width="36.7109375" style="1" customWidth="1"/>
    <col min="4365" max="4608" width="11.42578125" style="1"/>
    <col min="4609" max="4609" width="1.42578125" style="1" customWidth="1"/>
    <col min="4610" max="4610" width="4.28515625" style="1" customWidth="1"/>
    <col min="4611" max="4611" width="8.7109375" style="1" customWidth="1"/>
    <col min="4612" max="4612" width="8.28515625" style="1" customWidth="1"/>
    <col min="4613" max="4613" width="11.42578125" style="1"/>
    <col min="4614" max="4614" width="43.85546875" style="1" customWidth="1"/>
    <col min="4615" max="4615" width="7.85546875" style="1" customWidth="1"/>
    <col min="4616" max="4616" width="10.28515625" style="1" customWidth="1"/>
    <col min="4617" max="4617" width="10.42578125" style="1" customWidth="1"/>
    <col min="4618" max="4618" width="17" style="1" customWidth="1"/>
    <col min="4619" max="4619" width="12.7109375" style="1" customWidth="1"/>
    <col min="4620" max="4620" width="36.7109375" style="1" customWidth="1"/>
    <col min="4621" max="4864" width="11.42578125" style="1"/>
    <col min="4865" max="4865" width="1.42578125" style="1" customWidth="1"/>
    <col min="4866" max="4866" width="4.28515625" style="1" customWidth="1"/>
    <col min="4867" max="4867" width="8.7109375" style="1" customWidth="1"/>
    <col min="4868" max="4868" width="8.28515625" style="1" customWidth="1"/>
    <col min="4869" max="4869" width="11.42578125" style="1"/>
    <col min="4870" max="4870" width="43.85546875" style="1" customWidth="1"/>
    <col min="4871" max="4871" width="7.85546875" style="1" customWidth="1"/>
    <col min="4872" max="4872" width="10.28515625" style="1" customWidth="1"/>
    <col min="4873" max="4873" width="10.42578125" style="1" customWidth="1"/>
    <col min="4874" max="4874" width="17" style="1" customWidth="1"/>
    <col min="4875" max="4875" width="12.7109375" style="1" customWidth="1"/>
    <col min="4876" max="4876" width="36.7109375" style="1" customWidth="1"/>
    <col min="4877" max="5120" width="11.42578125" style="1"/>
    <col min="5121" max="5121" width="1.42578125" style="1" customWidth="1"/>
    <col min="5122" max="5122" width="4.28515625" style="1" customWidth="1"/>
    <col min="5123" max="5123" width="8.7109375" style="1" customWidth="1"/>
    <col min="5124" max="5124" width="8.28515625" style="1" customWidth="1"/>
    <col min="5125" max="5125" width="11.42578125" style="1"/>
    <col min="5126" max="5126" width="43.85546875" style="1" customWidth="1"/>
    <col min="5127" max="5127" width="7.85546875" style="1" customWidth="1"/>
    <col min="5128" max="5128" width="10.28515625" style="1" customWidth="1"/>
    <col min="5129" max="5129" width="10.42578125" style="1" customWidth="1"/>
    <col min="5130" max="5130" width="17" style="1" customWidth="1"/>
    <col min="5131" max="5131" width="12.7109375" style="1" customWidth="1"/>
    <col min="5132" max="5132" width="36.7109375" style="1" customWidth="1"/>
    <col min="5133" max="5376" width="11.42578125" style="1"/>
    <col min="5377" max="5377" width="1.42578125" style="1" customWidth="1"/>
    <col min="5378" max="5378" width="4.28515625" style="1" customWidth="1"/>
    <col min="5379" max="5379" width="8.7109375" style="1" customWidth="1"/>
    <col min="5380" max="5380" width="8.28515625" style="1" customWidth="1"/>
    <col min="5381" max="5381" width="11.42578125" style="1"/>
    <col min="5382" max="5382" width="43.85546875" style="1" customWidth="1"/>
    <col min="5383" max="5383" width="7.85546875" style="1" customWidth="1"/>
    <col min="5384" max="5384" width="10.28515625" style="1" customWidth="1"/>
    <col min="5385" max="5385" width="10.42578125" style="1" customWidth="1"/>
    <col min="5386" max="5386" width="17" style="1" customWidth="1"/>
    <col min="5387" max="5387" width="12.7109375" style="1" customWidth="1"/>
    <col min="5388" max="5388" width="36.7109375" style="1" customWidth="1"/>
    <col min="5389" max="5632" width="11.42578125" style="1"/>
    <col min="5633" max="5633" width="1.42578125" style="1" customWidth="1"/>
    <col min="5634" max="5634" width="4.28515625" style="1" customWidth="1"/>
    <col min="5635" max="5635" width="8.7109375" style="1" customWidth="1"/>
    <col min="5636" max="5636" width="8.28515625" style="1" customWidth="1"/>
    <col min="5637" max="5637" width="11.42578125" style="1"/>
    <col min="5638" max="5638" width="43.85546875" style="1" customWidth="1"/>
    <col min="5639" max="5639" width="7.85546875" style="1" customWidth="1"/>
    <col min="5640" max="5640" width="10.28515625" style="1" customWidth="1"/>
    <col min="5641" max="5641" width="10.42578125" style="1" customWidth="1"/>
    <col min="5642" max="5642" width="17" style="1" customWidth="1"/>
    <col min="5643" max="5643" width="12.7109375" style="1" customWidth="1"/>
    <col min="5644" max="5644" width="36.7109375" style="1" customWidth="1"/>
    <col min="5645" max="5888" width="11.42578125" style="1"/>
    <col min="5889" max="5889" width="1.42578125" style="1" customWidth="1"/>
    <col min="5890" max="5890" width="4.28515625" style="1" customWidth="1"/>
    <col min="5891" max="5891" width="8.7109375" style="1" customWidth="1"/>
    <col min="5892" max="5892" width="8.28515625" style="1" customWidth="1"/>
    <col min="5893" max="5893" width="11.42578125" style="1"/>
    <col min="5894" max="5894" width="43.85546875" style="1" customWidth="1"/>
    <col min="5895" max="5895" width="7.85546875" style="1" customWidth="1"/>
    <col min="5896" max="5896" width="10.28515625" style="1" customWidth="1"/>
    <col min="5897" max="5897" width="10.42578125" style="1" customWidth="1"/>
    <col min="5898" max="5898" width="17" style="1" customWidth="1"/>
    <col min="5899" max="5899" width="12.7109375" style="1" customWidth="1"/>
    <col min="5900" max="5900" width="36.7109375" style="1" customWidth="1"/>
    <col min="5901" max="6144" width="11.42578125" style="1"/>
    <col min="6145" max="6145" width="1.42578125" style="1" customWidth="1"/>
    <col min="6146" max="6146" width="4.28515625" style="1" customWidth="1"/>
    <col min="6147" max="6147" width="8.7109375" style="1" customWidth="1"/>
    <col min="6148" max="6148" width="8.28515625" style="1" customWidth="1"/>
    <col min="6149" max="6149" width="11.42578125" style="1"/>
    <col min="6150" max="6150" width="43.85546875" style="1" customWidth="1"/>
    <col min="6151" max="6151" width="7.85546875" style="1" customWidth="1"/>
    <col min="6152" max="6152" width="10.28515625" style="1" customWidth="1"/>
    <col min="6153" max="6153" width="10.42578125" style="1" customWidth="1"/>
    <col min="6154" max="6154" width="17" style="1" customWidth="1"/>
    <col min="6155" max="6155" width="12.7109375" style="1" customWidth="1"/>
    <col min="6156" max="6156" width="36.7109375" style="1" customWidth="1"/>
    <col min="6157" max="6400" width="11.42578125" style="1"/>
    <col min="6401" max="6401" width="1.42578125" style="1" customWidth="1"/>
    <col min="6402" max="6402" width="4.28515625" style="1" customWidth="1"/>
    <col min="6403" max="6403" width="8.7109375" style="1" customWidth="1"/>
    <col min="6404" max="6404" width="8.28515625" style="1" customWidth="1"/>
    <col min="6405" max="6405" width="11.42578125" style="1"/>
    <col min="6406" max="6406" width="43.85546875" style="1" customWidth="1"/>
    <col min="6407" max="6407" width="7.85546875" style="1" customWidth="1"/>
    <col min="6408" max="6408" width="10.28515625" style="1" customWidth="1"/>
    <col min="6409" max="6409" width="10.42578125" style="1" customWidth="1"/>
    <col min="6410" max="6410" width="17" style="1" customWidth="1"/>
    <col min="6411" max="6411" width="12.7109375" style="1" customWidth="1"/>
    <col min="6412" max="6412" width="36.7109375" style="1" customWidth="1"/>
    <col min="6413" max="6656" width="11.42578125" style="1"/>
    <col min="6657" max="6657" width="1.42578125" style="1" customWidth="1"/>
    <col min="6658" max="6658" width="4.28515625" style="1" customWidth="1"/>
    <col min="6659" max="6659" width="8.7109375" style="1" customWidth="1"/>
    <col min="6660" max="6660" width="8.28515625" style="1" customWidth="1"/>
    <col min="6661" max="6661" width="11.42578125" style="1"/>
    <col min="6662" max="6662" width="43.85546875" style="1" customWidth="1"/>
    <col min="6663" max="6663" width="7.85546875" style="1" customWidth="1"/>
    <col min="6664" max="6664" width="10.28515625" style="1" customWidth="1"/>
    <col min="6665" max="6665" width="10.42578125" style="1" customWidth="1"/>
    <col min="6666" max="6666" width="17" style="1" customWidth="1"/>
    <col min="6667" max="6667" width="12.7109375" style="1" customWidth="1"/>
    <col min="6668" max="6668" width="36.7109375" style="1" customWidth="1"/>
    <col min="6669" max="6912" width="11.42578125" style="1"/>
    <col min="6913" max="6913" width="1.42578125" style="1" customWidth="1"/>
    <col min="6914" max="6914" width="4.28515625" style="1" customWidth="1"/>
    <col min="6915" max="6915" width="8.7109375" style="1" customWidth="1"/>
    <col min="6916" max="6916" width="8.28515625" style="1" customWidth="1"/>
    <col min="6917" max="6917" width="11.42578125" style="1"/>
    <col min="6918" max="6918" width="43.85546875" style="1" customWidth="1"/>
    <col min="6919" max="6919" width="7.85546875" style="1" customWidth="1"/>
    <col min="6920" max="6920" width="10.28515625" style="1" customWidth="1"/>
    <col min="6921" max="6921" width="10.42578125" style="1" customWidth="1"/>
    <col min="6922" max="6922" width="17" style="1" customWidth="1"/>
    <col min="6923" max="6923" width="12.7109375" style="1" customWidth="1"/>
    <col min="6924" max="6924" width="36.7109375" style="1" customWidth="1"/>
    <col min="6925" max="7168" width="11.42578125" style="1"/>
    <col min="7169" max="7169" width="1.42578125" style="1" customWidth="1"/>
    <col min="7170" max="7170" width="4.28515625" style="1" customWidth="1"/>
    <col min="7171" max="7171" width="8.7109375" style="1" customWidth="1"/>
    <col min="7172" max="7172" width="8.28515625" style="1" customWidth="1"/>
    <col min="7173" max="7173" width="11.42578125" style="1"/>
    <col min="7174" max="7174" width="43.85546875" style="1" customWidth="1"/>
    <col min="7175" max="7175" width="7.85546875" style="1" customWidth="1"/>
    <col min="7176" max="7176" width="10.28515625" style="1" customWidth="1"/>
    <col min="7177" max="7177" width="10.42578125" style="1" customWidth="1"/>
    <col min="7178" max="7178" width="17" style="1" customWidth="1"/>
    <col min="7179" max="7179" width="12.7109375" style="1" customWidth="1"/>
    <col min="7180" max="7180" width="36.7109375" style="1" customWidth="1"/>
    <col min="7181" max="7424" width="11.42578125" style="1"/>
    <col min="7425" max="7425" width="1.42578125" style="1" customWidth="1"/>
    <col min="7426" max="7426" width="4.28515625" style="1" customWidth="1"/>
    <col min="7427" max="7427" width="8.7109375" style="1" customWidth="1"/>
    <col min="7428" max="7428" width="8.28515625" style="1" customWidth="1"/>
    <col min="7429" max="7429" width="11.42578125" style="1"/>
    <col min="7430" max="7430" width="43.85546875" style="1" customWidth="1"/>
    <col min="7431" max="7431" width="7.85546875" style="1" customWidth="1"/>
    <col min="7432" max="7432" width="10.28515625" style="1" customWidth="1"/>
    <col min="7433" max="7433" width="10.42578125" style="1" customWidth="1"/>
    <col min="7434" max="7434" width="17" style="1" customWidth="1"/>
    <col min="7435" max="7435" width="12.7109375" style="1" customWidth="1"/>
    <col min="7436" max="7436" width="36.7109375" style="1" customWidth="1"/>
    <col min="7437" max="7680" width="11.42578125" style="1"/>
    <col min="7681" max="7681" width="1.42578125" style="1" customWidth="1"/>
    <col min="7682" max="7682" width="4.28515625" style="1" customWidth="1"/>
    <col min="7683" max="7683" width="8.7109375" style="1" customWidth="1"/>
    <col min="7684" max="7684" width="8.28515625" style="1" customWidth="1"/>
    <col min="7685" max="7685" width="11.42578125" style="1"/>
    <col min="7686" max="7686" width="43.85546875" style="1" customWidth="1"/>
    <col min="7687" max="7687" width="7.85546875" style="1" customWidth="1"/>
    <col min="7688" max="7688" width="10.28515625" style="1" customWidth="1"/>
    <col min="7689" max="7689" width="10.42578125" style="1" customWidth="1"/>
    <col min="7690" max="7690" width="17" style="1" customWidth="1"/>
    <col min="7691" max="7691" width="12.7109375" style="1" customWidth="1"/>
    <col min="7692" max="7692" width="36.7109375" style="1" customWidth="1"/>
    <col min="7693" max="7936" width="11.42578125" style="1"/>
    <col min="7937" max="7937" width="1.42578125" style="1" customWidth="1"/>
    <col min="7938" max="7938" width="4.28515625" style="1" customWidth="1"/>
    <col min="7939" max="7939" width="8.7109375" style="1" customWidth="1"/>
    <col min="7940" max="7940" width="8.28515625" style="1" customWidth="1"/>
    <col min="7941" max="7941" width="11.42578125" style="1"/>
    <col min="7942" max="7942" width="43.85546875" style="1" customWidth="1"/>
    <col min="7943" max="7943" width="7.85546875" style="1" customWidth="1"/>
    <col min="7944" max="7944" width="10.28515625" style="1" customWidth="1"/>
    <col min="7945" max="7945" width="10.42578125" style="1" customWidth="1"/>
    <col min="7946" max="7946" width="17" style="1" customWidth="1"/>
    <col min="7947" max="7947" width="12.7109375" style="1" customWidth="1"/>
    <col min="7948" max="7948" width="36.7109375" style="1" customWidth="1"/>
    <col min="7949" max="8192" width="11.42578125" style="1"/>
    <col min="8193" max="8193" width="1.42578125" style="1" customWidth="1"/>
    <col min="8194" max="8194" width="4.28515625" style="1" customWidth="1"/>
    <col min="8195" max="8195" width="8.7109375" style="1" customWidth="1"/>
    <col min="8196" max="8196" width="8.28515625" style="1" customWidth="1"/>
    <col min="8197" max="8197" width="11.42578125" style="1"/>
    <col min="8198" max="8198" width="43.85546875" style="1" customWidth="1"/>
    <col min="8199" max="8199" width="7.85546875" style="1" customWidth="1"/>
    <col min="8200" max="8200" width="10.28515625" style="1" customWidth="1"/>
    <col min="8201" max="8201" width="10.42578125" style="1" customWidth="1"/>
    <col min="8202" max="8202" width="17" style="1" customWidth="1"/>
    <col min="8203" max="8203" width="12.7109375" style="1" customWidth="1"/>
    <col min="8204" max="8204" width="36.7109375" style="1" customWidth="1"/>
    <col min="8205" max="8448" width="11.42578125" style="1"/>
    <col min="8449" max="8449" width="1.42578125" style="1" customWidth="1"/>
    <col min="8450" max="8450" width="4.28515625" style="1" customWidth="1"/>
    <col min="8451" max="8451" width="8.7109375" style="1" customWidth="1"/>
    <col min="8452" max="8452" width="8.28515625" style="1" customWidth="1"/>
    <col min="8453" max="8453" width="11.42578125" style="1"/>
    <col min="8454" max="8454" width="43.85546875" style="1" customWidth="1"/>
    <col min="8455" max="8455" width="7.85546875" style="1" customWidth="1"/>
    <col min="8456" max="8456" width="10.28515625" style="1" customWidth="1"/>
    <col min="8457" max="8457" width="10.42578125" style="1" customWidth="1"/>
    <col min="8458" max="8458" width="17" style="1" customWidth="1"/>
    <col min="8459" max="8459" width="12.7109375" style="1" customWidth="1"/>
    <col min="8460" max="8460" width="36.7109375" style="1" customWidth="1"/>
    <col min="8461" max="8704" width="11.42578125" style="1"/>
    <col min="8705" max="8705" width="1.42578125" style="1" customWidth="1"/>
    <col min="8706" max="8706" width="4.28515625" style="1" customWidth="1"/>
    <col min="8707" max="8707" width="8.7109375" style="1" customWidth="1"/>
    <col min="8708" max="8708" width="8.28515625" style="1" customWidth="1"/>
    <col min="8709" max="8709" width="11.42578125" style="1"/>
    <col min="8710" max="8710" width="43.85546875" style="1" customWidth="1"/>
    <col min="8711" max="8711" width="7.85546875" style="1" customWidth="1"/>
    <col min="8712" max="8712" width="10.28515625" style="1" customWidth="1"/>
    <col min="8713" max="8713" width="10.42578125" style="1" customWidth="1"/>
    <col min="8714" max="8714" width="17" style="1" customWidth="1"/>
    <col min="8715" max="8715" width="12.7109375" style="1" customWidth="1"/>
    <col min="8716" max="8716" width="36.7109375" style="1" customWidth="1"/>
    <col min="8717" max="8960" width="11.42578125" style="1"/>
    <col min="8961" max="8961" width="1.42578125" style="1" customWidth="1"/>
    <col min="8962" max="8962" width="4.28515625" style="1" customWidth="1"/>
    <col min="8963" max="8963" width="8.7109375" style="1" customWidth="1"/>
    <col min="8964" max="8964" width="8.28515625" style="1" customWidth="1"/>
    <col min="8965" max="8965" width="11.42578125" style="1"/>
    <col min="8966" max="8966" width="43.85546875" style="1" customWidth="1"/>
    <col min="8967" max="8967" width="7.85546875" style="1" customWidth="1"/>
    <col min="8968" max="8968" width="10.28515625" style="1" customWidth="1"/>
    <col min="8969" max="8969" width="10.42578125" style="1" customWidth="1"/>
    <col min="8970" max="8970" width="17" style="1" customWidth="1"/>
    <col min="8971" max="8971" width="12.7109375" style="1" customWidth="1"/>
    <col min="8972" max="8972" width="36.7109375" style="1" customWidth="1"/>
    <col min="8973" max="9216" width="11.42578125" style="1"/>
    <col min="9217" max="9217" width="1.42578125" style="1" customWidth="1"/>
    <col min="9218" max="9218" width="4.28515625" style="1" customWidth="1"/>
    <col min="9219" max="9219" width="8.7109375" style="1" customWidth="1"/>
    <col min="9220" max="9220" width="8.28515625" style="1" customWidth="1"/>
    <col min="9221" max="9221" width="11.42578125" style="1"/>
    <col min="9222" max="9222" width="43.85546875" style="1" customWidth="1"/>
    <col min="9223" max="9223" width="7.85546875" style="1" customWidth="1"/>
    <col min="9224" max="9224" width="10.28515625" style="1" customWidth="1"/>
    <col min="9225" max="9225" width="10.42578125" style="1" customWidth="1"/>
    <col min="9226" max="9226" width="17" style="1" customWidth="1"/>
    <col min="9227" max="9227" width="12.7109375" style="1" customWidth="1"/>
    <col min="9228" max="9228" width="36.7109375" style="1" customWidth="1"/>
    <col min="9229" max="9472" width="11.42578125" style="1"/>
    <col min="9473" max="9473" width="1.42578125" style="1" customWidth="1"/>
    <col min="9474" max="9474" width="4.28515625" style="1" customWidth="1"/>
    <col min="9475" max="9475" width="8.7109375" style="1" customWidth="1"/>
    <col min="9476" max="9476" width="8.28515625" style="1" customWidth="1"/>
    <col min="9477" max="9477" width="11.42578125" style="1"/>
    <col min="9478" max="9478" width="43.85546875" style="1" customWidth="1"/>
    <col min="9479" max="9479" width="7.85546875" style="1" customWidth="1"/>
    <col min="9480" max="9480" width="10.28515625" style="1" customWidth="1"/>
    <col min="9481" max="9481" width="10.42578125" style="1" customWidth="1"/>
    <col min="9482" max="9482" width="17" style="1" customWidth="1"/>
    <col min="9483" max="9483" width="12.7109375" style="1" customWidth="1"/>
    <col min="9484" max="9484" width="36.7109375" style="1" customWidth="1"/>
    <col min="9485" max="9728" width="11.42578125" style="1"/>
    <col min="9729" max="9729" width="1.42578125" style="1" customWidth="1"/>
    <col min="9730" max="9730" width="4.28515625" style="1" customWidth="1"/>
    <col min="9731" max="9731" width="8.7109375" style="1" customWidth="1"/>
    <col min="9732" max="9732" width="8.28515625" style="1" customWidth="1"/>
    <col min="9733" max="9733" width="11.42578125" style="1"/>
    <col min="9734" max="9734" width="43.85546875" style="1" customWidth="1"/>
    <col min="9735" max="9735" width="7.85546875" style="1" customWidth="1"/>
    <col min="9736" max="9736" width="10.28515625" style="1" customWidth="1"/>
    <col min="9737" max="9737" width="10.42578125" style="1" customWidth="1"/>
    <col min="9738" max="9738" width="17" style="1" customWidth="1"/>
    <col min="9739" max="9739" width="12.7109375" style="1" customWidth="1"/>
    <col min="9740" max="9740" width="36.7109375" style="1" customWidth="1"/>
    <col min="9741" max="9984" width="11.42578125" style="1"/>
    <col min="9985" max="9985" width="1.42578125" style="1" customWidth="1"/>
    <col min="9986" max="9986" width="4.28515625" style="1" customWidth="1"/>
    <col min="9987" max="9987" width="8.7109375" style="1" customWidth="1"/>
    <col min="9988" max="9988" width="8.28515625" style="1" customWidth="1"/>
    <col min="9989" max="9989" width="11.42578125" style="1"/>
    <col min="9990" max="9990" width="43.85546875" style="1" customWidth="1"/>
    <col min="9991" max="9991" width="7.85546875" style="1" customWidth="1"/>
    <col min="9992" max="9992" width="10.28515625" style="1" customWidth="1"/>
    <col min="9993" max="9993" width="10.42578125" style="1" customWidth="1"/>
    <col min="9994" max="9994" width="17" style="1" customWidth="1"/>
    <col min="9995" max="9995" width="12.7109375" style="1" customWidth="1"/>
    <col min="9996" max="9996" width="36.7109375" style="1" customWidth="1"/>
    <col min="9997" max="10240" width="11.42578125" style="1"/>
    <col min="10241" max="10241" width="1.42578125" style="1" customWidth="1"/>
    <col min="10242" max="10242" width="4.28515625" style="1" customWidth="1"/>
    <col min="10243" max="10243" width="8.7109375" style="1" customWidth="1"/>
    <col min="10244" max="10244" width="8.28515625" style="1" customWidth="1"/>
    <col min="10245" max="10245" width="11.42578125" style="1"/>
    <col min="10246" max="10246" width="43.85546875" style="1" customWidth="1"/>
    <col min="10247" max="10247" width="7.85546875" style="1" customWidth="1"/>
    <col min="10248" max="10248" width="10.28515625" style="1" customWidth="1"/>
    <col min="10249" max="10249" width="10.42578125" style="1" customWidth="1"/>
    <col min="10250" max="10250" width="17" style="1" customWidth="1"/>
    <col min="10251" max="10251" width="12.7109375" style="1" customWidth="1"/>
    <col min="10252" max="10252" width="36.7109375" style="1" customWidth="1"/>
    <col min="10253" max="10496" width="11.42578125" style="1"/>
    <col min="10497" max="10497" width="1.42578125" style="1" customWidth="1"/>
    <col min="10498" max="10498" width="4.28515625" style="1" customWidth="1"/>
    <col min="10499" max="10499" width="8.7109375" style="1" customWidth="1"/>
    <col min="10500" max="10500" width="8.28515625" style="1" customWidth="1"/>
    <col min="10501" max="10501" width="11.42578125" style="1"/>
    <col min="10502" max="10502" width="43.85546875" style="1" customWidth="1"/>
    <col min="10503" max="10503" width="7.85546875" style="1" customWidth="1"/>
    <col min="10504" max="10504" width="10.28515625" style="1" customWidth="1"/>
    <col min="10505" max="10505" width="10.42578125" style="1" customWidth="1"/>
    <col min="10506" max="10506" width="17" style="1" customWidth="1"/>
    <col min="10507" max="10507" width="12.7109375" style="1" customWidth="1"/>
    <col min="10508" max="10508" width="36.7109375" style="1" customWidth="1"/>
    <col min="10509" max="10752" width="11.42578125" style="1"/>
    <col min="10753" max="10753" width="1.42578125" style="1" customWidth="1"/>
    <col min="10754" max="10754" width="4.28515625" style="1" customWidth="1"/>
    <col min="10755" max="10755" width="8.7109375" style="1" customWidth="1"/>
    <col min="10756" max="10756" width="8.28515625" style="1" customWidth="1"/>
    <col min="10757" max="10757" width="11.42578125" style="1"/>
    <col min="10758" max="10758" width="43.85546875" style="1" customWidth="1"/>
    <col min="10759" max="10759" width="7.85546875" style="1" customWidth="1"/>
    <col min="10760" max="10760" width="10.28515625" style="1" customWidth="1"/>
    <col min="10761" max="10761" width="10.42578125" style="1" customWidth="1"/>
    <col min="10762" max="10762" width="17" style="1" customWidth="1"/>
    <col min="10763" max="10763" width="12.7109375" style="1" customWidth="1"/>
    <col min="10764" max="10764" width="36.7109375" style="1" customWidth="1"/>
    <col min="10765" max="11008" width="11.42578125" style="1"/>
    <col min="11009" max="11009" width="1.42578125" style="1" customWidth="1"/>
    <col min="11010" max="11010" width="4.28515625" style="1" customWidth="1"/>
    <col min="11011" max="11011" width="8.7109375" style="1" customWidth="1"/>
    <col min="11012" max="11012" width="8.28515625" style="1" customWidth="1"/>
    <col min="11013" max="11013" width="11.42578125" style="1"/>
    <col min="11014" max="11014" width="43.85546875" style="1" customWidth="1"/>
    <col min="11015" max="11015" width="7.85546875" style="1" customWidth="1"/>
    <col min="11016" max="11016" width="10.28515625" style="1" customWidth="1"/>
    <col min="11017" max="11017" width="10.42578125" style="1" customWidth="1"/>
    <col min="11018" max="11018" width="17" style="1" customWidth="1"/>
    <col min="11019" max="11019" width="12.7109375" style="1" customWidth="1"/>
    <col min="11020" max="11020" width="36.7109375" style="1" customWidth="1"/>
    <col min="11021" max="11264" width="11.42578125" style="1"/>
    <col min="11265" max="11265" width="1.42578125" style="1" customWidth="1"/>
    <col min="11266" max="11266" width="4.28515625" style="1" customWidth="1"/>
    <col min="11267" max="11267" width="8.7109375" style="1" customWidth="1"/>
    <col min="11268" max="11268" width="8.28515625" style="1" customWidth="1"/>
    <col min="11269" max="11269" width="11.42578125" style="1"/>
    <col min="11270" max="11270" width="43.85546875" style="1" customWidth="1"/>
    <col min="11271" max="11271" width="7.85546875" style="1" customWidth="1"/>
    <col min="11272" max="11272" width="10.28515625" style="1" customWidth="1"/>
    <col min="11273" max="11273" width="10.42578125" style="1" customWidth="1"/>
    <col min="11274" max="11274" width="17" style="1" customWidth="1"/>
    <col min="11275" max="11275" width="12.7109375" style="1" customWidth="1"/>
    <col min="11276" max="11276" width="36.7109375" style="1" customWidth="1"/>
    <col min="11277" max="11520" width="11.42578125" style="1"/>
    <col min="11521" max="11521" width="1.42578125" style="1" customWidth="1"/>
    <col min="11522" max="11522" width="4.28515625" style="1" customWidth="1"/>
    <col min="11523" max="11523" width="8.7109375" style="1" customWidth="1"/>
    <col min="11524" max="11524" width="8.28515625" style="1" customWidth="1"/>
    <col min="11525" max="11525" width="11.42578125" style="1"/>
    <col min="11526" max="11526" width="43.85546875" style="1" customWidth="1"/>
    <col min="11527" max="11527" width="7.85546875" style="1" customWidth="1"/>
    <col min="11528" max="11528" width="10.28515625" style="1" customWidth="1"/>
    <col min="11529" max="11529" width="10.42578125" style="1" customWidth="1"/>
    <col min="11530" max="11530" width="17" style="1" customWidth="1"/>
    <col min="11531" max="11531" width="12.7109375" style="1" customWidth="1"/>
    <col min="11532" max="11532" width="36.7109375" style="1" customWidth="1"/>
    <col min="11533" max="11776" width="11.42578125" style="1"/>
    <col min="11777" max="11777" width="1.42578125" style="1" customWidth="1"/>
    <col min="11778" max="11778" width="4.28515625" style="1" customWidth="1"/>
    <col min="11779" max="11779" width="8.7109375" style="1" customWidth="1"/>
    <col min="11780" max="11780" width="8.28515625" style="1" customWidth="1"/>
    <col min="11781" max="11781" width="11.42578125" style="1"/>
    <col min="11782" max="11782" width="43.85546875" style="1" customWidth="1"/>
    <col min="11783" max="11783" width="7.85546875" style="1" customWidth="1"/>
    <col min="11784" max="11784" width="10.28515625" style="1" customWidth="1"/>
    <col min="11785" max="11785" width="10.42578125" style="1" customWidth="1"/>
    <col min="11786" max="11786" width="17" style="1" customWidth="1"/>
    <col min="11787" max="11787" width="12.7109375" style="1" customWidth="1"/>
    <col min="11788" max="11788" width="36.7109375" style="1" customWidth="1"/>
    <col min="11789" max="12032" width="11.42578125" style="1"/>
    <col min="12033" max="12033" width="1.42578125" style="1" customWidth="1"/>
    <col min="12034" max="12034" width="4.28515625" style="1" customWidth="1"/>
    <col min="12035" max="12035" width="8.7109375" style="1" customWidth="1"/>
    <col min="12036" max="12036" width="8.28515625" style="1" customWidth="1"/>
    <col min="12037" max="12037" width="11.42578125" style="1"/>
    <col min="12038" max="12038" width="43.85546875" style="1" customWidth="1"/>
    <col min="12039" max="12039" width="7.85546875" style="1" customWidth="1"/>
    <col min="12040" max="12040" width="10.28515625" style="1" customWidth="1"/>
    <col min="12041" max="12041" width="10.42578125" style="1" customWidth="1"/>
    <col min="12042" max="12042" width="17" style="1" customWidth="1"/>
    <col min="12043" max="12043" width="12.7109375" style="1" customWidth="1"/>
    <col min="12044" max="12044" width="36.7109375" style="1" customWidth="1"/>
    <col min="12045" max="12288" width="11.42578125" style="1"/>
    <col min="12289" max="12289" width="1.42578125" style="1" customWidth="1"/>
    <col min="12290" max="12290" width="4.28515625" style="1" customWidth="1"/>
    <col min="12291" max="12291" width="8.7109375" style="1" customWidth="1"/>
    <col min="12292" max="12292" width="8.28515625" style="1" customWidth="1"/>
    <col min="12293" max="12293" width="11.42578125" style="1"/>
    <col min="12294" max="12294" width="43.85546875" style="1" customWidth="1"/>
    <col min="12295" max="12295" width="7.85546875" style="1" customWidth="1"/>
    <col min="12296" max="12296" width="10.28515625" style="1" customWidth="1"/>
    <col min="12297" max="12297" width="10.42578125" style="1" customWidth="1"/>
    <col min="12298" max="12298" width="17" style="1" customWidth="1"/>
    <col min="12299" max="12299" width="12.7109375" style="1" customWidth="1"/>
    <col min="12300" max="12300" width="36.7109375" style="1" customWidth="1"/>
    <col min="12301" max="12544" width="11.42578125" style="1"/>
    <col min="12545" max="12545" width="1.42578125" style="1" customWidth="1"/>
    <col min="12546" max="12546" width="4.28515625" style="1" customWidth="1"/>
    <col min="12547" max="12547" width="8.7109375" style="1" customWidth="1"/>
    <col min="12548" max="12548" width="8.28515625" style="1" customWidth="1"/>
    <col min="12549" max="12549" width="11.42578125" style="1"/>
    <col min="12550" max="12550" width="43.85546875" style="1" customWidth="1"/>
    <col min="12551" max="12551" width="7.85546875" style="1" customWidth="1"/>
    <col min="12552" max="12552" width="10.28515625" style="1" customWidth="1"/>
    <col min="12553" max="12553" width="10.42578125" style="1" customWidth="1"/>
    <col min="12554" max="12554" width="17" style="1" customWidth="1"/>
    <col min="12555" max="12555" width="12.7109375" style="1" customWidth="1"/>
    <col min="12556" max="12556" width="36.7109375" style="1" customWidth="1"/>
    <col min="12557" max="12800" width="11.42578125" style="1"/>
    <col min="12801" max="12801" width="1.42578125" style="1" customWidth="1"/>
    <col min="12802" max="12802" width="4.28515625" style="1" customWidth="1"/>
    <col min="12803" max="12803" width="8.7109375" style="1" customWidth="1"/>
    <col min="12804" max="12804" width="8.28515625" style="1" customWidth="1"/>
    <col min="12805" max="12805" width="11.42578125" style="1"/>
    <col min="12806" max="12806" width="43.85546875" style="1" customWidth="1"/>
    <col min="12807" max="12807" width="7.85546875" style="1" customWidth="1"/>
    <col min="12808" max="12808" width="10.28515625" style="1" customWidth="1"/>
    <col min="12809" max="12809" width="10.42578125" style="1" customWidth="1"/>
    <col min="12810" max="12810" width="17" style="1" customWidth="1"/>
    <col min="12811" max="12811" width="12.7109375" style="1" customWidth="1"/>
    <col min="12812" max="12812" width="36.7109375" style="1" customWidth="1"/>
    <col min="12813" max="13056" width="11.42578125" style="1"/>
    <col min="13057" max="13057" width="1.42578125" style="1" customWidth="1"/>
    <col min="13058" max="13058" width="4.28515625" style="1" customWidth="1"/>
    <col min="13059" max="13059" width="8.7109375" style="1" customWidth="1"/>
    <col min="13060" max="13060" width="8.28515625" style="1" customWidth="1"/>
    <col min="13061" max="13061" width="11.42578125" style="1"/>
    <col min="13062" max="13062" width="43.85546875" style="1" customWidth="1"/>
    <col min="13063" max="13063" width="7.85546875" style="1" customWidth="1"/>
    <col min="13064" max="13064" width="10.28515625" style="1" customWidth="1"/>
    <col min="13065" max="13065" width="10.42578125" style="1" customWidth="1"/>
    <col min="13066" max="13066" width="17" style="1" customWidth="1"/>
    <col min="13067" max="13067" width="12.7109375" style="1" customWidth="1"/>
    <col min="13068" max="13068" width="36.7109375" style="1" customWidth="1"/>
    <col min="13069" max="13312" width="11.42578125" style="1"/>
    <col min="13313" max="13313" width="1.42578125" style="1" customWidth="1"/>
    <col min="13314" max="13314" width="4.28515625" style="1" customWidth="1"/>
    <col min="13315" max="13315" width="8.7109375" style="1" customWidth="1"/>
    <col min="13316" max="13316" width="8.28515625" style="1" customWidth="1"/>
    <col min="13317" max="13317" width="11.42578125" style="1"/>
    <col min="13318" max="13318" width="43.85546875" style="1" customWidth="1"/>
    <col min="13319" max="13319" width="7.85546875" style="1" customWidth="1"/>
    <col min="13320" max="13320" width="10.28515625" style="1" customWidth="1"/>
    <col min="13321" max="13321" width="10.42578125" style="1" customWidth="1"/>
    <col min="13322" max="13322" width="17" style="1" customWidth="1"/>
    <col min="13323" max="13323" width="12.7109375" style="1" customWidth="1"/>
    <col min="13324" max="13324" width="36.7109375" style="1" customWidth="1"/>
    <col min="13325" max="13568" width="11.42578125" style="1"/>
    <col min="13569" max="13569" width="1.42578125" style="1" customWidth="1"/>
    <col min="13570" max="13570" width="4.28515625" style="1" customWidth="1"/>
    <col min="13571" max="13571" width="8.7109375" style="1" customWidth="1"/>
    <col min="13572" max="13572" width="8.28515625" style="1" customWidth="1"/>
    <col min="13573" max="13573" width="11.42578125" style="1"/>
    <col min="13574" max="13574" width="43.85546875" style="1" customWidth="1"/>
    <col min="13575" max="13575" width="7.85546875" style="1" customWidth="1"/>
    <col min="13576" max="13576" width="10.28515625" style="1" customWidth="1"/>
    <col min="13577" max="13577" width="10.42578125" style="1" customWidth="1"/>
    <col min="13578" max="13578" width="17" style="1" customWidth="1"/>
    <col min="13579" max="13579" width="12.7109375" style="1" customWidth="1"/>
    <col min="13580" max="13580" width="36.7109375" style="1" customWidth="1"/>
    <col min="13581" max="13824" width="11.42578125" style="1"/>
    <col min="13825" max="13825" width="1.42578125" style="1" customWidth="1"/>
    <col min="13826" max="13826" width="4.28515625" style="1" customWidth="1"/>
    <col min="13827" max="13827" width="8.7109375" style="1" customWidth="1"/>
    <col min="13828" max="13828" width="8.28515625" style="1" customWidth="1"/>
    <col min="13829" max="13829" width="11.42578125" style="1"/>
    <col min="13830" max="13830" width="43.85546875" style="1" customWidth="1"/>
    <col min="13831" max="13831" width="7.85546875" style="1" customWidth="1"/>
    <col min="13832" max="13832" width="10.28515625" style="1" customWidth="1"/>
    <col min="13833" max="13833" width="10.42578125" style="1" customWidth="1"/>
    <col min="13834" max="13834" width="17" style="1" customWidth="1"/>
    <col min="13835" max="13835" width="12.7109375" style="1" customWidth="1"/>
    <col min="13836" max="13836" width="36.7109375" style="1" customWidth="1"/>
    <col min="13837" max="14080" width="11.42578125" style="1"/>
    <col min="14081" max="14081" width="1.42578125" style="1" customWidth="1"/>
    <col min="14082" max="14082" width="4.28515625" style="1" customWidth="1"/>
    <col min="14083" max="14083" width="8.7109375" style="1" customWidth="1"/>
    <col min="14084" max="14084" width="8.28515625" style="1" customWidth="1"/>
    <col min="14085" max="14085" width="11.42578125" style="1"/>
    <col min="14086" max="14086" width="43.85546875" style="1" customWidth="1"/>
    <col min="14087" max="14087" width="7.85546875" style="1" customWidth="1"/>
    <col min="14088" max="14088" width="10.28515625" style="1" customWidth="1"/>
    <col min="14089" max="14089" width="10.42578125" style="1" customWidth="1"/>
    <col min="14090" max="14090" width="17" style="1" customWidth="1"/>
    <col min="14091" max="14091" width="12.7109375" style="1" customWidth="1"/>
    <col min="14092" max="14092" width="36.7109375" style="1" customWidth="1"/>
    <col min="14093" max="14336" width="11.42578125" style="1"/>
    <col min="14337" max="14337" width="1.42578125" style="1" customWidth="1"/>
    <col min="14338" max="14338" width="4.28515625" style="1" customWidth="1"/>
    <col min="14339" max="14339" width="8.7109375" style="1" customWidth="1"/>
    <col min="14340" max="14340" width="8.28515625" style="1" customWidth="1"/>
    <col min="14341" max="14341" width="11.42578125" style="1"/>
    <col min="14342" max="14342" width="43.85546875" style="1" customWidth="1"/>
    <col min="14343" max="14343" width="7.85546875" style="1" customWidth="1"/>
    <col min="14344" max="14344" width="10.28515625" style="1" customWidth="1"/>
    <col min="14345" max="14345" width="10.42578125" style="1" customWidth="1"/>
    <col min="14346" max="14346" width="17" style="1" customWidth="1"/>
    <col min="14347" max="14347" width="12.7109375" style="1" customWidth="1"/>
    <col min="14348" max="14348" width="36.7109375" style="1" customWidth="1"/>
    <col min="14349" max="14592" width="11.42578125" style="1"/>
    <col min="14593" max="14593" width="1.42578125" style="1" customWidth="1"/>
    <col min="14594" max="14594" width="4.28515625" style="1" customWidth="1"/>
    <col min="14595" max="14595" width="8.7109375" style="1" customWidth="1"/>
    <col min="14596" max="14596" width="8.28515625" style="1" customWidth="1"/>
    <col min="14597" max="14597" width="11.42578125" style="1"/>
    <col min="14598" max="14598" width="43.85546875" style="1" customWidth="1"/>
    <col min="14599" max="14599" width="7.85546875" style="1" customWidth="1"/>
    <col min="14600" max="14600" width="10.28515625" style="1" customWidth="1"/>
    <col min="14601" max="14601" width="10.42578125" style="1" customWidth="1"/>
    <col min="14602" max="14602" width="17" style="1" customWidth="1"/>
    <col min="14603" max="14603" width="12.7109375" style="1" customWidth="1"/>
    <col min="14604" max="14604" width="36.7109375" style="1" customWidth="1"/>
    <col min="14605" max="14848" width="11.42578125" style="1"/>
    <col min="14849" max="14849" width="1.42578125" style="1" customWidth="1"/>
    <col min="14850" max="14850" width="4.28515625" style="1" customWidth="1"/>
    <col min="14851" max="14851" width="8.7109375" style="1" customWidth="1"/>
    <col min="14852" max="14852" width="8.28515625" style="1" customWidth="1"/>
    <col min="14853" max="14853" width="11.42578125" style="1"/>
    <col min="14854" max="14854" width="43.85546875" style="1" customWidth="1"/>
    <col min="14855" max="14855" width="7.85546875" style="1" customWidth="1"/>
    <col min="14856" max="14856" width="10.28515625" style="1" customWidth="1"/>
    <col min="14857" max="14857" width="10.42578125" style="1" customWidth="1"/>
    <col min="14858" max="14858" width="17" style="1" customWidth="1"/>
    <col min="14859" max="14859" width="12.7109375" style="1" customWidth="1"/>
    <col min="14860" max="14860" width="36.7109375" style="1" customWidth="1"/>
    <col min="14861" max="15104" width="11.42578125" style="1"/>
    <col min="15105" max="15105" width="1.42578125" style="1" customWidth="1"/>
    <col min="15106" max="15106" width="4.28515625" style="1" customWidth="1"/>
    <col min="15107" max="15107" width="8.7109375" style="1" customWidth="1"/>
    <col min="15108" max="15108" width="8.28515625" style="1" customWidth="1"/>
    <col min="15109" max="15109" width="11.42578125" style="1"/>
    <col min="15110" max="15110" width="43.85546875" style="1" customWidth="1"/>
    <col min="15111" max="15111" width="7.85546875" style="1" customWidth="1"/>
    <col min="15112" max="15112" width="10.28515625" style="1" customWidth="1"/>
    <col min="15113" max="15113" width="10.42578125" style="1" customWidth="1"/>
    <col min="15114" max="15114" width="17" style="1" customWidth="1"/>
    <col min="15115" max="15115" width="12.7109375" style="1" customWidth="1"/>
    <col min="15116" max="15116" width="36.7109375" style="1" customWidth="1"/>
    <col min="15117" max="15360" width="11.42578125" style="1"/>
    <col min="15361" max="15361" width="1.42578125" style="1" customWidth="1"/>
    <col min="15362" max="15362" width="4.28515625" style="1" customWidth="1"/>
    <col min="15363" max="15363" width="8.7109375" style="1" customWidth="1"/>
    <col min="15364" max="15364" width="8.28515625" style="1" customWidth="1"/>
    <col min="15365" max="15365" width="11.42578125" style="1"/>
    <col min="15366" max="15366" width="43.85546875" style="1" customWidth="1"/>
    <col min="15367" max="15367" width="7.85546875" style="1" customWidth="1"/>
    <col min="15368" max="15368" width="10.28515625" style="1" customWidth="1"/>
    <col min="15369" max="15369" width="10.42578125" style="1" customWidth="1"/>
    <col min="15370" max="15370" width="17" style="1" customWidth="1"/>
    <col min="15371" max="15371" width="12.7109375" style="1" customWidth="1"/>
    <col min="15372" max="15372" width="36.7109375" style="1" customWidth="1"/>
    <col min="15373" max="15616" width="11.42578125" style="1"/>
    <col min="15617" max="15617" width="1.42578125" style="1" customWidth="1"/>
    <col min="15618" max="15618" width="4.28515625" style="1" customWidth="1"/>
    <col min="15619" max="15619" width="8.7109375" style="1" customWidth="1"/>
    <col min="15620" max="15620" width="8.28515625" style="1" customWidth="1"/>
    <col min="15621" max="15621" width="11.42578125" style="1"/>
    <col min="15622" max="15622" width="43.85546875" style="1" customWidth="1"/>
    <col min="15623" max="15623" width="7.85546875" style="1" customWidth="1"/>
    <col min="15624" max="15624" width="10.28515625" style="1" customWidth="1"/>
    <col min="15625" max="15625" width="10.42578125" style="1" customWidth="1"/>
    <col min="15626" max="15626" width="17" style="1" customWidth="1"/>
    <col min="15627" max="15627" width="12.7109375" style="1" customWidth="1"/>
    <col min="15628" max="15628" width="36.7109375" style="1" customWidth="1"/>
    <col min="15629" max="15872" width="11.42578125" style="1"/>
    <col min="15873" max="15873" width="1.42578125" style="1" customWidth="1"/>
    <col min="15874" max="15874" width="4.28515625" style="1" customWidth="1"/>
    <col min="15875" max="15875" width="8.7109375" style="1" customWidth="1"/>
    <col min="15876" max="15876" width="8.28515625" style="1" customWidth="1"/>
    <col min="15877" max="15877" width="11.42578125" style="1"/>
    <col min="15878" max="15878" width="43.85546875" style="1" customWidth="1"/>
    <col min="15879" max="15879" width="7.85546875" style="1" customWidth="1"/>
    <col min="15880" max="15880" width="10.28515625" style="1" customWidth="1"/>
    <col min="15881" max="15881" width="10.42578125" style="1" customWidth="1"/>
    <col min="15882" max="15882" width="17" style="1" customWidth="1"/>
    <col min="15883" max="15883" width="12.7109375" style="1" customWidth="1"/>
    <col min="15884" max="15884" width="36.7109375" style="1" customWidth="1"/>
    <col min="15885" max="16128" width="11.42578125" style="1"/>
    <col min="16129" max="16129" width="1.42578125" style="1" customWidth="1"/>
    <col min="16130" max="16130" width="4.28515625" style="1" customWidth="1"/>
    <col min="16131" max="16131" width="8.7109375" style="1" customWidth="1"/>
    <col min="16132" max="16132" width="8.28515625" style="1" customWidth="1"/>
    <col min="16133" max="16133" width="11.42578125" style="1"/>
    <col min="16134" max="16134" width="43.85546875" style="1" customWidth="1"/>
    <col min="16135" max="16135" width="7.85546875" style="1" customWidth="1"/>
    <col min="16136" max="16136" width="10.28515625" style="1" customWidth="1"/>
    <col min="16137" max="16137" width="10.42578125" style="1" customWidth="1"/>
    <col min="16138" max="16138" width="17" style="1" customWidth="1"/>
    <col min="16139" max="16139" width="12.7109375" style="1" customWidth="1"/>
    <col min="16140" max="16140" width="36.7109375" style="1" customWidth="1"/>
    <col min="16141" max="16384" width="11.42578125" style="1"/>
  </cols>
  <sheetData>
    <row r="1" spans="2:11">
      <c r="B1" s="250" t="s">
        <v>0</v>
      </c>
      <c r="C1" s="250"/>
      <c r="D1" s="250"/>
      <c r="E1" s="250"/>
      <c r="F1" s="250"/>
      <c r="G1" s="250"/>
      <c r="H1" s="250"/>
      <c r="I1" s="250"/>
      <c r="J1" s="250"/>
    </row>
    <row r="2" spans="2:11" ht="18" customHeight="1">
      <c r="B2" s="251" t="s">
        <v>1</v>
      </c>
      <c r="C2" s="251"/>
      <c r="D2" s="251"/>
      <c r="E2" s="251"/>
      <c r="F2" s="251"/>
      <c r="G2" s="251"/>
      <c r="H2" s="251"/>
      <c r="I2" s="251"/>
      <c r="J2" s="251"/>
    </row>
    <row r="3" spans="2:11" ht="15.75" customHeight="1">
      <c r="B3" s="252" t="s">
        <v>2</v>
      </c>
      <c r="C3" s="252"/>
      <c r="D3" s="252"/>
      <c r="E3" s="252"/>
      <c r="F3" s="252"/>
      <c r="G3" s="252"/>
      <c r="H3" s="252"/>
      <c r="I3" s="252"/>
      <c r="J3" s="252"/>
    </row>
    <row r="4" spans="2:11">
      <c r="B4" s="2"/>
      <c r="C4" s="3"/>
      <c r="D4" s="3"/>
      <c r="E4" s="3"/>
      <c r="F4" s="4"/>
      <c r="G4" s="3"/>
      <c r="H4" s="5"/>
    </row>
    <row r="5" spans="2:11" ht="15">
      <c r="B5" s="253" t="s">
        <v>127</v>
      </c>
      <c r="C5" s="253"/>
      <c r="D5" s="253"/>
      <c r="E5" s="253"/>
      <c r="F5" s="253"/>
      <c r="G5" s="253"/>
      <c r="H5" s="253"/>
      <c r="I5" s="253"/>
      <c r="J5" s="253"/>
    </row>
    <row r="6" spans="2:11">
      <c r="B6" s="2"/>
      <c r="C6" s="3"/>
      <c r="D6" s="3"/>
      <c r="E6" s="3"/>
      <c r="F6" s="4"/>
      <c r="G6" s="3"/>
      <c r="H6" s="5"/>
    </row>
    <row r="7" spans="2:11" ht="15.75">
      <c r="B7" s="252" t="s">
        <v>133</v>
      </c>
      <c r="C7" s="252"/>
      <c r="D7" s="252"/>
      <c r="E7" s="252"/>
      <c r="F7" s="252"/>
      <c r="G7" s="252"/>
      <c r="H7" s="252"/>
      <c r="I7" s="252"/>
      <c r="J7" s="252"/>
    </row>
    <row r="8" spans="2:11">
      <c r="B8" s="2"/>
      <c r="C8" s="3"/>
      <c r="D8" s="3"/>
      <c r="E8" s="3"/>
      <c r="F8" s="4"/>
      <c r="G8" s="3"/>
      <c r="H8" s="5"/>
    </row>
    <row r="9" spans="2:11" ht="44.25" customHeight="1">
      <c r="B9" s="254" t="s">
        <v>134</v>
      </c>
      <c r="C9" s="254"/>
      <c r="D9" s="254"/>
      <c r="E9" s="254"/>
      <c r="F9" s="254"/>
      <c r="G9" s="254"/>
      <c r="H9" s="254"/>
      <c r="I9" s="254"/>
      <c r="J9" s="254"/>
    </row>
    <row r="10" spans="2:11" ht="15.75" customHeight="1">
      <c r="B10" s="265" t="s">
        <v>128</v>
      </c>
      <c r="C10" s="265"/>
      <c r="D10" s="265"/>
      <c r="E10" s="265"/>
      <c r="F10" s="265"/>
      <c r="G10" s="265"/>
      <c r="H10" s="265"/>
      <c r="I10" s="265"/>
      <c r="J10" s="265"/>
      <c r="K10" s="8"/>
    </row>
    <row r="11" spans="2:11" ht="15" customHeight="1">
      <c r="B11" s="265"/>
      <c r="C11" s="265"/>
      <c r="D11" s="265"/>
      <c r="E11" s="265"/>
      <c r="F11" s="265"/>
      <c r="G11" s="265"/>
      <c r="H11" s="265"/>
      <c r="I11" s="265"/>
      <c r="J11" s="265"/>
    </row>
    <row r="12" spans="2:11" ht="15" customHeight="1">
      <c r="B12" s="265"/>
      <c r="C12" s="265"/>
      <c r="D12" s="265"/>
      <c r="E12" s="265"/>
      <c r="F12" s="265"/>
      <c r="G12" s="265"/>
      <c r="H12" s="265"/>
      <c r="I12" s="265"/>
      <c r="J12" s="265"/>
    </row>
    <row r="13" spans="2:11" ht="15">
      <c r="D13" s="10"/>
      <c r="E13" s="10"/>
      <c r="F13" s="10"/>
      <c r="J13" s="9"/>
    </row>
    <row r="14" spans="2:11" ht="19.5" customHeight="1">
      <c r="B14" s="257" t="s">
        <v>5</v>
      </c>
      <c r="C14" s="248" t="s">
        <v>6</v>
      </c>
      <c r="D14" s="257" t="s">
        <v>7</v>
      </c>
      <c r="E14" s="258"/>
      <c r="F14" s="257" t="s">
        <v>8</v>
      </c>
      <c r="G14" s="257" t="s">
        <v>9</v>
      </c>
      <c r="H14" s="257" t="s">
        <v>10</v>
      </c>
      <c r="I14" s="248" t="s">
        <v>11</v>
      </c>
      <c r="J14" s="249" t="s">
        <v>12</v>
      </c>
    </row>
    <row r="15" spans="2:11" ht="19.5" customHeight="1">
      <c r="B15" s="257"/>
      <c r="C15" s="248"/>
      <c r="D15" s="147" t="s">
        <v>13</v>
      </c>
      <c r="E15" s="147" t="s">
        <v>14</v>
      </c>
      <c r="F15" s="257"/>
      <c r="G15" s="257"/>
      <c r="H15" s="257"/>
      <c r="I15" s="248"/>
      <c r="J15" s="249"/>
    </row>
    <row r="16" spans="2:11" ht="78" customHeight="1">
      <c r="B16" s="12">
        <v>1</v>
      </c>
      <c r="C16" s="148" t="s">
        <v>132</v>
      </c>
      <c r="D16" s="140">
        <v>450</v>
      </c>
      <c r="E16" s="148" t="s">
        <v>132</v>
      </c>
      <c r="F16" s="247" t="s">
        <v>136</v>
      </c>
      <c r="G16" s="140" t="s">
        <v>15</v>
      </c>
      <c r="H16" s="144">
        <v>75.539144495236854</v>
      </c>
      <c r="I16" s="142">
        <f>+'APU mezcla 3701'!N92</f>
        <v>912210</v>
      </c>
      <c r="J16" s="143">
        <f>+H16*I16</f>
        <v>68907563.000000015</v>
      </c>
    </row>
    <row r="17" spans="2:12">
      <c r="B17" s="273" t="s">
        <v>16</v>
      </c>
      <c r="C17" s="274"/>
      <c r="D17" s="274"/>
      <c r="E17" s="274"/>
      <c r="F17" s="274"/>
      <c r="G17" s="274"/>
      <c r="H17" s="274"/>
      <c r="I17" s="275"/>
      <c r="J17" s="13">
        <f>SUM(J16:J16)</f>
        <v>68907563.000000015</v>
      </c>
    </row>
    <row r="18" spans="2:12">
      <c r="B18" s="273" t="s">
        <v>17</v>
      </c>
      <c r="C18" s="274"/>
      <c r="D18" s="274"/>
      <c r="E18" s="274"/>
      <c r="F18" s="274"/>
      <c r="G18" s="274"/>
      <c r="H18" s="274"/>
      <c r="I18" s="275"/>
      <c r="J18" s="13">
        <f>+ROUND(J17*0.19,0)</f>
        <v>13092437</v>
      </c>
      <c r="L18" s="14"/>
    </row>
    <row r="19" spans="2:12" ht="15">
      <c r="B19" s="276" t="s">
        <v>12</v>
      </c>
      <c r="C19" s="277"/>
      <c r="D19" s="277"/>
      <c r="E19" s="277"/>
      <c r="F19" s="277"/>
      <c r="G19" s="277"/>
      <c r="H19" s="277"/>
      <c r="I19" s="278"/>
      <c r="J19" s="15">
        <f>+J18+J17</f>
        <v>82000000.000000015</v>
      </c>
      <c r="K19" s="16"/>
      <c r="L19" s="17"/>
    </row>
    <row r="20" spans="2:12" ht="13.5" thickBot="1">
      <c r="J20" s="8"/>
      <c r="K20" s="8"/>
    </row>
    <row r="21" spans="2:12" ht="53.25" customHeight="1">
      <c r="B21" s="279" t="s">
        <v>18</v>
      </c>
      <c r="C21" s="280"/>
      <c r="D21" s="280"/>
      <c r="E21" s="280"/>
      <c r="F21" s="280"/>
      <c r="G21" s="281" t="s">
        <v>19</v>
      </c>
      <c r="H21" s="282"/>
      <c r="I21" s="283"/>
      <c r="J21" s="18" t="s">
        <v>20</v>
      </c>
      <c r="K21" s="8"/>
    </row>
    <row r="22" spans="2:12" ht="33.75" customHeight="1">
      <c r="B22" s="266" t="s">
        <v>21</v>
      </c>
      <c r="C22" s="267"/>
      <c r="D22" s="267"/>
      <c r="E22" s="267"/>
      <c r="F22" s="267"/>
      <c r="G22" s="255" t="s">
        <v>22</v>
      </c>
      <c r="H22" s="256"/>
      <c r="I22" s="19" t="s">
        <v>23</v>
      </c>
      <c r="J22" s="20">
        <v>0.2</v>
      </c>
    </row>
    <row r="23" spans="2:12" ht="33.75" customHeight="1">
      <c r="B23" s="266" t="s">
        <v>24</v>
      </c>
      <c r="C23" s="267"/>
      <c r="D23" s="267"/>
      <c r="E23" s="267"/>
      <c r="F23" s="267"/>
      <c r="G23" s="268" t="s">
        <v>25</v>
      </c>
      <c r="H23" s="269"/>
      <c r="I23" s="19" t="s">
        <v>26</v>
      </c>
      <c r="J23" s="20">
        <v>0.05</v>
      </c>
    </row>
    <row r="24" spans="2:12" ht="38.25" customHeight="1">
      <c r="B24" s="266" t="s">
        <v>27</v>
      </c>
      <c r="C24" s="267"/>
      <c r="D24" s="267"/>
      <c r="E24" s="267"/>
      <c r="F24" s="267"/>
      <c r="G24" s="255" t="s">
        <v>28</v>
      </c>
      <c r="H24" s="256"/>
      <c r="I24" s="19" t="s">
        <v>29</v>
      </c>
      <c r="J24" s="20">
        <v>0.05</v>
      </c>
    </row>
    <row r="25" spans="2:12" ht="44.25" customHeight="1" thickBot="1">
      <c r="B25" s="266" t="s">
        <v>30</v>
      </c>
      <c r="C25" s="267"/>
      <c r="D25" s="267"/>
      <c r="E25" s="267"/>
      <c r="F25" s="270"/>
      <c r="G25" s="271" t="s">
        <v>31</v>
      </c>
      <c r="H25" s="272"/>
      <c r="I25" s="21" t="s">
        <v>32</v>
      </c>
      <c r="J25" s="22">
        <f>SUM(J22:J24)</f>
        <v>0.3</v>
      </c>
    </row>
    <row r="26" spans="2:12" ht="37.5" customHeight="1" thickBot="1">
      <c r="B26" s="259" t="s">
        <v>33</v>
      </c>
      <c r="C26" s="260"/>
      <c r="D26" s="260"/>
      <c r="E26" s="260"/>
      <c r="F26" s="261"/>
      <c r="G26" s="23"/>
      <c r="H26" s="24"/>
      <c r="I26" s="25"/>
      <c r="J26" s="26"/>
    </row>
    <row r="27" spans="2:12" ht="15">
      <c r="C27" s="27"/>
    </row>
    <row r="28" spans="2:12">
      <c r="B28" s="28" t="s">
        <v>34</v>
      </c>
      <c r="D28" s="29"/>
      <c r="E28" s="29"/>
      <c r="F28" s="29"/>
      <c r="G28" s="29"/>
      <c r="H28" s="29"/>
      <c r="I28" s="29"/>
      <c r="J28" s="30"/>
    </row>
    <row r="29" spans="2:12">
      <c r="B29" s="262" t="s">
        <v>35</v>
      </c>
      <c r="C29" s="263"/>
      <c r="D29" s="263"/>
      <c r="E29" s="263"/>
      <c r="F29" s="31"/>
      <c r="G29" s="31"/>
      <c r="H29" s="32"/>
      <c r="I29" s="33"/>
      <c r="J29" s="33"/>
    </row>
    <row r="30" spans="2:12">
      <c r="B30" s="145"/>
      <c r="C30" s="146"/>
      <c r="D30" s="146"/>
      <c r="E30" s="146"/>
      <c r="F30" s="31"/>
      <c r="G30" s="31"/>
      <c r="H30" s="32"/>
      <c r="I30" s="33"/>
      <c r="J30" s="33"/>
    </row>
    <row r="31" spans="2:12">
      <c r="B31" s="36" t="s">
        <v>36</v>
      </c>
      <c r="C31" s="37"/>
      <c r="D31" s="36"/>
      <c r="E31" s="36"/>
      <c r="F31" s="36"/>
      <c r="G31" s="36"/>
      <c r="H31" s="38"/>
      <c r="I31" s="33"/>
      <c r="J31" s="33"/>
    </row>
    <row r="32" spans="2:12">
      <c r="B32" s="36" t="s">
        <v>37</v>
      </c>
      <c r="C32" s="39"/>
      <c r="D32" s="39"/>
      <c r="E32" s="39"/>
      <c r="F32" s="39"/>
      <c r="G32" s="39"/>
      <c r="H32" s="40"/>
      <c r="I32" s="33"/>
      <c r="J32" s="33"/>
    </row>
    <row r="33" spans="2:10">
      <c r="B33" s="36" t="s">
        <v>38</v>
      </c>
      <c r="C33" s="39"/>
      <c r="D33" s="39"/>
      <c r="E33" s="39"/>
      <c r="F33" s="39"/>
      <c r="G33" s="39"/>
      <c r="H33" s="40"/>
      <c r="I33" s="33"/>
      <c r="J33" s="33"/>
    </row>
    <row r="34" spans="2:10">
      <c r="B34" s="36" t="s">
        <v>39</v>
      </c>
      <c r="C34" s="37"/>
      <c r="D34" s="36"/>
      <c r="E34" s="36"/>
      <c r="F34" s="36"/>
      <c r="G34" s="36"/>
      <c r="H34" s="40"/>
      <c r="I34" s="33"/>
      <c r="J34" s="33"/>
    </row>
    <row r="35" spans="2:10" ht="25.5" customHeight="1">
      <c r="B35" s="36" t="s">
        <v>40</v>
      </c>
      <c r="C35" s="39"/>
      <c r="D35" s="39"/>
      <c r="E35" s="39"/>
      <c r="F35" s="39"/>
      <c r="G35" s="39"/>
      <c r="H35" s="40"/>
      <c r="I35" s="33"/>
      <c r="J35" s="33"/>
    </row>
    <row r="36" spans="2:10">
      <c r="B36" s="36" t="s">
        <v>41</v>
      </c>
      <c r="C36" s="39"/>
      <c r="D36" s="39"/>
      <c r="E36" s="39"/>
      <c r="F36" s="39"/>
      <c r="G36" s="39"/>
      <c r="H36" s="40"/>
      <c r="I36" s="33"/>
      <c r="J36" s="33"/>
    </row>
    <row r="37" spans="2:10">
      <c r="B37" s="36" t="s">
        <v>42</v>
      </c>
      <c r="C37" s="37"/>
      <c r="D37" s="36"/>
      <c r="E37" s="36"/>
      <c r="F37" s="36"/>
      <c r="G37" s="36"/>
      <c r="H37" s="40"/>
      <c r="I37" s="33"/>
      <c r="J37" s="33"/>
    </row>
    <row r="38" spans="2:10">
      <c r="B38" s="36" t="s">
        <v>43</v>
      </c>
      <c r="C38" s="39"/>
      <c r="D38" s="40"/>
      <c r="E38" s="40"/>
      <c r="F38" s="40"/>
      <c r="G38" s="40"/>
      <c r="H38" s="40"/>
      <c r="I38" s="33"/>
      <c r="J38" s="33"/>
    </row>
    <row r="39" spans="2:10" ht="13.5">
      <c r="B39" s="41"/>
      <c r="C39" s="41"/>
      <c r="D39" s="42"/>
      <c r="E39" s="42"/>
      <c r="F39" s="42"/>
      <c r="G39" s="42"/>
      <c r="H39" s="43"/>
      <c r="I39" s="43"/>
      <c r="J39" s="44"/>
    </row>
    <row r="40" spans="2:10" ht="13.5">
      <c r="B40" s="45" t="s">
        <v>44</v>
      </c>
      <c r="C40" s="41"/>
      <c r="D40" s="42"/>
      <c r="E40" s="42"/>
      <c r="F40" s="42"/>
      <c r="G40" s="42"/>
      <c r="H40" s="43"/>
      <c r="I40" s="43"/>
      <c r="J40" s="44"/>
    </row>
    <row r="41" spans="2:10" ht="13.5">
      <c r="B41" s="41"/>
      <c r="C41" s="41"/>
      <c r="D41" s="42"/>
      <c r="E41" s="42"/>
      <c r="F41" s="42"/>
      <c r="G41" s="42"/>
      <c r="H41" s="43"/>
      <c r="I41" s="43"/>
      <c r="J41" s="44"/>
    </row>
    <row r="42" spans="2:10" ht="13.5">
      <c r="B42" s="264" t="s">
        <v>45</v>
      </c>
      <c r="C42" s="264"/>
      <c r="D42" s="264"/>
      <c r="E42" s="264"/>
      <c r="F42" s="264"/>
      <c r="G42" s="264"/>
      <c r="H42" s="264"/>
      <c r="I42" s="264"/>
      <c r="J42" s="264"/>
    </row>
    <row r="43" spans="2:10" ht="13.5">
      <c r="B43" s="41"/>
      <c r="C43" s="41"/>
      <c r="D43" s="42"/>
      <c r="E43" s="42"/>
      <c r="F43" s="42"/>
      <c r="G43" s="42"/>
      <c r="H43" s="43"/>
      <c r="I43" s="43"/>
      <c r="J43" s="44"/>
    </row>
    <row r="44" spans="2:10" ht="13.5">
      <c r="B44" s="45" t="s">
        <v>46</v>
      </c>
      <c r="C44" s="41"/>
      <c r="D44" s="42"/>
      <c r="E44" s="42"/>
      <c r="F44" s="42"/>
      <c r="G44" s="42"/>
      <c r="H44" s="43"/>
      <c r="I44" s="43"/>
      <c r="J44" s="44"/>
    </row>
    <row r="45" spans="2:10" ht="13.5">
      <c r="B45" s="41"/>
      <c r="C45" s="41"/>
      <c r="D45" s="42"/>
      <c r="E45" s="42"/>
      <c r="F45" s="42"/>
      <c r="G45" s="42"/>
      <c r="H45" s="43"/>
      <c r="I45" s="43"/>
      <c r="J45" s="44"/>
    </row>
    <row r="46" spans="2:10" ht="13.5">
      <c r="B46" s="45" t="s">
        <v>47</v>
      </c>
      <c r="C46" s="41"/>
      <c r="D46" s="42"/>
      <c r="E46" s="42"/>
      <c r="F46" s="42"/>
      <c r="G46" s="42"/>
      <c r="H46" s="43"/>
      <c r="I46" s="43"/>
      <c r="J46" s="44"/>
    </row>
  </sheetData>
  <mergeCells count="31">
    <mergeCell ref="B26:F26"/>
    <mergeCell ref="B29:E29"/>
    <mergeCell ref="B42:J42"/>
    <mergeCell ref="B10:J12"/>
    <mergeCell ref="B23:F23"/>
    <mergeCell ref="G23:H23"/>
    <mergeCell ref="B24:F24"/>
    <mergeCell ref="G24:H24"/>
    <mergeCell ref="B25:F25"/>
    <mergeCell ref="G25:H25"/>
    <mergeCell ref="B17:I17"/>
    <mergeCell ref="B18:I18"/>
    <mergeCell ref="B19:I19"/>
    <mergeCell ref="B21:F21"/>
    <mergeCell ref="G21:I21"/>
    <mergeCell ref="B22:F22"/>
    <mergeCell ref="G22:H22"/>
    <mergeCell ref="B14:B15"/>
    <mergeCell ref="C14:C15"/>
    <mergeCell ref="D14:E14"/>
    <mergeCell ref="F14:F15"/>
    <mergeCell ref="G14:G15"/>
    <mergeCell ref="H14:H15"/>
    <mergeCell ref="I14:I15"/>
    <mergeCell ref="J14:J15"/>
    <mergeCell ref="B1:J1"/>
    <mergeCell ref="B2:J2"/>
    <mergeCell ref="B3:J3"/>
    <mergeCell ref="B5:J5"/>
    <mergeCell ref="B7:J7"/>
    <mergeCell ref="B9:J9"/>
  </mergeCells>
  <pageMargins left="0.7" right="0.7" top="0.75" bottom="0.75" header="0.3" footer="0.3"/>
  <pageSetup paperSize="9" scale="71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B1:L46"/>
  <sheetViews>
    <sheetView view="pageBreakPreview" zoomScale="110" zoomScaleNormal="100" zoomScaleSheetLayoutView="110" workbookViewId="0">
      <selection activeCell="J16" sqref="J16"/>
    </sheetView>
  </sheetViews>
  <sheetFormatPr baseColWidth="10" defaultRowHeight="12.75"/>
  <cols>
    <col min="1" max="1" width="1.42578125" style="1" customWidth="1"/>
    <col min="2" max="2" width="4.28515625" style="1" customWidth="1"/>
    <col min="3" max="3" width="8.7109375" style="1" customWidth="1"/>
    <col min="4" max="4" width="8.28515625" style="1" customWidth="1"/>
    <col min="5" max="5" width="11.42578125" style="1"/>
    <col min="6" max="6" width="43.85546875" style="1" customWidth="1"/>
    <col min="7" max="7" width="7.85546875" style="1" customWidth="1"/>
    <col min="8" max="8" width="10.28515625" style="1" customWidth="1"/>
    <col min="9" max="9" width="10.42578125" style="1" customWidth="1"/>
    <col min="10" max="10" width="17" style="1" customWidth="1"/>
    <col min="11" max="11" width="13.5703125" style="1" bestFit="1" customWidth="1"/>
    <col min="12" max="12" width="36.7109375" style="1" customWidth="1"/>
    <col min="13" max="256" width="11.42578125" style="1"/>
    <col min="257" max="257" width="1.42578125" style="1" customWidth="1"/>
    <col min="258" max="258" width="4.28515625" style="1" customWidth="1"/>
    <col min="259" max="259" width="8.7109375" style="1" customWidth="1"/>
    <col min="260" max="260" width="8.28515625" style="1" customWidth="1"/>
    <col min="261" max="261" width="11.42578125" style="1"/>
    <col min="262" max="262" width="43.85546875" style="1" customWidth="1"/>
    <col min="263" max="263" width="7.85546875" style="1" customWidth="1"/>
    <col min="264" max="264" width="10.28515625" style="1" customWidth="1"/>
    <col min="265" max="265" width="10.42578125" style="1" customWidth="1"/>
    <col min="266" max="266" width="17" style="1" customWidth="1"/>
    <col min="267" max="267" width="12.7109375" style="1" bestFit="1" customWidth="1"/>
    <col min="268" max="268" width="36.7109375" style="1" customWidth="1"/>
    <col min="269" max="512" width="11.42578125" style="1"/>
    <col min="513" max="513" width="1.42578125" style="1" customWidth="1"/>
    <col min="514" max="514" width="4.28515625" style="1" customWidth="1"/>
    <col min="515" max="515" width="8.7109375" style="1" customWidth="1"/>
    <col min="516" max="516" width="8.28515625" style="1" customWidth="1"/>
    <col min="517" max="517" width="11.42578125" style="1"/>
    <col min="518" max="518" width="43.85546875" style="1" customWidth="1"/>
    <col min="519" max="519" width="7.85546875" style="1" customWidth="1"/>
    <col min="520" max="520" width="10.28515625" style="1" customWidth="1"/>
    <col min="521" max="521" width="10.42578125" style="1" customWidth="1"/>
    <col min="522" max="522" width="17" style="1" customWidth="1"/>
    <col min="523" max="523" width="12.7109375" style="1" bestFit="1" customWidth="1"/>
    <col min="524" max="524" width="36.7109375" style="1" customWidth="1"/>
    <col min="525" max="768" width="11.42578125" style="1"/>
    <col min="769" max="769" width="1.42578125" style="1" customWidth="1"/>
    <col min="770" max="770" width="4.28515625" style="1" customWidth="1"/>
    <col min="771" max="771" width="8.7109375" style="1" customWidth="1"/>
    <col min="772" max="772" width="8.28515625" style="1" customWidth="1"/>
    <col min="773" max="773" width="11.42578125" style="1"/>
    <col min="774" max="774" width="43.85546875" style="1" customWidth="1"/>
    <col min="775" max="775" width="7.85546875" style="1" customWidth="1"/>
    <col min="776" max="776" width="10.28515625" style="1" customWidth="1"/>
    <col min="777" max="777" width="10.42578125" style="1" customWidth="1"/>
    <col min="778" max="778" width="17" style="1" customWidth="1"/>
    <col min="779" max="779" width="12.7109375" style="1" bestFit="1" customWidth="1"/>
    <col min="780" max="780" width="36.7109375" style="1" customWidth="1"/>
    <col min="781" max="1024" width="11.42578125" style="1"/>
    <col min="1025" max="1025" width="1.42578125" style="1" customWidth="1"/>
    <col min="1026" max="1026" width="4.28515625" style="1" customWidth="1"/>
    <col min="1027" max="1027" width="8.7109375" style="1" customWidth="1"/>
    <col min="1028" max="1028" width="8.28515625" style="1" customWidth="1"/>
    <col min="1029" max="1029" width="11.42578125" style="1"/>
    <col min="1030" max="1030" width="43.85546875" style="1" customWidth="1"/>
    <col min="1031" max="1031" width="7.85546875" style="1" customWidth="1"/>
    <col min="1032" max="1032" width="10.28515625" style="1" customWidth="1"/>
    <col min="1033" max="1033" width="10.42578125" style="1" customWidth="1"/>
    <col min="1034" max="1034" width="17" style="1" customWidth="1"/>
    <col min="1035" max="1035" width="12.7109375" style="1" bestFit="1" customWidth="1"/>
    <col min="1036" max="1036" width="36.7109375" style="1" customWidth="1"/>
    <col min="1037" max="1280" width="11.42578125" style="1"/>
    <col min="1281" max="1281" width="1.42578125" style="1" customWidth="1"/>
    <col min="1282" max="1282" width="4.28515625" style="1" customWidth="1"/>
    <col min="1283" max="1283" width="8.7109375" style="1" customWidth="1"/>
    <col min="1284" max="1284" width="8.28515625" style="1" customWidth="1"/>
    <col min="1285" max="1285" width="11.42578125" style="1"/>
    <col min="1286" max="1286" width="43.85546875" style="1" customWidth="1"/>
    <col min="1287" max="1287" width="7.85546875" style="1" customWidth="1"/>
    <col min="1288" max="1288" width="10.28515625" style="1" customWidth="1"/>
    <col min="1289" max="1289" width="10.42578125" style="1" customWidth="1"/>
    <col min="1290" max="1290" width="17" style="1" customWidth="1"/>
    <col min="1291" max="1291" width="12.7109375" style="1" bestFit="1" customWidth="1"/>
    <col min="1292" max="1292" width="36.7109375" style="1" customWidth="1"/>
    <col min="1293" max="1536" width="11.42578125" style="1"/>
    <col min="1537" max="1537" width="1.42578125" style="1" customWidth="1"/>
    <col min="1538" max="1538" width="4.28515625" style="1" customWidth="1"/>
    <col min="1539" max="1539" width="8.7109375" style="1" customWidth="1"/>
    <col min="1540" max="1540" width="8.28515625" style="1" customWidth="1"/>
    <col min="1541" max="1541" width="11.42578125" style="1"/>
    <col min="1542" max="1542" width="43.85546875" style="1" customWidth="1"/>
    <col min="1543" max="1543" width="7.85546875" style="1" customWidth="1"/>
    <col min="1544" max="1544" width="10.28515625" style="1" customWidth="1"/>
    <col min="1545" max="1545" width="10.42578125" style="1" customWidth="1"/>
    <col min="1546" max="1546" width="17" style="1" customWidth="1"/>
    <col min="1547" max="1547" width="12.7109375" style="1" bestFit="1" customWidth="1"/>
    <col min="1548" max="1548" width="36.7109375" style="1" customWidth="1"/>
    <col min="1549" max="1792" width="11.42578125" style="1"/>
    <col min="1793" max="1793" width="1.42578125" style="1" customWidth="1"/>
    <col min="1794" max="1794" width="4.28515625" style="1" customWidth="1"/>
    <col min="1795" max="1795" width="8.7109375" style="1" customWidth="1"/>
    <col min="1796" max="1796" width="8.28515625" style="1" customWidth="1"/>
    <col min="1797" max="1797" width="11.42578125" style="1"/>
    <col min="1798" max="1798" width="43.85546875" style="1" customWidth="1"/>
    <col min="1799" max="1799" width="7.85546875" style="1" customWidth="1"/>
    <col min="1800" max="1800" width="10.28515625" style="1" customWidth="1"/>
    <col min="1801" max="1801" width="10.42578125" style="1" customWidth="1"/>
    <col min="1802" max="1802" width="17" style="1" customWidth="1"/>
    <col min="1803" max="1803" width="12.7109375" style="1" bestFit="1" customWidth="1"/>
    <col min="1804" max="1804" width="36.7109375" style="1" customWidth="1"/>
    <col min="1805" max="2048" width="11.42578125" style="1"/>
    <col min="2049" max="2049" width="1.42578125" style="1" customWidth="1"/>
    <col min="2050" max="2050" width="4.28515625" style="1" customWidth="1"/>
    <col min="2051" max="2051" width="8.7109375" style="1" customWidth="1"/>
    <col min="2052" max="2052" width="8.28515625" style="1" customWidth="1"/>
    <col min="2053" max="2053" width="11.42578125" style="1"/>
    <col min="2054" max="2054" width="43.85546875" style="1" customWidth="1"/>
    <col min="2055" max="2055" width="7.85546875" style="1" customWidth="1"/>
    <col min="2056" max="2056" width="10.28515625" style="1" customWidth="1"/>
    <col min="2057" max="2057" width="10.42578125" style="1" customWidth="1"/>
    <col min="2058" max="2058" width="17" style="1" customWidth="1"/>
    <col min="2059" max="2059" width="12.7109375" style="1" bestFit="1" customWidth="1"/>
    <col min="2060" max="2060" width="36.7109375" style="1" customWidth="1"/>
    <col min="2061" max="2304" width="11.42578125" style="1"/>
    <col min="2305" max="2305" width="1.42578125" style="1" customWidth="1"/>
    <col min="2306" max="2306" width="4.28515625" style="1" customWidth="1"/>
    <col min="2307" max="2307" width="8.7109375" style="1" customWidth="1"/>
    <col min="2308" max="2308" width="8.28515625" style="1" customWidth="1"/>
    <col min="2309" max="2309" width="11.42578125" style="1"/>
    <col min="2310" max="2310" width="43.85546875" style="1" customWidth="1"/>
    <col min="2311" max="2311" width="7.85546875" style="1" customWidth="1"/>
    <col min="2312" max="2312" width="10.28515625" style="1" customWidth="1"/>
    <col min="2313" max="2313" width="10.42578125" style="1" customWidth="1"/>
    <col min="2314" max="2314" width="17" style="1" customWidth="1"/>
    <col min="2315" max="2315" width="12.7109375" style="1" bestFit="1" customWidth="1"/>
    <col min="2316" max="2316" width="36.7109375" style="1" customWidth="1"/>
    <col min="2317" max="2560" width="11.42578125" style="1"/>
    <col min="2561" max="2561" width="1.42578125" style="1" customWidth="1"/>
    <col min="2562" max="2562" width="4.28515625" style="1" customWidth="1"/>
    <col min="2563" max="2563" width="8.7109375" style="1" customWidth="1"/>
    <col min="2564" max="2564" width="8.28515625" style="1" customWidth="1"/>
    <col min="2565" max="2565" width="11.42578125" style="1"/>
    <col min="2566" max="2566" width="43.85546875" style="1" customWidth="1"/>
    <col min="2567" max="2567" width="7.85546875" style="1" customWidth="1"/>
    <col min="2568" max="2568" width="10.28515625" style="1" customWidth="1"/>
    <col min="2569" max="2569" width="10.42578125" style="1" customWidth="1"/>
    <col min="2570" max="2570" width="17" style="1" customWidth="1"/>
    <col min="2571" max="2571" width="12.7109375" style="1" bestFit="1" customWidth="1"/>
    <col min="2572" max="2572" width="36.7109375" style="1" customWidth="1"/>
    <col min="2573" max="2816" width="11.42578125" style="1"/>
    <col min="2817" max="2817" width="1.42578125" style="1" customWidth="1"/>
    <col min="2818" max="2818" width="4.28515625" style="1" customWidth="1"/>
    <col min="2819" max="2819" width="8.7109375" style="1" customWidth="1"/>
    <col min="2820" max="2820" width="8.28515625" style="1" customWidth="1"/>
    <col min="2821" max="2821" width="11.42578125" style="1"/>
    <col min="2822" max="2822" width="43.85546875" style="1" customWidth="1"/>
    <col min="2823" max="2823" width="7.85546875" style="1" customWidth="1"/>
    <col min="2824" max="2824" width="10.28515625" style="1" customWidth="1"/>
    <col min="2825" max="2825" width="10.42578125" style="1" customWidth="1"/>
    <col min="2826" max="2826" width="17" style="1" customWidth="1"/>
    <col min="2827" max="2827" width="12.7109375" style="1" bestFit="1" customWidth="1"/>
    <col min="2828" max="2828" width="36.7109375" style="1" customWidth="1"/>
    <col min="2829" max="3072" width="11.42578125" style="1"/>
    <col min="3073" max="3073" width="1.42578125" style="1" customWidth="1"/>
    <col min="3074" max="3074" width="4.28515625" style="1" customWidth="1"/>
    <col min="3075" max="3075" width="8.7109375" style="1" customWidth="1"/>
    <col min="3076" max="3076" width="8.28515625" style="1" customWidth="1"/>
    <col min="3077" max="3077" width="11.42578125" style="1"/>
    <col min="3078" max="3078" width="43.85546875" style="1" customWidth="1"/>
    <col min="3079" max="3079" width="7.85546875" style="1" customWidth="1"/>
    <col min="3080" max="3080" width="10.28515625" style="1" customWidth="1"/>
    <col min="3081" max="3081" width="10.42578125" style="1" customWidth="1"/>
    <col min="3082" max="3082" width="17" style="1" customWidth="1"/>
    <col min="3083" max="3083" width="12.7109375" style="1" bestFit="1" customWidth="1"/>
    <col min="3084" max="3084" width="36.7109375" style="1" customWidth="1"/>
    <col min="3085" max="3328" width="11.42578125" style="1"/>
    <col min="3329" max="3329" width="1.42578125" style="1" customWidth="1"/>
    <col min="3330" max="3330" width="4.28515625" style="1" customWidth="1"/>
    <col min="3331" max="3331" width="8.7109375" style="1" customWidth="1"/>
    <col min="3332" max="3332" width="8.28515625" style="1" customWidth="1"/>
    <col min="3333" max="3333" width="11.42578125" style="1"/>
    <col min="3334" max="3334" width="43.85546875" style="1" customWidth="1"/>
    <col min="3335" max="3335" width="7.85546875" style="1" customWidth="1"/>
    <col min="3336" max="3336" width="10.28515625" style="1" customWidth="1"/>
    <col min="3337" max="3337" width="10.42578125" style="1" customWidth="1"/>
    <col min="3338" max="3338" width="17" style="1" customWidth="1"/>
    <col min="3339" max="3339" width="12.7109375" style="1" bestFit="1" customWidth="1"/>
    <col min="3340" max="3340" width="36.7109375" style="1" customWidth="1"/>
    <col min="3341" max="3584" width="11.42578125" style="1"/>
    <col min="3585" max="3585" width="1.42578125" style="1" customWidth="1"/>
    <col min="3586" max="3586" width="4.28515625" style="1" customWidth="1"/>
    <col min="3587" max="3587" width="8.7109375" style="1" customWidth="1"/>
    <col min="3588" max="3588" width="8.28515625" style="1" customWidth="1"/>
    <col min="3589" max="3589" width="11.42578125" style="1"/>
    <col min="3590" max="3590" width="43.85546875" style="1" customWidth="1"/>
    <col min="3591" max="3591" width="7.85546875" style="1" customWidth="1"/>
    <col min="3592" max="3592" width="10.28515625" style="1" customWidth="1"/>
    <col min="3593" max="3593" width="10.42578125" style="1" customWidth="1"/>
    <col min="3594" max="3594" width="17" style="1" customWidth="1"/>
    <col min="3595" max="3595" width="12.7109375" style="1" bestFit="1" customWidth="1"/>
    <col min="3596" max="3596" width="36.7109375" style="1" customWidth="1"/>
    <col min="3597" max="3840" width="11.42578125" style="1"/>
    <col min="3841" max="3841" width="1.42578125" style="1" customWidth="1"/>
    <col min="3842" max="3842" width="4.28515625" style="1" customWidth="1"/>
    <col min="3843" max="3843" width="8.7109375" style="1" customWidth="1"/>
    <col min="3844" max="3844" width="8.28515625" style="1" customWidth="1"/>
    <col min="3845" max="3845" width="11.42578125" style="1"/>
    <col min="3846" max="3846" width="43.85546875" style="1" customWidth="1"/>
    <col min="3847" max="3847" width="7.85546875" style="1" customWidth="1"/>
    <col min="3848" max="3848" width="10.28515625" style="1" customWidth="1"/>
    <col min="3849" max="3849" width="10.42578125" style="1" customWidth="1"/>
    <col min="3850" max="3850" width="17" style="1" customWidth="1"/>
    <col min="3851" max="3851" width="12.7109375" style="1" bestFit="1" customWidth="1"/>
    <col min="3852" max="3852" width="36.7109375" style="1" customWidth="1"/>
    <col min="3853" max="4096" width="11.42578125" style="1"/>
    <col min="4097" max="4097" width="1.42578125" style="1" customWidth="1"/>
    <col min="4098" max="4098" width="4.28515625" style="1" customWidth="1"/>
    <col min="4099" max="4099" width="8.7109375" style="1" customWidth="1"/>
    <col min="4100" max="4100" width="8.28515625" style="1" customWidth="1"/>
    <col min="4101" max="4101" width="11.42578125" style="1"/>
    <col min="4102" max="4102" width="43.85546875" style="1" customWidth="1"/>
    <col min="4103" max="4103" width="7.85546875" style="1" customWidth="1"/>
    <col min="4104" max="4104" width="10.28515625" style="1" customWidth="1"/>
    <col min="4105" max="4105" width="10.42578125" style="1" customWidth="1"/>
    <col min="4106" max="4106" width="17" style="1" customWidth="1"/>
    <col min="4107" max="4107" width="12.7109375" style="1" bestFit="1" customWidth="1"/>
    <col min="4108" max="4108" width="36.7109375" style="1" customWidth="1"/>
    <col min="4109" max="4352" width="11.42578125" style="1"/>
    <col min="4353" max="4353" width="1.42578125" style="1" customWidth="1"/>
    <col min="4354" max="4354" width="4.28515625" style="1" customWidth="1"/>
    <col min="4355" max="4355" width="8.7109375" style="1" customWidth="1"/>
    <col min="4356" max="4356" width="8.28515625" style="1" customWidth="1"/>
    <col min="4357" max="4357" width="11.42578125" style="1"/>
    <col min="4358" max="4358" width="43.85546875" style="1" customWidth="1"/>
    <col min="4359" max="4359" width="7.85546875" style="1" customWidth="1"/>
    <col min="4360" max="4360" width="10.28515625" style="1" customWidth="1"/>
    <col min="4361" max="4361" width="10.42578125" style="1" customWidth="1"/>
    <col min="4362" max="4362" width="17" style="1" customWidth="1"/>
    <col min="4363" max="4363" width="12.7109375" style="1" bestFit="1" customWidth="1"/>
    <col min="4364" max="4364" width="36.7109375" style="1" customWidth="1"/>
    <col min="4365" max="4608" width="11.42578125" style="1"/>
    <col min="4609" max="4609" width="1.42578125" style="1" customWidth="1"/>
    <col min="4610" max="4610" width="4.28515625" style="1" customWidth="1"/>
    <col min="4611" max="4611" width="8.7109375" style="1" customWidth="1"/>
    <col min="4612" max="4612" width="8.28515625" style="1" customWidth="1"/>
    <col min="4613" max="4613" width="11.42578125" style="1"/>
    <col min="4614" max="4614" width="43.85546875" style="1" customWidth="1"/>
    <col min="4615" max="4615" width="7.85546875" style="1" customWidth="1"/>
    <col min="4616" max="4616" width="10.28515625" style="1" customWidth="1"/>
    <col min="4617" max="4617" width="10.42578125" style="1" customWidth="1"/>
    <col min="4618" max="4618" width="17" style="1" customWidth="1"/>
    <col min="4619" max="4619" width="12.7109375" style="1" bestFit="1" customWidth="1"/>
    <col min="4620" max="4620" width="36.7109375" style="1" customWidth="1"/>
    <col min="4621" max="4864" width="11.42578125" style="1"/>
    <col min="4865" max="4865" width="1.42578125" style="1" customWidth="1"/>
    <col min="4866" max="4866" width="4.28515625" style="1" customWidth="1"/>
    <col min="4867" max="4867" width="8.7109375" style="1" customWidth="1"/>
    <col min="4868" max="4868" width="8.28515625" style="1" customWidth="1"/>
    <col min="4869" max="4869" width="11.42578125" style="1"/>
    <col min="4870" max="4870" width="43.85546875" style="1" customWidth="1"/>
    <col min="4871" max="4871" width="7.85546875" style="1" customWidth="1"/>
    <col min="4872" max="4872" width="10.28515625" style="1" customWidth="1"/>
    <col min="4873" max="4873" width="10.42578125" style="1" customWidth="1"/>
    <col min="4874" max="4874" width="17" style="1" customWidth="1"/>
    <col min="4875" max="4875" width="12.7109375" style="1" bestFit="1" customWidth="1"/>
    <col min="4876" max="4876" width="36.7109375" style="1" customWidth="1"/>
    <col min="4877" max="5120" width="11.42578125" style="1"/>
    <col min="5121" max="5121" width="1.42578125" style="1" customWidth="1"/>
    <col min="5122" max="5122" width="4.28515625" style="1" customWidth="1"/>
    <col min="5123" max="5123" width="8.7109375" style="1" customWidth="1"/>
    <col min="5124" max="5124" width="8.28515625" style="1" customWidth="1"/>
    <col min="5125" max="5125" width="11.42578125" style="1"/>
    <col min="5126" max="5126" width="43.85546875" style="1" customWidth="1"/>
    <col min="5127" max="5127" width="7.85546875" style="1" customWidth="1"/>
    <col min="5128" max="5128" width="10.28515625" style="1" customWidth="1"/>
    <col min="5129" max="5129" width="10.42578125" style="1" customWidth="1"/>
    <col min="5130" max="5130" width="17" style="1" customWidth="1"/>
    <col min="5131" max="5131" width="12.7109375" style="1" bestFit="1" customWidth="1"/>
    <col min="5132" max="5132" width="36.7109375" style="1" customWidth="1"/>
    <col min="5133" max="5376" width="11.42578125" style="1"/>
    <col min="5377" max="5377" width="1.42578125" style="1" customWidth="1"/>
    <col min="5378" max="5378" width="4.28515625" style="1" customWidth="1"/>
    <col min="5379" max="5379" width="8.7109375" style="1" customWidth="1"/>
    <col min="5380" max="5380" width="8.28515625" style="1" customWidth="1"/>
    <col min="5381" max="5381" width="11.42578125" style="1"/>
    <col min="5382" max="5382" width="43.85546875" style="1" customWidth="1"/>
    <col min="5383" max="5383" width="7.85546875" style="1" customWidth="1"/>
    <col min="5384" max="5384" width="10.28515625" style="1" customWidth="1"/>
    <col min="5385" max="5385" width="10.42578125" style="1" customWidth="1"/>
    <col min="5386" max="5386" width="17" style="1" customWidth="1"/>
    <col min="5387" max="5387" width="12.7109375" style="1" bestFit="1" customWidth="1"/>
    <col min="5388" max="5388" width="36.7109375" style="1" customWidth="1"/>
    <col min="5389" max="5632" width="11.42578125" style="1"/>
    <col min="5633" max="5633" width="1.42578125" style="1" customWidth="1"/>
    <col min="5634" max="5634" width="4.28515625" style="1" customWidth="1"/>
    <col min="5635" max="5635" width="8.7109375" style="1" customWidth="1"/>
    <col min="5636" max="5636" width="8.28515625" style="1" customWidth="1"/>
    <col min="5637" max="5637" width="11.42578125" style="1"/>
    <col min="5638" max="5638" width="43.85546875" style="1" customWidth="1"/>
    <col min="5639" max="5639" width="7.85546875" style="1" customWidth="1"/>
    <col min="5640" max="5640" width="10.28515625" style="1" customWidth="1"/>
    <col min="5641" max="5641" width="10.42578125" style="1" customWidth="1"/>
    <col min="5642" max="5642" width="17" style="1" customWidth="1"/>
    <col min="5643" max="5643" width="12.7109375" style="1" bestFit="1" customWidth="1"/>
    <col min="5644" max="5644" width="36.7109375" style="1" customWidth="1"/>
    <col min="5645" max="5888" width="11.42578125" style="1"/>
    <col min="5889" max="5889" width="1.42578125" style="1" customWidth="1"/>
    <col min="5890" max="5890" width="4.28515625" style="1" customWidth="1"/>
    <col min="5891" max="5891" width="8.7109375" style="1" customWidth="1"/>
    <col min="5892" max="5892" width="8.28515625" style="1" customWidth="1"/>
    <col min="5893" max="5893" width="11.42578125" style="1"/>
    <col min="5894" max="5894" width="43.85546875" style="1" customWidth="1"/>
    <col min="5895" max="5895" width="7.85546875" style="1" customWidth="1"/>
    <col min="5896" max="5896" width="10.28515625" style="1" customWidth="1"/>
    <col min="5897" max="5897" width="10.42578125" style="1" customWidth="1"/>
    <col min="5898" max="5898" width="17" style="1" customWidth="1"/>
    <col min="5899" max="5899" width="12.7109375" style="1" bestFit="1" customWidth="1"/>
    <col min="5900" max="5900" width="36.7109375" style="1" customWidth="1"/>
    <col min="5901" max="6144" width="11.42578125" style="1"/>
    <col min="6145" max="6145" width="1.42578125" style="1" customWidth="1"/>
    <col min="6146" max="6146" width="4.28515625" style="1" customWidth="1"/>
    <col min="6147" max="6147" width="8.7109375" style="1" customWidth="1"/>
    <col min="6148" max="6148" width="8.28515625" style="1" customWidth="1"/>
    <col min="6149" max="6149" width="11.42578125" style="1"/>
    <col min="6150" max="6150" width="43.85546875" style="1" customWidth="1"/>
    <col min="6151" max="6151" width="7.85546875" style="1" customWidth="1"/>
    <col min="6152" max="6152" width="10.28515625" style="1" customWidth="1"/>
    <col min="6153" max="6153" width="10.42578125" style="1" customWidth="1"/>
    <col min="6154" max="6154" width="17" style="1" customWidth="1"/>
    <col min="6155" max="6155" width="12.7109375" style="1" bestFit="1" customWidth="1"/>
    <col min="6156" max="6156" width="36.7109375" style="1" customWidth="1"/>
    <col min="6157" max="6400" width="11.42578125" style="1"/>
    <col min="6401" max="6401" width="1.42578125" style="1" customWidth="1"/>
    <col min="6402" max="6402" width="4.28515625" style="1" customWidth="1"/>
    <col min="6403" max="6403" width="8.7109375" style="1" customWidth="1"/>
    <col min="6404" max="6404" width="8.28515625" style="1" customWidth="1"/>
    <col min="6405" max="6405" width="11.42578125" style="1"/>
    <col min="6406" max="6406" width="43.85546875" style="1" customWidth="1"/>
    <col min="6407" max="6407" width="7.85546875" style="1" customWidth="1"/>
    <col min="6408" max="6408" width="10.28515625" style="1" customWidth="1"/>
    <col min="6409" max="6409" width="10.42578125" style="1" customWidth="1"/>
    <col min="6410" max="6410" width="17" style="1" customWidth="1"/>
    <col min="6411" max="6411" width="12.7109375" style="1" bestFit="1" customWidth="1"/>
    <col min="6412" max="6412" width="36.7109375" style="1" customWidth="1"/>
    <col min="6413" max="6656" width="11.42578125" style="1"/>
    <col min="6657" max="6657" width="1.42578125" style="1" customWidth="1"/>
    <col min="6658" max="6658" width="4.28515625" style="1" customWidth="1"/>
    <col min="6659" max="6659" width="8.7109375" style="1" customWidth="1"/>
    <col min="6660" max="6660" width="8.28515625" style="1" customWidth="1"/>
    <col min="6661" max="6661" width="11.42578125" style="1"/>
    <col min="6662" max="6662" width="43.85546875" style="1" customWidth="1"/>
    <col min="6663" max="6663" width="7.85546875" style="1" customWidth="1"/>
    <col min="6664" max="6664" width="10.28515625" style="1" customWidth="1"/>
    <col min="6665" max="6665" width="10.42578125" style="1" customWidth="1"/>
    <col min="6666" max="6666" width="17" style="1" customWidth="1"/>
    <col min="6667" max="6667" width="12.7109375" style="1" bestFit="1" customWidth="1"/>
    <col min="6668" max="6668" width="36.7109375" style="1" customWidth="1"/>
    <col min="6669" max="6912" width="11.42578125" style="1"/>
    <col min="6913" max="6913" width="1.42578125" style="1" customWidth="1"/>
    <col min="6914" max="6914" width="4.28515625" style="1" customWidth="1"/>
    <col min="6915" max="6915" width="8.7109375" style="1" customWidth="1"/>
    <col min="6916" max="6916" width="8.28515625" style="1" customWidth="1"/>
    <col min="6917" max="6917" width="11.42578125" style="1"/>
    <col min="6918" max="6918" width="43.85546875" style="1" customWidth="1"/>
    <col min="6919" max="6919" width="7.85546875" style="1" customWidth="1"/>
    <col min="6920" max="6920" width="10.28515625" style="1" customWidth="1"/>
    <col min="6921" max="6921" width="10.42578125" style="1" customWidth="1"/>
    <col min="6922" max="6922" width="17" style="1" customWidth="1"/>
    <col min="6923" max="6923" width="12.7109375" style="1" bestFit="1" customWidth="1"/>
    <col min="6924" max="6924" width="36.7109375" style="1" customWidth="1"/>
    <col min="6925" max="7168" width="11.42578125" style="1"/>
    <col min="7169" max="7169" width="1.42578125" style="1" customWidth="1"/>
    <col min="7170" max="7170" width="4.28515625" style="1" customWidth="1"/>
    <col min="7171" max="7171" width="8.7109375" style="1" customWidth="1"/>
    <col min="7172" max="7172" width="8.28515625" style="1" customWidth="1"/>
    <col min="7173" max="7173" width="11.42578125" style="1"/>
    <col min="7174" max="7174" width="43.85546875" style="1" customWidth="1"/>
    <col min="7175" max="7175" width="7.85546875" style="1" customWidth="1"/>
    <col min="7176" max="7176" width="10.28515625" style="1" customWidth="1"/>
    <col min="7177" max="7177" width="10.42578125" style="1" customWidth="1"/>
    <col min="7178" max="7178" width="17" style="1" customWidth="1"/>
    <col min="7179" max="7179" width="12.7109375" style="1" bestFit="1" customWidth="1"/>
    <col min="7180" max="7180" width="36.7109375" style="1" customWidth="1"/>
    <col min="7181" max="7424" width="11.42578125" style="1"/>
    <col min="7425" max="7425" width="1.42578125" style="1" customWidth="1"/>
    <col min="7426" max="7426" width="4.28515625" style="1" customWidth="1"/>
    <col min="7427" max="7427" width="8.7109375" style="1" customWidth="1"/>
    <col min="7428" max="7428" width="8.28515625" style="1" customWidth="1"/>
    <col min="7429" max="7429" width="11.42578125" style="1"/>
    <col min="7430" max="7430" width="43.85546875" style="1" customWidth="1"/>
    <col min="7431" max="7431" width="7.85546875" style="1" customWidth="1"/>
    <col min="7432" max="7432" width="10.28515625" style="1" customWidth="1"/>
    <col min="7433" max="7433" width="10.42578125" style="1" customWidth="1"/>
    <col min="7434" max="7434" width="17" style="1" customWidth="1"/>
    <col min="7435" max="7435" width="12.7109375" style="1" bestFit="1" customWidth="1"/>
    <col min="7436" max="7436" width="36.7109375" style="1" customWidth="1"/>
    <col min="7437" max="7680" width="11.42578125" style="1"/>
    <col min="7681" max="7681" width="1.42578125" style="1" customWidth="1"/>
    <col min="7682" max="7682" width="4.28515625" style="1" customWidth="1"/>
    <col min="7683" max="7683" width="8.7109375" style="1" customWidth="1"/>
    <col min="7684" max="7684" width="8.28515625" style="1" customWidth="1"/>
    <col min="7685" max="7685" width="11.42578125" style="1"/>
    <col min="7686" max="7686" width="43.85546875" style="1" customWidth="1"/>
    <col min="7687" max="7687" width="7.85546875" style="1" customWidth="1"/>
    <col min="7688" max="7688" width="10.28515625" style="1" customWidth="1"/>
    <col min="7689" max="7689" width="10.42578125" style="1" customWidth="1"/>
    <col min="7690" max="7690" width="17" style="1" customWidth="1"/>
    <col min="7691" max="7691" width="12.7109375" style="1" bestFit="1" customWidth="1"/>
    <col min="7692" max="7692" width="36.7109375" style="1" customWidth="1"/>
    <col min="7693" max="7936" width="11.42578125" style="1"/>
    <col min="7937" max="7937" width="1.42578125" style="1" customWidth="1"/>
    <col min="7938" max="7938" width="4.28515625" style="1" customWidth="1"/>
    <col min="7939" max="7939" width="8.7109375" style="1" customWidth="1"/>
    <col min="7940" max="7940" width="8.28515625" style="1" customWidth="1"/>
    <col min="7941" max="7941" width="11.42578125" style="1"/>
    <col min="7942" max="7942" width="43.85546875" style="1" customWidth="1"/>
    <col min="7943" max="7943" width="7.85546875" style="1" customWidth="1"/>
    <col min="7944" max="7944" width="10.28515625" style="1" customWidth="1"/>
    <col min="7945" max="7945" width="10.42578125" style="1" customWidth="1"/>
    <col min="7946" max="7946" width="17" style="1" customWidth="1"/>
    <col min="7947" max="7947" width="12.7109375" style="1" bestFit="1" customWidth="1"/>
    <col min="7948" max="7948" width="36.7109375" style="1" customWidth="1"/>
    <col min="7949" max="8192" width="11.42578125" style="1"/>
    <col min="8193" max="8193" width="1.42578125" style="1" customWidth="1"/>
    <col min="8194" max="8194" width="4.28515625" style="1" customWidth="1"/>
    <col min="8195" max="8195" width="8.7109375" style="1" customWidth="1"/>
    <col min="8196" max="8196" width="8.28515625" style="1" customWidth="1"/>
    <col min="8197" max="8197" width="11.42578125" style="1"/>
    <col min="8198" max="8198" width="43.85546875" style="1" customWidth="1"/>
    <col min="8199" max="8199" width="7.85546875" style="1" customWidth="1"/>
    <col min="8200" max="8200" width="10.28515625" style="1" customWidth="1"/>
    <col min="8201" max="8201" width="10.42578125" style="1" customWidth="1"/>
    <col min="8202" max="8202" width="17" style="1" customWidth="1"/>
    <col min="8203" max="8203" width="12.7109375" style="1" bestFit="1" customWidth="1"/>
    <col min="8204" max="8204" width="36.7109375" style="1" customWidth="1"/>
    <col min="8205" max="8448" width="11.42578125" style="1"/>
    <col min="8449" max="8449" width="1.42578125" style="1" customWidth="1"/>
    <col min="8450" max="8450" width="4.28515625" style="1" customWidth="1"/>
    <col min="8451" max="8451" width="8.7109375" style="1" customWidth="1"/>
    <col min="8452" max="8452" width="8.28515625" style="1" customWidth="1"/>
    <col min="8453" max="8453" width="11.42578125" style="1"/>
    <col min="8454" max="8454" width="43.85546875" style="1" customWidth="1"/>
    <col min="8455" max="8455" width="7.85546875" style="1" customWidth="1"/>
    <col min="8456" max="8456" width="10.28515625" style="1" customWidth="1"/>
    <col min="8457" max="8457" width="10.42578125" style="1" customWidth="1"/>
    <col min="8458" max="8458" width="17" style="1" customWidth="1"/>
    <col min="8459" max="8459" width="12.7109375" style="1" bestFit="1" customWidth="1"/>
    <col min="8460" max="8460" width="36.7109375" style="1" customWidth="1"/>
    <col min="8461" max="8704" width="11.42578125" style="1"/>
    <col min="8705" max="8705" width="1.42578125" style="1" customWidth="1"/>
    <col min="8706" max="8706" width="4.28515625" style="1" customWidth="1"/>
    <col min="8707" max="8707" width="8.7109375" style="1" customWidth="1"/>
    <col min="8708" max="8708" width="8.28515625" style="1" customWidth="1"/>
    <col min="8709" max="8709" width="11.42578125" style="1"/>
    <col min="8710" max="8710" width="43.85546875" style="1" customWidth="1"/>
    <col min="8711" max="8711" width="7.85546875" style="1" customWidth="1"/>
    <col min="8712" max="8712" width="10.28515625" style="1" customWidth="1"/>
    <col min="8713" max="8713" width="10.42578125" style="1" customWidth="1"/>
    <col min="8714" max="8714" width="17" style="1" customWidth="1"/>
    <col min="8715" max="8715" width="12.7109375" style="1" bestFit="1" customWidth="1"/>
    <col min="8716" max="8716" width="36.7109375" style="1" customWidth="1"/>
    <col min="8717" max="8960" width="11.42578125" style="1"/>
    <col min="8961" max="8961" width="1.42578125" style="1" customWidth="1"/>
    <col min="8962" max="8962" width="4.28515625" style="1" customWidth="1"/>
    <col min="8963" max="8963" width="8.7109375" style="1" customWidth="1"/>
    <col min="8964" max="8964" width="8.28515625" style="1" customWidth="1"/>
    <col min="8965" max="8965" width="11.42578125" style="1"/>
    <col min="8966" max="8966" width="43.85546875" style="1" customWidth="1"/>
    <col min="8967" max="8967" width="7.85546875" style="1" customWidth="1"/>
    <col min="8968" max="8968" width="10.28515625" style="1" customWidth="1"/>
    <col min="8969" max="8969" width="10.42578125" style="1" customWidth="1"/>
    <col min="8970" max="8970" width="17" style="1" customWidth="1"/>
    <col min="8971" max="8971" width="12.7109375" style="1" bestFit="1" customWidth="1"/>
    <col min="8972" max="8972" width="36.7109375" style="1" customWidth="1"/>
    <col min="8973" max="9216" width="11.42578125" style="1"/>
    <col min="9217" max="9217" width="1.42578125" style="1" customWidth="1"/>
    <col min="9218" max="9218" width="4.28515625" style="1" customWidth="1"/>
    <col min="9219" max="9219" width="8.7109375" style="1" customWidth="1"/>
    <col min="9220" max="9220" width="8.28515625" style="1" customWidth="1"/>
    <col min="9221" max="9221" width="11.42578125" style="1"/>
    <col min="9222" max="9222" width="43.85546875" style="1" customWidth="1"/>
    <col min="9223" max="9223" width="7.85546875" style="1" customWidth="1"/>
    <col min="9224" max="9224" width="10.28515625" style="1" customWidth="1"/>
    <col min="9225" max="9225" width="10.42578125" style="1" customWidth="1"/>
    <col min="9226" max="9226" width="17" style="1" customWidth="1"/>
    <col min="9227" max="9227" width="12.7109375" style="1" bestFit="1" customWidth="1"/>
    <col min="9228" max="9228" width="36.7109375" style="1" customWidth="1"/>
    <col min="9229" max="9472" width="11.42578125" style="1"/>
    <col min="9473" max="9473" width="1.42578125" style="1" customWidth="1"/>
    <col min="9474" max="9474" width="4.28515625" style="1" customWidth="1"/>
    <col min="9475" max="9475" width="8.7109375" style="1" customWidth="1"/>
    <col min="9476" max="9476" width="8.28515625" style="1" customWidth="1"/>
    <col min="9477" max="9477" width="11.42578125" style="1"/>
    <col min="9478" max="9478" width="43.85546875" style="1" customWidth="1"/>
    <col min="9479" max="9479" width="7.85546875" style="1" customWidth="1"/>
    <col min="9480" max="9480" width="10.28515625" style="1" customWidth="1"/>
    <col min="9481" max="9481" width="10.42578125" style="1" customWidth="1"/>
    <col min="9482" max="9482" width="17" style="1" customWidth="1"/>
    <col min="9483" max="9483" width="12.7109375" style="1" bestFit="1" customWidth="1"/>
    <col min="9484" max="9484" width="36.7109375" style="1" customWidth="1"/>
    <col min="9485" max="9728" width="11.42578125" style="1"/>
    <col min="9729" max="9729" width="1.42578125" style="1" customWidth="1"/>
    <col min="9730" max="9730" width="4.28515625" style="1" customWidth="1"/>
    <col min="9731" max="9731" width="8.7109375" style="1" customWidth="1"/>
    <col min="9732" max="9732" width="8.28515625" style="1" customWidth="1"/>
    <col min="9733" max="9733" width="11.42578125" style="1"/>
    <col min="9734" max="9734" width="43.85546875" style="1" customWidth="1"/>
    <col min="9735" max="9735" width="7.85546875" style="1" customWidth="1"/>
    <col min="9736" max="9736" width="10.28515625" style="1" customWidth="1"/>
    <col min="9737" max="9737" width="10.42578125" style="1" customWidth="1"/>
    <col min="9738" max="9738" width="17" style="1" customWidth="1"/>
    <col min="9739" max="9739" width="12.7109375" style="1" bestFit="1" customWidth="1"/>
    <col min="9740" max="9740" width="36.7109375" style="1" customWidth="1"/>
    <col min="9741" max="9984" width="11.42578125" style="1"/>
    <col min="9985" max="9985" width="1.42578125" style="1" customWidth="1"/>
    <col min="9986" max="9986" width="4.28515625" style="1" customWidth="1"/>
    <col min="9987" max="9987" width="8.7109375" style="1" customWidth="1"/>
    <col min="9988" max="9988" width="8.28515625" style="1" customWidth="1"/>
    <col min="9989" max="9989" width="11.42578125" style="1"/>
    <col min="9990" max="9990" width="43.85546875" style="1" customWidth="1"/>
    <col min="9991" max="9991" width="7.85546875" style="1" customWidth="1"/>
    <col min="9992" max="9992" width="10.28515625" style="1" customWidth="1"/>
    <col min="9993" max="9993" width="10.42578125" style="1" customWidth="1"/>
    <col min="9994" max="9994" width="17" style="1" customWidth="1"/>
    <col min="9995" max="9995" width="12.7109375" style="1" bestFit="1" customWidth="1"/>
    <col min="9996" max="9996" width="36.7109375" style="1" customWidth="1"/>
    <col min="9997" max="10240" width="11.42578125" style="1"/>
    <col min="10241" max="10241" width="1.42578125" style="1" customWidth="1"/>
    <col min="10242" max="10242" width="4.28515625" style="1" customWidth="1"/>
    <col min="10243" max="10243" width="8.7109375" style="1" customWidth="1"/>
    <col min="10244" max="10244" width="8.28515625" style="1" customWidth="1"/>
    <col min="10245" max="10245" width="11.42578125" style="1"/>
    <col min="10246" max="10246" width="43.85546875" style="1" customWidth="1"/>
    <col min="10247" max="10247" width="7.85546875" style="1" customWidth="1"/>
    <col min="10248" max="10248" width="10.28515625" style="1" customWidth="1"/>
    <col min="10249" max="10249" width="10.42578125" style="1" customWidth="1"/>
    <col min="10250" max="10250" width="17" style="1" customWidth="1"/>
    <col min="10251" max="10251" width="12.7109375" style="1" bestFit="1" customWidth="1"/>
    <col min="10252" max="10252" width="36.7109375" style="1" customWidth="1"/>
    <col min="10253" max="10496" width="11.42578125" style="1"/>
    <col min="10497" max="10497" width="1.42578125" style="1" customWidth="1"/>
    <col min="10498" max="10498" width="4.28515625" style="1" customWidth="1"/>
    <col min="10499" max="10499" width="8.7109375" style="1" customWidth="1"/>
    <col min="10500" max="10500" width="8.28515625" style="1" customWidth="1"/>
    <col min="10501" max="10501" width="11.42578125" style="1"/>
    <col min="10502" max="10502" width="43.85546875" style="1" customWidth="1"/>
    <col min="10503" max="10503" width="7.85546875" style="1" customWidth="1"/>
    <col min="10504" max="10504" width="10.28515625" style="1" customWidth="1"/>
    <col min="10505" max="10505" width="10.42578125" style="1" customWidth="1"/>
    <col min="10506" max="10506" width="17" style="1" customWidth="1"/>
    <col min="10507" max="10507" width="12.7109375" style="1" bestFit="1" customWidth="1"/>
    <col min="10508" max="10508" width="36.7109375" style="1" customWidth="1"/>
    <col min="10509" max="10752" width="11.42578125" style="1"/>
    <col min="10753" max="10753" width="1.42578125" style="1" customWidth="1"/>
    <col min="10754" max="10754" width="4.28515625" style="1" customWidth="1"/>
    <col min="10755" max="10755" width="8.7109375" style="1" customWidth="1"/>
    <col min="10756" max="10756" width="8.28515625" style="1" customWidth="1"/>
    <col min="10757" max="10757" width="11.42578125" style="1"/>
    <col min="10758" max="10758" width="43.85546875" style="1" customWidth="1"/>
    <col min="10759" max="10759" width="7.85546875" style="1" customWidth="1"/>
    <col min="10760" max="10760" width="10.28515625" style="1" customWidth="1"/>
    <col min="10761" max="10761" width="10.42578125" style="1" customWidth="1"/>
    <col min="10762" max="10762" width="17" style="1" customWidth="1"/>
    <col min="10763" max="10763" width="12.7109375" style="1" bestFit="1" customWidth="1"/>
    <col min="10764" max="10764" width="36.7109375" style="1" customWidth="1"/>
    <col min="10765" max="11008" width="11.42578125" style="1"/>
    <col min="11009" max="11009" width="1.42578125" style="1" customWidth="1"/>
    <col min="11010" max="11010" width="4.28515625" style="1" customWidth="1"/>
    <col min="11011" max="11011" width="8.7109375" style="1" customWidth="1"/>
    <col min="11012" max="11012" width="8.28515625" style="1" customWidth="1"/>
    <col min="11013" max="11013" width="11.42578125" style="1"/>
    <col min="11014" max="11014" width="43.85546875" style="1" customWidth="1"/>
    <col min="11015" max="11015" width="7.85546875" style="1" customWidth="1"/>
    <col min="11016" max="11016" width="10.28515625" style="1" customWidth="1"/>
    <col min="11017" max="11017" width="10.42578125" style="1" customWidth="1"/>
    <col min="11018" max="11018" width="17" style="1" customWidth="1"/>
    <col min="11019" max="11019" width="12.7109375" style="1" bestFit="1" customWidth="1"/>
    <col min="11020" max="11020" width="36.7109375" style="1" customWidth="1"/>
    <col min="11021" max="11264" width="11.42578125" style="1"/>
    <col min="11265" max="11265" width="1.42578125" style="1" customWidth="1"/>
    <col min="11266" max="11266" width="4.28515625" style="1" customWidth="1"/>
    <col min="11267" max="11267" width="8.7109375" style="1" customWidth="1"/>
    <col min="11268" max="11268" width="8.28515625" style="1" customWidth="1"/>
    <col min="11269" max="11269" width="11.42578125" style="1"/>
    <col min="11270" max="11270" width="43.85546875" style="1" customWidth="1"/>
    <col min="11271" max="11271" width="7.85546875" style="1" customWidth="1"/>
    <col min="11272" max="11272" width="10.28515625" style="1" customWidth="1"/>
    <col min="11273" max="11273" width="10.42578125" style="1" customWidth="1"/>
    <col min="11274" max="11274" width="17" style="1" customWidth="1"/>
    <col min="11275" max="11275" width="12.7109375" style="1" bestFit="1" customWidth="1"/>
    <col min="11276" max="11276" width="36.7109375" style="1" customWidth="1"/>
    <col min="11277" max="11520" width="11.42578125" style="1"/>
    <col min="11521" max="11521" width="1.42578125" style="1" customWidth="1"/>
    <col min="11522" max="11522" width="4.28515625" style="1" customWidth="1"/>
    <col min="11523" max="11523" width="8.7109375" style="1" customWidth="1"/>
    <col min="11524" max="11524" width="8.28515625" style="1" customWidth="1"/>
    <col min="11525" max="11525" width="11.42578125" style="1"/>
    <col min="11526" max="11526" width="43.85546875" style="1" customWidth="1"/>
    <col min="11527" max="11527" width="7.85546875" style="1" customWidth="1"/>
    <col min="11528" max="11528" width="10.28515625" style="1" customWidth="1"/>
    <col min="11529" max="11529" width="10.42578125" style="1" customWidth="1"/>
    <col min="11530" max="11530" width="17" style="1" customWidth="1"/>
    <col min="11531" max="11531" width="12.7109375" style="1" bestFit="1" customWidth="1"/>
    <col min="11532" max="11532" width="36.7109375" style="1" customWidth="1"/>
    <col min="11533" max="11776" width="11.42578125" style="1"/>
    <col min="11777" max="11777" width="1.42578125" style="1" customWidth="1"/>
    <col min="11778" max="11778" width="4.28515625" style="1" customWidth="1"/>
    <col min="11779" max="11779" width="8.7109375" style="1" customWidth="1"/>
    <col min="11780" max="11780" width="8.28515625" style="1" customWidth="1"/>
    <col min="11781" max="11781" width="11.42578125" style="1"/>
    <col min="11782" max="11782" width="43.85546875" style="1" customWidth="1"/>
    <col min="11783" max="11783" width="7.85546875" style="1" customWidth="1"/>
    <col min="11784" max="11784" width="10.28515625" style="1" customWidth="1"/>
    <col min="11785" max="11785" width="10.42578125" style="1" customWidth="1"/>
    <col min="11786" max="11786" width="17" style="1" customWidth="1"/>
    <col min="11787" max="11787" width="12.7109375" style="1" bestFit="1" customWidth="1"/>
    <col min="11788" max="11788" width="36.7109375" style="1" customWidth="1"/>
    <col min="11789" max="12032" width="11.42578125" style="1"/>
    <col min="12033" max="12033" width="1.42578125" style="1" customWidth="1"/>
    <col min="12034" max="12034" width="4.28515625" style="1" customWidth="1"/>
    <col min="12035" max="12035" width="8.7109375" style="1" customWidth="1"/>
    <col min="12036" max="12036" width="8.28515625" style="1" customWidth="1"/>
    <col min="12037" max="12037" width="11.42578125" style="1"/>
    <col min="12038" max="12038" width="43.85546875" style="1" customWidth="1"/>
    <col min="12039" max="12039" width="7.85546875" style="1" customWidth="1"/>
    <col min="12040" max="12040" width="10.28515625" style="1" customWidth="1"/>
    <col min="12041" max="12041" width="10.42578125" style="1" customWidth="1"/>
    <col min="12042" max="12042" width="17" style="1" customWidth="1"/>
    <col min="12043" max="12043" width="12.7109375" style="1" bestFit="1" customWidth="1"/>
    <col min="12044" max="12044" width="36.7109375" style="1" customWidth="1"/>
    <col min="12045" max="12288" width="11.42578125" style="1"/>
    <col min="12289" max="12289" width="1.42578125" style="1" customWidth="1"/>
    <col min="12290" max="12290" width="4.28515625" style="1" customWidth="1"/>
    <col min="12291" max="12291" width="8.7109375" style="1" customWidth="1"/>
    <col min="12292" max="12292" width="8.28515625" style="1" customWidth="1"/>
    <col min="12293" max="12293" width="11.42578125" style="1"/>
    <col min="12294" max="12294" width="43.85546875" style="1" customWidth="1"/>
    <col min="12295" max="12295" width="7.85546875" style="1" customWidth="1"/>
    <col min="12296" max="12296" width="10.28515625" style="1" customWidth="1"/>
    <col min="12297" max="12297" width="10.42578125" style="1" customWidth="1"/>
    <col min="12298" max="12298" width="17" style="1" customWidth="1"/>
    <col min="12299" max="12299" width="12.7109375" style="1" bestFit="1" customWidth="1"/>
    <col min="12300" max="12300" width="36.7109375" style="1" customWidth="1"/>
    <col min="12301" max="12544" width="11.42578125" style="1"/>
    <col min="12545" max="12545" width="1.42578125" style="1" customWidth="1"/>
    <col min="12546" max="12546" width="4.28515625" style="1" customWidth="1"/>
    <col min="12547" max="12547" width="8.7109375" style="1" customWidth="1"/>
    <col min="12548" max="12548" width="8.28515625" style="1" customWidth="1"/>
    <col min="12549" max="12549" width="11.42578125" style="1"/>
    <col min="12550" max="12550" width="43.85546875" style="1" customWidth="1"/>
    <col min="12551" max="12551" width="7.85546875" style="1" customWidth="1"/>
    <col min="12552" max="12552" width="10.28515625" style="1" customWidth="1"/>
    <col min="12553" max="12553" width="10.42578125" style="1" customWidth="1"/>
    <col min="12554" max="12554" width="17" style="1" customWidth="1"/>
    <col min="12555" max="12555" width="12.7109375" style="1" bestFit="1" customWidth="1"/>
    <col min="12556" max="12556" width="36.7109375" style="1" customWidth="1"/>
    <col min="12557" max="12800" width="11.42578125" style="1"/>
    <col min="12801" max="12801" width="1.42578125" style="1" customWidth="1"/>
    <col min="12802" max="12802" width="4.28515625" style="1" customWidth="1"/>
    <col min="12803" max="12803" width="8.7109375" style="1" customWidth="1"/>
    <col min="12804" max="12804" width="8.28515625" style="1" customWidth="1"/>
    <col min="12805" max="12805" width="11.42578125" style="1"/>
    <col min="12806" max="12806" width="43.85546875" style="1" customWidth="1"/>
    <col min="12807" max="12807" width="7.85546875" style="1" customWidth="1"/>
    <col min="12808" max="12808" width="10.28515625" style="1" customWidth="1"/>
    <col min="12809" max="12809" width="10.42578125" style="1" customWidth="1"/>
    <col min="12810" max="12810" width="17" style="1" customWidth="1"/>
    <col min="12811" max="12811" width="12.7109375" style="1" bestFit="1" customWidth="1"/>
    <col min="12812" max="12812" width="36.7109375" style="1" customWidth="1"/>
    <col min="12813" max="13056" width="11.42578125" style="1"/>
    <col min="13057" max="13057" width="1.42578125" style="1" customWidth="1"/>
    <col min="13058" max="13058" width="4.28515625" style="1" customWidth="1"/>
    <col min="13059" max="13059" width="8.7109375" style="1" customWidth="1"/>
    <col min="13060" max="13060" width="8.28515625" style="1" customWidth="1"/>
    <col min="13061" max="13061" width="11.42578125" style="1"/>
    <col min="13062" max="13062" width="43.85546875" style="1" customWidth="1"/>
    <col min="13063" max="13063" width="7.85546875" style="1" customWidth="1"/>
    <col min="13064" max="13064" width="10.28515625" style="1" customWidth="1"/>
    <col min="13065" max="13065" width="10.42578125" style="1" customWidth="1"/>
    <col min="13066" max="13066" width="17" style="1" customWidth="1"/>
    <col min="13067" max="13067" width="12.7109375" style="1" bestFit="1" customWidth="1"/>
    <col min="13068" max="13068" width="36.7109375" style="1" customWidth="1"/>
    <col min="13069" max="13312" width="11.42578125" style="1"/>
    <col min="13313" max="13313" width="1.42578125" style="1" customWidth="1"/>
    <col min="13314" max="13314" width="4.28515625" style="1" customWidth="1"/>
    <col min="13315" max="13315" width="8.7109375" style="1" customWidth="1"/>
    <col min="13316" max="13316" width="8.28515625" style="1" customWidth="1"/>
    <col min="13317" max="13317" width="11.42578125" style="1"/>
    <col min="13318" max="13318" width="43.85546875" style="1" customWidth="1"/>
    <col min="13319" max="13319" width="7.85546875" style="1" customWidth="1"/>
    <col min="13320" max="13320" width="10.28515625" style="1" customWidth="1"/>
    <col min="13321" max="13321" width="10.42578125" style="1" customWidth="1"/>
    <col min="13322" max="13322" width="17" style="1" customWidth="1"/>
    <col min="13323" max="13323" width="12.7109375" style="1" bestFit="1" customWidth="1"/>
    <col min="13324" max="13324" width="36.7109375" style="1" customWidth="1"/>
    <col min="13325" max="13568" width="11.42578125" style="1"/>
    <col min="13569" max="13569" width="1.42578125" style="1" customWidth="1"/>
    <col min="13570" max="13570" width="4.28515625" style="1" customWidth="1"/>
    <col min="13571" max="13571" width="8.7109375" style="1" customWidth="1"/>
    <col min="13572" max="13572" width="8.28515625" style="1" customWidth="1"/>
    <col min="13573" max="13573" width="11.42578125" style="1"/>
    <col min="13574" max="13574" width="43.85546875" style="1" customWidth="1"/>
    <col min="13575" max="13575" width="7.85546875" style="1" customWidth="1"/>
    <col min="13576" max="13576" width="10.28515625" style="1" customWidth="1"/>
    <col min="13577" max="13577" width="10.42578125" style="1" customWidth="1"/>
    <col min="13578" max="13578" width="17" style="1" customWidth="1"/>
    <col min="13579" max="13579" width="12.7109375" style="1" bestFit="1" customWidth="1"/>
    <col min="13580" max="13580" width="36.7109375" style="1" customWidth="1"/>
    <col min="13581" max="13824" width="11.42578125" style="1"/>
    <col min="13825" max="13825" width="1.42578125" style="1" customWidth="1"/>
    <col min="13826" max="13826" width="4.28515625" style="1" customWidth="1"/>
    <col min="13827" max="13827" width="8.7109375" style="1" customWidth="1"/>
    <col min="13828" max="13828" width="8.28515625" style="1" customWidth="1"/>
    <col min="13829" max="13829" width="11.42578125" style="1"/>
    <col min="13830" max="13830" width="43.85546875" style="1" customWidth="1"/>
    <col min="13831" max="13831" width="7.85546875" style="1" customWidth="1"/>
    <col min="13832" max="13832" width="10.28515625" style="1" customWidth="1"/>
    <col min="13833" max="13833" width="10.42578125" style="1" customWidth="1"/>
    <col min="13834" max="13834" width="17" style="1" customWidth="1"/>
    <col min="13835" max="13835" width="12.7109375" style="1" bestFit="1" customWidth="1"/>
    <col min="13836" max="13836" width="36.7109375" style="1" customWidth="1"/>
    <col min="13837" max="14080" width="11.42578125" style="1"/>
    <col min="14081" max="14081" width="1.42578125" style="1" customWidth="1"/>
    <col min="14082" max="14082" width="4.28515625" style="1" customWidth="1"/>
    <col min="14083" max="14083" width="8.7109375" style="1" customWidth="1"/>
    <col min="14084" max="14084" width="8.28515625" style="1" customWidth="1"/>
    <col min="14085" max="14085" width="11.42578125" style="1"/>
    <col min="14086" max="14086" width="43.85546875" style="1" customWidth="1"/>
    <col min="14087" max="14087" width="7.85546875" style="1" customWidth="1"/>
    <col min="14088" max="14088" width="10.28515625" style="1" customWidth="1"/>
    <col min="14089" max="14089" width="10.42578125" style="1" customWidth="1"/>
    <col min="14090" max="14090" width="17" style="1" customWidth="1"/>
    <col min="14091" max="14091" width="12.7109375" style="1" bestFit="1" customWidth="1"/>
    <col min="14092" max="14092" width="36.7109375" style="1" customWidth="1"/>
    <col min="14093" max="14336" width="11.42578125" style="1"/>
    <col min="14337" max="14337" width="1.42578125" style="1" customWidth="1"/>
    <col min="14338" max="14338" width="4.28515625" style="1" customWidth="1"/>
    <col min="14339" max="14339" width="8.7109375" style="1" customWidth="1"/>
    <col min="14340" max="14340" width="8.28515625" style="1" customWidth="1"/>
    <col min="14341" max="14341" width="11.42578125" style="1"/>
    <col min="14342" max="14342" width="43.85546875" style="1" customWidth="1"/>
    <col min="14343" max="14343" width="7.85546875" style="1" customWidth="1"/>
    <col min="14344" max="14344" width="10.28515625" style="1" customWidth="1"/>
    <col min="14345" max="14345" width="10.42578125" style="1" customWidth="1"/>
    <col min="14346" max="14346" width="17" style="1" customWidth="1"/>
    <col min="14347" max="14347" width="12.7109375" style="1" bestFit="1" customWidth="1"/>
    <col min="14348" max="14348" width="36.7109375" style="1" customWidth="1"/>
    <col min="14349" max="14592" width="11.42578125" style="1"/>
    <col min="14593" max="14593" width="1.42578125" style="1" customWidth="1"/>
    <col min="14594" max="14594" width="4.28515625" style="1" customWidth="1"/>
    <col min="14595" max="14595" width="8.7109375" style="1" customWidth="1"/>
    <col min="14596" max="14596" width="8.28515625" style="1" customWidth="1"/>
    <col min="14597" max="14597" width="11.42578125" style="1"/>
    <col min="14598" max="14598" width="43.85546875" style="1" customWidth="1"/>
    <col min="14599" max="14599" width="7.85546875" style="1" customWidth="1"/>
    <col min="14600" max="14600" width="10.28515625" style="1" customWidth="1"/>
    <col min="14601" max="14601" width="10.42578125" style="1" customWidth="1"/>
    <col min="14602" max="14602" width="17" style="1" customWidth="1"/>
    <col min="14603" max="14603" width="12.7109375" style="1" bestFit="1" customWidth="1"/>
    <col min="14604" max="14604" width="36.7109375" style="1" customWidth="1"/>
    <col min="14605" max="14848" width="11.42578125" style="1"/>
    <col min="14849" max="14849" width="1.42578125" style="1" customWidth="1"/>
    <col min="14850" max="14850" width="4.28515625" style="1" customWidth="1"/>
    <col min="14851" max="14851" width="8.7109375" style="1" customWidth="1"/>
    <col min="14852" max="14852" width="8.28515625" style="1" customWidth="1"/>
    <col min="14853" max="14853" width="11.42578125" style="1"/>
    <col min="14854" max="14854" width="43.85546875" style="1" customWidth="1"/>
    <col min="14855" max="14855" width="7.85546875" style="1" customWidth="1"/>
    <col min="14856" max="14856" width="10.28515625" style="1" customWidth="1"/>
    <col min="14857" max="14857" width="10.42578125" style="1" customWidth="1"/>
    <col min="14858" max="14858" width="17" style="1" customWidth="1"/>
    <col min="14859" max="14859" width="12.7109375" style="1" bestFit="1" customWidth="1"/>
    <col min="14860" max="14860" width="36.7109375" style="1" customWidth="1"/>
    <col min="14861" max="15104" width="11.42578125" style="1"/>
    <col min="15105" max="15105" width="1.42578125" style="1" customWidth="1"/>
    <col min="15106" max="15106" width="4.28515625" style="1" customWidth="1"/>
    <col min="15107" max="15107" width="8.7109375" style="1" customWidth="1"/>
    <col min="15108" max="15108" width="8.28515625" style="1" customWidth="1"/>
    <col min="15109" max="15109" width="11.42578125" style="1"/>
    <col min="15110" max="15110" width="43.85546875" style="1" customWidth="1"/>
    <col min="15111" max="15111" width="7.85546875" style="1" customWidth="1"/>
    <col min="15112" max="15112" width="10.28515625" style="1" customWidth="1"/>
    <col min="15113" max="15113" width="10.42578125" style="1" customWidth="1"/>
    <col min="15114" max="15114" width="17" style="1" customWidth="1"/>
    <col min="15115" max="15115" width="12.7109375" style="1" bestFit="1" customWidth="1"/>
    <col min="15116" max="15116" width="36.7109375" style="1" customWidth="1"/>
    <col min="15117" max="15360" width="11.42578125" style="1"/>
    <col min="15361" max="15361" width="1.42578125" style="1" customWidth="1"/>
    <col min="15362" max="15362" width="4.28515625" style="1" customWidth="1"/>
    <col min="15363" max="15363" width="8.7109375" style="1" customWidth="1"/>
    <col min="15364" max="15364" width="8.28515625" style="1" customWidth="1"/>
    <col min="15365" max="15365" width="11.42578125" style="1"/>
    <col min="15366" max="15366" width="43.85546875" style="1" customWidth="1"/>
    <col min="15367" max="15367" width="7.85546875" style="1" customWidth="1"/>
    <col min="15368" max="15368" width="10.28515625" style="1" customWidth="1"/>
    <col min="15369" max="15369" width="10.42578125" style="1" customWidth="1"/>
    <col min="15370" max="15370" width="17" style="1" customWidth="1"/>
    <col min="15371" max="15371" width="12.7109375" style="1" bestFit="1" customWidth="1"/>
    <col min="15372" max="15372" width="36.7109375" style="1" customWidth="1"/>
    <col min="15373" max="15616" width="11.42578125" style="1"/>
    <col min="15617" max="15617" width="1.42578125" style="1" customWidth="1"/>
    <col min="15618" max="15618" width="4.28515625" style="1" customWidth="1"/>
    <col min="15619" max="15619" width="8.7109375" style="1" customWidth="1"/>
    <col min="15620" max="15620" width="8.28515625" style="1" customWidth="1"/>
    <col min="15621" max="15621" width="11.42578125" style="1"/>
    <col min="15622" max="15622" width="43.85546875" style="1" customWidth="1"/>
    <col min="15623" max="15623" width="7.85546875" style="1" customWidth="1"/>
    <col min="15624" max="15624" width="10.28515625" style="1" customWidth="1"/>
    <col min="15625" max="15625" width="10.42578125" style="1" customWidth="1"/>
    <col min="15626" max="15626" width="17" style="1" customWidth="1"/>
    <col min="15627" max="15627" width="12.7109375" style="1" bestFit="1" customWidth="1"/>
    <col min="15628" max="15628" width="36.7109375" style="1" customWidth="1"/>
    <col min="15629" max="15872" width="11.42578125" style="1"/>
    <col min="15873" max="15873" width="1.42578125" style="1" customWidth="1"/>
    <col min="15874" max="15874" width="4.28515625" style="1" customWidth="1"/>
    <col min="15875" max="15875" width="8.7109375" style="1" customWidth="1"/>
    <col min="15876" max="15876" width="8.28515625" style="1" customWidth="1"/>
    <col min="15877" max="15877" width="11.42578125" style="1"/>
    <col min="15878" max="15878" width="43.85546875" style="1" customWidth="1"/>
    <col min="15879" max="15879" width="7.85546875" style="1" customWidth="1"/>
    <col min="15880" max="15880" width="10.28515625" style="1" customWidth="1"/>
    <col min="15881" max="15881" width="10.42578125" style="1" customWidth="1"/>
    <col min="15882" max="15882" width="17" style="1" customWidth="1"/>
    <col min="15883" max="15883" width="12.7109375" style="1" bestFit="1" customWidth="1"/>
    <col min="15884" max="15884" width="36.7109375" style="1" customWidth="1"/>
    <col min="15885" max="16128" width="11.42578125" style="1"/>
    <col min="16129" max="16129" width="1.42578125" style="1" customWidth="1"/>
    <col min="16130" max="16130" width="4.28515625" style="1" customWidth="1"/>
    <col min="16131" max="16131" width="8.7109375" style="1" customWidth="1"/>
    <col min="16132" max="16132" width="8.28515625" style="1" customWidth="1"/>
    <col min="16133" max="16133" width="11.42578125" style="1"/>
    <col min="16134" max="16134" width="43.85546875" style="1" customWidth="1"/>
    <col min="16135" max="16135" width="7.85546875" style="1" customWidth="1"/>
    <col min="16136" max="16136" width="10.28515625" style="1" customWidth="1"/>
    <col min="16137" max="16137" width="10.42578125" style="1" customWidth="1"/>
    <col min="16138" max="16138" width="17" style="1" customWidth="1"/>
    <col min="16139" max="16139" width="12.7109375" style="1" bestFit="1" customWidth="1"/>
    <col min="16140" max="16140" width="36.7109375" style="1" customWidth="1"/>
    <col min="16141" max="16384" width="11.42578125" style="1"/>
  </cols>
  <sheetData>
    <row r="1" spans="2:11">
      <c r="B1" s="250" t="s">
        <v>0</v>
      </c>
      <c r="C1" s="250"/>
      <c r="D1" s="250"/>
      <c r="E1" s="250"/>
      <c r="F1" s="250"/>
      <c r="G1" s="250"/>
      <c r="H1" s="250"/>
      <c r="I1" s="250"/>
      <c r="J1" s="250"/>
    </row>
    <row r="2" spans="2:11" ht="18" customHeight="1">
      <c r="B2" s="251" t="s">
        <v>1</v>
      </c>
      <c r="C2" s="251"/>
      <c r="D2" s="251"/>
      <c r="E2" s="251"/>
      <c r="F2" s="251"/>
      <c r="G2" s="251"/>
      <c r="H2" s="251"/>
      <c r="I2" s="251"/>
      <c r="J2" s="251"/>
    </row>
    <row r="3" spans="2:11" ht="15.75" customHeight="1">
      <c r="B3" s="252" t="s">
        <v>2</v>
      </c>
      <c r="C3" s="252"/>
      <c r="D3" s="252"/>
      <c r="E3" s="252"/>
      <c r="F3" s="252"/>
      <c r="G3" s="252"/>
      <c r="H3" s="252"/>
      <c r="I3" s="252"/>
      <c r="J3" s="252"/>
    </row>
    <row r="4" spans="2:11">
      <c r="B4" s="2"/>
      <c r="C4" s="3"/>
      <c r="D4" s="3"/>
      <c r="E4" s="3"/>
      <c r="F4" s="4"/>
      <c r="G4" s="3"/>
      <c r="H4" s="5"/>
    </row>
    <row r="5" spans="2:11" ht="15">
      <c r="B5" s="253" t="s">
        <v>3</v>
      </c>
      <c r="C5" s="253"/>
      <c r="D5" s="253"/>
      <c r="E5" s="253"/>
      <c r="F5" s="253"/>
      <c r="G5" s="253"/>
      <c r="H5" s="253"/>
      <c r="I5" s="253"/>
      <c r="J5" s="253"/>
    </row>
    <row r="6" spans="2:11">
      <c r="B6" s="2"/>
      <c r="C6" s="3"/>
      <c r="D6" s="3"/>
      <c r="E6" s="3"/>
      <c r="F6" s="4"/>
      <c r="G6" s="3"/>
      <c r="H6" s="5"/>
    </row>
    <row r="7" spans="2:11" ht="15.75">
      <c r="B7" s="252" t="s">
        <v>133</v>
      </c>
      <c r="C7" s="252"/>
      <c r="D7" s="252"/>
      <c r="E7" s="252"/>
      <c r="F7" s="252"/>
      <c r="G7" s="252"/>
      <c r="H7" s="252"/>
      <c r="I7" s="252"/>
      <c r="J7" s="252"/>
    </row>
    <row r="8" spans="2:11">
      <c r="B8" s="2"/>
      <c r="C8" s="3"/>
      <c r="D8" s="3"/>
      <c r="E8" s="3"/>
      <c r="F8" s="4"/>
      <c r="G8" s="3"/>
      <c r="H8" s="5"/>
    </row>
    <row r="9" spans="2:11" ht="44.25" customHeight="1">
      <c r="B9" s="254" t="str">
        <f>+'PROPUESTA ECONOMICA '!B9:J9</f>
        <v>DT HUI SOL 1802 SUMINISTRO DE MEZCLA ASFÁLTICA - MÍNIMA CUANTÍA VÍA 3701</v>
      </c>
      <c r="C9" s="254"/>
      <c r="D9" s="254"/>
      <c r="E9" s="254"/>
      <c r="F9" s="254"/>
      <c r="G9" s="254"/>
      <c r="H9" s="254"/>
      <c r="I9" s="254"/>
      <c r="J9" s="254"/>
    </row>
    <row r="10" spans="2:11" ht="15.75">
      <c r="B10" s="6"/>
      <c r="C10" s="7"/>
      <c r="D10" s="7"/>
      <c r="E10" s="7"/>
      <c r="F10" s="7"/>
      <c r="G10" s="7"/>
      <c r="H10" s="7"/>
      <c r="K10" s="8"/>
    </row>
    <row r="11" spans="2:11" ht="15" customHeight="1">
      <c r="B11" s="265" t="s">
        <v>4</v>
      </c>
      <c r="C11" s="265"/>
      <c r="D11" s="265"/>
      <c r="E11" s="265"/>
      <c r="F11" s="265"/>
      <c r="G11" s="265"/>
      <c r="H11" s="265"/>
      <c r="I11" s="265"/>
      <c r="J11" s="265"/>
    </row>
    <row r="12" spans="2:11" ht="15">
      <c r="J12" s="9"/>
    </row>
    <row r="13" spans="2:11" ht="15">
      <c r="D13" s="10"/>
      <c r="E13" s="10"/>
      <c r="F13" s="10"/>
      <c r="J13" s="9"/>
    </row>
    <row r="14" spans="2:11" ht="19.5" customHeight="1">
      <c r="B14" s="257" t="s">
        <v>5</v>
      </c>
      <c r="C14" s="248" t="s">
        <v>6</v>
      </c>
      <c r="D14" s="257" t="s">
        <v>7</v>
      </c>
      <c r="E14" s="258"/>
      <c r="F14" s="257" t="s">
        <v>8</v>
      </c>
      <c r="G14" s="257" t="s">
        <v>9</v>
      </c>
      <c r="H14" s="257" t="s">
        <v>10</v>
      </c>
      <c r="I14" s="248" t="s">
        <v>11</v>
      </c>
      <c r="J14" s="249" t="s">
        <v>12</v>
      </c>
    </row>
    <row r="15" spans="2:11" ht="19.5" customHeight="1">
      <c r="B15" s="257"/>
      <c r="C15" s="248"/>
      <c r="D15" s="11" t="s">
        <v>13</v>
      </c>
      <c r="E15" s="11" t="s">
        <v>14</v>
      </c>
      <c r="F15" s="257"/>
      <c r="G15" s="257"/>
      <c r="H15" s="257"/>
      <c r="I15" s="248"/>
      <c r="J15" s="249"/>
    </row>
    <row r="16" spans="2:11" ht="78" customHeight="1">
      <c r="B16" s="12">
        <v>1</v>
      </c>
      <c r="C16" s="148" t="s">
        <v>132</v>
      </c>
      <c r="D16" s="140">
        <v>450</v>
      </c>
      <c r="E16" s="148" t="s">
        <v>132</v>
      </c>
      <c r="F16" s="247" t="s">
        <v>136</v>
      </c>
      <c r="G16" s="140" t="s">
        <v>15</v>
      </c>
      <c r="H16" s="141">
        <f>+'PROPUESTA ECONOMICA '!H16</f>
        <v>75.539144495236854</v>
      </c>
      <c r="I16" s="142"/>
      <c r="J16" s="143">
        <f>ROUND(+H16*I16,1)</f>
        <v>0</v>
      </c>
    </row>
    <row r="17" spans="2:12">
      <c r="B17" s="273" t="s">
        <v>16</v>
      </c>
      <c r="C17" s="274"/>
      <c r="D17" s="274"/>
      <c r="E17" s="274"/>
      <c r="F17" s="274"/>
      <c r="G17" s="274"/>
      <c r="H17" s="274"/>
      <c r="I17" s="275"/>
      <c r="J17" s="13">
        <f>SUM(J16:J16)</f>
        <v>0</v>
      </c>
    </row>
    <row r="18" spans="2:12">
      <c r="B18" s="273" t="s">
        <v>17</v>
      </c>
      <c r="C18" s="274"/>
      <c r="D18" s="274"/>
      <c r="E18" s="274"/>
      <c r="F18" s="274"/>
      <c r="G18" s="274"/>
      <c r="H18" s="274"/>
      <c r="I18" s="275"/>
      <c r="J18" s="13">
        <f>+ROUND(J17*0.19,0)</f>
        <v>0</v>
      </c>
      <c r="L18" s="14"/>
    </row>
    <row r="19" spans="2:12" ht="15">
      <c r="B19" s="276" t="s">
        <v>12</v>
      </c>
      <c r="C19" s="277"/>
      <c r="D19" s="277"/>
      <c r="E19" s="277"/>
      <c r="F19" s="277"/>
      <c r="G19" s="277"/>
      <c r="H19" s="277"/>
      <c r="I19" s="278"/>
      <c r="J19" s="15">
        <f>+J18+J17</f>
        <v>0</v>
      </c>
      <c r="K19" s="16"/>
      <c r="L19" s="17"/>
    </row>
    <row r="20" spans="2:12" ht="13.5" thickBot="1">
      <c r="J20" s="8"/>
      <c r="K20" s="8"/>
    </row>
    <row r="21" spans="2:12" ht="53.25" customHeight="1">
      <c r="B21" s="279" t="s">
        <v>18</v>
      </c>
      <c r="C21" s="280"/>
      <c r="D21" s="280"/>
      <c r="E21" s="280"/>
      <c r="F21" s="280"/>
      <c r="G21" s="281" t="s">
        <v>19</v>
      </c>
      <c r="H21" s="282"/>
      <c r="I21" s="283"/>
      <c r="J21" s="18" t="s">
        <v>20</v>
      </c>
      <c r="K21" s="8"/>
    </row>
    <row r="22" spans="2:12" ht="33.75" customHeight="1">
      <c r="B22" s="266" t="s">
        <v>21</v>
      </c>
      <c r="C22" s="267"/>
      <c r="D22" s="267"/>
      <c r="E22" s="267"/>
      <c r="F22" s="267"/>
      <c r="G22" s="255" t="s">
        <v>22</v>
      </c>
      <c r="H22" s="256"/>
      <c r="I22" s="19" t="s">
        <v>23</v>
      </c>
      <c r="J22" s="20">
        <v>0.2</v>
      </c>
    </row>
    <row r="23" spans="2:12" ht="33.75" customHeight="1">
      <c r="B23" s="266" t="s">
        <v>24</v>
      </c>
      <c r="C23" s="267"/>
      <c r="D23" s="267"/>
      <c r="E23" s="267"/>
      <c r="F23" s="267"/>
      <c r="G23" s="268" t="s">
        <v>25</v>
      </c>
      <c r="H23" s="269"/>
      <c r="I23" s="19" t="s">
        <v>26</v>
      </c>
      <c r="J23" s="20">
        <v>0.05</v>
      </c>
    </row>
    <row r="24" spans="2:12" ht="38.25" customHeight="1">
      <c r="B24" s="266" t="s">
        <v>27</v>
      </c>
      <c r="C24" s="267"/>
      <c r="D24" s="267"/>
      <c r="E24" s="267"/>
      <c r="F24" s="267"/>
      <c r="G24" s="255" t="s">
        <v>28</v>
      </c>
      <c r="H24" s="256"/>
      <c r="I24" s="19" t="s">
        <v>29</v>
      </c>
      <c r="J24" s="20">
        <v>0.05</v>
      </c>
    </row>
    <row r="25" spans="2:12" ht="44.25" customHeight="1" thickBot="1">
      <c r="B25" s="266" t="s">
        <v>30</v>
      </c>
      <c r="C25" s="267"/>
      <c r="D25" s="267"/>
      <c r="E25" s="267"/>
      <c r="F25" s="270"/>
      <c r="G25" s="271" t="s">
        <v>31</v>
      </c>
      <c r="H25" s="272"/>
      <c r="I25" s="21" t="s">
        <v>32</v>
      </c>
      <c r="J25" s="22">
        <f>SUM(J22:J24)</f>
        <v>0.3</v>
      </c>
    </row>
    <row r="26" spans="2:12" ht="37.5" customHeight="1" thickBot="1">
      <c r="B26" s="259" t="s">
        <v>33</v>
      </c>
      <c r="C26" s="260"/>
      <c r="D26" s="260"/>
      <c r="E26" s="260"/>
      <c r="F26" s="261"/>
      <c r="G26" s="23"/>
      <c r="H26" s="24"/>
      <c r="I26" s="25"/>
      <c r="J26" s="26"/>
    </row>
    <row r="27" spans="2:12" ht="15">
      <c r="C27" s="27"/>
    </row>
    <row r="28" spans="2:12">
      <c r="B28" s="28" t="s">
        <v>34</v>
      </c>
      <c r="D28" s="29"/>
      <c r="E28" s="29"/>
      <c r="F28" s="29"/>
      <c r="G28" s="29"/>
      <c r="H28" s="29"/>
      <c r="I28" s="29"/>
      <c r="J28" s="30"/>
    </row>
    <row r="29" spans="2:12">
      <c r="B29" s="262" t="s">
        <v>35</v>
      </c>
      <c r="C29" s="263"/>
      <c r="D29" s="263"/>
      <c r="E29" s="263"/>
      <c r="F29" s="31"/>
      <c r="G29" s="31"/>
      <c r="H29" s="32"/>
      <c r="I29" s="33"/>
      <c r="J29" s="33"/>
    </row>
    <row r="30" spans="2:12">
      <c r="B30" s="34"/>
      <c r="C30" s="35"/>
      <c r="D30" s="35"/>
      <c r="E30" s="35"/>
      <c r="F30" s="31"/>
      <c r="G30" s="31"/>
      <c r="H30" s="32"/>
      <c r="I30" s="33"/>
      <c r="J30" s="33"/>
    </row>
    <row r="31" spans="2:12">
      <c r="B31" s="36" t="s">
        <v>36</v>
      </c>
      <c r="C31" s="37"/>
      <c r="D31" s="36"/>
      <c r="E31" s="36"/>
      <c r="F31" s="36"/>
      <c r="G31" s="36"/>
      <c r="H31" s="38"/>
      <c r="I31" s="33"/>
      <c r="J31" s="33"/>
    </row>
    <row r="32" spans="2:12">
      <c r="B32" s="36" t="s">
        <v>37</v>
      </c>
      <c r="C32" s="39"/>
      <c r="D32" s="39"/>
      <c r="E32" s="39"/>
      <c r="F32" s="39"/>
      <c r="G32" s="39"/>
      <c r="H32" s="40"/>
      <c r="I32" s="33"/>
      <c r="J32" s="33"/>
    </row>
    <row r="33" spans="2:10">
      <c r="B33" s="36" t="s">
        <v>38</v>
      </c>
      <c r="C33" s="39"/>
      <c r="D33" s="39"/>
      <c r="E33" s="39"/>
      <c r="F33" s="39"/>
      <c r="G33" s="39"/>
      <c r="H33" s="40"/>
      <c r="I33" s="33"/>
      <c r="J33" s="33"/>
    </row>
    <row r="34" spans="2:10">
      <c r="B34" s="36" t="s">
        <v>39</v>
      </c>
      <c r="C34" s="37"/>
      <c r="D34" s="36"/>
      <c r="E34" s="36"/>
      <c r="F34" s="36"/>
      <c r="G34" s="36"/>
      <c r="H34" s="40"/>
      <c r="I34" s="33"/>
      <c r="J34" s="33"/>
    </row>
    <row r="35" spans="2:10" ht="25.5" customHeight="1">
      <c r="B35" s="36" t="s">
        <v>40</v>
      </c>
      <c r="C35" s="39"/>
      <c r="D35" s="39"/>
      <c r="E35" s="39"/>
      <c r="F35" s="39"/>
      <c r="G35" s="39"/>
      <c r="H35" s="40"/>
      <c r="I35" s="33"/>
      <c r="J35" s="33"/>
    </row>
    <row r="36" spans="2:10">
      <c r="B36" s="36" t="s">
        <v>41</v>
      </c>
      <c r="C36" s="39"/>
      <c r="D36" s="39"/>
      <c r="E36" s="39"/>
      <c r="F36" s="39"/>
      <c r="G36" s="39"/>
      <c r="H36" s="40"/>
      <c r="I36" s="33"/>
      <c r="J36" s="33"/>
    </row>
    <row r="37" spans="2:10">
      <c r="B37" s="36" t="s">
        <v>42</v>
      </c>
      <c r="C37" s="37"/>
      <c r="D37" s="36"/>
      <c r="E37" s="36"/>
      <c r="F37" s="36"/>
      <c r="G37" s="36"/>
      <c r="H37" s="40"/>
      <c r="I37" s="33"/>
      <c r="J37" s="33"/>
    </row>
    <row r="38" spans="2:10">
      <c r="B38" s="36" t="s">
        <v>43</v>
      </c>
      <c r="C38" s="39"/>
      <c r="D38" s="40"/>
      <c r="E38" s="40"/>
      <c r="F38" s="40"/>
      <c r="G38" s="40"/>
      <c r="H38" s="40"/>
      <c r="I38" s="33"/>
      <c r="J38" s="33"/>
    </row>
    <row r="39" spans="2:10" ht="13.5">
      <c r="B39" s="41"/>
      <c r="C39" s="41"/>
      <c r="D39" s="42"/>
      <c r="E39" s="42"/>
      <c r="F39" s="42"/>
      <c r="G39" s="42"/>
      <c r="H39" s="43"/>
      <c r="I39" s="43"/>
      <c r="J39" s="44"/>
    </row>
    <row r="40" spans="2:10" ht="13.5">
      <c r="B40" s="45" t="s">
        <v>44</v>
      </c>
      <c r="C40" s="41"/>
      <c r="D40" s="42"/>
      <c r="E40" s="42"/>
      <c r="F40" s="42"/>
      <c r="G40" s="42"/>
      <c r="H40" s="43"/>
      <c r="I40" s="43"/>
      <c r="J40" s="44"/>
    </row>
    <row r="41" spans="2:10" ht="13.5">
      <c r="B41" s="41"/>
      <c r="C41" s="41"/>
      <c r="D41" s="42"/>
      <c r="E41" s="42"/>
      <c r="F41" s="42"/>
      <c r="G41" s="42"/>
      <c r="H41" s="43"/>
      <c r="I41" s="43"/>
      <c r="J41" s="44"/>
    </row>
    <row r="42" spans="2:10" ht="13.5">
      <c r="B42" s="264" t="s">
        <v>45</v>
      </c>
      <c r="C42" s="264"/>
      <c r="D42" s="264"/>
      <c r="E42" s="264"/>
      <c r="F42" s="264"/>
      <c r="G42" s="264"/>
      <c r="H42" s="264"/>
      <c r="I42" s="264"/>
      <c r="J42" s="264"/>
    </row>
    <row r="43" spans="2:10" ht="13.5">
      <c r="B43" s="41"/>
      <c r="C43" s="41"/>
      <c r="D43" s="42"/>
      <c r="E43" s="42"/>
      <c r="F43" s="42"/>
      <c r="G43" s="42"/>
      <c r="H43" s="43"/>
      <c r="I43" s="43"/>
      <c r="J43" s="44"/>
    </row>
    <row r="44" spans="2:10" ht="13.5">
      <c r="B44" s="45" t="s">
        <v>46</v>
      </c>
      <c r="C44" s="41"/>
      <c r="D44" s="42"/>
      <c r="E44" s="42"/>
      <c r="F44" s="42"/>
      <c r="G44" s="42"/>
      <c r="H44" s="43"/>
      <c r="I44" s="43"/>
      <c r="J44" s="44"/>
    </row>
    <row r="45" spans="2:10" ht="13.5">
      <c r="B45" s="41"/>
      <c r="C45" s="41"/>
      <c r="D45" s="42"/>
      <c r="E45" s="42"/>
      <c r="F45" s="42"/>
      <c r="G45" s="42"/>
      <c r="H45" s="43"/>
      <c r="I45" s="43"/>
      <c r="J45" s="44"/>
    </row>
    <row r="46" spans="2:10" ht="13.5">
      <c r="B46" s="45" t="s">
        <v>47</v>
      </c>
      <c r="C46" s="41"/>
      <c r="D46" s="42"/>
      <c r="E46" s="42"/>
      <c r="F46" s="42"/>
      <c r="G46" s="42"/>
      <c r="H46" s="43"/>
      <c r="I46" s="43"/>
      <c r="J46" s="44"/>
    </row>
  </sheetData>
  <mergeCells count="31">
    <mergeCell ref="B26:F26"/>
    <mergeCell ref="B29:E29"/>
    <mergeCell ref="B42:J42"/>
    <mergeCell ref="B23:F23"/>
    <mergeCell ref="G23:H23"/>
    <mergeCell ref="B24:F24"/>
    <mergeCell ref="G24:H24"/>
    <mergeCell ref="B25:F25"/>
    <mergeCell ref="G25:H25"/>
    <mergeCell ref="B22:F22"/>
    <mergeCell ref="G22:H22"/>
    <mergeCell ref="B11:J11"/>
    <mergeCell ref="B14:B15"/>
    <mergeCell ref="C14:C15"/>
    <mergeCell ref="D14:E14"/>
    <mergeCell ref="F14:F15"/>
    <mergeCell ref="G14:G15"/>
    <mergeCell ref="H14:H15"/>
    <mergeCell ref="I14:I15"/>
    <mergeCell ref="J14:J15"/>
    <mergeCell ref="B17:I17"/>
    <mergeCell ref="B18:I18"/>
    <mergeCell ref="B19:I19"/>
    <mergeCell ref="B21:F21"/>
    <mergeCell ref="G21:I21"/>
    <mergeCell ref="B9:J9"/>
    <mergeCell ref="B1:J1"/>
    <mergeCell ref="B2:J2"/>
    <mergeCell ref="B3:J3"/>
    <mergeCell ref="B5:J5"/>
    <mergeCell ref="B7:J7"/>
  </mergeCells>
  <pageMargins left="0.70866141732283472" right="0.70866141732283472" top="0.74803149606299213" bottom="0.74803149606299213" header="0.31496062992125984" footer="0.31496062992125984"/>
  <pageSetup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2"/>
  <sheetViews>
    <sheetView view="pageBreakPreview" topLeftCell="A34" zoomScaleNormal="69" zoomScaleSheetLayoutView="100" workbookViewId="0">
      <selection activeCell="P22" sqref="P22"/>
    </sheetView>
  </sheetViews>
  <sheetFormatPr baseColWidth="10" defaultRowHeight="12.75"/>
  <cols>
    <col min="1" max="1" width="10" style="46" bestFit="1" customWidth="1"/>
    <col min="2" max="2" width="13.28515625" style="46" customWidth="1"/>
    <col min="3" max="8" width="11.42578125" style="46"/>
    <col min="9" max="9" width="11.7109375" style="46" bestFit="1" customWidth="1"/>
    <col min="10" max="10" width="15.5703125" style="46" customWidth="1"/>
    <col min="11" max="11" width="14.140625" style="46" customWidth="1"/>
    <col min="12" max="13" width="11.42578125" style="46"/>
    <col min="14" max="14" width="17.42578125" style="46" customWidth="1"/>
    <col min="15" max="15" width="12" style="46" bestFit="1" customWidth="1"/>
    <col min="16" max="256" width="11.42578125" style="46"/>
    <col min="257" max="257" width="10" style="46" bestFit="1" customWidth="1"/>
    <col min="258" max="258" width="13.28515625" style="46" customWidth="1"/>
    <col min="259" max="264" width="11.42578125" style="46"/>
    <col min="265" max="265" width="11.7109375" style="46" bestFit="1" customWidth="1"/>
    <col min="266" max="266" width="15.5703125" style="46" customWidth="1"/>
    <col min="267" max="267" width="14.140625" style="46" customWidth="1"/>
    <col min="268" max="269" width="11.42578125" style="46"/>
    <col min="270" max="270" width="17.42578125" style="46" customWidth="1"/>
    <col min="271" max="271" width="12" style="46" bestFit="1" customWidth="1"/>
    <col min="272" max="512" width="11.42578125" style="46"/>
    <col min="513" max="513" width="10" style="46" bestFit="1" customWidth="1"/>
    <col min="514" max="514" width="13.28515625" style="46" customWidth="1"/>
    <col min="515" max="520" width="11.42578125" style="46"/>
    <col min="521" max="521" width="11.7109375" style="46" bestFit="1" customWidth="1"/>
    <col min="522" max="522" width="15.5703125" style="46" customWidth="1"/>
    <col min="523" max="523" width="14.140625" style="46" customWidth="1"/>
    <col min="524" max="525" width="11.42578125" style="46"/>
    <col min="526" max="526" width="17.42578125" style="46" customWidth="1"/>
    <col min="527" max="527" width="12" style="46" bestFit="1" customWidth="1"/>
    <col min="528" max="768" width="11.42578125" style="46"/>
    <col min="769" max="769" width="10" style="46" bestFit="1" customWidth="1"/>
    <col min="770" max="770" width="13.28515625" style="46" customWidth="1"/>
    <col min="771" max="776" width="11.42578125" style="46"/>
    <col min="777" max="777" width="11.7109375" style="46" bestFit="1" customWidth="1"/>
    <col min="778" max="778" width="15.5703125" style="46" customWidth="1"/>
    <col min="779" max="779" width="14.140625" style="46" customWidth="1"/>
    <col min="780" max="781" width="11.42578125" style="46"/>
    <col min="782" max="782" width="17.42578125" style="46" customWidth="1"/>
    <col min="783" max="783" width="12" style="46" bestFit="1" customWidth="1"/>
    <col min="784" max="1024" width="11.42578125" style="46"/>
    <col min="1025" max="1025" width="10" style="46" bestFit="1" customWidth="1"/>
    <col min="1026" max="1026" width="13.28515625" style="46" customWidth="1"/>
    <col min="1027" max="1032" width="11.42578125" style="46"/>
    <col min="1033" max="1033" width="11.7109375" style="46" bestFit="1" customWidth="1"/>
    <col min="1034" max="1034" width="15.5703125" style="46" customWidth="1"/>
    <col min="1035" max="1035" width="14.140625" style="46" customWidth="1"/>
    <col min="1036" max="1037" width="11.42578125" style="46"/>
    <col min="1038" max="1038" width="17.42578125" style="46" customWidth="1"/>
    <col min="1039" max="1039" width="12" style="46" bestFit="1" customWidth="1"/>
    <col min="1040" max="1280" width="11.42578125" style="46"/>
    <col min="1281" max="1281" width="10" style="46" bestFit="1" customWidth="1"/>
    <col min="1282" max="1282" width="13.28515625" style="46" customWidth="1"/>
    <col min="1283" max="1288" width="11.42578125" style="46"/>
    <col min="1289" max="1289" width="11.7109375" style="46" bestFit="1" customWidth="1"/>
    <col min="1290" max="1290" width="15.5703125" style="46" customWidth="1"/>
    <col min="1291" max="1291" width="14.140625" style="46" customWidth="1"/>
    <col min="1292" max="1293" width="11.42578125" style="46"/>
    <col min="1294" max="1294" width="17.42578125" style="46" customWidth="1"/>
    <col min="1295" max="1295" width="12" style="46" bestFit="1" customWidth="1"/>
    <col min="1296" max="1536" width="11.42578125" style="46"/>
    <col min="1537" max="1537" width="10" style="46" bestFit="1" customWidth="1"/>
    <col min="1538" max="1538" width="13.28515625" style="46" customWidth="1"/>
    <col min="1539" max="1544" width="11.42578125" style="46"/>
    <col min="1545" max="1545" width="11.7109375" style="46" bestFit="1" customWidth="1"/>
    <col min="1546" max="1546" width="15.5703125" style="46" customWidth="1"/>
    <col min="1547" max="1547" width="14.140625" style="46" customWidth="1"/>
    <col min="1548" max="1549" width="11.42578125" style="46"/>
    <col min="1550" max="1550" width="17.42578125" style="46" customWidth="1"/>
    <col min="1551" max="1551" width="12" style="46" bestFit="1" customWidth="1"/>
    <col min="1552" max="1792" width="11.42578125" style="46"/>
    <col min="1793" max="1793" width="10" style="46" bestFit="1" customWidth="1"/>
    <col min="1794" max="1794" width="13.28515625" style="46" customWidth="1"/>
    <col min="1795" max="1800" width="11.42578125" style="46"/>
    <col min="1801" max="1801" width="11.7109375" style="46" bestFit="1" customWidth="1"/>
    <col min="1802" max="1802" width="15.5703125" style="46" customWidth="1"/>
    <col min="1803" max="1803" width="14.140625" style="46" customWidth="1"/>
    <col min="1804" max="1805" width="11.42578125" style="46"/>
    <col min="1806" max="1806" width="17.42578125" style="46" customWidth="1"/>
    <col min="1807" max="1807" width="12" style="46" bestFit="1" customWidth="1"/>
    <col min="1808" max="2048" width="11.42578125" style="46"/>
    <col min="2049" max="2049" width="10" style="46" bestFit="1" customWidth="1"/>
    <col min="2050" max="2050" width="13.28515625" style="46" customWidth="1"/>
    <col min="2051" max="2056" width="11.42578125" style="46"/>
    <col min="2057" max="2057" width="11.7109375" style="46" bestFit="1" customWidth="1"/>
    <col min="2058" max="2058" width="15.5703125" style="46" customWidth="1"/>
    <col min="2059" max="2059" width="14.140625" style="46" customWidth="1"/>
    <col min="2060" max="2061" width="11.42578125" style="46"/>
    <col min="2062" max="2062" width="17.42578125" style="46" customWidth="1"/>
    <col min="2063" max="2063" width="12" style="46" bestFit="1" customWidth="1"/>
    <col min="2064" max="2304" width="11.42578125" style="46"/>
    <col min="2305" max="2305" width="10" style="46" bestFit="1" customWidth="1"/>
    <col min="2306" max="2306" width="13.28515625" style="46" customWidth="1"/>
    <col min="2307" max="2312" width="11.42578125" style="46"/>
    <col min="2313" max="2313" width="11.7109375" style="46" bestFit="1" customWidth="1"/>
    <col min="2314" max="2314" width="15.5703125" style="46" customWidth="1"/>
    <col min="2315" max="2315" width="14.140625" style="46" customWidth="1"/>
    <col min="2316" max="2317" width="11.42578125" style="46"/>
    <col min="2318" max="2318" width="17.42578125" style="46" customWidth="1"/>
    <col min="2319" max="2319" width="12" style="46" bestFit="1" customWidth="1"/>
    <col min="2320" max="2560" width="11.42578125" style="46"/>
    <col min="2561" max="2561" width="10" style="46" bestFit="1" customWidth="1"/>
    <col min="2562" max="2562" width="13.28515625" style="46" customWidth="1"/>
    <col min="2563" max="2568" width="11.42578125" style="46"/>
    <col min="2569" max="2569" width="11.7109375" style="46" bestFit="1" customWidth="1"/>
    <col min="2570" max="2570" width="15.5703125" style="46" customWidth="1"/>
    <col min="2571" max="2571" width="14.140625" style="46" customWidth="1"/>
    <col min="2572" max="2573" width="11.42578125" style="46"/>
    <col min="2574" max="2574" width="17.42578125" style="46" customWidth="1"/>
    <col min="2575" max="2575" width="12" style="46" bestFit="1" customWidth="1"/>
    <col min="2576" max="2816" width="11.42578125" style="46"/>
    <col min="2817" max="2817" width="10" style="46" bestFit="1" customWidth="1"/>
    <col min="2818" max="2818" width="13.28515625" style="46" customWidth="1"/>
    <col min="2819" max="2824" width="11.42578125" style="46"/>
    <col min="2825" max="2825" width="11.7109375" style="46" bestFit="1" customWidth="1"/>
    <col min="2826" max="2826" width="15.5703125" style="46" customWidth="1"/>
    <col min="2827" max="2827" width="14.140625" style="46" customWidth="1"/>
    <col min="2828" max="2829" width="11.42578125" style="46"/>
    <col min="2830" max="2830" width="17.42578125" style="46" customWidth="1"/>
    <col min="2831" max="2831" width="12" style="46" bestFit="1" customWidth="1"/>
    <col min="2832" max="3072" width="11.42578125" style="46"/>
    <col min="3073" max="3073" width="10" style="46" bestFit="1" customWidth="1"/>
    <col min="3074" max="3074" width="13.28515625" style="46" customWidth="1"/>
    <col min="3075" max="3080" width="11.42578125" style="46"/>
    <col min="3081" max="3081" width="11.7109375" style="46" bestFit="1" customWidth="1"/>
    <col min="3082" max="3082" width="15.5703125" style="46" customWidth="1"/>
    <col min="3083" max="3083" width="14.140625" style="46" customWidth="1"/>
    <col min="3084" max="3085" width="11.42578125" style="46"/>
    <col min="3086" max="3086" width="17.42578125" style="46" customWidth="1"/>
    <col min="3087" max="3087" width="12" style="46" bestFit="1" customWidth="1"/>
    <col min="3088" max="3328" width="11.42578125" style="46"/>
    <col min="3329" max="3329" width="10" style="46" bestFit="1" customWidth="1"/>
    <col min="3330" max="3330" width="13.28515625" style="46" customWidth="1"/>
    <col min="3331" max="3336" width="11.42578125" style="46"/>
    <col min="3337" max="3337" width="11.7109375" style="46" bestFit="1" customWidth="1"/>
    <col min="3338" max="3338" width="15.5703125" style="46" customWidth="1"/>
    <col min="3339" max="3339" width="14.140625" style="46" customWidth="1"/>
    <col min="3340" max="3341" width="11.42578125" style="46"/>
    <col min="3342" max="3342" width="17.42578125" style="46" customWidth="1"/>
    <col min="3343" max="3343" width="12" style="46" bestFit="1" customWidth="1"/>
    <col min="3344" max="3584" width="11.42578125" style="46"/>
    <col min="3585" max="3585" width="10" style="46" bestFit="1" customWidth="1"/>
    <col min="3586" max="3586" width="13.28515625" style="46" customWidth="1"/>
    <col min="3587" max="3592" width="11.42578125" style="46"/>
    <col min="3593" max="3593" width="11.7109375" style="46" bestFit="1" customWidth="1"/>
    <col min="3594" max="3594" width="15.5703125" style="46" customWidth="1"/>
    <col min="3595" max="3595" width="14.140625" style="46" customWidth="1"/>
    <col min="3596" max="3597" width="11.42578125" style="46"/>
    <col min="3598" max="3598" width="17.42578125" style="46" customWidth="1"/>
    <col min="3599" max="3599" width="12" style="46" bestFit="1" customWidth="1"/>
    <col min="3600" max="3840" width="11.42578125" style="46"/>
    <col min="3841" max="3841" width="10" style="46" bestFit="1" customWidth="1"/>
    <col min="3842" max="3842" width="13.28515625" style="46" customWidth="1"/>
    <col min="3843" max="3848" width="11.42578125" style="46"/>
    <col min="3849" max="3849" width="11.7109375" style="46" bestFit="1" customWidth="1"/>
    <col min="3850" max="3850" width="15.5703125" style="46" customWidth="1"/>
    <col min="3851" max="3851" width="14.140625" style="46" customWidth="1"/>
    <col min="3852" max="3853" width="11.42578125" style="46"/>
    <col min="3854" max="3854" width="17.42578125" style="46" customWidth="1"/>
    <col min="3855" max="3855" width="12" style="46" bestFit="1" customWidth="1"/>
    <col min="3856" max="4096" width="11.42578125" style="46"/>
    <col min="4097" max="4097" width="10" style="46" bestFit="1" customWidth="1"/>
    <col min="4098" max="4098" width="13.28515625" style="46" customWidth="1"/>
    <col min="4099" max="4104" width="11.42578125" style="46"/>
    <col min="4105" max="4105" width="11.7109375" style="46" bestFit="1" customWidth="1"/>
    <col min="4106" max="4106" width="15.5703125" style="46" customWidth="1"/>
    <col min="4107" max="4107" width="14.140625" style="46" customWidth="1"/>
    <col min="4108" max="4109" width="11.42578125" style="46"/>
    <col min="4110" max="4110" width="17.42578125" style="46" customWidth="1"/>
    <col min="4111" max="4111" width="12" style="46" bestFit="1" customWidth="1"/>
    <col min="4112" max="4352" width="11.42578125" style="46"/>
    <col min="4353" max="4353" width="10" style="46" bestFit="1" customWidth="1"/>
    <col min="4354" max="4354" width="13.28515625" style="46" customWidth="1"/>
    <col min="4355" max="4360" width="11.42578125" style="46"/>
    <col min="4361" max="4361" width="11.7109375" style="46" bestFit="1" customWidth="1"/>
    <col min="4362" max="4362" width="15.5703125" style="46" customWidth="1"/>
    <col min="4363" max="4363" width="14.140625" style="46" customWidth="1"/>
    <col min="4364" max="4365" width="11.42578125" style="46"/>
    <col min="4366" max="4366" width="17.42578125" style="46" customWidth="1"/>
    <col min="4367" max="4367" width="12" style="46" bestFit="1" customWidth="1"/>
    <col min="4368" max="4608" width="11.42578125" style="46"/>
    <col min="4609" max="4609" width="10" style="46" bestFit="1" customWidth="1"/>
    <col min="4610" max="4610" width="13.28515625" style="46" customWidth="1"/>
    <col min="4611" max="4616" width="11.42578125" style="46"/>
    <col min="4617" max="4617" width="11.7109375" style="46" bestFit="1" customWidth="1"/>
    <col min="4618" max="4618" width="15.5703125" style="46" customWidth="1"/>
    <col min="4619" max="4619" width="14.140625" style="46" customWidth="1"/>
    <col min="4620" max="4621" width="11.42578125" style="46"/>
    <col min="4622" max="4622" width="17.42578125" style="46" customWidth="1"/>
    <col min="4623" max="4623" width="12" style="46" bestFit="1" customWidth="1"/>
    <col min="4624" max="4864" width="11.42578125" style="46"/>
    <col min="4865" max="4865" width="10" style="46" bestFit="1" customWidth="1"/>
    <col min="4866" max="4866" width="13.28515625" style="46" customWidth="1"/>
    <col min="4867" max="4872" width="11.42578125" style="46"/>
    <col min="4873" max="4873" width="11.7109375" style="46" bestFit="1" customWidth="1"/>
    <col min="4874" max="4874" width="15.5703125" style="46" customWidth="1"/>
    <col min="4875" max="4875" width="14.140625" style="46" customWidth="1"/>
    <col min="4876" max="4877" width="11.42578125" style="46"/>
    <col min="4878" max="4878" width="17.42578125" style="46" customWidth="1"/>
    <col min="4879" max="4879" width="12" style="46" bestFit="1" customWidth="1"/>
    <col min="4880" max="5120" width="11.42578125" style="46"/>
    <col min="5121" max="5121" width="10" style="46" bestFit="1" customWidth="1"/>
    <col min="5122" max="5122" width="13.28515625" style="46" customWidth="1"/>
    <col min="5123" max="5128" width="11.42578125" style="46"/>
    <col min="5129" max="5129" width="11.7109375" style="46" bestFit="1" customWidth="1"/>
    <col min="5130" max="5130" width="15.5703125" style="46" customWidth="1"/>
    <col min="5131" max="5131" width="14.140625" style="46" customWidth="1"/>
    <col min="5132" max="5133" width="11.42578125" style="46"/>
    <col min="5134" max="5134" width="17.42578125" style="46" customWidth="1"/>
    <col min="5135" max="5135" width="12" style="46" bestFit="1" customWidth="1"/>
    <col min="5136" max="5376" width="11.42578125" style="46"/>
    <col min="5377" max="5377" width="10" style="46" bestFit="1" customWidth="1"/>
    <col min="5378" max="5378" width="13.28515625" style="46" customWidth="1"/>
    <col min="5379" max="5384" width="11.42578125" style="46"/>
    <col min="5385" max="5385" width="11.7109375" style="46" bestFit="1" customWidth="1"/>
    <col min="5386" max="5386" width="15.5703125" style="46" customWidth="1"/>
    <col min="5387" max="5387" width="14.140625" style="46" customWidth="1"/>
    <col min="5388" max="5389" width="11.42578125" style="46"/>
    <col min="5390" max="5390" width="17.42578125" style="46" customWidth="1"/>
    <col min="5391" max="5391" width="12" style="46" bestFit="1" customWidth="1"/>
    <col min="5392" max="5632" width="11.42578125" style="46"/>
    <col min="5633" max="5633" width="10" style="46" bestFit="1" customWidth="1"/>
    <col min="5634" max="5634" width="13.28515625" style="46" customWidth="1"/>
    <col min="5635" max="5640" width="11.42578125" style="46"/>
    <col min="5641" max="5641" width="11.7109375" style="46" bestFit="1" customWidth="1"/>
    <col min="5642" max="5642" width="15.5703125" style="46" customWidth="1"/>
    <col min="5643" max="5643" width="14.140625" style="46" customWidth="1"/>
    <col min="5644" max="5645" width="11.42578125" style="46"/>
    <col min="5646" max="5646" width="17.42578125" style="46" customWidth="1"/>
    <col min="5647" max="5647" width="12" style="46" bestFit="1" customWidth="1"/>
    <col min="5648" max="5888" width="11.42578125" style="46"/>
    <col min="5889" max="5889" width="10" style="46" bestFit="1" customWidth="1"/>
    <col min="5890" max="5890" width="13.28515625" style="46" customWidth="1"/>
    <col min="5891" max="5896" width="11.42578125" style="46"/>
    <col min="5897" max="5897" width="11.7109375" style="46" bestFit="1" customWidth="1"/>
    <col min="5898" max="5898" width="15.5703125" style="46" customWidth="1"/>
    <col min="5899" max="5899" width="14.140625" style="46" customWidth="1"/>
    <col min="5900" max="5901" width="11.42578125" style="46"/>
    <col min="5902" max="5902" width="17.42578125" style="46" customWidth="1"/>
    <col min="5903" max="5903" width="12" style="46" bestFit="1" customWidth="1"/>
    <col min="5904" max="6144" width="11.42578125" style="46"/>
    <col min="6145" max="6145" width="10" style="46" bestFit="1" customWidth="1"/>
    <col min="6146" max="6146" width="13.28515625" style="46" customWidth="1"/>
    <col min="6147" max="6152" width="11.42578125" style="46"/>
    <col min="6153" max="6153" width="11.7109375" style="46" bestFit="1" customWidth="1"/>
    <col min="6154" max="6154" width="15.5703125" style="46" customWidth="1"/>
    <col min="6155" max="6155" width="14.140625" style="46" customWidth="1"/>
    <col min="6156" max="6157" width="11.42578125" style="46"/>
    <col min="6158" max="6158" width="17.42578125" style="46" customWidth="1"/>
    <col min="6159" max="6159" width="12" style="46" bestFit="1" customWidth="1"/>
    <col min="6160" max="6400" width="11.42578125" style="46"/>
    <col min="6401" max="6401" width="10" style="46" bestFit="1" customWidth="1"/>
    <col min="6402" max="6402" width="13.28515625" style="46" customWidth="1"/>
    <col min="6403" max="6408" width="11.42578125" style="46"/>
    <col min="6409" max="6409" width="11.7109375" style="46" bestFit="1" customWidth="1"/>
    <col min="6410" max="6410" width="15.5703125" style="46" customWidth="1"/>
    <col min="6411" max="6411" width="14.140625" style="46" customWidth="1"/>
    <col min="6412" max="6413" width="11.42578125" style="46"/>
    <col min="6414" max="6414" width="17.42578125" style="46" customWidth="1"/>
    <col min="6415" max="6415" width="12" style="46" bestFit="1" customWidth="1"/>
    <col min="6416" max="6656" width="11.42578125" style="46"/>
    <col min="6657" max="6657" width="10" style="46" bestFit="1" customWidth="1"/>
    <col min="6658" max="6658" width="13.28515625" style="46" customWidth="1"/>
    <col min="6659" max="6664" width="11.42578125" style="46"/>
    <col min="6665" max="6665" width="11.7109375" style="46" bestFit="1" customWidth="1"/>
    <col min="6666" max="6666" width="15.5703125" style="46" customWidth="1"/>
    <col min="6667" max="6667" width="14.140625" style="46" customWidth="1"/>
    <col min="6668" max="6669" width="11.42578125" style="46"/>
    <col min="6670" max="6670" width="17.42578125" style="46" customWidth="1"/>
    <col min="6671" max="6671" width="12" style="46" bestFit="1" customWidth="1"/>
    <col min="6672" max="6912" width="11.42578125" style="46"/>
    <col min="6913" max="6913" width="10" style="46" bestFit="1" customWidth="1"/>
    <col min="6914" max="6914" width="13.28515625" style="46" customWidth="1"/>
    <col min="6915" max="6920" width="11.42578125" style="46"/>
    <col min="6921" max="6921" width="11.7109375" style="46" bestFit="1" customWidth="1"/>
    <col min="6922" max="6922" width="15.5703125" style="46" customWidth="1"/>
    <col min="6923" max="6923" width="14.140625" style="46" customWidth="1"/>
    <col min="6924" max="6925" width="11.42578125" style="46"/>
    <col min="6926" max="6926" width="17.42578125" style="46" customWidth="1"/>
    <col min="6927" max="6927" width="12" style="46" bestFit="1" customWidth="1"/>
    <col min="6928" max="7168" width="11.42578125" style="46"/>
    <col min="7169" max="7169" width="10" style="46" bestFit="1" customWidth="1"/>
    <col min="7170" max="7170" width="13.28515625" style="46" customWidth="1"/>
    <col min="7171" max="7176" width="11.42578125" style="46"/>
    <col min="7177" max="7177" width="11.7109375" style="46" bestFit="1" customWidth="1"/>
    <col min="7178" max="7178" width="15.5703125" style="46" customWidth="1"/>
    <col min="7179" max="7179" width="14.140625" style="46" customWidth="1"/>
    <col min="7180" max="7181" width="11.42578125" style="46"/>
    <col min="7182" max="7182" width="17.42578125" style="46" customWidth="1"/>
    <col min="7183" max="7183" width="12" style="46" bestFit="1" customWidth="1"/>
    <col min="7184" max="7424" width="11.42578125" style="46"/>
    <col min="7425" max="7425" width="10" style="46" bestFit="1" customWidth="1"/>
    <col min="7426" max="7426" width="13.28515625" style="46" customWidth="1"/>
    <col min="7427" max="7432" width="11.42578125" style="46"/>
    <col min="7433" max="7433" width="11.7109375" style="46" bestFit="1" customWidth="1"/>
    <col min="7434" max="7434" width="15.5703125" style="46" customWidth="1"/>
    <col min="7435" max="7435" width="14.140625" style="46" customWidth="1"/>
    <col min="7436" max="7437" width="11.42578125" style="46"/>
    <col min="7438" max="7438" width="17.42578125" style="46" customWidth="1"/>
    <col min="7439" max="7439" width="12" style="46" bestFit="1" customWidth="1"/>
    <col min="7440" max="7680" width="11.42578125" style="46"/>
    <col min="7681" max="7681" width="10" style="46" bestFit="1" customWidth="1"/>
    <col min="7682" max="7682" width="13.28515625" style="46" customWidth="1"/>
    <col min="7683" max="7688" width="11.42578125" style="46"/>
    <col min="7689" max="7689" width="11.7109375" style="46" bestFit="1" customWidth="1"/>
    <col min="7690" max="7690" width="15.5703125" style="46" customWidth="1"/>
    <col min="7691" max="7691" width="14.140625" style="46" customWidth="1"/>
    <col min="7692" max="7693" width="11.42578125" style="46"/>
    <col min="7694" max="7694" width="17.42578125" style="46" customWidth="1"/>
    <col min="7695" max="7695" width="12" style="46" bestFit="1" customWidth="1"/>
    <col min="7696" max="7936" width="11.42578125" style="46"/>
    <col min="7937" max="7937" width="10" style="46" bestFit="1" customWidth="1"/>
    <col min="7938" max="7938" width="13.28515625" style="46" customWidth="1"/>
    <col min="7939" max="7944" width="11.42578125" style="46"/>
    <col min="7945" max="7945" width="11.7109375" style="46" bestFit="1" customWidth="1"/>
    <col min="7946" max="7946" width="15.5703125" style="46" customWidth="1"/>
    <col min="7947" max="7947" width="14.140625" style="46" customWidth="1"/>
    <col min="7948" max="7949" width="11.42578125" style="46"/>
    <col min="7950" max="7950" width="17.42578125" style="46" customWidth="1"/>
    <col min="7951" max="7951" width="12" style="46" bestFit="1" customWidth="1"/>
    <col min="7952" max="8192" width="11.42578125" style="46"/>
    <col min="8193" max="8193" width="10" style="46" bestFit="1" customWidth="1"/>
    <col min="8194" max="8194" width="13.28515625" style="46" customWidth="1"/>
    <col min="8195" max="8200" width="11.42578125" style="46"/>
    <col min="8201" max="8201" width="11.7109375" style="46" bestFit="1" customWidth="1"/>
    <col min="8202" max="8202" width="15.5703125" style="46" customWidth="1"/>
    <col min="8203" max="8203" width="14.140625" style="46" customWidth="1"/>
    <col min="8204" max="8205" width="11.42578125" style="46"/>
    <col min="8206" max="8206" width="17.42578125" style="46" customWidth="1"/>
    <col min="8207" max="8207" width="12" style="46" bestFit="1" customWidth="1"/>
    <col min="8208" max="8448" width="11.42578125" style="46"/>
    <col min="8449" max="8449" width="10" style="46" bestFit="1" customWidth="1"/>
    <col min="8450" max="8450" width="13.28515625" style="46" customWidth="1"/>
    <col min="8451" max="8456" width="11.42578125" style="46"/>
    <col min="8457" max="8457" width="11.7109375" style="46" bestFit="1" customWidth="1"/>
    <col min="8458" max="8458" width="15.5703125" style="46" customWidth="1"/>
    <col min="8459" max="8459" width="14.140625" style="46" customWidth="1"/>
    <col min="8460" max="8461" width="11.42578125" style="46"/>
    <col min="8462" max="8462" width="17.42578125" style="46" customWidth="1"/>
    <col min="8463" max="8463" width="12" style="46" bestFit="1" customWidth="1"/>
    <col min="8464" max="8704" width="11.42578125" style="46"/>
    <col min="8705" max="8705" width="10" style="46" bestFit="1" customWidth="1"/>
    <col min="8706" max="8706" width="13.28515625" style="46" customWidth="1"/>
    <col min="8707" max="8712" width="11.42578125" style="46"/>
    <col min="8713" max="8713" width="11.7109375" style="46" bestFit="1" customWidth="1"/>
    <col min="8714" max="8714" width="15.5703125" style="46" customWidth="1"/>
    <col min="8715" max="8715" width="14.140625" style="46" customWidth="1"/>
    <col min="8716" max="8717" width="11.42578125" style="46"/>
    <col min="8718" max="8718" width="17.42578125" style="46" customWidth="1"/>
    <col min="8719" max="8719" width="12" style="46" bestFit="1" customWidth="1"/>
    <col min="8720" max="8960" width="11.42578125" style="46"/>
    <col min="8961" max="8961" width="10" style="46" bestFit="1" customWidth="1"/>
    <col min="8962" max="8962" width="13.28515625" style="46" customWidth="1"/>
    <col min="8963" max="8968" width="11.42578125" style="46"/>
    <col min="8969" max="8969" width="11.7109375" style="46" bestFit="1" customWidth="1"/>
    <col min="8970" max="8970" width="15.5703125" style="46" customWidth="1"/>
    <col min="8971" max="8971" width="14.140625" style="46" customWidth="1"/>
    <col min="8972" max="8973" width="11.42578125" style="46"/>
    <col min="8974" max="8974" width="17.42578125" style="46" customWidth="1"/>
    <col min="8975" max="8975" width="12" style="46" bestFit="1" customWidth="1"/>
    <col min="8976" max="9216" width="11.42578125" style="46"/>
    <col min="9217" max="9217" width="10" style="46" bestFit="1" customWidth="1"/>
    <col min="9218" max="9218" width="13.28515625" style="46" customWidth="1"/>
    <col min="9219" max="9224" width="11.42578125" style="46"/>
    <col min="9225" max="9225" width="11.7109375" style="46" bestFit="1" customWidth="1"/>
    <col min="9226" max="9226" width="15.5703125" style="46" customWidth="1"/>
    <col min="9227" max="9227" width="14.140625" style="46" customWidth="1"/>
    <col min="9228" max="9229" width="11.42578125" style="46"/>
    <col min="9230" max="9230" width="17.42578125" style="46" customWidth="1"/>
    <col min="9231" max="9231" width="12" style="46" bestFit="1" customWidth="1"/>
    <col min="9232" max="9472" width="11.42578125" style="46"/>
    <col min="9473" max="9473" width="10" style="46" bestFit="1" customWidth="1"/>
    <col min="9474" max="9474" width="13.28515625" style="46" customWidth="1"/>
    <col min="9475" max="9480" width="11.42578125" style="46"/>
    <col min="9481" max="9481" width="11.7109375" style="46" bestFit="1" customWidth="1"/>
    <col min="9482" max="9482" width="15.5703125" style="46" customWidth="1"/>
    <col min="9483" max="9483" width="14.140625" style="46" customWidth="1"/>
    <col min="9484" max="9485" width="11.42578125" style="46"/>
    <col min="9486" max="9486" width="17.42578125" style="46" customWidth="1"/>
    <col min="9487" max="9487" width="12" style="46" bestFit="1" customWidth="1"/>
    <col min="9488" max="9728" width="11.42578125" style="46"/>
    <col min="9729" max="9729" width="10" style="46" bestFit="1" customWidth="1"/>
    <col min="9730" max="9730" width="13.28515625" style="46" customWidth="1"/>
    <col min="9731" max="9736" width="11.42578125" style="46"/>
    <col min="9737" max="9737" width="11.7109375" style="46" bestFit="1" customWidth="1"/>
    <col min="9738" max="9738" width="15.5703125" style="46" customWidth="1"/>
    <col min="9739" max="9739" width="14.140625" style="46" customWidth="1"/>
    <col min="9740" max="9741" width="11.42578125" style="46"/>
    <col min="9742" max="9742" width="17.42578125" style="46" customWidth="1"/>
    <col min="9743" max="9743" width="12" style="46" bestFit="1" customWidth="1"/>
    <col min="9744" max="9984" width="11.42578125" style="46"/>
    <col min="9985" max="9985" width="10" style="46" bestFit="1" customWidth="1"/>
    <col min="9986" max="9986" width="13.28515625" style="46" customWidth="1"/>
    <col min="9987" max="9992" width="11.42578125" style="46"/>
    <col min="9993" max="9993" width="11.7109375" style="46" bestFit="1" customWidth="1"/>
    <col min="9994" max="9994" width="15.5703125" style="46" customWidth="1"/>
    <col min="9995" max="9995" width="14.140625" style="46" customWidth="1"/>
    <col min="9996" max="9997" width="11.42578125" style="46"/>
    <col min="9998" max="9998" width="17.42578125" style="46" customWidth="1"/>
    <col min="9999" max="9999" width="12" style="46" bestFit="1" customWidth="1"/>
    <col min="10000" max="10240" width="11.42578125" style="46"/>
    <col min="10241" max="10241" width="10" style="46" bestFit="1" customWidth="1"/>
    <col min="10242" max="10242" width="13.28515625" style="46" customWidth="1"/>
    <col min="10243" max="10248" width="11.42578125" style="46"/>
    <col min="10249" max="10249" width="11.7109375" style="46" bestFit="1" customWidth="1"/>
    <col min="10250" max="10250" width="15.5703125" style="46" customWidth="1"/>
    <col min="10251" max="10251" width="14.140625" style="46" customWidth="1"/>
    <col min="10252" max="10253" width="11.42578125" style="46"/>
    <col min="10254" max="10254" width="17.42578125" style="46" customWidth="1"/>
    <col min="10255" max="10255" width="12" style="46" bestFit="1" customWidth="1"/>
    <col min="10256" max="10496" width="11.42578125" style="46"/>
    <col min="10497" max="10497" width="10" style="46" bestFit="1" customWidth="1"/>
    <col min="10498" max="10498" width="13.28515625" style="46" customWidth="1"/>
    <col min="10499" max="10504" width="11.42578125" style="46"/>
    <col min="10505" max="10505" width="11.7109375" style="46" bestFit="1" customWidth="1"/>
    <col min="10506" max="10506" width="15.5703125" style="46" customWidth="1"/>
    <col min="10507" max="10507" width="14.140625" style="46" customWidth="1"/>
    <col min="10508" max="10509" width="11.42578125" style="46"/>
    <col min="10510" max="10510" width="17.42578125" style="46" customWidth="1"/>
    <col min="10511" max="10511" width="12" style="46" bestFit="1" customWidth="1"/>
    <col min="10512" max="10752" width="11.42578125" style="46"/>
    <col min="10753" max="10753" width="10" style="46" bestFit="1" customWidth="1"/>
    <col min="10754" max="10754" width="13.28515625" style="46" customWidth="1"/>
    <col min="10755" max="10760" width="11.42578125" style="46"/>
    <col min="10761" max="10761" width="11.7109375" style="46" bestFit="1" customWidth="1"/>
    <col min="10762" max="10762" width="15.5703125" style="46" customWidth="1"/>
    <col min="10763" max="10763" width="14.140625" style="46" customWidth="1"/>
    <col min="10764" max="10765" width="11.42578125" style="46"/>
    <col min="10766" max="10766" width="17.42578125" style="46" customWidth="1"/>
    <col min="10767" max="10767" width="12" style="46" bestFit="1" customWidth="1"/>
    <col min="10768" max="11008" width="11.42578125" style="46"/>
    <col min="11009" max="11009" width="10" style="46" bestFit="1" customWidth="1"/>
    <col min="11010" max="11010" width="13.28515625" style="46" customWidth="1"/>
    <col min="11011" max="11016" width="11.42578125" style="46"/>
    <col min="11017" max="11017" width="11.7109375" style="46" bestFit="1" customWidth="1"/>
    <col min="11018" max="11018" width="15.5703125" style="46" customWidth="1"/>
    <col min="11019" max="11019" width="14.140625" style="46" customWidth="1"/>
    <col min="11020" max="11021" width="11.42578125" style="46"/>
    <col min="11022" max="11022" width="17.42578125" style="46" customWidth="1"/>
    <col min="11023" max="11023" width="12" style="46" bestFit="1" customWidth="1"/>
    <col min="11024" max="11264" width="11.42578125" style="46"/>
    <col min="11265" max="11265" width="10" style="46" bestFit="1" customWidth="1"/>
    <col min="11266" max="11266" width="13.28515625" style="46" customWidth="1"/>
    <col min="11267" max="11272" width="11.42578125" style="46"/>
    <col min="11273" max="11273" width="11.7109375" style="46" bestFit="1" customWidth="1"/>
    <col min="11274" max="11274" width="15.5703125" style="46" customWidth="1"/>
    <col min="11275" max="11275" width="14.140625" style="46" customWidth="1"/>
    <col min="11276" max="11277" width="11.42578125" style="46"/>
    <col min="11278" max="11278" width="17.42578125" style="46" customWidth="1"/>
    <col min="11279" max="11279" width="12" style="46" bestFit="1" customWidth="1"/>
    <col min="11280" max="11520" width="11.42578125" style="46"/>
    <col min="11521" max="11521" width="10" style="46" bestFit="1" customWidth="1"/>
    <col min="11522" max="11522" width="13.28515625" style="46" customWidth="1"/>
    <col min="11523" max="11528" width="11.42578125" style="46"/>
    <col min="11529" max="11529" width="11.7109375" style="46" bestFit="1" customWidth="1"/>
    <col min="11530" max="11530" width="15.5703125" style="46" customWidth="1"/>
    <col min="11531" max="11531" width="14.140625" style="46" customWidth="1"/>
    <col min="11532" max="11533" width="11.42578125" style="46"/>
    <col min="11534" max="11534" width="17.42578125" style="46" customWidth="1"/>
    <col min="11535" max="11535" width="12" style="46" bestFit="1" customWidth="1"/>
    <col min="11536" max="11776" width="11.42578125" style="46"/>
    <col min="11777" max="11777" width="10" style="46" bestFit="1" customWidth="1"/>
    <col min="11778" max="11778" width="13.28515625" style="46" customWidth="1"/>
    <col min="11779" max="11784" width="11.42578125" style="46"/>
    <col min="11785" max="11785" width="11.7109375" style="46" bestFit="1" customWidth="1"/>
    <col min="11786" max="11786" width="15.5703125" style="46" customWidth="1"/>
    <col min="11787" max="11787" width="14.140625" style="46" customWidth="1"/>
    <col min="11788" max="11789" width="11.42578125" style="46"/>
    <col min="11790" max="11790" width="17.42578125" style="46" customWidth="1"/>
    <col min="11791" max="11791" width="12" style="46" bestFit="1" customWidth="1"/>
    <col min="11792" max="12032" width="11.42578125" style="46"/>
    <col min="12033" max="12033" width="10" style="46" bestFit="1" customWidth="1"/>
    <col min="12034" max="12034" width="13.28515625" style="46" customWidth="1"/>
    <col min="12035" max="12040" width="11.42578125" style="46"/>
    <col min="12041" max="12041" width="11.7109375" style="46" bestFit="1" customWidth="1"/>
    <col min="12042" max="12042" width="15.5703125" style="46" customWidth="1"/>
    <col min="12043" max="12043" width="14.140625" style="46" customWidth="1"/>
    <col min="12044" max="12045" width="11.42578125" style="46"/>
    <col min="12046" max="12046" width="17.42578125" style="46" customWidth="1"/>
    <col min="12047" max="12047" width="12" style="46" bestFit="1" customWidth="1"/>
    <col min="12048" max="12288" width="11.42578125" style="46"/>
    <col min="12289" max="12289" width="10" style="46" bestFit="1" customWidth="1"/>
    <col min="12290" max="12290" width="13.28515625" style="46" customWidth="1"/>
    <col min="12291" max="12296" width="11.42578125" style="46"/>
    <col min="12297" max="12297" width="11.7109375" style="46" bestFit="1" customWidth="1"/>
    <col min="12298" max="12298" width="15.5703125" style="46" customWidth="1"/>
    <col min="12299" max="12299" width="14.140625" style="46" customWidth="1"/>
    <col min="12300" max="12301" width="11.42578125" style="46"/>
    <col min="12302" max="12302" width="17.42578125" style="46" customWidth="1"/>
    <col min="12303" max="12303" width="12" style="46" bestFit="1" customWidth="1"/>
    <col min="12304" max="12544" width="11.42578125" style="46"/>
    <col min="12545" max="12545" width="10" style="46" bestFit="1" customWidth="1"/>
    <col min="12546" max="12546" width="13.28515625" style="46" customWidth="1"/>
    <col min="12547" max="12552" width="11.42578125" style="46"/>
    <col min="12553" max="12553" width="11.7109375" style="46" bestFit="1" customWidth="1"/>
    <col min="12554" max="12554" width="15.5703125" style="46" customWidth="1"/>
    <col min="12555" max="12555" width="14.140625" style="46" customWidth="1"/>
    <col min="12556" max="12557" width="11.42578125" style="46"/>
    <col min="12558" max="12558" width="17.42578125" style="46" customWidth="1"/>
    <col min="12559" max="12559" width="12" style="46" bestFit="1" customWidth="1"/>
    <col min="12560" max="12800" width="11.42578125" style="46"/>
    <col min="12801" max="12801" width="10" style="46" bestFit="1" customWidth="1"/>
    <col min="12802" max="12802" width="13.28515625" style="46" customWidth="1"/>
    <col min="12803" max="12808" width="11.42578125" style="46"/>
    <col min="12809" max="12809" width="11.7109375" style="46" bestFit="1" customWidth="1"/>
    <col min="12810" max="12810" width="15.5703125" style="46" customWidth="1"/>
    <col min="12811" max="12811" width="14.140625" style="46" customWidth="1"/>
    <col min="12812" max="12813" width="11.42578125" style="46"/>
    <col min="12814" max="12814" width="17.42578125" style="46" customWidth="1"/>
    <col min="12815" max="12815" width="12" style="46" bestFit="1" customWidth="1"/>
    <col min="12816" max="13056" width="11.42578125" style="46"/>
    <col min="13057" max="13057" width="10" style="46" bestFit="1" customWidth="1"/>
    <col min="13058" max="13058" width="13.28515625" style="46" customWidth="1"/>
    <col min="13059" max="13064" width="11.42578125" style="46"/>
    <col min="13065" max="13065" width="11.7109375" style="46" bestFit="1" customWidth="1"/>
    <col min="13066" max="13066" width="15.5703125" style="46" customWidth="1"/>
    <col min="13067" max="13067" width="14.140625" style="46" customWidth="1"/>
    <col min="13068" max="13069" width="11.42578125" style="46"/>
    <col min="13070" max="13070" width="17.42578125" style="46" customWidth="1"/>
    <col min="13071" max="13071" width="12" style="46" bestFit="1" customWidth="1"/>
    <col min="13072" max="13312" width="11.42578125" style="46"/>
    <col min="13313" max="13313" width="10" style="46" bestFit="1" customWidth="1"/>
    <col min="13314" max="13314" width="13.28515625" style="46" customWidth="1"/>
    <col min="13315" max="13320" width="11.42578125" style="46"/>
    <col min="13321" max="13321" width="11.7109375" style="46" bestFit="1" customWidth="1"/>
    <col min="13322" max="13322" width="15.5703125" style="46" customWidth="1"/>
    <col min="13323" max="13323" width="14.140625" style="46" customWidth="1"/>
    <col min="13324" max="13325" width="11.42578125" style="46"/>
    <col min="13326" max="13326" width="17.42578125" style="46" customWidth="1"/>
    <col min="13327" max="13327" width="12" style="46" bestFit="1" customWidth="1"/>
    <col min="13328" max="13568" width="11.42578125" style="46"/>
    <col min="13569" max="13569" width="10" style="46" bestFit="1" customWidth="1"/>
    <col min="13570" max="13570" width="13.28515625" style="46" customWidth="1"/>
    <col min="13571" max="13576" width="11.42578125" style="46"/>
    <col min="13577" max="13577" width="11.7109375" style="46" bestFit="1" customWidth="1"/>
    <col min="13578" max="13578" width="15.5703125" style="46" customWidth="1"/>
    <col min="13579" max="13579" width="14.140625" style="46" customWidth="1"/>
    <col min="13580" max="13581" width="11.42578125" style="46"/>
    <col min="13582" max="13582" width="17.42578125" style="46" customWidth="1"/>
    <col min="13583" max="13583" width="12" style="46" bestFit="1" customWidth="1"/>
    <col min="13584" max="13824" width="11.42578125" style="46"/>
    <col min="13825" max="13825" width="10" style="46" bestFit="1" customWidth="1"/>
    <col min="13826" max="13826" width="13.28515625" style="46" customWidth="1"/>
    <col min="13827" max="13832" width="11.42578125" style="46"/>
    <col min="13833" max="13833" width="11.7109375" style="46" bestFit="1" customWidth="1"/>
    <col min="13834" max="13834" width="15.5703125" style="46" customWidth="1"/>
    <col min="13835" max="13835" width="14.140625" style="46" customWidth="1"/>
    <col min="13836" max="13837" width="11.42578125" style="46"/>
    <col min="13838" max="13838" width="17.42578125" style="46" customWidth="1"/>
    <col min="13839" max="13839" width="12" style="46" bestFit="1" customWidth="1"/>
    <col min="13840" max="14080" width="11.42578125" style="46"/>
    <col min="14081" max="14081" width="10" style="46" bestFit="1" customWidth="1"/>
    <col min="14082" max="14082" width="13.28515625" style="46" customWidth="1"/>
    <col min="14083" max="14088" width="11.42578125" style="46"/>
    <col min="14089" max="14089" width="11.7109375" style="46" bestFit="1" customWidth="1"/>
    <col min="14090" max="14090" width="15.5703125" style="46" customWidth="1"/>
    <col min="14091" max="14091" width="14.140625" style="46" customWidth="1"/>
    <col min="14092" max="14093" width="11.42578125" style="46"/>
    <col min="14094" max="14094" width="17.42578125" style="46" customWidth="1"/>
    <col min="14095" max="14095" width="12" style="46" bestFit="1" customWidth="1"/>
    <col min="14096" max="14336" width="11.42578125" style="46"/>
    <col min="14337" max="14337" width="10" style="46" bestFit="1" customWidth="1"/>
    <col min="14338" max="14338" width="13.28515625" style="46" customWidth="1"/>
    <col min="14339" max="14344" width="11.42578125" style="46"/>
    <col min="14345" max="14345" width="11.7109375" style="46" bestFit="1" customWidth="1"/>
    <col min="14346" max="14346" width="15.5703125" style="46" customWidth="1"/>
    <col min="14347" max="14347" width="14.140625" style="46" customWidth="1"/>
    <col min="14348" max="14349" width="11.42578125" style="46"/>
    <col min="14350" max="14350" width="17.42578125" style="46" customWidth="1"/>
    <col min="14351" max="14351" width="12" style="46" bestFit="1" customWidth="1"/>
    <col min="14352" max="14592" width="11.42578125" style="46"/>
    <col min="14593" max="14593" width="10" style="46" bestFit="1" customWidth="1"/>
    <col min="14594" max="14594" width="13.28515625" style="46" customWidth="1"/>
    <col min="14595" max="14600" width="11.42578125" style="46"/>
    <col min="14601" max="14601" width="11.7109375" style="46" bestFit="1" customWidth="1"/>
    <col min="14602" max="14602" width="15.5703125" style="46" customWidth="1"/>
    <col min="14603" max="14603" width="14.140625" style="46" customWidth="1"/>
    <col min="14604" max="14605" width="11.42578125" style="46"/>
    <col min="14606" max="14606" width="17.42578125" style="46" customWidth="1"/>
    <col min="14607" max="14607" width="12" style="46" bestFit="1" customWidth="1"/>
    <col min="14608" max="14848" width="11.42578125" style="46"/>
    <col min="14849" max="14849" width="10" style="46" bestFit="1" customWidth="1"/>
    <col min="14850" max="14850" width="13.28515625" style="46" customWidth="1"/>
    <col min="14851" max="14856" width="11.42578125" style="46"/>
    <col min="14857" max="14857" width="11.7109375" style="46" bestFit="1" customWidth="1"/>
    <col min="14858" max="14858" width="15.5703125" style="46" customWidth="1"/>
    <col min="14859" max="14859" width="14.140625" style="46" customWidth="1"/>
    <col min="14860" max="14861" width="11.42578125" style="46"/>
    <col min="14862" max="14862" width="17.42578125" style="46" customWidth="1"/>
    <col min="14863" max="14863" width="12" style="46" bestFit="1" customWidth="1"/>
    <col min="14864" max="15104" width="11.42578125" style="46"/>
    <col min="15105" max="15105" width="10" style="46" bestFit="1" customWidth="1"/>
    <col min="15106" max="15106" width="13.28515625" style="46" customWidth="1"/>
    <col min="15107" max="15112" width="11.42578125" style="46"/>
    <col min="15113" max="15113" width="11.7109375" style="46" bestFit="1" customWidth="1"/>
    <col min="15114" max="15114" width="15.5703125" style="46" customWidth="1"/>
    <col min="15115" max="15115" width="14.140625" style="46" customWidth="1"/>
    <col min="15116" max="15117" width="11.42578125" style="46"/>
    <col min="15118" max="15118" width="17.42578125" style="46" customWidth="1"/>
    <col min="15119" max="15119" width="12" style="46" bestFit="1" customWidth="1"/>
    <col min="15120" max="15360" width="11.42578125" style="46"/>
    <col min="15361" max="15361" width="10" style="46" bestFit="1" customWidth="1"/>
    <col min="15362" max="15362" width="13.28515625" style="46" customWidth="1"/>
    <col min="15363" max="15368" width="11.42578125" style="46"/>
    <col min="15369" max="15369" width="11.7109375" style="46" bestFit="1" customWidth="1"/>
    <col min="15370" max="15370" width="15.5703125" style="46" customWidth="1"/>
    <col min="15371" max="15371" width="14.140625" style="46" customWidth="1"/>
    <col min="15372" max="15373" width="11.42578125" style="46"/>
    <col min="15374" max="15374" width="17.42578125" style="46" customWidth="1"/>
    <col min="15375" max="15375" width="12" style="46" bestFit="1" customWidth="1"/>
    <col min="15376" max="15616" width="11.42578125" style="46"/>
    <col min="15617" max="15617" width="10" style="46" bestFit="1" customWidth="1"/>
    <col min="15618" max="15618" width="13.28515625" style="46" customWidth="1"/>
    <col min="15619" max="15624" width="11.42578125" style="46"/>
    <col min="15625" max="15625" width="11.7109375" style="46" bestFit="1" customWidth="1"/>
    <col min="15626" max="15626" width="15.5703125" style="46" customWidth="1"/>
    <col min="15627" max="15627" width="14.140625" style="46" customWidth="1"/>
    <col min="15628" max="15629" width="11.42578125" style="46"/>
    <col min="15630" max="15630" width="17.42578125" style="46" customWidth="1"/>
    <col min="15631" max="15631" width="12" style="46" bestFit="1" customWidth="1"/>
    <col min="15632" max="15872" width="11.42578125" style="46"/>
    <col min="15873" max="15873" width="10" style="46" bestFit="1" customWidth="1"/>
    <col min="15874" max="15874" width="13.28515625" style="46" customWidth="1"/>
    <col min="15875" max="15880" width="11.42578125" style="46"/>
    <col min="15881" max="15881" width="11.7109375" style="46" bestFit="1" customWidth="1"/>
    <col min="15882" max="15882" width="15.5703125" style="46" customWidth="1"/>
    <col min="15883" max="15883" width="14.140625" style="46" customWidth="1"/>
    <col min="15884" max="15885" width="11.42578125" style="46"/>
    <col min="15886" max="15886" width="17.42578125" style="46" customWidth="1"/>
    <col min="15887" max="15887" width="12" style="46" bestFit="1" customWidth="1"/>
    <col min="15888" max="16128" width="11.42578125" style="46"/>
    <col min="16129" max="16129" width="10" style="46" bestFit="1" customWidth="1"/>
    <col min="16130" max="16130" width="13.28515625" style="46" customWidth="1"/>
    <col min="16131" max="16136" width="11.42578125" style="46"/>
    <col min="16137" max="16137" width="11.7109375" style="46" bestFit="1" customWidth="1"/>
    <col min="16138" max="16138" width="15.5703125" style="46" customWidth="1"/>
    <col min="16139" max="16139" width="14.140625" style="46" customWidth="1"/>
    <col min="16140" max="16141" width="11.42578125" style="46"/>
    <col min="16142" max="16142" width="17.42578125" style="46" customWidth="1"/>
    <col min="16143" max="16143" width="12" style="46" bestFit="1" customWidth="1"/>
    <col min="16144" max="16384" width="11.42578125" style="46"/>
  </cols>
  <sheetData>
    <row r="1" spans="2:14" ht="13.5" thickTop="1">
      <c r="B1" s="378"/>
      <c r="C1" s="380"/>
      <c r="D1" s="381"/>
      <c r="E1" s="381"/>
      <c r="F1" s="381"/>
      <c r="G1" s="381"/>
      <c r="H1" s="381"/>
      <c r="I1" s="381"/>
      <c r="J1" s="382"/>
      <c r="K1" s="383" t="s">
        <v>48</v>
      </c>
      <c r="L1" s="385" t="s">
        <v>49</v>
      </c>
      <c r="M1" s="386"/>
      <c r="N1" s="387"/>
    </row>
    <row r="2" spans="2:14" ht="15.75">
      <c r="B2" s="379"/>
      <c r="C2" s="391" t="s">
        <v>50</v>
      </c>
      <c r="D2" s="392"/>
      <c r="E2" s="392"/>
      <c r="F2" s="392"/>
      <c r="G2" s="392"/>
      <c r="H2" s="392"/>
      <c r="I2" s="392"/>
      <c r="J2" s="393"/>
      <c r="K2" s="384"/>
      <c r="L2" s="388"/>
      <c r="M2" s="389"/>
      <c r="N2" s="390"/>
    </row>
    <row r="3" spans="2:14" ht="15.75">
      <c r="B3" s="379"/>
      <c r="C3" s="391" t="s">
        <v>51</v>
      </c>
      <c r="D3" s="392"/>
      <c r="E3" s="392"/>
      <c r="F3" s="392"/>
      <c r="G3" s="392"/>
      <c r="H3" s="392"/>
      <c r="I3" s="392"/>
      <c r="J3" s="393"/>
      <c r="K3" s="357" t="s">
        <v>52</v>
      </c>
      <c r="L3" s="395">
        <v>1</v>
      </c>
      <c r="M3" s="396"/>
      <c r="N3" s="397"/>
    </row>
    <row r="4" spans="2:14" ht="15.75">
      <c r="B4" s="379"/>
      <c r="C4" s="391" t="s">
        <v>53</v>
      </c>
      <c r="D4" s="392"/>
      <c r="E4" s="392"/>
      <c r="F4" s="392"/>
      <c r="G4" s="392"/>
      <c r="H4" s="392"/>
      <c r="I4" s="392"/>
      <c r="J4" s="393"/>
      <c r="K4" s="394"/>
      <c r="L4" s="398"/>
      <c r="M4" s="399"/>
      <c r="N4" s="400"/>
    </row>
    <row r="5" spans="2:14" ht="15.75">
      <c r="B5" s="379"/>
      <c r="C5" s="391" t="s">
        <v>54</v>
      </c>
      <c r="D5" s="392"/>
      <c r="E5" s="392"/>
      <c r="F5" s="392"/>
      <c r="G5" s="392"/>
      <c r="H5" s="392"/>
      <c r="I5" s="392"/>
      <c r="J5" s="393"/>
      <c r="K5" s="357" t="s">
        <v>55</v>
      </c>
      <c r="L5" s="357">
        <v>1</v>
      </c>
      <c r="M5" s="357" t="s">
        <v>56</v>
      </c>
      <c r="N5" s="371">
        <v>1</v>
      </c>
    </row>
    <row r="6" spans="2:14">
      <c r="B6" s="379"/>
      <c r="C6" s="157"/>
      <c r="D6" s="158"/>
      <c r="E6" s="158"/>
      <c r="F6" s="158"/>
      <c r="G6" s="158"/>
      <c r="H6" s="158"/>
      <c r="I6" s="158"/>
      <c r="J6" s="159"/>
      <c r="K6" s="358"/>
      <c r="L6" s="358"/>
      <c r="M6" s="358"/>
      <c r="N6" s="372"/>
    </row>
    <row r="7" spans="2:14">
      <c r="B7" s="379"/>
      <c r="C7" s="373"/>
      <c r="D7" s="374"/>
      <c r="E7" s="374"/>
      <c r="F7" s="374"/>
      <c r="G7" s="374"/>
      <c r="H7" s="374"/>
      <c r="I7" s="374"/>
      <c r="J7" s="375"/>
      <c r="K7" s="358"/>
      <c r="L7" s="358"/>
      <c r="M7" s="358"/>
      <c r="N7" s="372"/>
    </row>
    <row r="8" spans="2:14" ht="3" customHeight="1" thickBot="1">
      <c r="B8" s="160"/>
      <c r="C8" s="47"/>
      <c r="D8" s="47"/>
      <c r="E8" s="47"/>
      <c r="F8" s="47"/>
      <c r="G8" s="47"/>
      <c r="H8" s="47"/>
      <c r="I8" s="47"/>
      <c r="J8" s="47"/>
      <c r="K8" s="47"/>
      <c r="L8" s="48"/>
      <c r="M8" s="48"/>
      <c r="N8" s="49"/>
    </row>
    <row r="9" spans="2:14">
      <c r="B9" s="50"/>
      <c r="C9" s="51"/>
      <c r="D9" s="51"/>
      <c r="E9" s="51"/>
      <c r="F9" s="51"/>
      <c r="G9" s="51"/>
      <c r="H9" s="52"/>
      <c r="I9" s="51"/>
      <c r="J9" s="51"/>
      <c r="K9" s="53" t="s">
        <v>57</v>
      </c>
      <c r="L9" s="54" t="s">
        <v>58</v>
      </c>
      <c r="M9" s="54" t="s">
        <v>59</v>
      </c>
      <c r="N9" s="55" t="s">
        <v>60</v>
      </c>
    </row>
    <row r="10" spans="2:14">
      <c r="B10" s="56"/>
      <c r="C10" s="57"/>
      <c r="D10" s="57"/>
      <c r="E10" s="57"/>
      <c r="F10" s="57"/>
      <c r="G10" s="57"/>
      <c r="H10" s="57"/>
      <c r="I10" s="57"/>
      <c r="J10" s="57"/>
      <c r="K10" s="53"/>
      <c r="L10" s="58"/>
      <c r="M10" s="58"/>
      <c r="N10" s="59"/>
    </row>
    <row r="11" spans="2:14">
      <c r="B11" s="60" t="s">
        <v>61</v>
      </c>
      <c r="C11" s="61"/>
      <c r="D11" s="376" t="s">
        <v>117</v>
      </c>
      <c r="E11" s="376"/>
      <c r="F11" s="151"/>
      <c r="G11" s="151"/>
      <c r="H11" s="377"/>
      <c r="I11" s="377"/>
      <c r="J11" s="62"/>
      <c r="K11" s="62" t="s">
        <v>62</v>
      </c>
      <c r="L11" s="151"/>
      <c r="M11" s="151" t="s">
        <v>118</v>
      </c>
      <c r="N11" s="63"/>
    </row>
    <row r="12" spans="2:14">
      <c r="B12" s="64"/>
      <c r="C12" s="65"/>
      <c r="D12" s="149"/>
      <c r="E12" s="149"/>
      <c r="F12" s="149"/>
      <c r="G12" s="149"/>
      <c r="H12" s="65"/>
      <c r="I12" s="149"/>
      <c r="J12" s="65"/>
      <c r="K12" s="149"/>
      <c r="L12" s="359"/>
      <c r="M12" s="359"/>
      <c r="N12" s="360"/>
    </row>
    <row r="13" spans="2:14">
      <c r="B13" s="64"/>
      <c r="C13" s="65"/>
      <c r="D13" s="149"/>
      <c r="E13" s="149"/>
      <c r="F13" s="149"/>
      <c r="G13" s="149"/>
      <c r="H13" s="65"/>
      <c r="I13" s="149"/>
      <c r="J13" s="65"/>
      <c r="K13" s="149"/>
      <c r="L13" s="149"/>
      <c r="M13" s="149"/>
      <c r="N13" s="150"/>
    </row>
    <row r="14" spans="2:14" ht="13.5" thickBot="1">
      <c r="B14" s="66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8"/>
    </row>
    <row r="15" spans="2:14" ht="3.75" customHeight="1" thickTop="1" thickBot="1">
      <c r="B15" s="161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3"/>
    </row>
    <row r="16" spans="2:14">
      <c r="B16" s="164"/>
      <c r="C16" s="165"/>
      <c r="D16" s="166"/>
      <c r="E16" s="166"/>
      <c r="F16" s="166"/>
      <c r="G16" s="166"/>
      <c r="H16" s="166"/>
      <c r="I16" s="166"/>
      <c r="J16" s="166"/>
      <c r="K16" s="166"/>
      <c r="L16" s="166"/>
      <c r="M16" s="166"/>
      <c r="N16" s="167"/>
    </row>
    <row r="17" spans="1:14">
      <c r="B17" s="168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9"/>
    </row>
    <row r="18" spans="1:14">
      <c r="B18" s="69" t="s">
        <v>63</v>
      </c>
      <c r="C18" s="70"/>
      <c r="D18" s="170"/>
      <c r="E18" s="71" t="s">
        <v>56</v>
      </c>
      <c r="F18" s="171"/>
      <c r="G18" s="170"/>
      <c r="H18" s="170"/>
      <c r="I18" s="171"/>
      <c r="J18" s="171"/>
      <c r="K18" s="171"/>
      <c r="L18" s="171"/>
      <c r="M18" s="171"/>
      <c r="N18" s="169"/>
    </row>
    <row r="19" spans="1:14">
      <c r="B19" s="72" t="s">
        <v>64</v>
      </c>
      <c r="C19" s="73"/>
      <c r="D19" s="172"/>
      <c r="E19" s="173"/>
      <c r="F19" s="173"/>
      <c r="G19" s="173"/>
      <c r="H19" s="173"/>
      <c r="I19" s="173"/>
      <c r="J19" s="173"/>
      <c r="K19" s="173"/>
      <c r="L19" s="173"/>
      <c r="M19" s="173"/>
      <c r="N19" s="174"/>
    </row>
    <row r="20" spans="1:14">
      <c r="B20" s="72"/>
      <c r="C20" s="73"/>
      <c r="D20" s="172"/>
      <c r="E20" s="173"/>
      <c r="F20" s="173"/>
      <c r="G20" s="173"/>
      <c r="H20" s="173"/>
      <c r="I20" s="173"/>
      <c r="J20" s="173"/>
      <c r="K20" s="173"/>
      <c r="L20" s="173"/>
      <c r="M20" s="173"/>
      <c r="N20" s="174"/>
    </row>
    <row r="21" spans="1:14">
      <c r="B21" s="72"/>
      <c r="C21" s="73"/>
      <c r="D21" s="175"/>
      <c r="E21" s="175"/>
      <c r="F21" s="175"/>
      <c r="G21" s="175"/>
      <c r="H21" s="175"/>
      <c r="I21" s="175"/>
      <c r="J21" s="175"/>
      <c r="K21" s="175"/>
      <c r="L21" s="175"/>
      <c r="M21" s="175"/>
      <c r="N21" s="176"/>
    </row>
    <row r="22" spans="1:14">
      <c r="B22" s="72" t="s">
        <v>65</v>
      </c>
      <c r="C22" s="73"/>
      <c r="D22" s="177"/>
      <c r="E22" s="177"/>
      <c r="F22" s="177"/>
      <c r="G22" s="177"/>
      <c r="H22" s="177"/>
      <c r="I22" s="177"/>
      <c r="J22" s="177"/>
      <c r="K22" s="177"/>
      <c r="L22" s="177"/>
      <c r="M22" s="177"/>
      <c r="N22" s="178"/>
    </row>
    <row r="23" spans="1:14">
      <c r="B23" s="72"/>
      <c r="C23" s="73"/>
      <c r="D23" s="179"/>
      <c r="E23" s="179"/>
      <c r="F23" s="179"/>
      <c r="G23" s="179"/>
      <c r="H23" s="179"/>
      <c r="I23" s="179"/>
      <c r="J23" s="179"/>
      <c r="K23" s="179"/>
      <c r="L23" s="179"/>
      <c r="M23" s="179"/>
      <c r="N23" s="180"/>
    </row>
    <row r="24" spans="1:14">
      <c r="B24" s="72" t="s">
        <v>66</v>
      </c>
      <c r="C24" s="73"/>
      <c r="D24" s="177"/>
      <c r="E24" s="177"/>
      <c r="F24" s="177"/>
      <c r="G24" s="177"/>
      <c r="H24" s="177"/>
      <c r="I24" s="177"/>
      <c r="J24" s="177"/>
      <c r="K24" s="177"/>
      <c r="L24" s="177"/>
      <c r="M24" s="177"/>
      <c r="N24" s="178"/>
    </row>
    <row r="25" spans="1:14">
      <c r="B25" s="72"/>
      <c r="C25" s="73"/>
      <c r="D25" s="179"/>
      <c r="E25" s="179"/>
      <c r="F25" s="179"/>
      <c r="G25" s="179"/>
      <c r="H25" s="179"/>
      <c r="I25" s="179"/>
      <c r="J25" s="179"/>
      <c r="K25" s="179"/>
      <c r="L25" s="179"/>
      <c r="M25" s="179"/>
      <c r="N25" s="180"/>
    </row>
    <row r="26" spans="1:14">
      <c r="B26" s="69"/>
      <c r="C26" s="74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80"/>
    </row>
    <row r="27" spans="1:14">
      <c r="B27" s="72" t="s">
        <v>67</v>
      </c>
      <c r="C27" s="73"/>
      <c r="D27" s="179"/>
      <c r="E27" s="179"/>
      <c r="F27" s="179"/>
      <c r="G27" s="179"/>
      <c r="H27" s="179"/>
      <c r="I27" s="177"/>
      <c r="J27" s="177"/>
      <c r="K27" s="177"/>
      <c r="L27" s="177"/>
      <c r="M27" s="177"/>
      <c r="N27" s="178"/>
    </row>
    <row r="28" spans="1:14" ht="13.5" thickBot="1">
      <c r="B28" s="168"/>
      <c r="C28" s="171"/>
      <c r="D28" s="171"/>
      <c r="E28" s="171"/>
      <c r="F28" s="171"/>
      <c r="G28" s="171"/>
      <c r="H28" s="171"/>
      <c r="I28" s="171"/>
      <c r="J28" s="171"/>
      <c r="K28" s="171"/>
      <c r="L28" s="181"/>
      <c r="M28" s="171"/>
      <c r="N28" s="169"/>
    </row>
    <row r="29" spans="1:14" ht="16.5" thickBot="1">
      <c r="B29" s="361" t="s">
        <v>68</v>
      </c>
      <c r="C29" s="362"/>
      <c r="D29" s="362"/>
      <c r="E29" s="362"/>
      <c r="F29" s="362"/>
      <c r="G29" s="362"/>
      <c r="H29" s="362"/>
      <c r="I29" s="362"/>
      <c r="J29" s="362"/>
      <c r="K29" s="362"/>
      <c r="L29" s="362"/>
      <c r="M29" s="362"/>
      <c r="N29" s="363"/>
    </row>
    <row r="30" spans="1:14">
      <c r="B30" s="75" t="s">
        <v>69</v>
      </c>
      <c r="C30" s="364" t="s">
        <v>8</v>
      </c>
      <c r="D30" s="365"/>
      <c r="E30" s="365"/>
      <c r="F30" s="365"/>
      <c r="G30" s="365"/>
      <c r="H30" s="365"/>
      <c r="I30" s="365"/>
      <c r="J30" s="76"/>
      <c r="K30" s="182"/>
      <c r="L30" s="366" t="s">
        <v>70</v>
      </c>
      <c r="M30" s="367"/>
      <c r="N30" s="75" t="s">
        <v>10</v>
      </c>
    </row>
    <row r="31" spans="1:14" ht="37.5" customHeight="1" thickBot="1">
      <c r="A31" s="46" t="s">
        <v>71</v>
      </c>
      <c r="B31" s="139" t="s">
        <v>129</v>
      </c>
      <c r="C31" s="368" t="s">
        <v>135</v>
      </c>
      <c r="D31" s="369"/>
      <c r="E31" s="369"/>
      <c r="F31" s="369"/>
      <c r="G31" s="369"/>
      <c r="H31" s="369"/>
      <c r="I31" s="369"/>
      <c r="J31" s="369"/>
      <c r="K31" s="370"/>
      <c r="L31" s="138" t="s">
        <v>72</v>
      </c>
      <c r="M31" s="77"/>
      <c r="N31" s="78"/>
    </row>
    <row r="32" spans="1:14" ht="5.25" customHeight="1">
      <c r="B32" s="183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5"/>
    </row>
    <row r="33" spans="1:14">
      <c r="B33" s="79" t="s">
        <v>73</v>
      </c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7"/>
    </row>
    <row r="34" spans="1:14" ht="13.5" thickBot="1">
      <c r="B34" s="80"/>
      <c r="C34" s="188"/>
      <c r="D34" s="188"/>
      <c r="E34" s="188"/>
      <c r="F34" s="188"/>
      <c r="G34" s="188"/>
      <c r="H34" s="188"/>
      <c r="I34" s="189"/>
      <c r="J34" s="189"/>
      <c r="K34" s="188"/>
      <c r="L34" s="188"/>
      <c r="M34" s="188"/>
      <c r="N34" s="190"/>
    </row>
    <row r="35" spans="1:14">
      <c r="B35" s="351" t="s">
        <v>8</v>
      </c>
      <c r="C35" s="352"/>
      <c r="D35" s="352"/>
      <c r="E35" s="352"/>
      <c r="F35" s="352"/>
      <c r="G35" s="352"/>
      <c r="H35" s="353"/>
      <c r="I35" s="354" t="s">
        <v>74</v>
      </c>
      <c r="J35" s="355"/>
      <c r="K35" s="81" t="s">
        <v>75</v>
      </c>
      <c r="L35" s="356" t="s">
        <v>76</v>
      </c>
      <c r="M35" s="353"/>
      <c r="N35" s="82" t="s">
        <v>77</v>
      </c>
    </row>
    <row r="36" spans="1:14" ht="15">
      <c r="A36" s="83"/>
      <c r="B36" s="333"/>
      <c r="C36" s="334"/>
      <c r="D36" s="334"/>
      <c r="E36" s="334"/>
      <c r="F36" s="334"/>
      <c r="G36" s="334"/>
      <c r="H36" s="335"/>
      <c r="I36" s="84"/>
      <c r="J36" s="85"/>
      <c r="K36" s="86"/>
      <c r="L36" s="87"/>
      <c r="M36" s="88"/>
      <c r="N36" s="89"/>
    </row>
    <row r="37" spans="1:14" ht="15">
      <c r="A37" s="83"/>
      <c r="B37" s="333"/>
      <c r="C37" s="334"/>
      <c r="D37" s="334"/>
      <c r="E37" s="334"/>
      <c r="F37" s="334"/>
      <c r="G37" s="334"/>
      <c r="H37" s="335"/>
      <c r="I37" s="84"/>
      <c r="J37" s="85"/>
      <c r="K37" s="86"/>
      <c r="L37" s="87"/>
      <c r="M37" s="88"/>
      <c r="N37" s="89"/>
    </row>
    <row r="38" spans="1:14">
      <c r="B38" s="333"/>
      <c r="C38" s="334"/>
      <c r="D38" s="334"/>
      <c r="E38" s="334"/>
      <c r="F38" s="334"/>
      <c r="G38" s="334"/>
      <c r="H38" s="335"/>
      <c r="I38" s="84"/>
      <c r="J38" s="85"/>
      <c r="K38" s="86"/>
      <c r="L38" s="87"/>
      <c r="M38" s="88"/>
      <c r="N38" s="89"/>
    </row>
    <row r="39" spans="1:14">
      <c r="B39" s="333"/>
      <c r="C39" s="334"/>
      <c r="D39" s="334"/>
      <c r="E39" s="334"/>
      <c r="F39" s="334"/>
      <c r="G39" s="334"/>
      <c r="H39" s="335"/>
      <c r="I39" s="84"/>
      <c r="J39" s="85"/>
      <c r="K39" s="86"/>
      <c r="L39" s="87"/>
      <c r="M39" s="88"/>
      <c r="N39" s="89"/>
    </row>
    <row r="40" spans="1:14">
      <c r="A40" s="46" t="s">
        <v>78</v>
      </c>
      <c r="B40" s="333" t="s">
        <v>120</v>
      </c>
      <c r="C40" s="334"/>
      <c r="D40" s="334"/>
      <c r="E40" s="334"/>
      <c r="F40" s="334"/>
      <c r="G40" s="334"/>
      <c r="H40" s="335"/>
      <c r="I40" s="84"/>
      <c r="J40" s="85"/>
      <c r="K40" s="86">
        <v>113050</v>
      </c>
      <c r="L40" s="87"/>
      <c r="M40" s="88">
        <v>13</v>
      </c>
      <c r="N40" s="89">
        <f>K40/M40</f>
        <v>8696.1538461538457</v>
      </c>
    </row>
    <row r="41" spans="1:14">
      <c r="A41" s="46" t="s">
        <v>79</v>
      </c>
      <c r="B41" s="333" t="s">
        <v>121</v>
      </c>
      <c r="C41" s="334"/>
      <c r="D41" s="334"/>
      <c r="E41" s="334"/>
      <c r="F41" s="334"/>
      <c r="G41" s="334"/>
      <c r="H41" s="335"/>
      <c r="I41" s="84"/>
      <c r="J41" s="85"/>
      <c r="K41" s="86">
        <v>111175</v>
      </c>
      <c r="L41" s="87"/>
      <c r="M41" s="88">
        <v>13</v>
      </c>
      <c r="N41" s="89">
        <f>K41/M41</f>
        <v>8551.9230769230762</v>
      </c>
    </row>
    <row r="42" spans="1:14">
      <c r="A42" s="46" t="s">
        <v>80</v>
      </c>
      <c r="B42" s="333" t="s">
        <v>122</v>
      </c>
      <c r="C42" s="334"/>
      <c r="D42" s="334"/>
      <c r="E42" s="334"/>
      <c r="F42" s="334"/>
      <c r="G42" s="334"/>
      <c r="H42" s="335"/>
      <c r="I42" s="84"/>
      <c r="J42" s="85"/>
      <c r="K42" s="86">
        <v>300475</v>
      </c>
      <c r="L42" s="87"/>
      <c r="M42" s="88">
        <v>13</v>
      </c>
      <c r="N42" s="89">
        <f>K42/M42</f>
        <v>23113.461538461539</v>
      </c>
    </row>
    <row r="43" spans="1:14">
      <c r="A43" s="46" t="s">
        <v>81</v>
      </c>
      <c r="B43" s="333" t="s">
        <v>123</v>
      </c>
      <c r="C43" s="334"/>
      <c r="D43" s="334"/>
      <c r="E43" s="334"/>
      <c r="F43" s="334"/>
      <c r="G43" s="334"/>
      <c r="H43" s="335"/>
      <c r="I43" s="84"/>
      <c r="J43" s="85"/>
      <c r="K43" s="86">
        <v>94650</v>
      </c>
      <c r="L43" s="87"/>
      <c r="M43" s="88">
        <f>+M42</f>
        <v>13</v>
      </c>
      <c r="N43" s="89">
        <f>K43/M43</f>
        <v>7280.7692307692305</v>
      </c>
    </row>
    <row r="44" spans="1:14">
      <c r="B44" s="333"/>
      <c r="C44" s="334"/>
      <c r="D44" s="334"/>
      <c r="E44" s="334"/>
      <c r="F44" s="334"/>
      <c r="G44" s="334"/>
      <c r="H44" s="335"/>
      <c r="I44" s="325"/>
      <c r="J44" s="326"/>
      <c r="K44" s="86"/>
      <c r="L44" s="327"/>
      <c r="M44" s="328"/>
      <c r="N44" s="89"/>
    </row>
    <row r="45" spans="1:14">
      <c r="B45" s="333"/>
      <c r="C45" s="334"/>
      <c r="D45" s="334"/>
      <c r="E45" s="350"/>
      <c r="F45" s="334"/>
      <c r="G45" s="334"/>
      <c r="H45" s="335"/>
      <c r="I45" s="191"/>
      <c r="J45" s="192"/>
      <c r="K45" s="90"/>
      <c r="L45" s="91"/>
      <c r="M45" s="92"/>
      <c r="N45" s="93"/>
    </row>
    <row r="46" spans="1:14">
      <c r="B46" s="331" t="s">
        <v>82</v>
      </c>
      <c r="C46" s="332"/>
      <c r="D46" s="332"/>
      <c r="E46" s="193"/>
      <c r="F46" s="194"/>
      <c r="G46" s="194"/>
      <c r="H46" s="195"/>
      <c r="I46" s="191"/>
      <c r="J46" s="192"/>
      <c r="K46" s="94"/>
      <c r="L46" s="91"/>
      <c r="M46" s="95">
        <v>0.1</v>
      </c>
      <c r="N46" s="196">
        <f>N80*M46</f>
        <v>0</v>
      </c>
    </row>
    <row r="47" spans="1:14" ht="13.5" thickBot="1">
      <c r="B47" s="333"/>
      <c r="C47" s="334"/>
      <c r="D47" s="334"/>
      <c r="E47" s="334"/>
      <c r="F47" s="334"/>
      <c r="G47" s="334"/>
      <c r="H47" s="335"/>
      <c r="I47" s="336"/>
      <c r="J47" s="337"/>
      <c r="K47" s="197"/>
      <c r="L47" s="338"/>
      <c r="M47" s="339"/>
      <c r="N47" s="198"/>
    </row>
    <row r="48" spans="1:14" ht="13.5" thickBot="1">
      <c r="B48" s="294" t="s">
        <v>83</v>
      </c>
      <c r="C48" s="295"/>
      <c r="D48" s="295"/>
      <c r="E48" s="295"/>
      <c r="F48" s="295"/>
      <c r="G48" s="295"/>
      <c r="H48" s="295"/>
      <c r="I48" s="295"/>
      <c r="J48" s="295"/>
      <c r="K48" s="295"/>
      <c r="L48" s="295"/>
      <c r="M48" s="296"/>
      <c r="N48" s="96">
        <f>SUM(N36:N47)</f>
        <v>47642.307692307688</v>
      </c>
    </row>
    <row r="49" spans="1:14">
      <c r="B49" s="97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200"/>
    </row>
    <row r="50" spans="1:14">
      <c r="B50" s="98" t="s">
        <v>84</v>
      </c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2"/>
    </row>
    <row r="51" spans="1:14" ht="13.5" thickBot="1">
      <c r="B51" s="203"/>
      <c r="C51" s="189"/>
      <c r="D51" s="189"/>
      <c r="E51" s="189"/>
      <c r="F51" s="189"/>
      <c r="G51" s="189"/>
      <c r="H51" s="189"/>
      <c r="I51" s="189"/>
      <c r="J51" s="188"/>
      <c r="K51" s="188"/>
      <c r="L51" s="188"/>
      <c r="M51" s="188"/>
      <c r="N51" s="190"/>
    </row>
    <row r="52" spans="1:14">
      <c r="B52" s="340" t="s">
        <v>8</v>
      </c>
      <c r="C52" s="341"/>
      <c r="D52" s="341"/>
      <c r="E52" s="341"/>
      <c r="F52" s="341"/>
      <c r="G52" s="341"/>
      <c r="H52" s="341"/>
      <c r="I52" s="342"/>
      <c r="J52" s="154" t="s">
        <v>70</v>
      </c>
      <c r="K52" s="99" t="s">
        <v>10</v>
      </c>
      <c r="L52" s="343" t="s">
        <v>85</v>
      </c>
      <c r="M52" s="342"/>
      <c r="N52" s="100" t="s">
        <v>77</v>
      </c>
    </row>
    <row r="53" spans="1:14">
      <c r="A53" s="46" t="s">
        <v>130</v>
      </c>
      <c r="B53" s="204" t="s">
        <v>116</v>
      </c>
      <c r="C53" s="101"/>
      <c r="D53" s="101"/>
      <c r="E53" s="101"/>
      <c r="F53" s="101"/>
      <c r="G53" s="101"/>
      <c r="H53" s="101"/>
      <c r="I53" s="85"/>
      <c r="J53" s="102" t="s">
        <v>72</v>
      </c>
      <c r="K53" s="103">
        <v>1.25</v>
      </c>
      <c r="L53" s="84"/>
      <c r="M53" s="104">
        <v>449106</v>
      </c>
      <c r="N53" s="89">
        <f>K53*M53</f>
        <v>561382.5</v>
      </c>
    </row>
    <row r="54" spans="1:14">
      <c r="A54" s="46" t="s">
        <v>86</v>
      </c>
      <c r="B54" s="204" t="s">
        <v>125</v>
      </c>
      <c r="C54" s="101"/>
      <c r="D54" s="101"/>
      <c r="E54" s="101"/>
      <c r="F54" s="101"/>
      <c r="G54" s="101"/>
      <c r="H54" s="101"/>
      <c r="I54" s="85"/>
      <c r="J54" s="102" t="s">
        <v>124</v>
      </c>
      <c r="K54" s="103">
        <v>7</v>
      </c>
      <c r="L54" s="84"/>
      <c r="M54" s="104">
        <v>2367</v>
      </c>
      <c r="N54" s="89">
        <f>K54*M54</f>
        <v>16569</v>
      </c>
    </row>
    <row r="55" spans="1:14">
      <c r="B55" s="204"/>
      <c r="C55" s="101"/>
      <c r="D55" s="101"/>
      <c r="E55" s="101"/>
      <c r="F55" s="101"/>
      <c r="G55" s="101"/>
      <c r="H55" s="101"/>
      <c r="I55" s="85"/>
      <c r="J55" s="102"/>
      <c r="K55" s="103"/>
      <c r="L55" s="84"/>
      <c r="M55" s="105"/>
      <c r="N55" s="106"/>
    </row>
    <row r="56" spans="1:14">
      <c r="B56" s="204"/>
      <c r="C56" s="101"/>
      <c r="D56" s="101"/>
      <c r="E56" s="101"/>
      <c r="F56" s="101"/>
      <c r="G56" s="101"/>
      <c r="H56" s="101"/>
      <c r="I56" s="85"/>
      <c r="J56" s="102"/>
      <c r="K56" s="103"/>
      <c r="L56" s="84"/>
      <c r="M56" s="105"/>
      <c r="N56" s="106"/>
    </row>
    <row r="57" spans="1:14" ht="13.5" thickBot="1">
      <c r="B57" s="344"/>
      <c r="C57" s="345"/>
      <c r="D57" s="345"/>
      <c r="E57" s="345"/>
      <c r="F57" s="345"/>
      <c r="G57" s="345"/>
      <c r="H57" s="345"/>
      <c r="I57" s="326"/>
      <c r="J57" s="205"/>
      <c r="K57" s="206"/>
      <c r="L57" s="346"/>
      <c r="M57" s="347"/>
      <c r="N57" s="207"/>
    </row>
    <row r="58" spans="1:14" ht="13.5" thickBot="1">
      <c r="B58" s="294" t="s">
        <v>83</v>
      </c>
      <c r="C58" s="295"/>
      <c r="D58" s="295"/>
      <c r="E58" s="295"/>
      <c r="F58" s="295"/>
      <c r="G58" s="295"/>
      <c r="H58" s="295"/>
      <c r="I58" s="295"/>
      <c r="J58" s="295"/>
      <c r="K58" s="295"/>
      <c r="L58" s="295"/>
      <c r="M58" s="296"/>
      <c r="N58" s="96">
        <f>SUM(N53:N57)</f>
        <v>577951.5</v>
      </c>
    </row>
    <row r="59" spans="1:14">
      <c r="B59" s="208"/>
      <c r="C59" s="199"/>
      <c r="D59" s="199"/>
      <c r="E59" s="199"/>
      <c r="F59" s="199"/>
      <c r="G59" s="199"/>
      <c r="H59" s="199"/>
      <c r="I59" s="199"/>
      <c r="J59" s="199"/>
      <c r="K59" s="199"/>
      <c r="L59" s="199"/>
      <c r="M59" s="199"/>
      <c r="N59" s="200"/>
    </row>
    <row r="60" spans="1:14">
      <c r="B60" s="98" t="s">
        <v>87</v>
      </c>
      <c r="C60" s="201"/>
      <c r="D60" s="201"/>
      <c r="E60" s="201"/>
      <c r="F60" s="201"/>
      <c r="G60" s="201"/>
      <c r="H60" s="201"/>
      <c r="I60" s="201"/>
      <c r="J60" s="201"/>
      <c r="K60" s="201"/>
      <c r="L60" s="201"/>
      <c r="M60" s="201"/>
      <c r="N60" s="202"/>
    </row>
    <row r="61" spans="1:14" ht="13.5" thickBot="1">
      <c r="B61" s="209"/>
      <c r="C61" s="188"/>
      <c r="D61" s="188"/>
      <c r="E61" s="188"/>
      <c r="F61" s="188"/>
      <c r="G61" s="188"/>
      <c r="H61" s="188"/>
      <c r="I61" s="188"/>
      <c r="J61" s="188"/>
      <c r="K61" s="188"/>
      <c r="L61" s="188"/>
      <c r="M61" s="188"/>
      <c r="N61" s="190"/>
    </row>
    <row r="62" spans="1:14" ht="25.5">
      <c r="B62" s="152" t="s">
        <v>88</v>
      </c>
      <c r="C62" s="153"/>
      <c r="D62" s="153"/>
      <c r="E62" s="153"/>
      <c r="F62" s="153"/>
      <c r="G62" s="153"/>
      <c r="H62" s="107" t="s">
        <v>70</v>
      </c>
      <c r="I62" s="108" t="s">
        <v>89</v>
      </c>
      <c r="J62" s="109" t="s">
        <v>90</v>
      </c>
      <c r="K62" s="107" t="s">
        <v>91</v>
      </c>
      <c r="L62" s="348" t="s">
        <v>92</v>
      </c>
      <c r="M62" s="349"/>
      <c r="N62" s="110" t="s">
        <v>77</v>
      </c>
    </row>
    <row r="63" spans="1:14">
      <c r="B63" s="210"/>
      <c r="C63" s="211"/>
      <c r="D63" s="211"/>
      <c r="E63" s="211"/>
      <c r="F63" s="211"/>
      <c r="G63" s="211"/>
      <c r="H63" s="111"/>
      <c r="I63" s="94"/>
      <c r="J63" s="112"/>
      <c r="K63" s="94"/>
      <c r="L63" s="329"/>
      <c r="M63" s="330"/>
      <c r="N63" s="113"/>
    </row>
    <row r="64" spans="1:14">
      <c r="A64" s="212" t="s">
        <v>119</v>
      </c>
      <c r="B64" s="210" t="s">
        <v>126</v>
      </c>
      <c r="C64" s="213"/>
      <c r="D64" s="213"/>
      <c r="E64" s="213"/>
      <c r="F64" s="213"/>
      <c r="G64" s="213"/>
      <c r="H64" s="111" t="s">
        <v>93</v>
      </c>
      <c r="I64" s="94">
        <f>+K53</f>
        <v>1.25</v>
      </c>
      <c r="J64" s="112">
        <v>33</v>
      </c>
      <c r="K64" s="94">
        <f>I64*J64</f>
        <v>41.25</v>
      </c>
      <c r="L64" s="329">
        <v>1845</v>
      </c>
      <c r="M64" s="330"/>
      <c r="N64" s="113">
        <f>K64*L64</f>
        <v>76106.25</v>
      </c>
    </row>
    <row r="65" spans="2:15">
      <c r="B65" s="210"/>
      <c r="C65" s="213"/>
      <c r="D65" s="213"/>
      <c r="E65" s="213"/>
      <c r="F65" s="213"/>
      <c r="G65" s="213"/>
      <c r="H65" s="114"/>
      <c r="I65" s="94"/>
      <c r="J65" s="94"/>
      <c r="K65" s="94"/>
      <c r="L65" s="115"/>
      <c r="M65" s="116"/>
      <c r="N65" s="117"/>
    </row>
    <row r="66" spans="2:15">
      <c r="B66" s="210"/>
      <c r="C66" s="213"/>
      <c r="D66" s="213"/>
      <c r="E66" s="213"/>
      <c r="F66" s="213"/>
      <c r="G66" s="213"/>
      <c r="H66" s="114"/>
      <c r="I66" s="94"/>
      <c r="J66" s="94"/>
      <c r="K66" s="94"/>
      <c r="L66" s="115"/>
      <c r="M66" s="116"/>
      <c r="N66" s="117"/>
    </row>
    <row r="67" spans="2:15">
      <c r="B67" s="210"/>
      <c r="C67" s="213"/>
      <c r="D67" s="213"/>
      <c r="E67" s="213"/>
      <c r="F67" s="213"/>
      <c r="G67" s="213"/>
      <c r="H67" s="114"/>
      <c r="I67" s="94"/>
      <c r="J67" s="94"/>
      <c r="K67" s="94"/>
      <c r="L67" s="115"/>
      <c r="M67" s="116"/>
      <c r="N67" s="117"/>
    </row>
    <row r="68" spans="2:15" ht="13.5" thickBot="1">
      <c r="B68" s="214"/>
      <c r="C68" s="215"/>
      <c r="D68" s="215"/>
      <c r="E68" s="215"/>
      <c r="F68" s="215"/>
      <c r="G68" s="215"/>
      <c r="H68" s="216"/>
      <c r="I68" s="217"/>
      <c r="J68" s="218"/>
      <c r="K68" s="217"/>
      <c r="L68" s="315"/>
      <c r="M68" s="316"/>
      <c r="N68" s="219"/>
    </row>
    <row r="69" spans="2:15" ht="13.5" thickBot="1">
      <c r="B69" s="306" t="s">
        <v>83</v>
      </c>
      <c r="C69" s="307"/>
      <c r="D69" s="307"/>
      <c r="E69" s="307"/>
      <c r="F69" s="307"/>
      <c r="G69" s="307"/>
      <c r="H69" s="307"/>
      <c r="I69" s="307"/>
      <c r="J69" s="307"/>
      <c r="K69" s="307"/>
      <c r="L69" s="307"/>
      <c r="M69" s="308"/>
      <c r="N69" s="220">
        <f>N63+N64+N65+N66+N67</f>
        <v>76106.25</v>
      </c>
    </row>
    <row r="70" spans="2:15">
      <c r="B70" s="208"/>
      <c r="C70" s="199"/>
      <c r="D70" s="199"/>
      <c r="E70" s="199"/>
      <c r="F70" s="199"/>
      <c r="G70" s="199"/>
      <c r="H70" s="199"/>
      <c r="I70" s="199"/>
      <c r="J70" s="199"/>
      <c r="K70" s="199"/>
      <c r="L70" s="199"/>
      <c r="M70" s="199"/>
      <c r="N70" s="200"/>
    </row>
    <row r="71" spans="2:15">
      <c r="B71" s="98" t="s">
        <v>94</v>
      </c>
      <c r="C71" s="201"/>
      <c r="D71" s="201"/>
      <c r="E71" s="201"/>
      <c r="F71" s="201"/>
      <c r="G71" s="201"/>
      <c r="H71" s="201"/>
      <c r="I71" s="201"/>
      <c r="J71" s="201"/>
      <c r="K71" s="201"/>
      <c r="L71" s="201"/>
      <c r="M71" s="201"/>
      <c r="N71" s="202"/>
    </row>
    <row r="72" spans="2:15" ht="13.5" thickBot="1">
      <c r="B72" s="209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90"/>
    </row>
    <row r="73" spans="2:15" ht="25.5">
      <c r="B73" s="317" t="s">
        <v>95</v>
      </c>
      <c r="C73" s="318"/>
      <c r="D73" s="318"/>
      <c r="E73" s="318"/>
      <c r="F73" s="318"/>
      <c r="G73" s="318"/>
      <c r="H73" s="318"/>
      <c r="I73" s="107" t="s">
        <v>96</v>
      </c>
      <c r="J73" s="109" t="s">
        <v>97</v>
      </c>
      <c r="K73" s="108" t="s">
        <v>98</v>
      </c>
      <c r="L73" s="319" t="s">
        <v>76</v>
      </c>
      <c r="M73" s="320"/>
      <c r="N73" s="118" t="s">
        <v>77</v>
      </c>
    </row>
    <row r="74" spans="2:15">
      <c r="B74" s="221"/>
      <c r="C74" s="213"/>
      <c r="D74" s="213"/>
      <c r="E74" s="213"/>
      <c r="F74" s="213"/>
      <c r="G74" s="213"/>
      <c r="H74" s="213"/>
      <c r="I74" s="119"/>
      <c r="J74" s="222"/>
      <c r="K74" s="120"/>
      <c r="L74" s="223"/>
      <c r="M74" s="224"/>
      <c r="N74" s="225"/>
      <c r="O74" s="121"/>
    </row>
    <row r="75" spans="2:15">
      <c r="B75" s="221" t="s">
        <v>131</v>
      </c>
      <c r="C75" s="213"/>
      <c r="D75" s="213"/>
      <c r="E75" s="213"/>
      <c r="F75" s="213"/>
      <c r="G75" s="213"/>
      <c r="H75" s="213"/>
      <c r="I75" s="119"/>
      <c r="J75" s="222"/>
      <c r="K75" s="120"/>
      <c r="L75" s="223"/>
      <c r="M75" s="122"/>
      <c r="N75" s="225"/>
    </row>
    <row r="76" spans="2:15">
      <c r="B76" s="221"/>
      <c r="C76" s="213"/>
      <c r="D76" s="213"/>
      <c r="E76" s="213"/>
      <c r="F76" s="213"/>
      <c r="G76" s="213"/>
      <c r="H76" s="213"/>
      <c r="I76" s="119"/>
      <c r="J76" s="222"/>
      <c r="K76" s="120"/>
      <c r="L76" s="223"/>
      <c r="M76" s="123"/>
      <c r="N76" s="225"/>
    </row>
    <row r="77" spans="2:15">
      <c r="B77" s="221"/>
      <c r="C77" s="213"/>
      <c r="D77" s="213"/>
      <c r="E77" s="213"/>
      <c r="F77" s="213"/>
      <c r="G77" s="213"/>
      <c r="H77" s="213"/>
      <c r="I77" s="94"/>
      <c r="J77" s="226"/>
      <c r="K77" s="227"/>
      <c r="L77" s="228"/>
      <c r="M77" s="123"/>
      <c r="N77" s="229"/>
    </row>
    <row r="78" spans="2:15">
      <c r="B78" s="221"/>
      <c r="C78" s="213"/>
      <c r="D78" s="213"/>
      <c r="E78" s="213"/>
      <c r="F78" s="213"/>
      <c r="G78" s="213"/>
      <c r="H78" s="213"/>
      <c r="I78" s="94"/>
      <c r="J78" s="226"/>
      <c r="K78" s="227"/>
      <c r="L78" s="228"/>
      <c r="M78" s="123"/>
      <c r="N78" s="229"/>
    </row>
    <row r="79" spans="2:15" ht="13.5" thickBot="1">
      <c r="B79" s="321"/>
      <c r="C79" s="322"/>
      <c r="D79" s="322"/>
      <c r="E79" s="322"/>
      <c r="F79" s="322"/>
      <c r="G79" s="322"/>
      <c r="H79" s="322"/>
      <c r="I79" s="217"/>
      <c r="J79" s="217"/>
      <c r="K79" s="217"/>
      <c r="L79" s="323"/>
      <c r="M79" s="324"/>
      <c r="N79" s="219"/>
    </row>
    <row r="80" spans="2:15" ht="13.5" thickBot="1">
      <c r="B80" s="306" t="s">
        <v>83</v>
      </c>
      <c r="C80" s="307"/>
      <c r="D80" s="307"/>
      <c r="E80" s="307"/>
      <c r="F80" s="307"/>
      <c r="G80" s="307"/>
      <c r="H80" s="307"/>
      <c r="I80" s="307"/>
      <c r="J80" s="307"/>
      <c r="K80" s="307"/>
      <c r="L80" s="307"/>
      <c r="M80" s="308"/>
      <c r="N80" s="230">
        <f>SUM(N74:N79)</f>
        <v>0</v>
      </c>
    </row>
    <row r="81" spans="1:14" ht="13.5" thickBot="1">
      <c r="B81" s="208"/>
      <c r="C81" s="199"/>
      <c r="D81" s="199"/>
      <c r="E81" s="199"/>
      <c r="F81" s="199"/>
      <c r="G81" s="199"/>
      <c r="H81" s="199"/>
      <c r="I81" s="199"/>
      <c r="J81" s="199"/>
      <c r="K81" s="199"/>
      <c r="L81" s="199"/>
      <c r="M81" s="199"/>
      <c r="N81" s="200"/>
    </row>
    <row r="82" spans="1:14" ht="13.5" thickBot="1">
      <c r="B82" s="297" t="s">
        <v>99</v>
      </c>
      <c r="C82" s="298"/>
      <c r="D82" s="298"/>
      <c r="E82" s="298"/>
      <c r="F82" s="298"/>
      <c r="G82" s="298"/>
      <c r="H82" s="298"/>
      <c r="I82" s="298"/>
      <c r="J82" s="298"/>
      <c r="K82" s="298"/>
      <c r="L82" s="298"/>
      <c r="M82" s="299"/>
      <c r="N82" s="231">
        <f>N48+N58+N69+N80</f>
        <v>701700.05769230775</v>
      </c>
    </row>
    <row r="83" spans="1:14">
      <c r="B83" s="208"/>
      <c r="C83" s="199"/>
      <c r="D83" s="199"/>
      <c r="E83" s="199"/>
      <c r="F83" s="199"/>
      <c r="G83" s="199"/>
      <c r="H83" s="199"/>
      <c r="I83" s="199"/>
      <c r="J83" s="199"/>
      <c r="K83" s="199"/>
      <c r="L83" s="199"/>
      <c r="M83" s="199"/>
      <c r="N83" s="200"/>
    </row>
    <row r="84" spans="1:14">
      <c r="B84" s="98" t="s">
        <v>100</v>
      </c>
      <c r="C84" s="201"/>
      <c r="D84" s="201"/>
      <c r="E84" s="201"/>
      <c r="F84" s="201"/>
      <c r="G84" s="201"/>
      <c r="H84" s="201"/>
      <c r="I84" s="201"/>
      <c r="J84" s="201"/>
      <c r="K84" s="201"/>
      <c r="L84" s="201"/>
      <c r="M84" s="201"/>
      <c r="N84" s="202"/>
    </row>
    <row r="85" spans="1:14" ht="13.5" thickBot="1">
      <c r="B85" s="209"/>
      <c r="C85" s="188"/>
      <c r="D85" s="188"/>
      <c r="E85" s="188"/>
      <c r="F85" s="188"/>
      <c r="G85" s="188"/>
      <c r="H85" s="188"/>
      <c r="I85" s="188"/>
      <c r="J85" s="188"/>
      <c r="K85" s="188"/>
      <c r="L85" s="188"/>
      <c r="M85" s="188"/>
      <c r="N85" s="190"/>
    </row>
    <row r="86" spans="1:14">
      <c r="B86" s="309" t="s">
        <v>101</v>
      </c>
      <c r="C86" s="310"/>
      <c r="D86" s="310"/>
      <c r="E86" s="310"/>
      <c r="F86" s="310"/>
      <c r="G86" s="310"/>
      <c r="H86" s="310"/>
      <c r="I86" s="155"/>
      <c r="J86" s="156"/>
      <c r="K86" s="124" t="s">
        <v>102</v>
      </c>
      <c r="L86" s="311" t="s">
        <v>103</v>
      </c>
      <c r="M86" s="312"/>
      <c r="N86" s="125"/>
    </row>
    <row r="87" spans="1:14">
      <c r="B87" s="313" t="s">
        <v>22</v>
      </c>
      <c r="C87" s="314"/>
      <c r="D87" s="314"/>
      <c r="E87" s="314"/>
      <c r="F87" s="314"/>
      <c r="G87" s="314"/>
      <c r="H87" s="314"/>
      <c r="I87" s="232"/>
      <c r="J87" s="126"/>
      <c r="K87" s="233">
        <v>0.2</v>
      </c>
      <c r="L87" s="290">
        <f>N82*K87</f>
        <v>140340.01153846155</v>
      </c>
      <c r="M87" s="291"/>
      <c r="N87" s="234"/>
    </row>
    <row r="88" spans="1:14">
      <c r="B88" s="127" t="s">
        <v>104</v>
      </c>
      <c r="C88" s="128"/>
      <c r="D88" s="128"/>
      <c r="E88" s="128"/>
      <c r="F88" s="128"/>
      <c r="G88" s="128"/>
      <c r="H88" s="128"/>
      <c r="I88" s="232"/>
      <c r="J88" s="126"/>
      <c r="K88" s="233">
        <v>0.05</v>
      </c>
      <c r="L88" s="290">
        <f>N82*K88</f>
        <v>35085.002884615387</v>
      </c>
      <c r="M88" s="291"/>
      <c r="N88" s="234"/>
    </row>
    <row r="89" spans="1:14" ht="13.5" thickBot="1">
      <c r="B89" s="129" t="s">
        <v>28</v>
      </c>
      <c r="C89" s="130"/>
      <c r="D89" s="130"/>
      <c r="E89" s="130"/>
      <c r="F89" s="130"/>
      <c r="G89" s="130"/>
      <c r="H89" s="130"/>
      <c r="I89" s="235"/>
      <c r="J89" s="131"/>
      <c r="K89" s="236">
        <v>0.05</v>
      </c>
      <c r="L89" s="292">
        <f>N82*K89</f>
        <v>35085.002884615387</v>
      </c>
      <c r="M89" s="293"/>
      <c r="N89" s="234"/>
    </row>
    <row r="90" spans="1:14" ht="13.5" thickBot="1">
      <c r="B90" s="294" t="s">
        <v>83</v>
      </c>
      <c r="C90" s="295"/>
      <c r="D90" s="295"/>
      <c r="E90" s="295"/>
      <c r="F90" s="295"/>
      <c r="G90" s="295"/>
      <c r="H90" s="295"/>
      <c r="I90" s="295"/>
      <c r="J90" s="295"/>
      <c r="K90" s="295"/>
      <c r="L90" s="295"/>
      <c r="M90" s="296"/>
      <c r="N90" s="237">
        <f>L87+L88+L89</f>
        <v>210510.01730769232</v>
      </c>
    </row>
    <row r="91" spans="1:14" ht="13.5" thickBot="1">
      <c r="B91" s="208"/>
      <c r="C91" s="199"/>
      <c r="D91" s="199"/>
      <c r="E91" s="199"/>
      <c r="F91" s="199"/>
      <c r="G91" s="199"/>
      <c r="H91" s="199"/>
      <c r="I91" s="199"/>
      <c r="J91" s="199"/>
      <c r="K91" s="199"/>
      <c r="L91" s="199"/>
      <c r="M91" s="199"/>
      <c r="N91" s="200"/>
    </row>
    <row r="92" spans="1:14" ht="13.5" thickBot="1">
      <c r="A92" s="46" t="s">
        <v>105</v>
      </c>
      <c r="B92" s="297" t="s">
        <v>106</v>
      </c>
      <c r="C92" s="298"/>
      <c r="D92" s="298"/>
      <c r="E92" s="298"/>
      <c r="F92" s="298"/>
      <c r="G92" s="298"/>
      <c r="H92" s="298"/>
      <c r="I92" s="298"/>
      <c r="J92" s="298"/>
      <c r="K92" s="298"/>
      <c r="L92" s="298"/>
      <c r="M92" s="299"/>
      <c r="N92" s="238">
        <f>ROUND(N82+N90,0)</f>
        <v>912210</v>
      </c>
    </row>
    <row r="93" spans="1:14">
      <c r="B93" s="164"/>
      <c r="C93" s="165"/>
      <c r="D93" s="165"/>
      <c r="E93" s="165"/>
      <c r="F93" s="165"/>
      <c r="G93" s="165"/>
      <c r="H93" s="165"/>
      <c r="I93" s="165"/>
      <c r="J93" s="165"/>
      <c r="K93" s="165"/>
      <c r="L93" s="165"/>
      <c r="M93" s="165"/>
      <c r="N93" s="167"/>
    </row>
    <row r="94" spans="1:14">
      <c r="B94" s="168"/>
      <c r="C94" s="166"/>
      <c r="D94" s="166"/>
      <c r="E94" s="166"/>
      <c r="F94" s="166"/>
      <c r="G94" s="166"/>
      <c r="H94" s="166"/>
      <c r="I94" s="166"/>
      <c r="J94" s="166"/>
      <c r="K94" s="166"/>
      <c r="L94" s="166"/>
      <c r="M94" s="166"/>
      <c r="N94" s="169"/>
    </row>
    <row r="95" spans="1:14">
      <c r="B95" s="168"/>
      <c r="C95" s="166"/>
      <c r="D95" s="166"/>
      <c r="E95" s="166"/>
      <c r="F95" s="166"/>
      <c r="G95" s="166"/>
      <c r="H95" s="166"/>
      <c r="I95" s="166"/>
      <c r="J95" s="166"/>
      <c r="K95" s="166"/>
      <c r="L95" s="166"/>
      <c r="M95" s="166"/>
      <c r="N95" s="169"/>
    </row>
    <row r="96" spans="1:14">
      <c r="B96" s="168"/>
      <c r="C96" s="166"/>
      <c r="D96" s="166"/>
      <c r="E96" s="166"/>
      <c r="F96" s="166"/>
      <c r="G96" s="239" t="s">
        <v>107</v>
      </c>
      <c r="H96" s="239"/>
      <c r="I96" s="239"/>
      <c r="J96" s="239"/>
      <c r="K96" s="166"/>
      <c r="L96" s="166"/>
      <c r="M96" s="166"/>
      <c r="N96" s="169"/>
    </row>
    <row r="97" spans="2:14">
      <c r="B97" s="132"/>
      <c r="C97" s="133"/>
      <c r="D97" s="133"/>
      <c r="E97" s="133"/>
      <c r="F97" s="133"/>
      <c r="G97" s="166" t="s">
        <v>108</v>
      </c>
      <c r="H97" s="133"/>
      <c r="I97" s="133"/>
      <c r="J97" s="133"/>
      <c r="K97" s="133"/>
      <c r="L97" s="133"/>
      <c r="M97" s="133"/>
      <c r="N97" s="134"/>
    </row>
    <row r="98" spans="2:14">
      <c r="B98" s="132"/>
      <c r="C98" s="133"/>
      <c r="D98" s="133"/>
      <c r="E98" s="133"/>
      <c r="F98" s="133"/>
      <c r="G98" s="166" t="s">
        <v>109</v>
      </c>
      <c r="H98" s="166"/>
      <c r="I98" s="166"/>
      <c r="J98" s="133"/>
      <c r="K98" s="133"/>
      <c r="L98" s="133"/>
      <c r="M98" s="133"/>
      <c r="N98" s="134"/>
    </row>
    <row r="99" spans="2:14">
      <c r="B99" s="240"/>
      <c r="C99" s="179"/>
      <c r="D99" s="179"/>
      <c r="E99" s="179"/>
      <c r="F99" s="179"/>
      <c r="G99" s="166" t="s">
        <v>110</v>
      </c>
      <c r="H99" s="179"/>
      <c r="I99" s="179"/>
      <c r="J99" s="179"/>
      <c r="K99" s="179"/>
      <c r="L99" s="179"/>
      <c r="M99" s="179"/>
      <c r="N99" s="180"/>
    </row>
    <row r="100" spans="2:14">
      <c r="B100" s="168"/>
      <c r="C100" s="166"/>
      <c r="D100" s="166"/>
      <c r="E100" s="166"/>
      <c r="F100" s="166"/>
      <c r="G100" s="166" t="s">
        <v>111</v>
      </c>
      <c r="H100" s="166"/>
      <c r="I100" s="166"/>
      <c r="J100" s="166"/>
      <c r="K100" s="166"/>
      <c r="L100" s="166"/>
      <c r="M100" s="166"/>
      <c r="N100" s="169"/>
    </row>
    <row r="101" spans="2:14">
      <c r="B101" s="135" t="s">
        <v>112</v>
      </c>
      <c r="C101" s="241"/>
      <c r="D101" s="241"/>
      <c r="E101" s="241"/>
      <c r="F101" s="241"/>
      <c r="G101" s="241"/>
      <c r="H101" s="241"/>
      <c r="I101" s="241"/>
      <c r="J101" s="241"/>
      <c r="K101" s="241"/>
      <c r="L101" s="241"/>
      <c r="M101" s="241"/>
      <c r="N101" s="242"/>
    </row>
    <row r="102" spans="2:14">
      <c r="B102" s="300"/>
      <c r="C102" s="301"/>
      <c r="D102" s="301"/>
      <c r="E102" s="301"/>
      <c r="F102" s="301"/>
      <c r="G102" s="301"/>
      <c r="H102" s="301"/>
      <c r="I102" s="301"/>
      <c r="J102" s="301"/>
      <c r="K102" s="301"/>
      <c r="L102" s="301"/>
      <c r="M102" s="301"/>
      <c r="N102" s="302"/>
    </row>
    <row r="103" spans="2:14">
      <c r="B103" s="303"/>
      <c r="C103" s="304"/>
      <c r="D103" s="304"/>
      <c r="E103" s="304"/>
      <c r="F103" s="304"/>
      <c r="G103" s="304"/>
      <c r="H103" s="304"/>
      <c r="I103" s="304"/>
      <c r="J103" s="304"/>
      <c r="K103" s="304"/>
      <c r="L103" s="304"/>
      <c r="M103" s="304"/>
      <c r="N103" s="305"/>
    </row>
    <row r="104" spans="2:14">
      <c r="B104" s="240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180"/>
    </row>
    <row r="105" spans="2:14">
      <c r="B105" s="168"/>
      <c r="C105" s="166"/>
      <c r="D105" s="166"/>
      <c r="E105" s="166"/>
      <c r="F105" s="166"/>
      <c r="G105" s="166" t="s">
        <v>107</v>
      </c>
      <c r="H105" s="166"/>
      <c r="I105" s="166"/>
      <c r="J105" s="166"/>
      <c r="K105" s="166"/>
      <c r="L105" s="166"/>
      <c r="M105" s="166"/>
      <c r="N105" s="169"/>
    </row>
    <row r="106" spans="2:14">
      <c r="B106" s="168"/>
      <c r="C106" s="166"/>
      <c r="D106" s="166"/>
      <c r="E106" s="166"/>
      <c r="F106" s="166"/>
      <c r="G106" s="243" t="s">
        <v>108</v>
      </c>
      <c r="H106" s="243"/>
      <c r="I106" s="243"/>
      <c r="J106" s="243"/>
      <c r="K106" s="166"/>
      <c r="L106" s="166"/>
      <c r="M106" s="166"/>
      <c r="N106" s="169"/>
    </row>
    <row r="107" spans="2:14">
      <c r="B107" s="168"/>
      <c r="C107" s="166"/>
      <c r="D107" s="166"/>
      <c r="E107" s="166"/>
      <c r="F107" s="166"/>
      <c r="G107" s="244" t="s">
        <v>113</v>
      </c>
      <c r="H107" s="244"/>
      <c r="I107" s="244"/>
      <c r="J107" s="244"/>
      <c r="K107" s="166"/>
      <c r="L107" s="166"/>
      <c r="M107" s="166"/>
      <c r="N107" s="169"/>
    </row>
    <row r="108" spans="2:14">
      <c r="B108" s="245"/>
      <c r="C108" s="179"/>
      <c r="D108" s="179"/>
      <c r="E108" s="179"/>
      <c r="F108" s="179"/>
      <c r="G108" s="133" t="s">
        <v>110</v>
      </c>
      <c r="H108" s="166"/>
      <c r="I108" s="166"/>
      <c r="J108" s="166"/>
      <c r="K108" s="179"/>
      <c r="L108" s="179"/>
      <c r="M108" s="179"/>
      <c r="N108" s="180"/>
    </row>
    <row r="109" spans="2:14">
      <c r="B109" s="136" t="s">
        <v>114</v>
      </c>
      <c r="C109" s="137"/>
      <c r="D109" s="137"/>
      <c r="E109" s="166"/>
      <c r="F109" s="166"/>
      <c r="G109" s="166"/>
      <c r="H109" s="166"/>
      <c r="I109" s="166"/>
      <c r="J109" s="284"/>
      <c r="K109" s="284"/>
      <c r="L109" s="284"/>
      <c r="M109" s="284"/>
      <c r="N109" s="285"/>
    </row>
    <row r="110" spans="2:14">
      <c r="B110" s="136" t="s">
        <v>115</v>
      </c>
      <c r="C110" s="137"/>
      <c r="D110" s="137"/>
      <c r="E110" s="166"/>
      <c r="F110" s="166"/>
      <c r="G110" s="166"/>
      <c r="H110" s="166"/>
      <c r="I110" s="166"/>
      <c r="J110" s="284"/>
      <c r="K110" s="284"/>
      <c r="L110" s="284"/>
      <c r="M110" s="284"/>
      <c r="N110" s="285"/>
    </row>
    <row r="111" spans="2:14" ht="13.5" thickBot="1">
      <c r="B111" s="288"/>
      <c r="C111" s="289"/>
      <c r="D111" s="289"/>
      <c r="E111" s="246"/>
      <c r="F111" s="246"/>
      <c r="G111" s="246"/>
      <c r="H111" s="246"/>
      <c r="I111" s="246"/>
      <c r="J111" s="286"/>
      <c r="K111" s="286"/>
      <c r="L111" s="286"/>
      <c r="M111" s="286"/>
      <c r="N111" s="287"/>
    </row>
    <row r="112" spans="2:14">
      <c r="B112" s="166"/>
      <c r="C112" s="166"/>
      <c r="D112" s="166"/>
      <c r="E112" s="166"/>
      <c r="F112" s="166"/>
      <c r="G112" s="166"/>
      <c r="H112" s="166"/>
      <c r="I112" s="166"/>
      <c r="J112" s="166"/>
      <c r="K112" s="166"/>
      <c r="L112" s="166"/>
      <c r="M112" s="166"/>
      <c r="N112" s="166"/>
    </row>
  </sheetData>
  <mergeCells count="70">
    <mergeCell ref="C5:J5"/>
    <mergeCell ref="K1:K2"/>
    <mergeCell ref="L1:N2"/>
    <mergeCell ref="C2:J2"/>
    <mergeCell ref="C3:J3"/>
    <mergeCell ref="K3:K4"/>
    <mergeCell ref="L3:N4"/>
    <mergeCell ref="C4:J4"/>
    <mergeCell ref="I35:J35"/>
    <mergeCell ref="L35:M35"/>
    <mergeCell ref="K5:K7"/>
    <mergeCell ref="L5:L7"/>
    <mergeCell ref="M5:M7"/>
    <mergeCell ref="L12:N12"/>
    <mergeCell ref="B29:N29"/>
    <mergeCell ref="C30:I30"/>
    <mergeCell ref="L30:M30"/>
    <mergeCell ref="C31:K31"/>
    <mergeCell ref="N5:N7"/>
    <mergeCell ref="C7:J7"/>
    <mergeCell ref="D11:E11"/>
    <mergeCell ref="H11:I11"/>
    <mergeCell ref="B1:B7"/>
    <mergeCell ref="C1:J1"/>
    <mergeCell ref="B41:H41"/>
    <mergeCell ref="B42:H42"/>
    <mergeCell ref="B43:H43"/>
    <mergeCell ref="B44:H44"/>
    <mergeCell ref="B35:H35"/>
    <mergeCell ref="B36:H36"/>
    <mergeCell ref="B37:H37"/>
    <mergeCell ref="B38:H38"/>
    <mergeCell ref="B39:H39"/>
    <mergeCell ref="B40:H40"/>
    <mergeCell ref="I44:J44"/>
    <mergeCell ref="L44:M44"/>
    <mergeCell ref="L64:M64"/>
    <mergeCell ref="B46:D46"/>
    <mergeCell ref="B47:H47"/>
    <mergeCell ref="I47:J47"/>
    <mergeCell ref="L47:M47"/>
    <mergeCell ref="B48:M48"/>
    <mergeCell ref="B52:I52"/>
    <mergeCell ref="L52:M52"/>
    <mergeCell ref="B57:I57"/>
    <mergeCell ref="L57:M57"/>
    <mergeCell ref="B58:M58"/>
    <mergeCell ref="L62:M62"/>
    <mergeCell ref="L63:M63"/>
    <mergeCell ref="B45:H45"/>
    <mergeCell ref="L68:M68"/>
    <mergeCell ref="B69:M69"/>
    <mergeCell ref="B73:H73"/>
    <mergeCell ref="L73:M73"/>
    <mergeCell ref="B79:H79"/>
    <mergeCell ref="L79:M79"/>
    <mergeCell ref="B80:M80"/>
    <mergeCell ref="B82:M82"/>
    <mergeCell ref="B86:H86"/>
    <mergeCell ref="L86:M86"/>
    <mergeCell ref="B87:H87"/>
    <mergeCell ref="L87:M87"/>
    <mergeCell ref="J109:N111"/>
    <mergeCell ref="B111:D111"/>
    <mergeCell ref="L88:M88"/>
    <mergeCell ref="L89:M89"/>
    <mergeCell ref="B90:M90"/>
    <mergeCell ref="B92:M92"/>
    <mergeCell ref="B102:N102"/>
    <mergeCell ref="B103:N103"/>
  </mergeCells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PROPUESTA ECONOMICA </vt:lpstr>
      <vt:lpstr>PRESUP 3701 Mezcla</vt:lpstr>
      <vt:lpstr>APU mezcla 3701</vt:lpstr>
      <vt:lpstr>'PRESUP 3701 Mezcla'!Área_de_impresión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falla</dc:creator>
  <cp:lastModifiedBy>U09</cp:lastModifiedBy>
  <cp:lastPrinted>2017-06-08T16:40:33Z</cp:lastPrinted>
  <dcterms:created xsi:type="dcterms:W3CDTF">2017-03-13T14:23:00Z</dcterms:created>
  <dcterms:modified xsi:type="dcterms:W3CDTF">2019-08-27T19:18:47Z</dcterms:modified>
</cp:coreProperties>
</file>