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saveExternalLinkValues="0"/>
  <mc:AlternateContent xmlns:mc="http://schemas.openxmlformats.org/markup-compatibility/2006">
    <mc:Choice Requires="x15">
      <x15ac:absPath xmlns:x15ac="http://schemas.microsoft.com/office/spreadsheetml/2010/11/ac" url="C:\Users\oscar.mayorga\Documents\I D R D 2023 - Ejecución\2. MNTO. GRAMAS NATURALES - CAMPOS PROFESIONALES 2023\GRAMAS PROFESIONALES\DOCUMENTO 11052023\"/>
    </mc:Choice>
  </mc:AlternateContent>
  <xr:revisionPtr revIDLastSave="0" documentId="13_ncr:1_{FB1C6B92-A389-4384-8070-681DBBF4E88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nsumos Relevantes" sheetId="3" r:id="rId1"/>
    <sheet name="Selección Insumos Relevantes" sheetId="2" r:id="rId2"/>
    <sheet name="Hoja2" sheetId="5" state="hidden" r:id="rId3"/>
    <sheet name="Lista de Recursos" sheetId="4" state="hidden" r:id="rId4"/>
  </sheets>
  <definedNames>
    <definedName name="_xlnm._FilterDatabase" localSheetId="2" hidden="1">Hoja2!$A$1:$G$1152</definedName>
    <definedName name="_xlnm._FilterDatabase" localSheetId="3" hidden="1">'Lista de Recursos'!$A$6:$G$245</definedName>
    <definedName name="_xlnm._FilterDatabase" localSheetId="1" hidden="1">'Selección Insumos Relevantes'!$A$12:$K$74</definedName>
    <definedName name="_xlnm.Print_Area" localSheetId="0">'Insumos Relevantes'!$A$1:$G$11</definedName>
    <definedName name="_xlnm.Print_Area" localSheetId="3">'Lista de Recursos'!$A$6:$G$245</definedName>
    <definedName name="_xlnm.Print_Area" localSheetId="1">'Selección Insumos Relevantes'!$A$1:$K$86</definedName>
  </definedNames>
  <calcPr calcId="191029"/>
  <pivotCaches>
    <pivotCache cacheId="2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" i="3" l="1"/>
  <c r="F11" i="3"/>
  <c r="C9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I107" i="4"/>
  <c r="F1152" i="5" l="1"/>
  <c r="F1151" i="5"/>
  <c r="F1150" i="5"/>
  <c r="F1149" i="5"/>
  <c r="F1148" i="5"/>
  <c r="F1147" i="5"/>
  <c r="F1146" i="5"/>
  <c r="F1145" i="5"/>
  <c r="F1144" i="5"/>
  <c r="F1143" i="5"/>
  <c r="F1142" i="5"/>
  <c r="F1141" i="5"/>
  <c r="F1140" i="5"/>
  <c r="F1139" i="5"/>
  <c r="F1138" i="5"/>
  <c r="F1137" i="5"/>
  <c r="F1136" i="5"/>
  <c r="F1135" i="5"/>
  <c r="F1134" i="5"/>
  <c r="F1133" i="5"/>
  <c r="F1132" i="5"/>
  <c r="F1131" i="5"/>
  <c r="F1130" i="5"/>
  <c r="F1129" i="5"/>
  <c r="F1128" i="5"/>
  <c r="F1127" i="5"/>
  <c r="F1126" i="5"/>
  <c r="F1125" i="5"/>
  <c r="F1124" i="5"/>
  <c r="F1123" i="5"/>
  <c r="F1122" i="5"/>
  <c r="F1121" i="5"/>
  <c r="F1120" i="5"/>
  <c r="F1119" i="5"/>
  <c r="F1118" i="5"/>
  <c r="F1117" i="5"/>
  <c r="F1116" i="5"/>
  <c r="F1115" i="5"/>
  <c r="F1114" i="5"/>
  <c r="F1113" i="5"/>
  <c r="F1112" i="5"/>
  <c r="F1111" i="5"/>
  <c r="F1110" i="5"/>
  <c r="F1109" i="5"/>
  <c r="F1108" i="5"/>
  <c r="F1107" i="5"/>
  <c r="F1106" i="5"/>
  <c r="F1105" i="5"/>
  <c r="F1104" i="5"/>
  <c r="F1103" i="5"/>
  <c r="F1102" i="5"/>
  <c r="F1101" i="5"/>
  <c r="F1100" i="5"/>
  <c r="F1099" i="5"/>
  <c r="F1098" i="5"/>
  <c r="F1097" i="5"/>
  <c r="F1096" i="5"/>
  <c r="F1095" i="5"/>
  <c r="F1094" i="5"/>
  <c r="F1093" i="5"/>
  <c r="F1092" i="5"/>
  <c r="F1091" i="5"/>
  <c r="F1090" i="5"/>
  <c r="F1089" i="5"/>
  <c r="F1088" i="5"/>
  <c r="F1087" i="5"/>
  <c r="F1086" i="5"/>
  <c r="F1085" i="5"/>
  <c r="F1084" i="5"/>
  <c r="F1083" i="5"/>
  <c r="F1082" i="5"/>
  <c r="F1081" i="5"/>
  <c r="F1080" i="5"/>
  <c r="F1079" i="5"/>
  <c r="F1078" i="5"/>
  <c r="F1077" i="5"/>
  <c r="F1076" i="5"/>
  <c r="F1075" i="5"/>
  <c r="F1074" i="5"/>
  <c r="F1073" i="5"/>
  <c r="F1072" i="5"/>
  <c r="F1071" i="5"/>
  <c r="F1070" i="5"/>
  <c r="F1069" i="5"/>
  <c r="F1068" i="5"/>
  <c r="F1067" i="5"/>
  <c r="F1066" i="5"/>
  <c r="F1065" i="5"/>
  <c r="F1064" i="5"/>
  <c r="F1063" i="5"/>
  <c r="F1062" i="5"/>
  <c r="F1061" i="5"/>
  <c r="F1060" i="5"/>
  <c r="F1059" i="5"/>
  <c r="F1058" i="5"/>
  <c r="F1057" i="5"/>
  <c r="F1056" i="5"/>
  <c r="F1055" i="5"/>
  <c r="F1054" i="5"/>
  <c r="F1053" i="5"/>
  <c r="F1052" i="5"/>
  <c r="F1051" i="5"/>
  <c r="F1050" i="5"/>
  <c r="F1049" i="5"/>
  <c r="F1048" i="5"/>
  <c r="F1047" i="5"/>
  <c r="F1046" i="5"/>
  <c r="F1045" i="5"/>
  <c r="F1044" i="5"/>
  <c r="F1043" i="5"/>
  <c r="F1042" i="5"/>
  <c r="F1041" i="5"/>
  <c r="F1040" i="5"/>
  <c r="F1039" i="5"/>
  <c r="F1038" i="5"/>
  <c r="F1037" i="5"/>
  <c r="F1036" i="5"/>
  <c r="F1035" i="5"/>
  <c r="F1034" i="5"/>
  <c r="F1033" i="5"/>
  <c r="F1032" i="5"/>
  <c r="F1031" i="5"/>
  <c r="F1030" i="5"/>
  <c r="F1029" i="5"/>
  <c r="F1028" i="5"/>
  <c r="F1027" i="5"/>
  <c r="F1026" i="5"/>
  <c r="F1025" i="5"/>
  <c r="F1024" i="5"/>
  <c r="F1023" i="5"/>
  <c r="F1022" i="5"/>
  <c r="F1021" i="5"/>
  <c r="F1020" i="5"/>
  <c r="F1019" i="5"/>
  <c r="F1018" i="5"/>
  <c r="F1017" i="5"/>
  <c r="F1016" i="5"/>
  <c r="F1015" i="5"/>
  <c r="F1014" i="5"/>
  <c r="F1013" i="5"/>
  <c r="F1012" i="5"/>
  <c r="F1011" i="5"/>
  <c r="F1010" i="5"/>
  <c r="F1009" i="5"/>
  <c r="F1008" i="5"/>
  <c r="F1007" i="5"/>
  <c r="F1006" i="5"/>
  <c r="F1005" i="5"/>
  <c r="F1004" i="5"/>
  <c r="F1003" i="5"/>
  <c r="F1002" i="5"/>
  <c r="F1001" i="5"/>
  <c r="F1000" i="5"/>
  <c r="F999" i="5"/>
  <c r="F998" i="5"/>
  <c r="F997" i="5"/>
  <c r="F996" i="5"/>
  <c r="F995" i="5"/>
  <c r="F994" i="5"/>
  <c r="F993" i="5"/>
  <c r="F992" i="5"/>
  <c r="F991" i="5"/>
  <c r="F990" i="5"/>
  <c r="F989" i="5"/>
  <c r="F988" i="5"/>
  <c r="F987" i="5"/>
  <c r="F986" i="5"/>
  <c r="F985" i="5"/>
  <c r="F984" i="5"/>
  <c r="F983" i="5"/>
  <c r="F982" i="5"/>
  <c r="F981" i="5"/>
  <c r="F980" i="5"/>
  <c r="F979" i="5"/>
  <c r="F978" i="5"/>
  <c r="F977" i="5"/>
  <c r="F976" i="5"/>
  <c r="F975" i="5"/>
  <c r="F974" i="5"/>
  <c r="F973" i="5"/>
  <c r="F972" i="5"/>
  <c r="F971" i="5"/>
  <c r="F970" i="5"/>
  <c r="F969" i="5"/>
  <c r="F968" i="5"/>
  <c r="F967" i="5"/>
  <c r="F966" i="5"/>
  <c r="F965" i="5"/>
  <c r="F964" i="5"/>
  <c r="F963" i="5"/>
  <c r="F962" i="5"/>
  <c r="F961" i="5"/>
  <c r="F960" i="5"/>
  <c r="F959" i="5"/>
  <c r="F958" i="5"/>
  <c r="F957" i="5"/>
  <c r="F956" i="5"/>
  <c r="F955" i="5"/>
  <c r="F954" i="5"/>
  <c r="F953" i="5"/>
  <c r="F952" i="5"/>
  <c r="F951" i="5"/>
  <c r="F950" i="5"/>
  <c r="F949" i="5"/>
  <c r="F948" i="5"/>
  <c r="F947" i="5"/>
  <c r="F946" i="5"/>
  <c r="F945" i="5"/>
  <c r="F944" i="5"/>
  <c r="F943" i="5"/>
  <c r="F942" i="5"/>
  <c r="F941" i="5"/>
  <c r="F940" i="5"/>
  <c r="F939" i="5"/>
  <c r="F938" i="5"/>
  <c r="F937" i="5"/>
  <c r="F936" i="5"/>
  <c r="F935" i="5"/>
  <c r="F934" i="5"/>
  <c r="F933" i="5"/>
  <c r="F932" i="5"/>
  <c r="F931" i="5"/>
  <c r="F930" i="5"/>
  <c r="F929" i="5"/>
  <c r="F928" i="5"/>
  <c r="F927" i="5"/>
  <c r="F926" i="5"/>
  <c r="F925" i="5"/>
  <c r="F924" i="5"/>
  <c r="F923" i="5"/>
  <c r="F922" i="5"/>
  <c r="F921" i="5"/>
  <c r="F920" i="5"/>
  <c r="F919" i="5"/>
  <c r="F918" i="5"/>
  <c r="F917" i="5"/>
  <c r="F916" i="5"/>
  <c r="F915" i="5"/>
  <c r="F914" i="5"/>
  <c r="F913" i="5"/>
  <c r="F912" i="5"/>
  <c r="F911" i="5"/>
  <c r="F910" i="5"/>
  <c r="F909" i="5"/>
  <c r="F908" i="5"/>
  <c r="F907" i="5"/>
  <c r="F906" i="5"/>
  <c r="F905" i="5"/>
  <c r="F904" i="5"/>
  <c r="F903" i="5"/>
  <c r="F902" i="5"/>
  <c r="F901" i="5"/>
  <c r="F900" i="5"/>
  <c r="F899" i="5"/>
  <c r="F898" i="5"/>
  <c r="F897" i="5"/>
  <c r="F896" i="5"/>
  <c r="F895" i="5"/>
  <c r="F894" i="5"/>
  <c r="F893" i="5"/>
  <c r="F892" i="5"/>
  <c r="F891" i="5"/>
  <c r="F890" i="5"/>
  <c r="F889" i="5"/>
  <c r="F888" i="5"/>
  <c r="F887" i="5"/>
  <c r="F886" i="5"/>
  <c r="F885" i="5"/>
  <c r="F884" i="5"/>
  <c r="F883" i="5"/>
  <c r="F882" i="5"/>
  <c r="F881" i="5"/>
  <c r="F880" i="5"/>
  <c r="F879" i="5"/>
  <c r="F878" i="5"/>
  <c r="F877" i="5"/>
  <c r="F876" i="5"/>
  <c r="F875" i="5"/>
  <c r="F874" i="5"/>
  <c r="F873" i="5"/>
  <c r="F872" i="5"/>
  <c r="F871" i="5"/>
  <c r="F870" i="5"/>
  <c r="F869" i="5"/>
  <c r="F868" i="5"/>
  <c r="F867" i="5"/>
  <c r="F866" i="5"/>
  <c r="F865" i="5"/>
  <c r="F864" i="5"/>
  <c r="F863" i="5"/>
  <c r="F862" i="5"/>
  <c r="F861" i="5"/>
  <c r="F860" i="5"/>
  <c r="F859" i="5"/>
  <c r="F858" i="5"/>
  <c r="F857" i="5"/>
  <c r="F856" i="5"/>
  <c r="F855" i="5"/>
  <c r="F854" i="5"/>
  <c r="F853" i="5"/>
  <c r="F852" i="5"/>
  <c r="F851" i="5"/>
  <c r="F850" i="5"/>
  <c r="F849" i="5"/>
  <c r="F848" i="5"/>
  <c r="F847" i="5"/>
  <c r="F846" i="5"/>
  <c r="F845" i="5"/>
  <c r="F844" i="5"/>
  <c r="F843" i="5"/>
  <c r="F842" i="5"/>
  <c r="F841" i="5"/>
  <c r="F840" i="5"/>
  <c r="F839" i="5"/>
  <c r="F838" i="5"/>
  <c r="F837" i="5"/>
  <c r="F836" i="5"/>
  <c r="F835" i="5"/>
  <c r="F834" i="5"/>
  <c r="F833" i="5"/>
  <c r="F832" i="5"/>
  <c r="F831" i="5"/>
  <c r="F830" i="5"/>
  <c r="F829" i="5"/>
  <c r="F828" i="5"/>
  <c r="F827" i="5"/>
  <c r="F826" i="5"/>
  <c r="F825" i="5"/>
  <c r="F824" i="5"/>
  <c r="F823" i="5"/>
  <c r="F822" i="5"/>
  <c r="F821" i="5"/>
  <c r="F820" i="5"/>
  <c r="F819" i="5"/>
  <c r="F818" i="5"/>
  <c r="F817" i="5"/>
  <c r="F816" i="5"/>
  <c r="F815" i="5"/>
  <c r="F814" i="5"/>
  <c r="F813" i="5"/>
  <c r="F812" i="5"/>
  <c r="F811" i="5"/>
  <c r="F810" i="5"/>
  <c r="F809" i="5"/>
  <c r="F808" i="5"/>
  <c r="F807" i="5"/>
  <c r="F806" i="5"/>
  <c r="F805" i="5"/>
  <c r="F804" i="5"/>
  <c r="F803" i="5"/>
  <c r="F802" i="5"/>
  <c r="F801" i="5"/>
  <c r="F800" i="5"/>
  <c r="F799" i="5"/>
  <c r="F798" i="5"/>
  <c r="F797" i="5"/>
  <c r="F796" i="5"/>
  <c r="F795" i="5"/>
  <c r="F794" i="5"/>
  <c r="F793" i="5"/>
  <c r="F792" i="5"/>
  <c r="F791" i="5"/>
  <c r="F790" i="5"/>
  <c r="F789" i="5"/>
  <c r="F788" i="5"/>
  <c r="F787" i="5"/>
  <c r="F786" i="5"/>
  <c r="F785" i="5"/>
  <c r="F784" i="5"/>
  <c r="F783" i="5"/>
  <c r="F782" i="5"/>
  <c r="F781" i="5"/>
  <c r="F780" i="5"/>
  <c r="F779" i="5"/>
  <c r="F778" i="5"/>
  <c r="F777" i="5"/>
  <c r="F776" i="5"/>
  <c r="F775" i="5"/>
  <c r="F774" i="5"/>
  <c r="F773" i="5"/>
  <c r="F772" i="5"/>
  <c r="F771" i="5"/>
  <c r="F770" i="5"/>
  <c r="F769" i="5"/>
  <c r="F768" i="5"/>
  <c r="F767" i="5"/>
  <c r="F766" i="5"/>
  <c r="F765" i="5"/>
  <c r="F764" i="5"/>
  <c r="F763" i="5"/>
  <c r="F762" i="5"/>
  <c r="F761" i="5"/>
  <c r="F760" i="5"/>
  <c r="F759" i="5"/>
  <c r="F758" i="5"/>
  <c r="F757" i="5"/>
  <c r="F756" i="5"/>
  <c r="F755" i="5"/>
  <c r="F754" i="5"/>
  <c r="F753" i="5"/>
  <c r="F752" i="5"/>
  <c r="F751" i="5"/>
  <c r="F750" i="5"/>
  <c r="F749" i="5"/>
  <c r="F748" i="5"/>
  <c r="F747" i="5"/>
  <c r="F746" i="5"/>
  <c r="F745" i="5"/>
  <c r="F744" i="5"/>
  <c r="F743" i="5"/>
  <c r="F742" i="5"/>
  <c r="F741" i="5"/>
  <c r="F740" i="5"/>
  <c r="F739" i="5"/>
  <c r="F738" i="5"/>
  <c r="F737" i="5"/>
  <c r="F736" i="5"/>
  <c r="F735" i="5"/>
  <c r="F734" i="5"/>
  <c r="F733" i="5"/>
  <c r="F732" i="5"/>
  <c r="F731" i="5"/>
  <c r="F730" i="5"/>
  <c r="F729" i="5"/>
  <c r="F728" i="5"/>
  <c r="F727" i="5"/>
  <c r="F726" i="5"/>
  <c r="F725" i="5"/>
  <c r="F724" i="5"/>
  <c r="F723" i="5"/>
  <c r="F722" i="5"/>
  <c r="F721" i="5"/>
  <c r="F720" i="5"/>
  <c r="F719" i="5"/>
  <c r="F718" i="5"/>
  <c r="F717" i="5"/>
  <c r="F716" i="5"/>
  <c r="F715" i="5"/>
  <c r="F714" i="5"/>
  <c r="F713" i="5"/>
  <c r="F712" i="5"/>
  <c r="F711" i="5"/>
  <c r="F710" i="5"/>
  <c r="F709" i="5"/>
  <c r="F708" i="5"/>
  <c r="F707" i="5"/>
  <c r="F706" i="5"/>
  <c r="F705" i="5"/>
  <c r="F704" i="5"/>
  <c r="F703" i="5"/>
  <c r="F702" i="5"/>
  <c r="F701" i="5"/>
  <c r="F700" i="5"/>
  <c r="F699" i="5"/>
  <c r="F698" i="5"/>
  <c r="F697" i="5"/>
  <c r="F696" i="5"/>
  <c r="F695" i="5"/>
  <c r="F694" i="5"/>
  <c r="F693" i="5"/>
  <c r="F692" i="5"/>
  <c r="F691" i="5"/>
  <c r="F690" i="5"/>
  <c r="F689" i="5"/>
  <c r="F688" i="5"/>
  <c r="F687" i="5"/>
  <c r="F686" i="5"/>
  <c r="F685" i="5"/>
  <c r="F684" i="5"/>
  <c r="F683" i="5"/>
  <c r="F682" i="5"/>
  <c r="F681" i="5"/>
  <c r="F680" i="5"/>
  <c r="F679" i="5"/>
  <c r="F678" i="5"/>
  <c r="F677" i="5"/>
  <c r="F676" i="5"/>
  <c r="F675" i="5"/>
  <c r="F674" i="5"/>
  <c r="F673" i="5"/>
  <c r="F672" i="5"/>
  <c r="F671" i="5"/>
  <c r="F670" i="5"/>
  <c r="F669" i="5"/>
  <c r="F668" i="5"/>
  <c r="F667" i="5"/>
  <c r="F666" i="5"/>
  <c r="F665" i="5"/>
  <c r="F664" i="5"/>
  <c r="F663" i="5"/>
  <c r="F662" i="5"/>
  <c r="F661" i="5"/>
  <c r="F660" i="5"/>
  <c r="F659" i="5"/>
  <c r="F658" i="5"/>
  <c r="F657" i="5"/>
  <c r="F656" i="5"/>
  <c r="F655" i="5"/>
  <c r="F654" i="5"/>
  <c r="F653" i="5"/>
  <c r="F652" i="5"/>
  <c r="F651" i="5"/>
  <c r="F650" i="5"/>
  <c r="F649" i="5"/>
  <c r="F648" i="5"/>
  <c r="F647" i="5"/>
  <c r="F646" i="5"/>
  <c r="F645" i="5"/>
  <c r="F644" i="5"/>
  <c r="F643" i="5"/>
  <c r="F642" i="5"/>
  <c r="F641" i="5"/>
  <c r="F640" i="5"/>
  <c r="F639" i="5"/>
  <c r="F638" i="5"/>
  <c r="F637" i="5"/>
  <c r="F636" i="5"/>
  <c r="F635" i="5"/>
  <c r="F634" i="5"/>
  <c r="F633" i="5"/>
  <c r="F632" i="5"/>
  <c r="F631" i="5"/>
  <c r="F630" i="5"/>
  <c r="F629" i="5"/>
  <c r="F628" i="5"/>
  <c r="F627" i="5"/>
  <c r="F626" i="5"/>
  <c r="F625" i="5"/>
  <c r="F624" i="5"/>
  <c r="F623" i="5"/>
  <c r="F622" i="5"/>
  <c r="F621" i="5"/>
  <c r="F620" i="5"/>
  <c r="F619" i="5"/>
  <c r="F618" i="5"/>
  <c r="F617" i="5"/>
  <c r="F616" i="5"/>
  <c r="F615" i="5"/>
  <c r="F614" i="5"/>
  <c r="F613" i="5"/>
  <c r="F612" i="5"/>
  <c r="F611" i="5"/>
  <c r="F610" i="5"/>
  <c r="F609" i="5"/>
  <c r="F608" i="5"/>
  <c r="F607" i="5"/>
  <c r="F606" i="5"/>
  <c r="F605" i="5"/>
  <c r="F604" i="5"/>
  <c r="F603" i="5"/>
  <c r="F602" i="5"/>
  <c r="F601" i="5"/>
  <c r="F600" i="5"/>
  <c r="F599" i="5"/>
  <c r="F598" i="5"/>
  <c r="F597" i="5"/>
  <c r="F596" i="5"/>
  <c r="F595" i="5"/>
  <c r="F594" i="5"/>
  <c r="F593" i="5"/>
  <c r="F592" i="5"/>
  <c r="F591" i="5"/>
  <c r="F590" i="5"/>
  <c r="F589" i="5"/>
  <c r="F588" i="5"/>
  <c r="F587" i="5"/>
  <c r="F586" i="5"/>
  <c r="F585" i="5"/>
  <c r="F584" i="5"/>
  <c r="F583" i="5"/>
  <c r="F582" i="5"/>
  <c r="F581" i="5"/>
  <c r="F580" i="5"/>
  <c r="F579" i="5"/>
  <c r="F578" i="5"/>
  <c r="F577" i="5"/>
  <c r="F576" i="5"/>
  <c r="F575" i="5"/>
  <c r="F574" i="5"/>
  <c r="F573" i="5"/>
  <c r="F572" i="5"/>
  <c r="F571" i="5"/>
  <c r="F570" i="5"/>
  <c r="F569" i="5"/>
  <c r="F568" i="5"/>
  <c r="F567" i="5"/>
  <c r="F566" i="5"/>
  <c r="F565" i="5"/>
  <c r="F564" i="5"/>
  <c r="F563" i="5"/>
  <c r="F562" i="5"/>
  <c r="F561" i="5"/>
  <c r="F560" i="5"/>
  <c r="F559" i="5"/>
  <c r="F558" i="5"/>
  <c r="F557" i="5"/>
  <c r="F556" i="5"/>
  <c r="F555" i="5"/>
  <c r="F554" i="5"/>
  <c r="F553" i="5"/>
  <c r="F552" i="5"/>
  <c r="F551" i="5"/>
  <c r="F550" i="5"/>
  <c r="F549" i="5"/>
  <c r="F548" i="5"/>
  <c r="F547" i="5"/>
  <c r="F546" i="5"/>
  <c r="F545" i="5"/>
  <c r="F544" i="5"/>
  <c r="F543" i="5"/>
  <c r="F542" i="5"/>
  <c r="F541" i="5"/>
  <c r="F540" i="5"/>
  <c r="F539" i="5"/>
  <c r="F538" i="5"/>
  <c r="F537" i="5"/>
  <c r="F536" i="5"/>
  <c r="F535" i="5"/>
  <c r="F534" i="5"/>
  <c r="F533" i="5"/>
  <c r="F532" i="5"/>
  <c r="F531" i="5"/>
  <c r="F530" i="5"/>
  <c r="F529" i="5"/>
  <c r="F528" i="5"/>
  <c r="F527" i="5"/>
  <c r="F526" i="5"/>
  <c r="F525" i="5"/>
  <c r="F524" i="5"/>
  <c r="F523" i="5"/>
  <c r="F522" i="5"/>
  <c r="F521" i="5"/>
  <c r="F520" i="5"/>
  <c r="F519" i="5"/>
  <c r="F518" i="5"/>
  <c r="F517" i="5"/>
  <c r="F516" i="5"/>
  <c r="F515" i="5"/>
  <c r="F514" i="5"/>
  <c r="F513" i="5"/>
  <c r="F512" i="5"/>
  <c r="F511" i="5"/>
  <c r="F510" i="5"/>
  <c r="F509" i="5"/>
  <c r="F508" i="5"/>
  <c r="F507" i="5"/>
  <c r="F506" i="5"/>
  <c r="F505" i="5"/>
  <c r="F504" i="5"/>
  <c r="F503" i="5"/>
  <c r="F502" i="5"/>
  <c r="F501" i="5"/>
  <c r="F500" i="5"/>
  <c r="F499" i="5"/>
  <c r="F498" i="5"/>
  <c r="F497" i="5"/>
  <c r="F496" i="5"/>
  <c r="F495" i="5"/>
  <c r="F494" i="5"/>
  <c r="F493" i="5"/>
  <c r="F492" i="5"/>
  <c r="F491" i="5"/>
  <c r="F490" i="5"/>
  <c r="F489" i="5"/>
  <c r="F488" i="5"/>
  <c r="F487" i="5"/>
  <c r="F486" i="5"/>
  <c r="F485" i="5"/>
  <c r="F484" i="5"/>
  <c r="F483" i="5"/>
  <c r="F482" i="5"/>
  <c r="F481" i="5"/>
  <c r="F480" i="5"/>
  <c r="F479" i="5"/>
  <c r="F478" i="5"/>
  <c r="F477" i="5"/>
  <c r="F476" i="5"/>
  <c r="F475" i="5"/>
  <c r="F474" i="5"/>
  <c r="F473" i="5"/>
  <c r="F472" i="5"/>
  <c r="F471" i="5"/>
  <c r="F470" i="5"/>
  <c r="F469" i="5"/>
  <c r="F468" i="5"/>
  <c r="F467" i="5"/>
  <c r="F466" i="5"/>
  <c r="F465" i="5"/>
  <c r="F464" i="5"/>
  <c r="F463" i="5"/>
  <c r="F462" i="5"/>
  <c r="F461" i="5"/>
  <c r="F460" i="5"/>
  <c r="F459" i="5"/>
  <c r="F458" i="5"/>
  <c r="F457" i="5"/>
  <c r="F456" i="5"/>
  <c r="F455" i="5"/>
  <c r="F454" i="5"/>
  <c r="F453" i="5"/>
  <c r="F452" i="5"/>
  <c r="F451" i="5"/>
  <c r="F450" i="5"/>
  <c r="F449" i="5"/>
  <c r="F448" i="5"/>
  <c r="F447" i="5"/>
  <c r="F446" i="5"/>
  <c r="F445" i="5"/>
  <c r="F444" i="5"/>
  <c r="F443" i="5"/>
  <c r="F442" i="5"/>
  <c r="F441" i="5"/>
  <c r="F440" i="5"/>
  <c r="F439" i="5"/>
  <c r="F438" i="5"/>
  <c r="F437" i="5"/>
  <c r="F436" i="5"/>
  <c r="F435" i="5"/>
  <c r="F434" i="5"/>
  <c r="F433" i="5"/>
  <c r="F432" i="5"/>
  <c r="F431" i="5"/>
  <c r="F430" i="5"/>
  <c r="F429" i="5"/>
  <c r="F428" i="5"/>
  <c r="F427" i="5"/>
  <c r="F426" i="5"/>
  <c r="F425" i="5"/>
  <c r="F424" i="5"/>
  <c r="F423" i="5"/>
  <c r="F422" i="5"/>
  <c r="F421" i="5"/>
  <c r="F420" i="5"/>
  <c r="F419" i="5"/>
  <c r="F418" i="5"/>
  <c r="F417" i="5"/>
  <c r="F416" i="5"/>
  <c r="F415" i="5"/>
  <c r="F414" i="5"/>
  <c r="F413" i="5"/>
  <c r="F412" i="5"/>
  <c r="F411" i="5"/>
  <c r="F410" i="5"/>
  <c r="F409" i="5"/>
  <c r="F408" i="5"/>
  <c r="F407" i="5"/>
  <c r="F406" i="5"/>
  <c r="F405" i="5"/>
  <c r="F404" i="5"/>
  <c r="F403" i="5"/>
  <c r="F402" i="5"/>
  <c r="F401" i="5"/>
  <c r="F400" i="5"/>
  <c r="F399" i="5"/>
  <c r="F398" i="5"/>
  <c r="F397" i="5"/>
  <c r="F396" i="5"/>
  <c r="F395" i="5"/>
  <c r="F394" i="5"/>
  <c r="F393" i="5"/>
  <c r="F392" i="5"/>
  <c r="F391" i="5"/>
  <c r="F390" i="5"/>
  <c r="F389" i="5"/>
  <c r="F388" i="5"/>
  <c r="F387" i="5"/>
  <c r="F386" i="5"/>
  <c r="F385" i="5"/>
  <c r="F384" i="5"/>
  <c r="F383" i="5"/>
  <c r="F382" i="5"/>
  <c r="F381" i="5"/>
  <c r="F380" i="5"/>
  <c r="F379" i="5"/>
  <c r="F378" i="5"/>
  <c r="F377" i="5"/>
  <c r="F376" i="5"/>
  <c r="F375" i="5"/>
  <c r="F374" i="5"/>
  <c r="F373" i="5"/>
  <c r="F372" i="5"/>
  <c r="F371" i="5"/>
  <c r="F370" i="5"/>
  <c r="F369" i="5"/>
  <c r="F368" i="5"/>
  <c r="F367" i="5"/>
  <c r="F366" i="5"/>
  <c r="F365" i="5"/>
  <c r="F364" i="5"/>
  <c r="F363" i="5"/>
  <c r="F362" i="5"/>
  <c r="F361" i="5"/>
  <c r="F360" i="5"/>
  <c r="F359" i="5"/>
  <c r="F358" i="5"/>
  <c r="F357" i="5"/>
  <c r="F356" i="5"/>
  <c r="F355" i="5"/>
  <c r="F354" i="5"/>
  <c r="F353" i="5"/>
  <c r="F352" i="5"/>
  <c r="F351" i="5"/>
  <c r="F350" i="5"/>
  <c r="F349" i="5"/>
  <c r="F348" i="5"/>
  <c r="F347" i="5"/>
  <c r="F346" i="5"/>
  <c r="F345" i="5"/>
  <c r="F344" i="5"/>
  <c r="F343" i="5"/>
  <c r="F342" i="5"/>
  <c r="F341" i="5"/>
  <c r="F340" i="5"/>
  <c r="F339" i="5"/>
  <c r="F338" i="5"/>
  <c r="F337" i="5"/>
  <c r="F336" i="5"/>
  <c r="F335" i="5"/>
  <c r="F334" i="5"/>
  <c r="F333" i="5"/>
  <c r="F332" i="5"/>
  <c r="F331" i="5"/>
  <c r="F330" i="5"/>
  <c r="F329" i="5"/>
  <c r="F328" i="5"/>
  <c r="F327" i="5"/>
  <c r="F326" i="5"/>
  <c r="F325" i="5"/>
  <c r="F324" i="5"/>
  <c r="F323" i="5"/>
  <c r="F322" i="5"/>
  <c r="F321" i="5"/>
  <c r="F320" i="5"/>
  <c r="F319" i="5"/>
  <c r="F318" i="5"/>
  <c r="F317" i="5"/>
  <c r="F316" i="5"/>
  <c r="F315" i="5"/>
  <c r="F314" i="5"/>
  <c r="F313" i="5"/>
  <c r="F312" i="5"/>
  <c r="F311" i="5"/>
  <c r="F310" i="5"/>
  <c r="F309" i="5"/>
  <c r="F308" i="5"/>
  <c r="F307" i="5"/>
  <c r="F306" i="5"/>
  <c r="F305" i="5"/>
  <c r="F304" i="5"/>
  <c r="F303" i="5"/>
  <c r="F302" i="5"/>
  <c r="F301" i="5"/>
  <c r="F300" i="5"/>
  <c r="F299" i="5"/>
  <c r="F298" i="5"/>
  <c r="F297" i="5"/>
  <c r="F296" i="5"/>
  <c r="F295" i="5"/>
  <c r="F294" i="5"/>
  <c r="F293" i="5"/>
  <c r="F292" i="5"/>
  <c r="F291" i="5"/>
  <c r="F290" i="5"/>
  <c r="F289" i="5"/>
  <c r="F288" i="5"/>
  <c r="F287" i="5"/>
  <c r="F286" i="5"/>
  <c r="F285" i="5"/>
  <c r="F284" i="5"/>
  <c r="F283" i="5"/>
  <c r="F282" i="5"/>
  <c r="F281" i="5"/>
  <c r="F280" i="5"/>
  <c r="F279" i="5"/>
  <c r="F278" i="5"/>
  <c r="F277" i="5"/>
  <c r="F276" i="5"/>
  <c r="F275" i="5"/>
  <c r="F274" i="5"/>
  <c r="F273" i="5"/>
  <c r="F272" i="5"/>
  <c r="F271" i="5"/>
  <c r="F270" i="5"/>
  <c r="F269" i="5"/>
  <c r="F268" i="5"/>
  <c r="F267" i="5"/>
  <c r="F266" i="5"/>
  <c r="F265" i="5"/>
  <c r="F264" i="5"/>
  <c r="F263" i="5"/>
  <c r="F262" i="5"/>
  <c r="F261" i="5"/>
  <c r="F260" i="5"/>
  <c r="F259" i="5"/>
  <c r="F258" i="5"/>
  <c r="F257" i="5"/>
  <c r="F256" i="5"/>
  <c r="F255" i="5"/>
  <c r="F254" i="5"/>
  <c r="F253" i="5"/>
  <c r="F252" i="5"/>
  <c r="F251" i="5"/>
  <c r="F250" i="5"/>
  <c r="F249" i="5"/>
  <c r="F248" i="5"/>
  <c r="F247" i="5"/>
  <c r="F246" i="5"/>
  <c r="F245" i="5"/>
  <c r="F244" i="5"/>
  <c r="F243" i="5"/>
  <c r="F242" i="5"/>
  <c r="F241" i="5"/>
  <c r="F240" i="5"/>
  <c r="F239" i="5"/>
  <c r="F238" i="5"/>
  <c r="F237" i="5"/>
  <c r="F236" i="5"/>
  <c r="F235" i="5"/>
  <c r="F234" i="5"/>
  <c r="F233" i="5"/>
  <c r="F232" i="5"/>
  <c r="F231" i="5"/>
  <c r="F230" i="5"/>
  <c r="F229" i="5"/>
  <c r="F228" i="5"/>
  <c r="F227" i="5"/>
  <c r="F226" i="5"/>
  <c r="F225" i="5"/>
  <c r="F224" i="5"/>
  <c r="F223" i="5"/>
  <c r="F222" i="5"/>
  <c r="F221" i="5"/>
  <c r="F220" i="5"/>
  <c r="F219" i="5"/>
  <c r="F218" i="5"/>
  <c r="F217" i="5"/>
  <c r="F216" i="5"/>
  <c r="F215" i="5"/>
  <c r="F214" i="5"/>
  <c r="F213" i="5"/>
  <c r="F212" i="5"/>
  <c r="F211" i="5"/>
  <c r="F210" i="5"/>
  <c r="F209" i="5"/>
  <c r="F208" i="5"/>
  <c r="F207" i="5"/>
  <c r="F206" i="5"/>
  <c r="F205" i="5"/>
  <c r="F204" i="5"/>
  <c r="F203" i="5"/>
  <c r="F202" i="5"/>
  <c r="F201" i="5"/>
  <c r="F200" i="5"/>
  <c r="F199" i="5"/>
  <c r="F198" i="5"/>
  <c r="F197" i="5"/>
  <c r="F196" i="5"/>
  <c r="F195" i="5"/>
  <c r="F194" i="5"/>
  <c r="F193" i="5"/>
  <c r="F192" i="5"/>
  <c r="F191" i="5"/>
  <c r="F190" i="5"/>
  <c r="F189" i="5"/>
  <c r="F188" i="5"/>
  <c r="F187" i="5"/>
  <c r="F186" i="5"/>
  <c r="F185" i="5"/>
  <c r="F184" i="5"/>
  <c r="F183" i="5"/>
  <c r="F182" i="5"/>
  <c r="F181" i="5"/>
  <c r="F180" i="5"/>
  <c r="F179" i="5"/>
  <c r="F178" i="5"/>
  <c r="F177" i="5"/>
  <c r="F176" i="5"/>
  <c r="F175" i="5"/>
  <c r="F174" i="5"/>
  <c r="F173" i="5"/>
  <c r="F172" i="5"/>
  <c r="F171" i="5"/>
  <c r="F170" i="5"/>
  <c r="F169" i="5"/>
  <c r="F168" i="5"/>
  <c r="F167" i="5"/>
  <c r="F166" i="5"/>
  <c r="F165" i="5"/>
  <c r="F164" i="5"/>
  <c r="F163" i="5"/>
  <c r="F162" i="5"/>
  <c r="F161" i="5"/>
  <c r="F160" i="5"/>
  <c r="F159" i="5"/>
  <c r="F158" i="5"/>
  <c r="F157" i="5"/>
  <c r="F156" i="5"/>
  <c r="F155" i="5"/>
  <c r="F154" i="5"/>
  <c r="F153" i="5"/>
  <c r="F152" i="5"/>
  <c r="F151" i="5"/>
  <c r="F150" i="5"/>
  <c r="F149" i="5"/>
  <c r="F148" i="5"/>
  <c r="F147" i="5"/>
  <c r="F146" i="5"/>
  <c r="F145" i="5"/>
  <c r="F144" i="5"/>
  <c r="F143" i="5"/>
  <c r="F142" i="5"/>
  <c r="F141" i="5"/>
  <c r="F140" i="5"/>
  <c r="F139" i="5"/>
  <c r="F138" i="5"/>
  <c r="F137" i="5"/>
  <c r="F136" i="5"/>
  <c r="F135" i="5"/>
  <c r="F134" i="5"/>
  <c r="F133" i="5"/>
  <c r="F132" i="5"/>
  <c r="F131" i="5"/>
  <c r="F130" i="5"/>
  <c r="F129" i="5"/>
  <c r="F128" i="5"/>
  <c r="F127" i="5"/>
  <c r="F126" i="5"/>
  <c r="F125" i="5"/>
  <c r="F124" i="5"/>
  <c r="F123" i="5"/>
  <c r="F122" i="5"/>
  <c r="F121" i="5"/>
  <c r="F120" i="5"/>
  <c r="F119" i="5"/>
  <c r="F118" i="5"/>
  <c r="F117" i="5"/>
  <c r="F116" i="5"/>
  <c r="F115" i="5"/>
  <c r="F114" i="5"/>
  <c r="F113" i="5"/>
  <c r="F112" i="5"/>
  <c r="F111" i="5"/>
  <c r="F110" i="5"/>
  <c r="F109" i="5"/>
  <c r="F108" i="5"/>
  <c r="F107" i="5"/>
  <c r="F106" i="5"/>
  <c r="F105" i="5"/>
  <c r="F104" i="5"/>
  <c r="F103" i="5"/>
  <c r="F102" i="5"/>
  <c r="F101" i="5"/>
  <c r="F100" i="5"/>
  <c r="F99" i="5"/>
  <c r="F98" i="5"/>
  <c r="F97" i="5"/>
  <c r="F96" i="5"/>
  <c r="F95" i="5"/>
  <c r="F94" i="5"/>
  <c r="F93" i="5"/>
  <c r="F92" i="5"/>
  <c r="F91" i="5"/>
  <c r="F90" i="5"/>
  <c r="F89" i="5"/>
  <c r="F88" i="5"/>
  <c r="F87" i="5"/>
  <c r="F86" i="5"/>
  <c r="F85" i="5"/>
  <c r="F84" i="5"/>
  <c r="F83" i="5"/>
  <c r="F82" i="5"/>
  <c r="F81" i="5"/>
  <c r="F80" i="5"/>
  <c r="F79" i="5"/>
  <c r="F78" i="5"/>
  <c r="F77" i="5"/>
  <c r="F76" i="5"/>
  <c r="F75" i="5"/>
  <c r="F74" i="5"/>
  <c r="F73" i="5"/>
  <c r="F72" i="5"/>
  <c r="F71" i="5"/>
  <c r="F70" i="5"/>
  <c r="F69" i="5"/>
  <c r="F68" i="5"/>
  <c r="F67" i="5"/>
  <c r="F66" i="5"/>
  <c r="F65" i="5"/>
  <c r="F64" i="5"/>
  <c r="F63" i="5"/>
  <c r="F62" i="5"/>
  <c r="F61" i="5"/>
  <c r="F60" i="5"/>
  <c r="F59" i="5"/>
  <c r="F58" i="5"/>
  <c r="F57" i="5"/>
  <c r="F56" i="5"/>
  <c r="F55" i="5"/>
  <c r="F54" i="5"/>
  <c r="F53" i="5"/>
  <c r="F52" i="5"/>
  <c r="F51" i="5"/>
  <c r="F50" i="5"/>
  <c r="F49" i="5"/>
  <c r="F48" i="5"/>
  <c r="F47" i="5"/>
  <c r="F46" i="5"/>
  <c r="F45" i="5"/>
  <c r="F44" i="5"/>
  <c r="F43" i="5"/>
  <c r="F42" i="5"/>
  <c r="F41" i="5"/>
  <c r="F4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F4" i="5"/>
  <c r="F3" i="5"/>
  <c r="F2" i="5"/>
  <c r="F76" i="2" l="1"/>
  <c r="G74" i="2" l="1"/>
  <c r="G66" i="2"/>
  <c r="G58" i="2"/>
  <c r="G50" i="2"/>
  <c r="G42" i="2"/>
  <c r="G34" i="2"/>
  <c r="G26" i="2"/>
  <c r="G18" i="2"/>
  <c r="G23" i="2"/>
  <c r="G70" i="2"/>
  <c r="G54" i="2"/>
  <c r="G38" i="2"/>
  <c r="G22" i="2"/>
  <c r="G61" i="2"/>
  <c r="G45" i="2"/>
  <c r="G37" i="2"/>
  <c r="G21" i="2"/>
  <c r="G60" i="2"/>
  <c r="G44" i="2"/>
  <c r="G28" i="2"/>
  <c r="G67" i="2"/>
  <c r="G51" i="2"/>
  <c r="G35" i="2"/>
  <c r="G19" i="2"/>
  <c r="G73" i="2"/>
  <c r="G65" i="2"/>
  <c r="G57" i="2"/>
  <c r="G49" i="2"/>
  <c r="G41" i="2"/>
  <c r="G33" i="2"/>
  <c r="G25" i="2"/>
  <c r="G17" i="2"/>
  <c r="G72" i="2"/>
  <c r="G64" i="2"/>
  <c r="G56" i="2"/>
  <c r="G48" i="2"/>
  <c r="G40" i="2"/>
  <c r="G32" i="2"/>
  <c r="G24" i="2"/>
  <c r="G16" i="2"/>
  <c r="G71" i="2"/>
  <c r="G63" i="2"/>
  <c r="G55" i="2"/>
  <c r="G47" i="2"/>
  <c r="G39" i="2"/>
  <c r="G31" i="2"/>
  <c r="G15" i="2"/>
  <c r="G62" i="2"/>
  <c r="G46" i="2"/>
  <c r="G30" i="2"/>
  <c r="G14" i="2"/>
  <c r="G69" i="2"/>
  <c r="G53" i="2"/>
  <c r="G29" i="2"/>
  <c r="G68" i="2"/>
  <c r="G52" i="2"/>
  <c r="G36" i="2"/>
  <c r="G20" i="2"/>
  <c r="G59" i="2"/>
  <c r="G43" i="2"/>
  <c r="G27" i="2"/>
  <c r="G13" i="2"/>
  <c r="F10" i="3" l="1"/>
  <c r="H13" i="2"/>
  <c r="H14" i="2" s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I14" i="2" l="1"/>
  <c r="I13" i="2"/>
  <c r="H26" i="2"/>
  <c r="H27" i="2" s="1"/>
  <c r="H28" i="2" s="1"/>
  <c r="H29" i="2" s="1"/>
  <c r="H30" i="2" s="1"/>
  <c r="H31" i="2" s="1"/>
  <c r="H32" i="2" s="1"/>
  <c r="H33" i="2" s="1"/>
  <c r="H34" i="2" s="1"/>
  <c r="H35" i="2" s="1"/>
  <c r="H36" i="2" s="1"/>
  <c r="H37" i="2" s="1"/>
  <c r="H38" i="2" s="1"/>
  <c r="H39" i="2" s="1"/>
  <c r="H40" i="2" s="1"/>
  <c r="H41" i="2" s="1"/>
  <c r="H42" i="2" s="1"/>
  <c r="H43" i="2" s="1"/>
  <c r="H44" i="2" s="1"/>
  <c r="H45" i="2" s="1"/>
  <c r="H46" i="2" s="1"/>
  <c r="H47" i="2" s="1"/>
  <c r="H48" i="2" s="1"/>
  <c r="H49" i="2" s="1"/>
  <c r="H50" i="2" s="1"/>
  <c r="H51" i="2" s="1"/>
  <c r="H52" i="2" s="1"/>
  <c r="H53" i="2" s="1"/>
  <c r="H54" i="2" s="1"/>
  <c r="H55" i="2" s="1"/>
  <c r="H56" i="2" s="1"/>
  <c r="H57" i="2" s="1"/>
  <c r="H58" i="2" s="1"/>
  <c r="H59" i="2" s="1"/>
  <c r="H60" i="2" s="1"/>
  <c r="H61" i="2" s="1"/>
  <c r="G10" i="3" l="1"/>
  <c r="H62" i="2"/>
  <c r="H63" i="2" s="1"/>
  <c r="H64" i="2" s="1"/>
  <c r="H65" i="2" s="1"/>
  <c r="H66" i="2" s="1"/>
  <c r="H67" i="2" s="1"/>
  <c r="H68" i="2" s="1"/>
  <c r="H69" i="2" s="1"/>
  <c r="H70" i="2" s="1"/>
  <c r="H71" i="2" s="1"/>
  <c r="H72" i="2" s="1"/>
  <c r="H73" i="2" s="1"/>
  <c r="H74" i="2" s="1"/>
</calcChain>
</file>

<file path=xl/sharedStrings.xml><?xml version="1.0" encoding="utf-8"?>
<sst xmlns="http://schemas.openxmlformats.org/spreadsheetml/2006/main" count="6186" uniqueCount="594">
  <si>
    <t>Código</t>
  </si>
  <si>
    <t>Descripción</t>
  </si>
  <si>
    <t>Unidad</t>
  </si>
  <si>
    <t>Cantidad Total</t>
  </si>
  <si>
    <t>Valor Unitario</t>
  </si>
  <si>
    <t>Valor Total</t>
  </si>
  <si>
    <t>Tipo Componente</t>
  </si>
  <si>
    <t>Tipo Recurso</t>
  </si>
  <si>
    <t>BTO</t>
  </si>
  <si>
    <t>Recurso</t>
  </si>
  <si>
    <t>Material</t>
  </si>
  <si>
    <t>KG</t>
  </si>
  <si>
    <t>GLN</t>
  </si>
  <si>
    <t>VOLQUETA (VIAJE 6M3 Max.3O KM)</t>
  </si>
  <si>
    <t>VJ</t>
  </si>
  <si>
    <t>Transporte</t>
  </si>
  <si>
    <t>VINILO TIPO 2 **</t>
  </si>
  <si>
    <t>M2</t>
  </si>
  <si>
    <t>VIBROCOMPACTADOR DOBLE RODILLO 3 TON + OPERARIO</t>
  </si>
  <si>
    <t>HR</t>
  </si>
  <si>
    <t>Equipo</t>
  </si>
  <si>
    <t>VIBROCOMPACTADOR 2 TON (Oper+Comb)</t>
  </si>
  <si>
    <t>DD</t>
  </si>
  <si>
    <t>VIBRADOR A GASOLINA</t>
  </si>
  <si>
    <t>UN</t>
  </si>
  <si>
    <t>ML</t>
  </si>
  <si>
    <t>M3</t>
  </si>
  <si>
    <t>Vale Demolición RCD Concreto/Mampostería (Vj:6m3)</t>
  </si>
  <si>
    <t>Vale  Excavación RCD- Tierra (Vj:6m3)</t>
  </si>
  <si>
    <t>Vale  Excavación RCD- Arcilla/Recebo (Vj:6m3)</t>
  </si>
  <si>
    <t>UNIVERSAL GALVANIZADA DE 3"</t>
  </si>
  <si>
    <t>UNION PRESIONØ 2"PVC S/NORMA ICONTEC</t>
  </si>
  <si>
    <t>UNION PRESION Ø1½"PVC -S/NORMA ICONTEC</t>
  </si>
  <si>
    <t>UNION PRESIÓN Ø 3" PVC-S/NORMA ICONTEC</t>
  </si>
  <si>
    <t>UNION  ALCANT NOVAFORT 355MM S/NORMA ICONTEC</t>
  </si>
  <si>
    <t>UNION  ALCANT NOVAFORT 315MM   S/NORMA ICONTEC</t>
  </si>
  <si>
    <t>TUBO PRESION RDE-21 Ø3" PVCX6ML -S/NORMA ICONTEC</t>
  </si>
  <si>
    <t>TUBO PRESION RDE-21   1"  S/NORMA ICONTEC</t>
  </si>
  <si>
    <t>TUBO PRESION 2" RDE-21X6ML PVC-S/NORMA ICONTEC</t>
  </si>
  <si>
    <t>Tubo EstructuralGalv.Ø2"-2.5mmASTM A-500 Grad-C</t>
  </si>
  <si>
    <t>Tubo EstructuralGalv.Ø2 1/2"-2.5mmASTM A-500 Gra-C</t>
  </si>
  <si>
    <t>Tubo EstructuralGalv.Ø1 1/2"-2.5mmASTM A-500 Gr- C</t>
  </si>
  <si>
    <t>Tubo Corrugado Perforado(Ø100mm)rollo (sin filtro)</t>
  </si>
  <si>
    <t>TUBO ALCANT NOVAFORT 355 MMS/NORMA ICONTEC</t>
  </si>
  <si>
    <t>TUBO ALCANT NOVAFORT 315MM  S/NORMA ICONTEC</t>
  </si>
  <si>
    <t>TRANSPORTE- RETROEXCAV.J.D.510 (Ida y regreso)</t>
  </si>
  <si>
    <t>TRANSPORTE EN GRUA PLANCHÓN (Ida y regreso).</t>
  </si>
  <si>
    <t>TRANSPORTE CAMABAJA</t>
  </si>
  <si>
    <t>TOPOGRAFO 1 + PREST.</t>
  </si>
  <si>
    <t>MES</t>
  </si>
  <si>
    <t>Mano de Obra</t>
  </si>
  <si>
    <t>TIERRA NEGRA +TRANSPORTE</t>
  </si>
  <si>
    <t>TIERRA NEGRA + TRANSPORTE</t>
  </si>
  <si>
    <t>TELA  VERDE LONA CERRAMIENTO</t>
  </si>
  <si>
    <t>TEE PRESION 1½" PVC-  S/NORMA ICONTEC</t>
  </si>
  <si>
    <t>Técnico Digitador 2 + Prestac.</t>
  </si>
  <si>
    <t>Tapon HG d=2 1/2" macho*</t>
  </si>
  <si>
    <t>TALADRO  ½" (ALQUILER)</t>
  </si>
  <si>
    <t>TABLA BURRA (25x2,5CM) L=3M- ORDINARIO</t>
  </si>
  <si>
    <t>SOLDADURA PVC LIQUIDA  ¼ GL- S/NORMA ICONTEC</t>
  </si>
  <si>
    <t>LB</t>
  </si>
  <si>
    <t>SOLDADURA ELECTRICA DE 1/8 Ref. E-6013</t>
  </si>
  <si>
    <t>SOLDADURA DE 1/8 Electrica Ref. 6010</t>
  </si>
  <si>
    <t>SikaBarreraEpox233710+Cataliz+esmalt alquid gr7045</t>
  </si>
  <si>
    <t>SikaAer D (toxement Air mix D)**</t>
  </si>
  <si>
    <t>SIKA-1 IMPERMEABILIZANTE INTEG-MORTERO  (20Kg)**</t>
  </si>
  <si>
    <t>SERVICIO DE SACAPANTA MECANICA</t>
  </si>
  <si>
    <t>Subcontrato</t>
  </si>
  <si>
    <t>Sardinel Prefab. A-10 (b=0.20;h=0.50;L=0.80m) Sum.</t>
  </si>
  <si>
    <t>RETROEXCAVADORA JHON DEERE 610B (Oper+Comb)**.</t>
  </si>
  <si>
    <t>Retroexcavadora (200m3/Dia)</t>
  </si>
  <si>
    <t>REGISTRO CORTINA.Ø2"PESADO  S/NROMA ICONTEC(125Psi</t>
  </si>
  <si>
    <t>REGISTRO CORTINA.Ø1/2"(125 PSI)S/ICONTEC</t>
  </si>
  <si>
    <t>REGISTRO CORTINA Ø 3" TIPO PESADO</t>
  </si>
  <si>
    <t>REGISTRO CORTINA Ø 2"PESADOS/NORMICONTEC 125psi</t>
  </si>
  <si>
    <t>REGISTRO CORTINA Ø 1"(125 PSI) S/ICONTEC</t>
  </si>
  <si>
    <t>JGO</t>
  </si>
  <si>
    <t>Recebo Subbase granular+ Transporte</t>
  </si>
  <si>
    <t>Recebo Subbase granular  - Sin transporte</t>
  </si>
  <si>
    <t>Recebo Comun sin transporte</t>
  </si>
  <si>
    <t>RECARGA CARROTANQUE  DE AGUA</t>
  </si>
  <si>
    <t>RANA A GASOLINA DE 50X75 CM</t>
  </si>
  <si>
    <t>PUNTILLA 2" CON CABEZA</t>
  </si>
  <si>
    <t>PUNTILLA 1" CON CABEZA</t>
  </si>
  <si>
    <t>PULIDORA 9" ( CON DISCO DE CORTE)</t>
  </si>
  <si>
    <t>PORTERIA  FUTBOL PROFESIONAL 7.32 ml (SUM)FIJA</t>
  </si>
  <si>
    <t>Plotter HP 510 (Alquiler)</t>
  </si>
  <si>
    <t>PLATINA 1/4" x 1 1/2" x 6m</t>
  </si>
  <si>
    <t>PLANTA PORTATIL INDUST.10-12KVA-DIESEL- ALQUILER</t>
  </si>
  <si>
    <t>PLANTA GENERADORA A GASOLINA DE 5 KW (Alquiler)</t>
  </si>
  <si>
    <t>PLANCHON a=0.20M,e=4CM,L=3M ALQUILER</t>
  </si>
  <si>
    <t>PIEDRA MEDIA ZONGA - RAJON (25-40cm) Sum+Transporte</t>
  </si>
  <si>
    <t>Perforacion manual Barreno suelos blandos **</t>
  </si>
  <si>
    <t>JRN</t>
  </si>
  <si>
    <t>OFICIAL INST. SANITARIAS + PREST.(IDRD).</t>
  </si>
  <si>
    <t>OFICIAL CARPINTERIA METALICA TALL.+PREST.(IDRD)</t>
  </si>
  <si>
    <t>OFICIAL CARPINTERIA EN OBRA + PREST.(IDRD)</t>
  </si>
  <si>
    <t>OFICIAL ALBAÑILERIA GENERAL + PREST. (IDRD)</t>
  </si>
  <si>
    <t>MOTONIVELADORA (Oper+Com)</t>
  </si>
  <si>
    <t>MOTOBOMBA ALTA PRESIÓN 2-3" (SUMERG)</t>
  </si>
  <si>
    <t>MINICARGADOR BOBCAT+Oper C/Comb</t>
  </si>
  <si>
    <t>Marco+Tapa(Äng+Plat+acero+Conc.3.000)Caja 60x60cm</t>
  </si>
  <si>
    <t>RLL</t>
  </si>
  <si>
    <t>MANGUERA 1/2" TRANSP.C-40(ROLLO 100M)**</t>
  </si>
  <si>
    <t>MALLA Q-1-3MM(6x2.35M)Hueco:15X15CM</t>
  </si>
  <si>
    <t>MALLA MICROFUTBOL 3mtx2mt (nylon  Nº4 )</t>
  </si>
  <si>
    <t>MALLA ELECTROSOLDADA  M-084 4mm x 4mm  6Mts x 2.35</t>
  </si>
  <si>
    <t>LISTON EN AMARILLO (8cm x 2.2cm) L= 3M</t>
  </si>
  <si>
    <t>LIMPIADOR REMOVEDOR PVC (1/4 Gal)S/NORMA ICONTEC</t>
  </si>
  <si>
    <t>LIMPIADOR PVC x 1/4 GAL. S/NORMA ICONTEC</t>
  </si>
  <si>
    <t>LIMPIADOR PVC 760 Gr O 1/4 GAL. S/NORMA ICONTEC</t>
  </si>
  <si>
    <t>LADRILLO TOLETE COMUN-10 X .20 X.06 RrecocidoObra</t>
  </si>
  <si>
    <t>Ladrillo recocido 10x20x6  en obra **</t>
  </si>
  <si>
    <t>HIERRO PR-60 Corru/Fig    3/8"</t>
  </si>
  <si>
    <t>HIERRO PR-60 Corru/Fig    1/4"  Kg</t>
  </si>
  <si>
    <t>HIERRO A-40 Liso/Rect   3/8"</t>
  </si>
  <si>
    <t>HIERRO A-40 Liso/Rect    ½"</t>
  </si>
  <si>
    <t>Guadañadora gasolina (Oper+Comb) **</t>
  </si>
  <si>
    <t>GRUA EXTENSION PARA POSTES</t>
  </si>
  <si>
    <t>Gravilla de rio 3/4" (Con Transporte)</t>
  </si>
  <si>
    <t>GramaSinteticaMonofil50mmCertfFIFAPREFER+arena+cau</t>
  </si>
  <si>
    <t>Geotextil T-2400</t>
  </si>
  <si>
    <t>Geotextil T2100 ** y/o ST 200</t>
  </si>
  <si>
    <t>GEOTEXTIL NT 1600</t>
  </si>
  <si>
    <t>FORMALETA SARDINEL- (45x240) / ML</t>
  </si>
  <si>
    <t>FLOTADOR   MECANICO 2" (Valv+Varilla+Bola)Cobre</t>
  </si>
  <si>
    <t>ESTACION TOTAL TOPOGRAFICA</t>
  </si>
  <si>
    <t>ESMALTE BRILLANTE SINTÉTICO INT. Y EXTERIOR</t>
  </si>
  <si>
    <t>EQUIPO SOLDADURA 220 AMP ELECTRICO</t>
  </si>
  <si>
    <t>EMULSION ASFALTICA (CRR-1)Riego de Liga-Sellos+Tra</t>
  </si>
  <si>
    <t>EMULSION ASFALTICA (CRL-1)Imprimacion-Via+Transp</t>
  </si>
  <si>
    <t>EMULSION ASFALTICA  -SIKA- 3.5 Kg</t>
  </si>
  <si>
    <t>DURMIENTE ORDINARIO (5x5CM) L=3M</t>
  </si>
  <si>
    <t>DURMIENTE ORDINARIO  (4x4CM) L=3M</t>
  </si>
  <si>
    <t>DISOLVENTE THINNER</t>
  </si>
  <si>
    <t>Director de Proyecto + Prest. Cat.-5**</t>
  </si>
  <si>
    <t>CONCRETO 3000 PSI (210N) COMUN Gr=1"</t>
  </si>
  <si>
    <t>Computador Alquiler con Software Autocad</t>
  </si>
  <si>
    <t>COMPRESOR DE AIRE 1HP + pistola para pintura</t>
  </si>
  <si>
    <t>COMPRESOR 2HP TANQUE 24 LT -116psi</t>
  </si>
  <si>
    <t>CODO 90° PRESION PVC 1½"  S/NORMA ICONTEC</t>
  </si>
  <si>
    <t>CODO 90° PRESION 2" PVC S/NORMA ICONTEC</t>
  </si>
  <si>
    <t>CINTA TEFLON INDUST.AGUA-ROLLO (1/2")X10M</t>
  </si>
  <si>
    <t>CINTA DE SEÑALIZACION DE 4" POR 500 MTS-CAL.2.5</t>
  </si>
  <si>
    <t>GL</t>
  </si>
  <si>
    <t>CERCO ORDINARIO (8cmx8cm) L=3M</t>
  </si>
  <si>
    <t>CEMENTO GRIS (APUS)</t>
  </si>
  <si>
    <t>CARRETILLA PLATON 6 PIES-PLAST-RuedAntipint-Rin me</t>
  </si>
  <si>
    <t>CAMIONETA PICKUP</t>
  </si>
  <si>
    <t>CADENERO 2 + PRESTACIONES</t>
  </si>
  <si>
    <t>CADENERO 1 + PRESTACIONES</t>
  </si>
  <si>
    <t>BASE GRANULAR (recebo) Sin transporte</t>
  </si>
  <si>
    <t>AYUDANTE INST. SANITARIAS + PREST(IDRD)</t>
  </si>
  <si>
    <t>AYUDANTE CARPINTERIA METALICA TALL.+ PREST(IDRD)</t>
  </si>
  <si>
    <t>AYUDANTE CARPINTERIA EN OBRA + PREST.(IDRD)</t>
  </si>
  <si>
    <t>AYUDANTE ALBAÑILERIA GENERAL + PRESTAC (IDRD)</t>
  </si>
  <si>
    <t>AYUDANTE ALBAÑILERIA GENERAL + PREST.(IDRD)</t>
  </si>
  <si>
    <t>ARNES+LINEA+ESLINGA</t>
  </si>
  <si>
    <t>ARENA S/LAVADA CERNIDA DE PEÑA  + transp.</t>
  </si>
  <si>
    <t>ARENA PELDAR TIPO FLINT+Cargue+Transp.Zipaq**</t>
  </si>
  <si>
    <t>ARENA LAVADA DE RIO (Sin Transporte)</t>
  </si>
  <si>
    <t>ARENA LAVADA DE RIO  + transporte</t>
  </si>
  <si>
    <t>ARENA LAVADA DE PEÑA  + transp.</t>
  </si>
  <si>
    <t>ANTISOL BLANCO (CURA) 20 KILOS</t>
  </si>
  <si>
    <t>ANTICORROSIVO OXIDO DE HIERRO ROJO</t>
  </si>
  <si>
    <t>ANGULO   1/8"  x  1 ½"   x 1 ½"</t>
  </si>
  <si>
    <t>ANGULO   ¼"   x   2"</t>
  </si>
  <si>
    <t>ANDAMIO TUBULAR (SECC:1.5X1.5M.)</t>
  </si>
  <si>
    <t>Alquiler Manguera  para Motobomba 2-3" (10m)</t>
  </si>
  <si>
    <t>Alquiler de Vactor (Solo Lavado)**</t>
  </si>
  <si>
    <t>ALAMBRE NEGRO   Cal. 18</t>
  </si>
  <si>
    <t>AGUA DE CARROTANQUE</t>
  </si>
  <si>
    <t>LT</t>
  </si>
  <si>
    <t>ADHESIVO PARA TUBERIA NOVAFORT (310 GR)</t>
  </si>
  <si>
    <t>ADAPTADOR PRESIÓN MACHO 3"</t>
  </si>
  <si>
    <t>ACPM**</t>
  </si>
  <si>
    <t>ACCESORIOS DE FIJACIÓN **</t>
  </si>
  <si>
    <t>ACCESORIOS DE CONEXION INSTALACIONES HIDRÁULICAS**</t>
  </si>
  <si>
    <t>Accesorios  de Conexión para Manguera de Riego**</t>
  </si>
  <si>
    <t>INSUMOS RELEVANTES</t>
  </si>
  <si>
    <t>BIENES NACIONALES RELEVANTES</t>
  </si>
  <si>
    <t>No.</t>
  </si>
  <si>
    <t>Bien nacional relevante</t>
  </si>
  <si>
    <t>Fecha de inscripción</t>
  </si>
  <si>
    <t>Fecha de vigencia</t>
  </si>
  <si>
    <t>No. de partida arancelaria</t>
  </si>
  <si>
    <t>% de participación</t>
  </si>
  <si>
    <t xml:space="preserve">Puntaje individual de cada bien </t>
  </si>
  <si>
    <t>SUMATORIA MATERIALES NACIONALES</t>
  </si>
  <si>
    <t>Donde:</t>
  </si>
  <si>
    <t>Pi: Puntaje de cada bien relevante</t>
  </si>
  <si>
    <t xml:space="preserve">i: Bien o bienes nacionales relevantes </t>
  </si>
  <si>
    <t xml:space="preserve">n: Número de bienes nacionales relevantes </t>
  </si>
  <si>
    <t>Participación (%)i : Porcentaje de participación del bien</t>
  </si>
  <si>
    <t xml:space="preserve">Pmax =Puntaje máximo para el factor de evaluación de apoyo a la industria nacional (20 puntos) </t>
  </si>
  <si>
    <t xml:space="preserve">: Sumatoria de los porcentajes de participación de los bienes </t>
  </si>
  <si>
    <r>
      <t>%  DE PARTICIPACIÓN</t>
    </r>
    <r>
      <rPr>
        <b/>
        <i/>
        <sz val="7"/>
        <color theme="1"/>
        <rFont val="Calibri"/>
        <family val="2"/>
        <scheme val="minor"/>
      </rPr>
      <t xml:space="preserve"> i</t>
    </r>
  </si>
  <si>
    <t>Concepto</t>
  </si>
  <si>
    <t>Puntaje</t>
  </si>
  <si>
    <t>Promoción de Servicios Nacionales o con Trato Nacional</t>
  </si>
  <si>
    <t>Pmax Puntaje máximo</t>
  </si>
  <si>
    <t>PROMEDIO PORCENTAJES DE PARTICIPACION</t>
  </si>
  <si>
    <t>% ACUMULADO</t>
  </si>
  <si>
    <r>
      <t xml:space="preserve">PUNTOS POR INSUMO 
</t>
    </r>
    <r>
      <rPr>
        <b/>
        <i/>
        <sz val="9"/>
        <color theme="1"/>
        <rFont val="Calibri"/>
        <family val="2"/>
        <scheme val="minor"/>
      </rPr>
      <t>Pi</t>
    </r>
  </si>
  <si>
    <t>Vale  Excavación RCD- Tierra (Vj:15m3)</t>
  </si>
  <si>
    <t>Vale  Excavación RCD- Arcilla/Recebo (Vj:15m3)</t>
  </si>
  <si>
    <t>VOLQUETA ( VIAJE DE 15 M3)MAX 30 KM</t>
  </si>
  <si>
    <t>ENSAYO PROCTOR MODIFICADO</t>
  </si>
  <si>
    <t>Ensayo Densidad del terreno con Densímetro nuclear</t>
  </si>
  <si>
    <t>ENSAYO GRANULOMETRIA POR TAMIZADO CON LAVADO</t>
  </si>
  <si>
    <t>ENSAYO ANÁLISIS COMPACTACIÓN SUELO (Curva de compa</t>
  </si>
  <si>
    <t>ANÁLISIS DE PERMEABILIDAD CABEZA VARIABLE</t>
  </si>
  <si>
    <t>ANÁLISIS FITOSANITARIO (microbiologico)</t>
  </si>
  <si>
    <t>ANÁLISIS DE SUELO AGRONOMICO COMPLETO</t>
  </si>
  <si>
    <t>TUBO ALCANT NOVAFORT 400MM  S/NORMA ICONTEC</t>
  </si>
  <si>
    <t>UNION  ALCANT NOVAFORT 400MM  S/NORMA ICONTEC</t>
  </si>
  <si>
    <t>UNION  ALCANT NOVAFORT 250MM   S/NORMA ICONTEC</t>
  </si>
  <si>
    <t>TUBO ALCANT NOVAFORT 250MM   S/NORMA ICONTEC</t>
  </si>
  <si>
    <t>TUBO DRENAJE PVC 160MMCorru-Perf(Rollo)sin Filtro</t>
  </si>
  <si>
    <t>GramaSinteticaMonofil60mmCertfFIFAPREFER+arena+cau</t>
  </si>
  <si>
    <t>ANCLAJE/CHAZO NYLON IMPACT 5/16 X 4"</t>
  </si>
  <si>
    <t>TORNILLO  1¼" X ½"  Abellanado-Bristol-Negro</t>
  </si>
  <si>
    <t>NYLON CRUDO  (N°2)</t>
  </si>
  <si>
    <t>Guaya en Acero (1/8")</t>
  </si>
  <si>
    <t>Templete o Tensor Ø 3/8" Trabajo Pesado</t>
  </si>
  <si>
    <t>Perro (1/8") Tipo Pesado</t>
  </si>
  <si>
    <t>MALLA PROTECC.FUTBOL Cal.2,Nylon Imp.(13X13)</t>
  </si>
  <si>
    <t>PRIMER EPOXICO POLIAMIDA VERDE (2 COMPONENTES)</t>
  </si>
  <si>
    <t>DURMIENTE ORDINARIO (4CMx4CM) L=6M</t>
  </si>
  <si>
    <t>Rejilla sumidero (46X33X10) Peaton carcamT-1(Obra)</t>
  </si>
  <si>
    <t>Banderín asta esquinera(Estaca+Banderín) futbol(4u</t>
  </si>
  <si>
    <t>MALLA FUTBOL PROF.CAL.8,Nylon Imp.Hexago.8cmCampin</t>
  </si>
  <si>
    <t>MallaPort.FutbolSemiprof.Cal.4,Nylon.ImpCuadro10cm</t>
  </si>
  <si>
    <t>SOLDADURA DE 3/32 Ref. 6013</t>
  </si>
  <si>
    <t>ESMALTE ALQUIDICO BLANCO SIKA  (313050)</t>
  </si>
  <si>
    <t>ArcoMovilMicrofutbol(3x2)Tub.Est.Galv+Malla.ImpN°4</t>
  </si>
  <si>
    <t>ArcoMovilFutbol-8(5x2)Tub.Est.Galv+Malla.ImpN°4</t>
  </si>
  <si>
    <t>MALLA MINIFUTBOL/FUTBOL-8 (5X2M)Nilon Imperm-N°4</t>
  </si>
  <si>
    <t>Marcos Mini-Futbol (SUM)+Malla **</t>
  </si>
  <si>
    <t>Malla en hilos de polietileno</t>
  </si>
  <si>
    <t>SERVICIO DE SACAPANTAS ROLLO GRANDE (1.5M)</t>
  </si>
  <si>
    <t>FertilizanteQuím.granuladFoliar-orgánNPK(saco 50kg</t>
  </si>
  <si>
    <t>Adherente fungicida Agrotin **</t>
  </si>
  <si>
    <t>Fungicida   Fulgitox**</t>
  </si>
  <si>
    <t>Aspersor Impacto en Bronce (1/2") **</t>
  </si>
  <si>
    <t>Cespedon de Pasto Kikuyo+transp **</t>
  </si>
  <si>
    <t>EQUIPO FUMIGADOR MANUAL DE ESPALDA – TANQUE 20 LTS</t>
  </si>
  <si>
    <t>EMULSION ASFALTICA (En frio)CANEC. 55GLNS.</t>
  </si>
  <si>
    <t>Gasolina      **</t>
  </si>
  <si>
    <t>POLIETILENO A=4M; CAL.6 NEGRO</t>
  </si>
  <si>
    <t>POLVO DE LADRILLO+TRANSPORTE</t>
  </si>
  <si>
    <t>CARBONILLA ESCORIA CON TRANSPORTE</t>
  </si>
  <si>
    <t>Triturado 3/4" a 1" Lavado(Inc. transporte) **</t>
  </si>
  <si>
    <t>CAUCHO GRANULADO SBR - No Incluye transporte al sitio</t>
  </si>
  <si>
    <t>VINILO TIPO 1- (Cuñete de 5 gal)**</t>
  </si>
  <si>
    <t>Sub-Análisis</t>
  </si>
  <si>
    <t>UNION TUBO DRENAJE PVC PERF. CORRUG- 200MM</t>
  </si>
  <si>
    <t>TUBO DRENAJE PVC200mmCorrug-Perf(Roll35m)sinFiltro</t>
  </si>
  <si>
    <t>Ing. Hidráulico  Residente+ Prest. Cat.-8</t>
  </si>
  <si>
    <t>CUADRILLA  ALBAÑILERIA  GENERAL 1:3 +PREST.**</t>
  </si>
  <si>
    <t>CUADRILLA  ALBAÑILERIA  GENERAL 0:4 + PREST.**</t>
  </si>
  <si>
    <t>CUADRILLA  ALBAÑILERIA  GENERAL 1:2 +PREST.**</t>
  </si>
  <si>
    <t>Jornal Cuadrilla (MdeO) 1Ayud+1Ofic ObraNegra **</t>
  </si>
  <si>
    <t>CUADRILLA  ALBAÑILERIA  GENERAL 1:4 +PREST.**</t>
  </si>
  <si>
    <t>CUADRILLA  ALBAÑILERIA  ACABADOS 1:1 + PREST.**</t>
  </si>
  <si>
    <t>Trasiego m3 (2 Ayudantes) **  &lt; 50.00 Ml</t>
  </si>
  <si>
    <t>CUADRILLA  ALBAÑILERIA  GENERAL 1:1 +PREST.**</t>
  </si>
  <si>
    <t>Zanjadora Autopropulsada Oruga(Oper+Comb)**</t>
  </si>
  <si>
    <t>EQUIPO TOP DRESSING (OPER+COMB)</t>
  </si>
  <si>
    <t>AIREADOR EQUIPO PERF CESPED C/OPERARIO</t>
  </si>
  <si>
    <t>VERTICUTTER (OPER+COMB)</t>
  </si>
  <si>
    <t>VIBROCOMP. BENITIN 1.5TON(Oper+Comb)**</t>
  </si>
  <si>
    <t>ROTOVACTOR (OPER+COMB).</t>
  </si>
  <si>
    <t>TRANSPORTE-TRACTOR EN GRUA PLANCHON (ida y vuelta)</t>
  </si>
  <si>
    <t>Tractor (Para poda o cepillado) (Oper+Comb)</t>
  </si>
  <si>
    <t>RODILLO  ARRASTRE MANUAL</t>
  </si>
  <si>
    <t>VIBROCOMPACT.DOBLE RODILLO 3 TON (OPER+COMB)</t>
  </si>
  <si>
    <t>CUADRILLA  CARPINTERIA METALICA TALL1:1 + PREST.</t>
  </si>
  <si>
    <t>CUADRILLA  CARPINTERIA METALICA TALL 1:3+PREST.**</t>
  </si>
  <si>
    <t>CUADRILLA  INST. SANITARIAS 1:2+PREST. **</t>
  </si>
  <si>
    <t>CUADRILLA  CARPINTERIA EN OBRA 1:1+PREST.**</t>
  </si>
  <si>
    <t>CUADRILLA  INST. SANITARIAS 1:1+PREST. **</t>
  </si>
  <si>
    <t>CUADRILLA  INST. ELECTRICAS 1:1 +PREST**</t>
  </si>
  <si>
    <t>Jornal Cuadrilla (MdeO)  2 Ayud ObraNegra **</t>
  </si>
  <si>
    <t>CUADRILLA  ALBAÑILERIA  GENERAL 0:2 + PREST.**</t>
  </si>
  <si>
    <t>101748</t>
  </si>
  <si>
    <t>102487</t>
  </si>
  <si>
    <t>HERRAMIENTA MENOR  %</t>
  </si>
  <si>
    <t>%</t>
  </si>
  <si>
    <t>102617</t>
  </si>
  <si>
    <t>TALCO (400) por bulto de 50Kg **</t>
  </si>
  <si>
    <t>102616</t>
  </si>
  <si>
    <t>102210</t>
  </si>
  <si>
    <t>102208</t>
  </si>
  <si>
    <t>102572</t>
  </si>
  <si>
    <t>102573</t>
  </si>
  <si>
    <t>10164</t>
  </si>
  <si>
    <t>Mano de Obra/Sub-Análisis</t>
  </si>
  <si>
    <t>102537</t>
  </si>
  <si>
    <t>100615</t>
  </si>
  <si>
    <t>102229</t>
  </si>
  <si>
    <t>102574</t>
  </si>
  <si>
    <t>105539</t>
  </si>
  <si>
    <t>11953</t>
  </si>
  <si>
    <t>100844</t>
  </si>
  <si>
    <t>10457</t>
  </si>
  <si>
    <t>102412</t>
  </si>
  <si>
    <t>000009</t>
  </si>
  <si>
    <t>000525</t>
  </si>
  <si>
    <t>000814</t>
  </si>
  <si>
    <t>000891</t>
  </si>
  <si>
    <t>003768</t>
  </si>
  <si>
    <t>003769</t>
  </si>
  <si>
    <t>003780</t>
  </si>
  <si>
    <t>106874</t>
  </si>
  <si>
    <t>ELEMENTOS CONSUMIBLES ACTIVIDADES %</t>
  </si>
  <si>
    <t>103493</t>
  </si>
  <si>
    <t>001976</t>
  </si>
  <si>
    <t>100755</t>
  </si>
  <si>
    <t>13477</t>
  </si>
  <si>
    <t>105775</t>
  </si>
  <si>
    <t>12926</t>
  </si>
  <si>
    <t>106086</t>
  </si>
  <si>
    <t>106089</t>
  </si>
  <si>
    <t>106088</t>
  </si>
  <si>
    <t>106087</t>
  </si>
  <si>
    <t>101785</t>
  </si>
  <si>
    <t>100853</t>
  </si>
  <si>
    <t>002634</t>
  </si>
  <si>
    <t>101046</t>
  </si>
  <si>
    <t>100000</t>
  </si>
  <si>
    <t>102529</t>
  </si>
  <si>
    <t>101784</t>
  </si>
  <si>
    <t>002745</t>
  </si>
  <si>
    <t>102551</t>
  </si>
  <si>
    <t>104105</t>
  </si>
  <si>
    <t>001621</t>
  </si>
  <si>
    <t>101409</t>
  </si>
  <si>
    <t>10210</t>
  </si>
  <si>
    <t>000064</t>
  </si>
  <si>
    <t>000098</t>
  </si>
  <si>
    <t>003308</t>
  </si>
  <si>
    <t>12385</t>
  </si>
  <si>
    <t>000636</t>
  </si>
  <si>
    <t>003248</t>
  </si>
  <si>
    <t>101811</t>
  </si>
  <si>
    <t>11938</t>
  </si>
  <si>
    <t>102534</t>
  </si>
  <si>
    <t>101150</t>
  </si>
  <si>
    <t>101805</t>
  </si>
  <si>
    <t>100609</t>
  </si>
  <si>
    <t>100747</t>
  </si>
  <si>
    <t>012500</t>
  </si>
  <si>
    <t>105757</t>
  </si>
  <si>
    <t>100419</t>
  </si>
  <si>
    <t>102555</t>
  </si>
  <si>
    <t>102561</t>
  </si>
  <si>
    <t>105159</t>
  </si>
  <si>
    <t>12459</t>
  </si>
  <si>
    <t>Manguera Riego Manual d=1/2"(Sum+Inst.)</t>
  </si>
  <si>
    <t>102531</t>
  </si>
  <si>
    <t>102532</t>
  </si>
  <si>
    <t>102621</t>
  </si>
  <si>
    <t>102622</t>
  </si>
  <si>
    <t>105779</t>
  </si>
  <si>
    <t>FERTILIZANTE ORGANICO TIPO HUMUS</t>
  </si>
  <si>
    <t>102218</t>
  </si>
  <si>
    <t>001984</t>
  </si>
  <si>
    <t>102552</t>
  </si>
  <si>
    <t>105759</t>
  </si>
  <si>
    <t>105760</t>
  </si>
  <si>
    <t>000581</t>
  </si>
  <si>
    <t>003753</t>
  </si>
  <si>
    <t>100485</t>
  </si>
  <si>
    <t>11954</t>
  </si>
  <si>
    <t>100529</t>
  </si>
  <si>
    <t>000752</t>
  </si>
  <si>
    <t>001025</t>
  </si>
  <si>
    <t>101163</t>
  </si>
  <si>
    <t>102486</t>
  </si>
  <si>
    <t>11939</t>
  </si>
  <si>
    <t>100943</t>
  </si>
  <si>
    <t>102582</t>
  </si>
  <si>
    <t>102581</t>
  </si>
  <si>
    <t>102518</t>
  </si>
  <si>
    <t>000144</t>
  </si>
  <si>
    <t>000401</t>
  </si>
  <si>
    <t>000524</t>
  </si>
  <si>
    <t>000941</t>
  </si>
  <si>
    <t>003309</t>
  </si>
  <si>
    <t>100371</t>
  </si>
  <si>
    <t>101073</t>
  </si>
  <si>
    <t>101147</t>
  </si>
  <si>
    <t>101257</t>
  </si>
  <si>
    <t>002666</t>
  </si>
  <si>
    <t>003636</t>
  </si>
  <si>
    <t>000368</t>
  </si>
  <si>
    <t>000400</t>
  </si>
  <si>
    <t>001824</t>
  </si>
  <si>
    <t>100248</t>
  </si>
  <si>
    <t>100249</t>
  </si>
  <si>
    <t>100971</t>
  </si>
  <si>
    <t>101149</t>
  </si>
  <si>
    <t>101243</t>
  </si>
  <si>
    <t>101772</t>
  </si>
  <si>
    <t>103059</t>
  </si>
  <si>
    <t>103887</t>
  </si>
  <si>
    <t>104089</t>
  </si>
  <si>
    <t>104287</t>
  </si>
  <si>
    <t>105030</t>
  </si>
  <si>
    <t>11948</t>
  </si>
  <si>
    <t>102615</t>
  </si>
  <si>
    <t>105031</t>
  </si>
  <si>
    <t>105032</t>
  </si>
  <si>
    <t>105033</t>
  </si>
  <si>
    <t>105034</t>
  </si>
  <si>
    <t>102535</t>
  </si>
  <si>
    <t>102536</t>
  </si>
  <si>
    <t>102541</t>
  </si>
  <si>
    <t>100850</t>
  </si>
  <si>
    <t>102542</t>
  </si>
  <si>
    <t>102543</t>
  </si>
  <si>
    <t>102544</t>
  </si>
  <si>
    <t>102545</t>
  </si>
  <si>
    <t>101140</t>
  </si>
  <si>
    <t>CONCEPTUALIZACIÓN GEOTECNICA / M2</t>
  </si>
  <si>
    <t>102546</t>
  </si>
  <si>
    <t>MANGUERA 3"POLIETILENO NEGRA(ROLLO 50 ML)Cal.-40</t>
  </si>
  <si>
    <t>102547</t>
  </si>
  <si>
    <t>MANGUERA Ø2" TRANSP-CAL.40(ROLLO 50 ML)</t>
  </si>
  <si>
    <t>102548</t>
  </si>
  <si>
    <t>MANGUERA Ø11/2" TRANSP-CAL.40(ROLLO 50 ML)</t>
  </si>
  <si>
    <t>102549</t>
  </si>
  <si>
    <t>MANGUERA CAUCHO NEGRA RIEGO 1"(100m)CAL-40</t>
  </si>
  <si>
    <t>102550</t>
  </si>
  <si>
    <t>MANGUERA CAUCHO NEGRA RIEGO3/4"(100m)CAL-40</t>
  </si>
  <si>
    <t>000841</t>
  </si>
  <si>
    <t>001286</t>
  </si>
  <si>
    <t>101001</t>
  </si>
  <si>
    <t>102553</t>
  </si>
  <si>
    <t>106162</t>
  </si>
  <si>
    <t>106163</t>
  </si>
  <si>
    <t>11942</t>
  </si>
  <si>
    <t>102554</t>
  </si>
  <si>
    <t>102556</t>
  </si>
  <si>
    <t>100763</t>
  </si>
  <si>
    <t>102557</t>
  </si>
  <si>
    <t>104314</t>
  </si>
  <si>
    <t>102562</t>
  </si>
  <si>
    <t>Tripode Ángulo1x1/8"Tubo Galv.3/4"+Codo+ adaptador</t>
  </si>
  <si>
    <t>102559</t>
  </si>
  <si>
    <t>Aspersor Impacto en Bronce (1") **</t>
  </si>
  <si>
    <t>102560</t>
  </si>
  <si>
    <t>Aspersor Impacto en Bronce (3/4") **</t>
  </si>
  <si>
    <t>000678</t>
  </si>
  <si>
    <t>003909</t>
  </si>
  <si>
    <t>100523</t>
  </si>
  <si>
    <t>100989</t>
  </si>
  <si>
    <t>102539</t>
  </si>
  <si>
    <t>104518</t>
  </si>
  <si>
    <t>001584</t>
  </si>
  <si>
    <t>002060</t>
  </si>
  <si>
    <t>100708</t>
  </si>
  <si>
    <t>100759</t>
  </si>
  <si>
    <t>000602</t>
  </si>
  <si>
    <t>000824</t>
  </si>
  <si>
    <t>000851</t>
  </si>
  <si>
    <t>103562</t>
  </si>
  <si>
    <t>000686</t>
  </si>
  <si>
    <t>000829</t>
  </si>
  <si>
    <t>002035</t>
  </si>
  <si>
    <t>104887</t>
  </si>
  <si>
    <t>TUBO PRESION RDE-21   1½"  S/NORMA ICONTEC</t>
  </si>
  <si>
    <t>13297</t>
  </si>
  <si>
    <t>103587</t>
  </si>
  <si>
    <t>102566</t>
  </si>
  <si>
    <t>Aspersor de Rotor(Turbina-2001/TR-70)r=21mEmergent</t>
  </si>
  <si>
    <t>102568</t>
  </si>
  <si>
    <t>Swing Joint (Brazo articul. aspersor de rotor 1")*</t>
  </si>
  <si>
    <t>102563</t>
  </si>
  <si>
    <t>Valvula Selenoide d=2"(Suministro). **</t>
  </si>
  <si>
    <t>102565</t>
  </si>
  <si>
    <t>Caja en PVC Rectang.(15"X9.5"X10")control Valvulas</t>
  </si>
  <si>
    <t>102587</t>
  </si>
  <si>
    <t>CABLE ENCAUCHETADO 2 x12 SPT - 60 C 300V</t>
  </si>
  <si>
    <t>11941</t>
  </si>
  <si>
    <t>102475</t>
  </si>
  <si>
    <t>Totalizador industrial 3x(28-40Amp)</t>
  </si>
  <si>
    <t>102585</t>
  </si>
  <si>
    <t>Sensor de LLuvia a 24 Voltios(Sum)</t>
  </si>
  <si>
    <t>102586</t>
  </si>
  <si>
    <t>CAJA LAMINA PARA CONTROLADOR RIEGO AUTOM**</t>
  </si>
  <si>
    <t>102588</t>
  </si>
  <si>
    <t>Regulador de Voltaje 1000W(90-140V)Supres de Picos</t>
  </si>
  <si>
    <t>106096</t>
  </si>
  <si>
    <t>Programador (4) Estaciones paraSistemaAutom.Riego</t>
  </si>
  <si>
    <t>102575</t>
  </si>
  <si>
    <t>003122</t>
  </si>
  <si>
    <t>BOMBA ALTA PRESION 10HP (suministro + transporte)</t>
  </si>
  <si>
    <t>000836</t>
  </si>
  <si>
    <t>100985</t>
  </si>
  <si>
    <t>104912</t>
  </si>
  <si>
    <t>CODO 45° PRESION Ø2" PVC S/NORMA ICONTEC</t>
  </si>
  <si>
    <t>104916</t>
  </si>
  <si>
    <t>TANQUE PLAST. DE 20.000 LTS Vertical(Acce+transp)</t>
  </si>
  <si>
    <t>12759</t>
  </si>
  <si>
    <t>000386</t>
  </si>
  <si>
    <t>000638</t>
  </si>
  <si>
    <t>000923</t>
  </si>
  <si>
    <t>009423</t>
  </si>
  <si>
    <t>101256</t>
  </si>
  <si>
    <t>003307</t>
  </si>
  <si>
    <t>101809</t>
  </si>
  <si>
    <t>000052</t>
  </si>
  <si>
    <t>001691</t>
  </si>
  <si>
    <t>002346</t>
  </si>
  <si>
    <t>MALLA CERRAMIENTO Eslabonada.Cal.12 (Hueco 2 1/2"</t>
  </si>
  <si>
    <t>002543</t>
  </si>
  <si>
    <t>002654</t>
  </si>
  <si>
    <t>003973</t>
  </si>
  <si>
    <t>100250</t>
  </si>
  <si>
    <t>100757</t>
  </si>
  <si>
    <t>100807</t>
  </si>
  <si>
    <t>103885</t>
  </si>
  <si>
    <t>103886</t>
  </si>
  <si>
    <t>12548</t>
  </si>
  <si>
    <t>001082</t>
  </si>
  <si>
    <t>102207</t>
  </si>
  <si>
    <t>106097</t>
  </si>
  <si>
    <t>105743</t>
  </si>
  <si>
    <t>105777</t>
  </si>
  <si>
    <t>000010</t>
  </si>
  <si>
    <t>000020</t>
  </si>
  <si>
    <t>000025</t>
  </si>
  <si>
    <t>100756</t>
  </si>
  <si>
    <t>100805</t>
  </si>
  <si>
    <t>102913</t>
  </si>
  <si>
    <t>104315</t>
  </si>
  <si>
    <t>104316</t>
  </si>
  <si>
    <t>104317</t>
  </si>
  <si>
    <t>100879</t>
  </si>
  <si>
    <t>100907</t>
  </si>
  <si>
    <t>100829</t>
  </si>
  <si>
    <t>001682</t>
  </si>
  <si>
    <t>104649</t>
  </si>
  <si>
    <t>103576</t>
  </si>
  <si>
    <t>000138</t>
  </si>
  <si>
    <t>100530</t>
  </si>
  <si>
    <t>105799</t>
  </si>
  <si>
    <t>103748</t>
  </si>
  <si>
    <t>105798</t>
  </si>
  <si>
    <t>100938</t>
  </si>
  <si>
    <t>101012</t>
  </si>
  <si>
    <t>106084</t>
  </si>
  <si>
    <t>101010</t>
  </si>
  <si>
    <t>000885</t>
  </si>
  <si>
    <t>003186</t>
  </si>
  <si>
    <t>003838</t>
  </si>
  <si>
    <t>003976</t>
  </si>
  <si>
    <t>105066</t>
  </si>
  <si>
    <t>11936</t>
  </si>
  <si>
    <t>106854</t>
  </si>
  <si>
    <t>106855</t>
  </si>
  <si>
    <t>103043</t>
  </si>
  <si>
    <t>000303</t>
  </si>
  <si>
    <t>000304</t>
  </si>
  <si>
    <t>001225</t>
  </si>
  <si>
    <t>000567</t>
  </si>
  <si>
    <t>001135</t>
  </si>
  <si>
    <t>000570</t>
  </si>
  <si>
    <t>001136</t>
  </si>
  <si>
    <t>101174</t>
  </si>
  <si>
    <t>102235</t>
  </si>
  <si>
    <t>104559</t>
  </si>
  <si>
    <t>Etiquetas de fila</t>
  </si>
  <si>
    <t>Total general</t>
  </si>
  <si>
    <t>Suma de Cantidad Total</t>
  </si>
  <si>
    <t>Suma de Valor Total</t>
  </si>
  <si>
    <t>(Todas)</t>
  </si>
  <si>
    <t>10171</t>
  </si>
  <si>
    <t>Excavacion manual sin retiro en suelo blando    **</t>
  </si>
  <si>
    <t>12175</t>
  </si>
  <si>
    <t>Excavacion manual con retiro en recebo **</t>
  </si>
  <si>
    <t>10093</t>
  </si>
  <si>
    <t>Excavación manual+retiro suelo blando+Trasieg(&lt;50m</t>
  </si>
  <si>
    <t>00271</t>
  </si>
  <si>
    <t>MORTERO 1 : 5 ARENA PE¥A  (M3)</t>
  </si>
  <si>
    <t>00256</t>
  </si>
  <si>
    <t>CONCRETO 1:2:4 AreLavRio+Grav.</t>
  </si>
  <si>
    <t>Material/Sub-Análisis</t>
  </si>
  <si>
    <t>PLANOS RECORD % Diseños</t>
  </si>
  <si>
    <t>11/05/2023</t>
  </si>
  <si>
    <t>MANTENIMIENTO DE GRAMAS NATURALES DE ESCENARIOS DEPORTIVOS PROFESIONALES 2023</t>
  </si>
  <si>
    <t>Lista de Precios de Recursos - MANTENIMIENTO DE GRAMAS NATURALES DE 
ESCENARIOS DEPORTIVOS PROFESIONALES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</si>
</sst>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\$\ ###,###,###,###,##0.00"/>
    <numFmt numFmtId="165" formatCode="[$$-240A]\ #,##0.00"/>
    <numFmt numFmtId="166" formatCode="0.000000%"/>
    <numFmt numFmtId="167" formatCode="0.0000000%"/>
  </numFmts>
  <fonts count="27" x14ac:knownFonts="1">
    <font>
      <sz val="11"/>
      <color theme="1"/>
      <name val="Calibri"/>
      <family val="2"/>
      <scheme val="minor"/>
    </font>
    <font>
      <b/>
      <sz val="15"/>
      <color rgb="FF000000"/>
      <name val="Arial"/>
      <family val="2"/>
    </font>
    <font>
      <b/>
      <sz val="10"/>
      <color rgb="FF000000"/>
      <name val="Arial"/>
      <family val="2"/>
    </font>
    <font>
      <sz val="7"/>
      <color rgb="FF000000"/>
      <name val="Segoe UI"/>
      <family val="2"/>
    </font>
    <font>
      <sz val="7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"/>
      <color rgb="FF000000"/>
      <name val="Segoe UI"/>
      <family val="2"/>
    </font>
    <font>
      <b/>
      <sz val="11"/>
      <color rgb="FF00000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1"/>
      <color theme="1"/>
      <name val="Arial"/>
      <family val="2"/>
    </font>
    <font>
      <sz val="12"/>
      <color theme="1"/>
      <name val="Calibri"/>
      <family val="2"/>
      <scheme val="minor"/>
    </font>
    <font>
      <sz val="11"/>
      <color rgb="FFFF0000"/>
      <name val="Arial"/>
      <family val="2"/>
    </font>
    <font>
      <b/>
      <sz val="7"/>
      <color theme="1"/>
      <name val="Calibri"/>
      <family val="2"/>
      <scheme val="minor"/>
    </font>
    <font>
      <b/>
      <i/>
      <sz val="7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7"/>
      <color rgb="FF000000"/>
      <name val="Arial"/>
      <family val="2"/>
    </font>
    <font>
      <sz val="7"/>
      <color theme="1"/>
      <name val="Calibri"/>
      <family val="2"/>
      <scheme val="minor"/>
    </font>
    <font>
      <sz val="10"/>
      <color rgb="FFFF0000"/>
      <name val="Arial"/>
      <family val="2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theme="0"/>
      <name val="Arial"/>
      <family val="2"/>
    </font>
    <font>
      <sz val="11"/>
      <name val="Calibri"/>
      <family val="2"/>
      <scheme val="minor"/>
    </font>
    <font>
      <b/>
      <sz val="12"/>
      <color rgb="FF000000"/>
      <name val="Arial"/>
      <family val="2"/>
    </font>
    <font>
      <b/>
      <sz val="16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3B3838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42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0" fontId="24" fillId="0" borderId="0"/>
  </cellStyleXfs>
  <cellXfs count="121">
    <xf numFmtId="0" fontId="0" fillId="0" borderId="0" xfId="0"/>
    <xf numFmtId="49" fontId="1" fillId="0" borderId="0" xfId="0" applyNumberFormat="1" applyFont="1" applyAlignment="1">
      <alignment horizontal="right" vertical="center" readingOrder="1"/>
    </xf>
    <xf numFmtId="49" fontId="2" fillId="0" borderId="0" xfId="0" applyNumberFormat="1" applyFont="1" applyAlignment="1">
      <alignment horizontal="right" vertical="center" readingOrder="1"/>
    </xf>
    <xf numFmtId="0" fontId="2" fillId="0" borderId="0" xfId="0" applyFont="1" applyAlignment="1">
      <alignment horizontal="right" vertical="center" readingOrder="1"/>
    </xf>
    <xf numFmtId="49" fontId="3" fillId="2" borderId="1" xfId="0" applyNumberFormat="1" applyFont="1" applyFill="1" applyBorder="1" applyAlignment="1">
      <alignment horizontal="left" vertical="center" readingOrder="1"/>
    </xf>
    <xf numFmtId="49" fontId="3" fillId="2" borderId="1" xfId="0" applyNumberFormat="1" applyFont="1" applyFill="1" applyBorder="1" applyAlignment="1">
      <alignment horizontal="right" vertical="center" readingOrder="1"/>
    </xf>
    <xf numFmtId="49" fontId="3" fillId="2" borderId="2" xfId="0" applyNumberFormat="1" applyFont="1" applyFill="1" applyBorder="1" applyAlignment="1">
      <alignment horizontal="left" vertical="center" readingOrder="1"/>
    </xf>
    <xf numFmtId="49" fontId="2" fillId="0" borderId="0" xfId="0" applyNumberFormat="1" applyFont="1" applyAlignment="1">
      <alignment vertical="center" readingOrder="1"/>
    </xf>
    <xf numFmtId="0" fontId="0" fillId="0" borderId="0" xfId="0" applyAlignment="1">
      <alignment horizontal="center"/>
    </xf>
    <xf numFmtId="49" fontId="7" fillId="2" borderId="3" xfId="0" applyNumberFormat="1" applyFont="1" applyFill="1" applyBorder="1" applyAlignment="1">
      <alignment horizontal="center" vertical="center" readingOrder="1"/>
    </xf>
    <xf numFmtId="164" fontId="4" fillId="0" borderId="3" xfId="0" applyNumberFormat="1" applyFont="1" applyBorder="1" applyAlignment="1">
      <alignment horizontal="right" vertical="center" readingOrder="1"/>
    </xf>
    <xf numFmtId="49" fontId="4" fillId="0" borderId="3" xfId="0" applyNumberFormat="1" applyFont="1" applyBorder="1" applyAlignment="1">
      <alignment horizontal="center" vertical="center" readingOrder="1"/>
    </xf>
    <xf numFmtId="49" fontId="1" fillId="0" borderId="0" xfId="0" applyNumberFormat="1" applyFont="1" applyAlignment="1">
      <alignment vertical="center" wrapText="1" readingOrder="1"/>
    </xf>
    <xf numFmtId="0" fontId="9" fillId="0" borderId="3" xfId="0" applyFont="1" applyBorder="1" applyAlignment="1">
      <alignment horizontal="center" vertical="center" wrapText="1"/>
    </xf>
    <xf numFmtId="49" fontId="10" fillId="0" borderId="3" xfId="0" applyNumberFormat="1" applyFont="1" applyBorder="1" applyAlignment="1">
      <alignment horizontal="center" vertical="center" wrapText="1"/>
    </xf>
    <xf numFmtId="1" fontId="10" fillId="0" borderId="3" xfId="0" applyNumberFormat="1" applyFont="1" applyBorder="1" applyAlignment="1">
      <alignment horizontal="center" vertical="center" wrapText="1"/>
    </xf>
    <xf numFmtId="14" fontId="10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4" fontId="7" fillId="2" borderId="3" xfId="0" applyNumberFormat="1" applyFont="1" applyFill="1" applyBorder="1" applyAlignment="1">
      <alignment horizontal="center" vertical="center" readingOrder="1"/>
    </xf>
    <xf numFmtId="4" fontId="4" fillId="0" borderId="3" xfId="0" applyNumberFormat="1" applyFont="1" applyBorder="1" applyAlignment="1">
      <alignment horizontal="right" vertical="center" readingOrder="1"/>
    </xf>
    <xf numFmtId="4" fontId="0" fillId="0" borderId="0" xfId="0" applyNumberFormat="1"/>
    <xf numFmtId="164" fontId="11" fillId="4" borderId="7" xfId="0" applyNumberFormat="1" applyFont="1" applyFill="1" applyBorder="1" applyAlignment="1">
      <alignment vertical="center"/>
    </xf>
    <xf numFmtId="0" fontId="5" fillId="5" borderId="8" xfId="3" applyFill="1" applyBorder="1"/>
    <xf numFmtId="0" fontId="5" fillId="5" borderId="9" xfId="3" applyFill="1" applyBorder="1"/>
    <xf numFmtId="0" fontId="5" fillId="5" borderId="10" xfId="3" applyFill="1" applyBorder="1"/>
    <xf numFmtId="165" fontId="0" fillId="0" borderId="0" xfId="1" applyNumberFormat="1" applyFont="1" applyAlignment="1">
      <alignment horizontal="right"/>
    </xf>
    <xf numFmtId="0" fontId="5" fillId="5" borderId="11" xfId="3" applyFill="1" applyBorder="1"/>
    <xf numFmtId="0" fontId="5" fillId="5" borderId="0" xfId="3" applyFill="1"/>
    <xf numFmtId="0" fontId="5" fillId="5" borderId="12" xfId="3" applyFill="1" applyBorder="1"/>
    <xf numFmtId="0" fontId="12" fillId="5" borderId="11" xfId="3" applyFont="1" applyFill="1" applyBorder="1"/>
    <xf numFmtId="0" fontId="12" fillId="5" borderId="0" xfId="3" applyFont="1" applyFill="1"/>
    <xf numFmtId="0" fontId="12" fillId="5" borderId="12" xfId="3" applyFont="1" applyFill="1" applyBorder="1"/>
    <xf numFmtId="0" fontId="13" fillId="5" borderId="11" xfId="0" applyFont="1" applyFill="1" applyBorder="1" applyAlignment="1">
      <alignment horizontal="left" vertical="center"/>
    </xf>
    <xf numFmtId="0" fontId="0" fillId="5" borderId="0" xfId="0" applyFill="1" applyAlignment="1">
      <alignment horizontal="left"/>
    </xf>
    <xf numFmtId="0" fontId="0" fillId="5" borderId="12" xfId="0" applyFill="1" applyBorder="1" applyAlignment="1">
      <alignment horizontal="left"/>
    </xf>
    <xf numFmtId="0" fontId="13" fillId="5" borderId="0" xfId="0" applyFont="1" applyFill="1" applyAlignment="1">
      <alignment horizontal="left" vertical="center"/>
    </xf>
    <xf numFmtId="0" fontId="13" fillId="5" borderId="12" xfId="0" applyFont="1" applyFill="1" applyBorder="1" applyAlignment="1">
      <alignment horizontal="left" vertical="center"/>
    </xf>
    <xf numFmtId="9" fontId="0" fillId="0" borderId="0" xfId="2" applyFont="1"/>
    <xf numFmtId="9" fontId="14" fillId="6" borderId="16" xfId="2" applyFont="1" applyFill="1" applyBorder="1" applyAlignment="1">
      <alignment horizontal="center" vertical="center" wrapText="1"/>
    </xf>
    <xf numFmtId="9" fontId="11" fillId="4" borderId="0" xfId="2" applyFont="1" applyFill="1" applyBorder="1" applyAlignment="1">
      <alignment vertical="center"/>
    </xf>
    <xf numFmtId="167" fontId="4" fillId="0" borderId="3" xfId="2" applyNumberFormat="1" applyFont="1" applyBorder="1" applyAlignment="1">
      <alignment vertical="center" readingOrder="1"/>
    </xf>
    <xf numFmtId="0" fontId="16" fillId="3" borderId="4" xfId="0" applyFont="1" applyFill="1" applyBorder="1" applyAlignment="1">
      <alignment horizontal="center" vertical="center" wrapText="1"/>
    </xf>
    <xf numFmtId="165" fontId="2" fillId="0" borderId="0" xfId="1" applyNumberFormat="1" applyFont="1" applyAlignment="1">
      <alignment horizontal="right" vertical="center" readingOrder="1"/>
    </xf>
    <xf numFmtId="42" fontId="2" fillId="0" borderId="0" xfId="1" applyFont="1" applyAlignment="1">
      <alignment horizontal="right" vertical="center" readingOrder="1"/>
    </xf>
    <xf numFmtId="49" fontId="17" fillId="0" borderId="0" xfId="0" applyNumberFormat="1" applyFont="1" applyAlignment="1">
      <alignment horizontal="center" vertical="center" readingOrder="1"/>
    </xf>
    <xf numFmtId="0" fontId="18" fillId="0" borderId="0" xfId="0" applyFont="1" applyAlignment="1">
      <alignment horizontal="center"/>
    </xf>
    <xf numFmtId="0" fontId="19" fillId="0" borderId="13" xfId="0" applyFont="1" applyBorder="1" applyAlignment="1">
      <alignment horizontal="justify" vertical="center" wrapText="1"/>
    </xf>
    <xf numFmtId="49" fontId="17" fillId="0" borderId="0" xfId="0" applyNumberFormat="1" applyFont="1" applyAlignment="1">
      <alignment horizontal="right" vertical="center" readingOrder="1"/>
    </xf>
    <xf numFmtId="0" fontId="6" fillId="7" borderId="16" xfId="0" applyFont="1" applyFill="1" applyBorder="1" applyAlignment="1">
      <alignment vertical="center"/>
    </xf>
    <xf numFmtId="42" fontId="0" fillId="0" borderId="0" xfId="1" applyFont="1"/>
    <xf numFmtId="0" fontId="17" fillId="0" borderId="0" xfId="0" applyFont="1" applyAlignment="1">
      <alignment horizontal="right" vertical="center" readingOrder="1"/>
    </xf>
    <xf numFmtId="0" fontId="20" fillId="7" borderId="17" xfId="0" applyFont="1" applyFill="1" applyBorder="1" applyAlignment="1">
      <alignment vertical="center"/>
    </xf>
    <xf numFmtId="0" fontId="14" fillId="6" borderId="18" xfId="3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 readingOrder="1"/>
    </xf>
    <xf numFmtId="167" fontId="4" fillId="0" borderId="3" xfId="2" applyNumberFormat="1" applyFont="1" applyFill="1" applyBorder="1" applyAlignment="1">
      <alignment vertical="center" readingOrder="1"/>
    </xf>
    <xf numFmtId="164" fontId="4" fillId="0" borderId="19" xfId="0" applyNumberFormat="1" applyFont="1" applyBorder="1" applyAlignment="1">
      <alignment vertical="center" readingOrder="1"/>
    </xf>
    <xf numFmtId="0" fontId="21" fillId="6" borderId="20" xfId="3" applyFont="1" applyFill="1" applyBorder="1" applyAlignment="1">
      <alignment horizontal="center" vertical="center" wrapText="1"/>
    </xf>
    <xf numFmtId="166" fontId="10" fillId="0" borderId="3" xfId="2" applyNumberFormat="1" applyFont="1" applyBorder="1" applyAlignment="1">
      <alignment horizontal="center" vertical="center" wrapText="1"/>
    </xf>
    <xf numFmtId="167" fontId="4" fillId="8" borderId="3" xfId="2" applyNumberFormat="1" applyFont="1" applyFill="1" applyBorder="1" applyAlignment="1">
      <alignment vertical="center" readingOrder="1"/>
    </xf>
    <xf numFmtId="0" fontId="9" fillId="0" borderId="0" xfId="0" applyFont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 wrapText="1"/>
    </xf>
    <xf numFmtId="1" fontId="10" fillId="0" borderId="0" xfId="0" applyNumberFormat="1" applyFont="1" applyAlignment="1">
      <alignment horizontal="center" vertical="center" wrapText="1"/>
    </xf>
    <xf numFmtId="14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66" fontId="10" fillId="0" borderId="0" xfId="2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readingOrder="1"/>
    </xf>
    <xf numFmtId="0" fontId="0" fillId="0" borderId="0" xfId="0" applyAlignment="1">
      <alignment horizontal="left"/>
    </xf>
    <xf numFmtId="0" fontId="23" fillId="3" borderId="3" xfId="0" applyFont="1" applyFill="1" applyBorder="1" applyAlignment="1">
      <alignment horizontal="center" vertical="center" wrapText="1"/>
    </xf>
    <xf numFmtId="0" fontId="0" fillId="0" borderId="0" xfId="0" pivotButton="1"/>
    <xf numFmtId="3" fontId="0" fillId="0" borderId="0" xfId="0" applyNumberFormat="1"/>
    <xf numFmtId="0" fontId="0" fillId="9" borderId="0" xfId="0" applyFill="1"/>
    <xf numFmtId="0" fontId="24" fillId="9" borderId="2" xfId="5" applyFill="1" applyBorder="1" applyAlignment="1">
      <alignment horizontal="left" vertical="center"/>
    </xf>
    <xf numFmtId="0" fontId="24" fillId="9" borderId="2" xfId="5" applyFill="1" applyBorder="1" applyAlignment="1">
      <alignment horizontal="right" vertical="center"/>
    </xf>
    <xf numFmtId="44" fontId="24" fillId="9" borderId="2" xfId="4" applyFont="1" applyFill="1" applyBorder="1" applyAlignment="1">
      <alignment horizontal="right" vertical="center"/>
    </xf>
    <xf numFmtId="44" fontId="0" fillId="0" borderId="0" xfId="0" applyNumberFormat="1"/>
    <xf numFmtId="0" fontId="24" fillId="9" borderId="1" xfId="5" applyFill="1" applyBorder="1" applyAlignment="1">
      <alignment horizontal="left" vertical="center"/>
    </xf>
    <xf numFmtId="0" fontId="24" fillId="9" borderId="22" xfId="5" applyFill="1" applyBorder="1" applyAlignment="1">
      <alignment horizontal="left" vertical="center"/>
    </xf>
    <xf numFmtId="0" fontId="24" fillId="9" borderId="21" xfId="5" applyFill="1" applyBorder="1" applyAlignment="1">
      <alignment vertical="top"/>
    </xf>
    <xf numFmtId="0" fontId="24" fillId="9" borderId="3" xfId="5" applyFill="1" applyBorder="1" applyAlignment="1">
      <alignment vertical="top"/>
    </xf>
    <xf numFmtId="49" fontId="3" fillId="2" borderId="1" xfId="0" applyNumberFormat="1" applyFont="1" applyFill="1" applyBorder="1" applyAlignment="1">
      <alignment vertical="center" readingOrder="1"/>
    </xf>
    <xf numFmtId="44" fontId="0" fillId="9" borderId="1" xfId="4" applyFont="1" applyFill="1" applyBorder="1" applyAlignment="1"/>
    <xf numFmtId="2" fontId="0" fillId="0" borderId="0" xfId="0" applyNumberFormat="1"/>
    <xf numFmtId="49" fontId="3" fillId="2" borderId="1" xfId="0" applyNumberFormat="1" applyFont="1" applyFill="1" applyBorder="1" applyAlignment="1">
      <alignment horizontal="center" vertical="center" readingOrder="1"/>
    </xf>
    <xf numFmtId="49" fontId="3" fillId="2" borderId="2" xfId="0" applyNumberFormat="1" applyFont="1" applyFill="1" applyBorder="1" applyAlignment="1">
      <alignment horizontal="center" vertical="center" readingOrder="1"/>
    </xf>
    <xf numFmtId="0" fontId="24" fillId="0" borderId="2" xfId="5" applyBorder="1" applyAlignment="1">
      <alignment horizontal="left" vertical="center"/>
    </xf>
    <xf numFmtId="0" fontId="24" fillId="0" borderId="2" xfId="5" applyBorder="1" applyAlignment="1">
      <alignment horizontal="right" vertical="center"/>
    </xf>
    <xf numFmtId="44" fontId="3" fillId="2" borderId="1" xfId="4" applyFont="1" applyFill="1" applyBorder="1" applyAlignment="1">
      <alignment horizontal="center" vertical="center" readingOrder="1"/>
    </xf>
    <xf numFmtId="44" fontId="24" fillId="0" borderId="2" xfId="4" applyFont="1" applyBorder="1" applyAlignment="1">
      <alignment horizontal="right" vertical="center"/>
    </xf>
    <xf numFmtId="44" fontId="0" fillId="0" borderId="0" xfId="4" applyFont="1"/>
    <xf numFmtId="44" fontId="0" fillId="9" borderId="0" xfId="4" applyFont="1" applyFill="1"/>
    <xf numFmtId="0" fontId="4" fillId="0" borderId="3" xfId="0" applyFont="1" applyBorder="1" applyAlignment="1">
      <alignment horizontal="center" vertical="center" readingOrder="1"/>
    </xf>
    <xf numFmtId="0" fontId="24" fillId="0" borderId="0" xfId="5"/>
    <xf numFmtId="44" fontId="0" fillId="9" borderId="0" xfId="0" applyNumberFormat="1" applyFill="1"/>
    <xf numFmtId="49" fontId="1" fillId="0" borderId="0" xfId="0" applyNumberFormat="1" applyFont="1" applyAlignment="1">
      <alignment horizontal="right" vertical="center" wrapText="1" readingOrder="1"/>
    </xf>
    <xf numFmtId="49" fontId="2" fillId="0" borderId="0" xfId="0" applyNumberFormat="1" applyFont="1" applyAlignment="1">
      <alignment horizontal="right" vertical="center" readingOrder="1"/>
    </xf>
    <xf numFmtId="14" fontId="2" fillId="0" borderId="0" xfId="0" applyNumberFormat="1" applyFont="1" applyAlignment="1">
      <alignment horizontal="right" vertical="center" readingOrder="1"/>
    </xf>
    <xf numFmtId="0" fontId="13" fillId="5" borderId="11" xfId="0" applyFont="1" applyFill="1" applyBorder="1" applyAlignment="1">
      <alignment horizontal="left" vertical="center" wrapText="1"/>
    </xf>
    <xf numFmtId="0" fontId="13" fillId="5" borderId="0" xfId="0" applyFont="1" applyFill="1" applyAlignment="1">
      <alignment horizontal="left" vertical="center" wrapText="1"/>
    </xf>
    <xf numFmtId="0" fontId="13" fillId="5" borderId="12" xfId="0" applyFont="1" applyFill="1" applyBorder="1" applyAlignment="1">
      <alignment horizontal="left" vertical="center" wrapText="1"/>
    </xf>
    <xf numFmtId="0" fontId="13" fillId="5" borderId="13" xfId="0" applyFont="1" applyFill="1" applyBorder="1" applyAlignment="1">
      <alignment horizontal="right" vertical="center" wrapText="1"/>
    </xf>
    <xf numFmtId="0" fontId="13" fillId="5" borderId="14" xfId="0" applyFont="1" applyFill="1" applyBorder="1" applyAlignment="1">
      <alignment horizontal="right" vertical="center" wrapText="1"/>
    </xf>
    <xf numFmtId="0" fontId="13" fillId="5" borderId="15" xfId="0" applyFont="1" applyFill="1" applyBorder="1" applyAlignment="1">
      <alignment horizontal="right" vertical="center" wrapText="1"/>
    </xf>
    <xf numFmtId="49" fontId="8" fillId="0" borderId="0" xfId="0" applyNumberFormat="1" applyFont="1" applyAlignment="1">
      <alignment horizontal="right" vertical="center" readingOrder="1"/>
    </xf>
    <xf numFmtId="49" fontId="1" fillId="0" borderId="0" xfId="0" applyNumberFormat="1" applyFont="1" applyAlignment="1">
      <alignment horizontal="right" vertical="center" readingOrder="1"/>
    </xf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166" fontId="6" fillId="7" borderId="4" xfId="2" applyNumberFormat="1" applyFont="1" applyFill="1" applyBorder="1" applyAlignment="1">
      <alignment horizontal="center" vertical="center"/>
    </xf>
    <xf numFmtId="166" fontId="6" fillId="7" borderId="6" xfId="2" applyNumberFormat="1" applyFont="1" applyFill="1" applyBorder="1" applyAlignment="1">
      <alignment horizontal="center" vertical="center"/>
    </xf>
    <xf numFmtId="49" fontId="1" fillId="9" borderId="0" xfId="0" applyNumberFormat="1" applyFont="1" applyFill="1" applyAlignment="1">
      <alignment horizontal="right" vertical="center" wrapText="1" readingOrder="1"/>
    </xf>
    <xf numFmtId="49" fontId="2" fillId="9" borderId="0" xfId="0" applyNumberFormat="1" applyFont="1" applyFill="1" applyAlignment="1">
      <alignment horizontal="right" vertical="center" wrapText="1" readingOrder="1"/>
    </xf>
    <xf numFmtId="0" fontId="2" fillId="9" borderId="0" xfId="0" applyFont="1" applyFill="1" applyAlignment="1">
      <alignment horizontal="right" vertical="center" readingOrder="1"/>
    </xf>
    <xf numFmtId="2" fontId="17" fillId="0" borderId="3" xfId="2" applyNumberFormat="1" applyFont="1" applyFill="1" applyBorder="1" applyAlignment="1">
      <alignment horizontal="center" vertical="center" readingOrder="1"/>
    </xf>
    <xf numFmtId="49" fontId="25" fillId="0" borderId="0" xfId="0" applyNumberFormat="1" applyFont="1" applyAlignment="1">
      <alignment horizontal="right" vertical="center" readingOrder="1"/>
    </xf>
    <xf numFmtId="0" fontId="26" fillId="0" borderId="0" xfId="0" applyFont="1" applyAlignment="1">
      <alignment horizontal="center"/>
    </xf>
  </cellXfs>
  <cellStyles count="6">
    <cellStyle name="Moneda" xfId="4" builtinId="4"/>
    <cellStyle name="Moneda [0]" xfId="1" builtinId="7"/>
    <cellStyle name="Normal" xfId="0" builtinId="0"/>
    <cellStyle name="Normal 2" xfId="5" xr:uid="{2F8C44AE-DC57-4D22-B0A1-8F50A00B66CE}"/>
    <cellStyle name="Normal 3" xfId="3" xr:uid="{00000000-0005-0000-0000-000002000000}"/>
    <cellStyle name="Porcentaje" xfId="2" builtinId="5"/>
  </cellStyles>
  <dxfs count="2">
    <dxf>
      <numFmt numFmtId="2" formatCode="0.00"/>
    </dxf>
    <dxf>
      <numFmt numFmtId="34" formatCode="_-&quot;$&quot;\ * #,##0.00_-;\-&quot;$&quot;\ * #,##0.00_-;_-&quot;$&quot;\ * &quot;-&quot;??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11.png"/><Relationship Id="rId1" Type="http://schemas.openxmlformats.org/officeDocument/2006/relationships/image" Target="../media/image1.png"/><Relationship Id="rId4" Type="http://schemas.openxmlformats.org/officeDocument/2006/relationships/image" Target="../media/image1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728662</xdr:colOff>
      <xdr:row>0</xdr:row>
      <xdr:rowOff>340518</xdr:rowOff>
    </xdr:from>
    <xdr:ext cx="2095500" cy="752475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728662" y="340518"/>
          <a:ext cx="2095500" cy="752475"/>
        </a:xfrm>
        <a:prstGeom prst="rect">
          <a:avLst/>
        </a:prstGeom>
      </xdr:spPr>
    </xdr:pic>
    <xdr:clientData/>
  </xdr:oneCellAnchor>
  <xdr:twoCellAnchor editAs="oneCell">
    <xdr:from>
      <xdr:col>0</xdr:col>
      <xdr:colOff>31750</xdr:colOff>
      <xdr:row>62</xdr:row>
      <xdr:rowOff>63501</xdr:rowOff>
    </xdr:from>
    <xdr:to>
      <xdr:col>7</xdr:col>
      <xdr:colOff>33218</xdr:colOff>
      <xdr:row>75</xdr:row>
      <xdr:rowOff>187001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750" y="17293168"/>
          <a:ext cx="11533332" cy="2600000"/>
        </a:xfrm>
        <a:prstGeom prst="rect">
          <a:avLst/>
        </a:prstGeom>
      </xdr:spPr>
    </xdr:pic>
    <xdr:clientData/>
  </xdr:twoCellAnchor>
  <xdr:twoCellAnchor editAs="oneCell">
    <xdr:from>
      <xdr:col>0</xdr:col>
      <xdr:colOff>31750</xdr:colOff>
      <xdr:row>76</xdr:row>
      <xdr:rowOff>52917</xdr:rowOff>
    </xdr:from>
    <xdr:to>
      <xdr:col>6</xdr:col>
      <xdr:colOff>1570303</xdr:colOff>
      <xdr:row>87</xdr:row>
      <xdr:rowOff>169334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5857" t="59325" r="6854" b="10434"/>
        <a:stretch/>
      </xdr:blipFill>
      <xdr:spPr>
        <a:xfrm>
          <a:off x="31750" y="19949584"/>
          <a:ext cx="11355917" cy="221191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98</xdr:row>
      <xdr:rowOff>95250</xdr:rowOff>
    </xdr:from>
    <xdr:to>
      <xdr:col>6</xdr:col>
      <xdr:colOff>1475054</xdr:colOff>
      <xdr:row>102</xdr:row>
      <xdr:rowOff>179918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5206" t="41816" r="7992" b="46609"/>
        <a:stretch/>
      </xdr:blipFill>
      <xdr:spPr>
        <a:xfrm>
          <a:off x="0" y="20880917"/>
          <a:ext cx="11292418" cy="84666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103</xdr:row>
      <xdr:rowOff>105832</xdr:rowOff>
    </xdr:from>
    <xdr:to>
      <xdr:col>6</xdr:col>
      <xdr:colOff>1369219</xdr:colOff>
      <xdr:row>112</xdr:row>
      <xdr:rowOff>63499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5857" t="33424" r="8156" b="43714"/>
        <a:stretch/>
      </xdr:blipFill>
      <xdr:spPr>
        <a:xfrm>
          <a:off x="0" y="22076832"/>
          <a:ext cx="11186583" cy="167216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112</xdr:row>
      <xdr:rowOff>158750</xdr:rowOff>
    </xdr:from>
    <xdr:to>
      <xdr:col>6</xdr:col>
      <xdr:colOff>1411553</xdr:colOff>
      <xdr:row>118</xdr:row>
      <xdr:rowOff>179918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6183" t="42685" r="7505" b="41399"/>
        <a:stretch/>
      </xdr:blipFill>
      <xdr:spPr>
        <a:xfrm>
          <a:off x="0" y="23960667"/>
          <a:ext cx="11228917" cy="116416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119</xdr:row>
      <xdr:rowOff>52916</xdr:rowOff>
    </xdr:from>
    <xdr:to>
      <xdr:col>6</xdr:col>
      <xdr:colOff>1337469</xdr:colOff>
      <xdr:row>131</xdr:row>
      <xdr:rowOff>127000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6346" t="16350" r="7911" b="51383"/>
        <a:stretch/>
      </xdr:blipFill>
      <xdr:spPr>
        <a:xfrm>
          <a:off x="0" y="25188333"/>
          <a:ext cx="11154833" cy="236008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132</xdr:row>
      <xdr:rowOff>52917</xdr:rowOff>
    </xdr:from>
    <xdr:to>
      <xdr:col>6</xdr:col>
      <xdr:colOff>1443302</xdr:colOff>
      <xdr:row>139</xdr:row>
      <xdr:rowOff>31750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l="6020" t="17074" r="7423" b="64984"/>
        <a:stretch/>
      </xdr:blipFill>
      <xdr:spPr>
        <a:xfrm>
          <a:off x="0" y="27781250"/>
          <a:ext cx="11260666" cy="1312333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127000</xdr:colOff>
      <xdr:row>17</xdr:row>
      <xdr:rowOff>0</xdr:rowOff>
    </xdr:from>
    <xdr:to>
      <xdr:col>6</xdr:col>
      <xdr:colOff>1369219</xdr:colOff>
      <xdr:row>20</xdr:row>
      <xdr:rowOff>181080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19CE77D-2636-B13D-14A1-95878E5D1C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27000" y="4042833"/>
          <a:ext cx="11059583" cy="752580"/>
        </a:xfrm>
        <a:prstGeom prst="rect">
          <a:avLst/>
        </a:prstGeom>
      </xdr:spPr>
    </xdr:pic>
    <xdr:clientData/>
  </xdr:twoCellAnchor>
  <xdr:twoCellAnchor editAs="oneCell">
    <xdr:from>
      <xdr:col>0</xdr:col>
      <xdr:colOff>130968</xdr:colOff>
      <xdr:row>12</xdr:row>
      <xdr:rowOff>47625</xdr:rowOff>
    </xdr:from>
    <xdr:to>
      <xdr:col>6</xdr:col>
      <xdr:colOff>1369219</xdr:colOff>
      <xdr:row>16</xdr:row>
      <xdr:rowOff>19152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57FF8BF7-C0D8-423F-3D8F-BD7A2B7F88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30968" y="5201708"/>
          <a:ext cx="11055615" cy="73352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095500" cy="752475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095500" cy="752475"/>
        </a:xfrm>
        <a:prstGeom prst="rect">
          <a:avLst/>
        </a:prstGeom>
      </xdr:spPr>
    </xdr:pic>
    <xdr:clientData/>
  </xdr:oneCellAnchor>
  <xdr:twoCellAnchor>
    <xdr:from>
      <xdr:col>1</xdr:col>
      <xdr:colOff>971550</xdr:colOff>
      <xdr:row>77</xdr:row>
      <xdr:rowOff>171450</xdr:rowOff>
    </xdr:from>
    <xdr:to>
      <xdr:col>1</xdr:col>
      <xdr:colOff>2638425</xdr:colOff>
      <xdr:row>78</xdr:row>
      <xdr:rowOff>257175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28422600"/>
          <a:ext cx="1666875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38100</xdr:colOff>
      <xdr:row>85</xdr:row>
      <xdr:rowOff>19050</xdr:rowOff>
    </xdr:from>
    <xdr:to>
      <xdr:col>1</xdr:col>
      <xdr:colOff>922561</xdr:colOff>
      <xdr:row>85</xdr:row>
      <xdr:rowOff>142875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168497250"/>
          <a:ext cx="884461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619125</xdr:colOff>
      <xdr:row>6</xdr:row>
      <xdr:rowOff>47625</xdr:rowOff>
    </xdr:from>
    <xdr:to>
      <xdr:col>8</xdr:col>
      <xdr:colOff>12065</xdr:colOff>
      <xdr:row>7</xdr:row>
      <xdr:rowOff>200025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8375" y="1704975"/>
          <a:ext cx="2669540" cy="428625"/>
        </a:xfrm>
        <a:prstGeom prst="rect">
          <a:avLst/>
        </a:prstGeom>
        <a:noFill/>
        <a:ln>
          <a:solidFill>
            <a:srgbClr val="FF0000"/>
          </a:solidFill>
        </a:ln>
      </xdr:spPr>
    </xdr:pic>
    <xdr:clientData/>
  </xdr:twoCellAnchor>
  <xdr:twoCellAnchor>
    <xdr:from>
      <xdr:col>6</xdr:col>
      <xdr:colOff>467996</xdr:colOff>
      <xdr:row>6</xdr:row>
      <xdr:rowOff>9525</xdr:rowOff>
    </xdr:from>
    <xdr:to>
      <xdr:col>6</xdr:col>
      <xdr:colOff>485775</xdr:colOff>
      <xdr:row>11</xdr:row>
      <xdr:rowOff>0</xdr:rowOff>
    </xdr:to>
    <xdr:cxnSp macro="">
      <xdr:nvCxnSpPr>
        <xdr:cNvPr id="6" name="Conector recto de flecha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8059421" y="1600200"/>
          <a:ext cx="17779" cy="1076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647701</xdr:colOff>
      <xdr:row>8</xdr:row>
      <xdr:rowOff>180975</xdr:rowOff>
    </xdr:from>
    <xdr:to>
      <xdr:col>7</xdr:col>
      <xdr:colOff>257175</xdr:colOff>
      <xdr:row>13</xdr:row>
      <xdr:rowOff>95250</xdr:rowOff>
    </xdr:to>
    <xdr:cxnSp macro="">
      <xdr:nvCxnSpPr>
        <xdr:cNvPr id="9" name="Conector recto de flecha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CxnSpPr/>
      </xdr:nvCxnSpPr>
      <xdr:spPr>
        <a:xfrm flipH="1" flipV="1">
          <a:off x="4981576" y="2219325"/>
          <a:ext cx="3971924" cy="102870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250031</xdr:colOff>
      <xdr:row>0</xdr:row>
      <xdr:rowOff>309563</xdr:rowOff>
    </xdr:from>
    <xdr:ext cx="2095500" cy="752475"/>
    <xdr:pic>
      <xdr:nvPicPr>
        <xdr:cNvPr id="2" name="Picture 1">
          <a:extLst>
            <a:ext uri="{FF2B5EF4-FFF2-40B4-BE49-F238E27FC236}">
              <a16:creationId xmlns:a16="http://schemas.microsoft.com/office/drawing/2014/main" id="{7D0E7FDC-ECD0-4759-8852-F9AEA1C5838B}"/>
            </a:ext>
          </a:extLst>
        </xdr:cNvPr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50031" y="309563"/>
          <a:ext cx="2095500" cy="752475"/>
        </a:xfrm>
        <a:prstGeom prst="rect">
          <a:avLst/>
        </a:prstGeom>
      </xdr:spPr>
    </xdr:pic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ergio Iván Umbarila Rojas" refreshedDate="45017.897575810188" createdVersion="8" refreshedVersion="8" minRefreshableVersion="3" recordCount="1151" xr:uid="{994D9F4B-A013-4395-A951-CF32037487D2}">
  <cacheSource type="worksheet">
    <worksheetSource ref="A1:G1152" sheet="Hoja2"/>
  </cacheSource>
  <cacheFields count="7">
    <cacheField name="Código" numFmtId="0">
      <sharedItems count="258">
        <s v="101748"/>
        <s v="102487"/>
        <s v="102617"/>
        <s v="102616"/>
        <s v="102210"/>
        <s v="102208"/>
        <s v="102572"/>
        <s v="102573"/>
        <s v="10164"/>
        <s v="102537"/>
        <s v="100615"/>
        <s v="102229"/>
        <s v="102574"/>
        <s v="105539"/>
        <s v="11953"/>
        <s v="100844"/>
        <s v="10457"/>
        <s v="102412"/>
        <s v="000009"/>
        <s v="000525"/>
        <s v="000814"/>
        <s v="000891"/>
        <s v="003768"/>
        <s v="003769"/>
        <s v="003780"/>
        <s v="106874"/>
        <s v="103493"/>
        <s v="001976"/>
        <s v="100755"/>
        <s v="13477"/>
        <s v="105775"/>
        <s v="12926"/>
        <s v="106086"/>
        <s v="106089"/>
        <s v="106088"/>
        <s v="106087"/>
        <s v="101785"/>
        <s v="100853"/>
        <s v="002634"/>
        <s v="101046"/>
        <s v="100000"/>
        <s v="102529"/>
        <s v="101784"/>
        <s v="002745"/>
        <s v="102551"/>
        <s v="104105"/>
        <s v="001621"/>
        <s v="101409"/>
        <s v="10210"/>
        <s v="000064"/>
        <s v="000098"/>
        <s v="003308"/>
        <s v="12385"/>
        <s v="000636"/>
        <s v="003248"/>
        <s v="101811"/>
        <s v="11938"/>
        <s v="102534"/>
        <s v="101150"/>
        <s v="101805"/>
        <s v="100609"/>
        <s v="100747"/>
        <s v="012500"/>
        <s v="105757"/>
        <s v="100419"/>
        <s v="102555"/>
        <s v="102561"/>
        <s v="105159"/>
        <s v="12459"/>
        <s v="102531"/>
        <s v="102532"/>
        <s v="102621"/>
        <s v="102622"/>
        <s v="105779"/>
        <s v="102218"/>
        <s v="001984"/>
        <s v="102552"/>
        <s v="105759"/>
        <s v="105760"/>
        <s v="000581"/>
        <s v="003753"/>
        <s v="100485"/>
        <s v="11954"/>
        <s v="100529"/>
        <s v="000752"/>
        <s v="001025"/>
        <s v="101163"/>
        <s v="102486"/>
        <s v="11939"/>
        <s v="100943"/>
        <s v="102582"/>
        <s v="102581"/>
        <s v="102518"/>
        <s v="000144"/>
        <s v="000401"/>
        <s v="000524"/>
        <s v="000941"/>
        <s v="003309"/>
        <s v="100371"/>
        <s v="101073"/>
        <s v="101147"/>
        <s v="101257"/>
        <s v="002666"/>
        <s v="003636"/>
        <s v="000368"/>
        <s v="000400"/>
        <s v="001824"/>
        <s v="100248"/>
        <s v="100249"/>
        <s v="100971"/>
        <s v="101149"/>
        <s v="101243"/>
        <s v="101772"/>
        <s v="103059"/>
        <s v="103887"/>
        <s v="104089"/>
        <s v="104287"/>
        <s v="105030"/>
        <s v="11948"/>
        <s v="102615"/>
        <s v="105031"/>
        <s v="105032"/>
        <s v="105033"/>
        <s v="105034"/>
        <s v="102535"/>
        <s v="102536"/>
        <s v="102541"/>
        <s v="100850"/>
        <s v="102542"/>
        <s v="102543"/>
        <s v="102544"/>
        <s v="102545"/>
        <s v="101140"/>
        <s v="102546"/>
        <s v="102547"/>
        <s v="102548"/>
        <s v="102549"/>
        <s v="102550"/>
        <s v="000841"/>
        <s v="001286"/>
        <s v="101001"/>
        <s v="102553"/>
        <s v="106162"/>
        <s v="106163"/>
        <s v="11942"/>
        <s v="102554"/>
        <s v="102556"/>
        <s v="100763"/>
        <s v="102557"/>
        <s v="104314"/>
        <s v="102562"/>
        <s v="102559"/>
        <s v="102560"/>
        <s v="000678"/>
        <s v="003909"/>
        <s v="100523"/>
        <s v="100989"/>
        <s v="102539"/>
        <s v="104518"/>
        <s v="001584"/>
        <s v="002060"/>
        <s v="100708"/>
        <s v="100759"/>
        <s v="000602"/>
        <s v="000824"/>
        <s v="000851"/>
        <s v="103562"/>
        <s v="000686"/>
        <s v="000829"/>
        <s v="002035"/>
        <s v="104887"/>
        <s v="13297"/>
        <s v="103587"/>
        <s v="102566"/>
        <s v="102568"/>
        <s v="102563"/>
        <s v="102565"/>
        <s v="102587"/>
        <s v="11941"/>
        <s v="102475"/>
        <s v="102585"/>
        <s v="102586"/>
        <s v="102588"/>
        <s v="106096"/>
        <s v="102575"/>
        <s v="003122"/>
        <s v="000836"/>
        <s v="100985"/>
        <s v="104912"/>
        <s v="104916"/>
        <s v="12759"/>
        <s v="000386"/>
        <s v="000638"/>
        <s v="000923"/>
        <s v="009423"/>
        <s v="101256"/>
        <s v="003307"/>
        <s v="101809"/>
        <s v="000052"/>
        <s v="001691"/>
        <s v="002346"/>
        <s v="002543"/>
        <s v="002654"/>
        <s v="003973"/>
        <s v="100250"/>
        <s v="100757"/>
        <s v="100807"/>
        <s v="103885"/>
        <s v="103886"/>
        <s v="12548"/>
        <s v="001082"/>
        <s v="102207"/>
        <s v="106097"/>
        <s v="105743"/>
        <s v="105777"/>
        <s v="000010"/>
        <s v="000020"/>
        <s v="000025"/>
        <s v="100756"/>
        <s v="100805"/>
        <s v="102913"/>
        <s v="104315"/>
        <s v="104316"/>
        <s v="104317"/>
        <s v="100879"/>
        <s v="100907"/>
        <s v="100829"/>
        <s v="001682"/>
        <s v="104649"/>
        <s v="103576"/>
        <s v="000138"/>
        <s v="100530"/>
        <s v="105799"/>
        <s v="103748"/>
        <s v="105798"/>
        <s v="100938"/>
        <s v="101012"/>
        <s v="106084"/>
        <s v="101010"/>
        <s v="000885"/>
        <s v="003186"/>
        <s v="003838"/>
        <s v="003976"/>
        <s v="105066"/>
        <s v="11936"/>
        <s v="106854"/>
        <s v="106855"/>
        <s v="103043"/>
        <s v="000303"/>
        <s v="000304"/>
        <s v="001225"/>
        <s v="000567"/>
        <s v="001135"/>
        <s v="000570"/>
        <s v="001136"/>
        <s v="101174"/>
        <s v="102235"/>
        <s v="104559"/>
      </sharedItems>
    </cacheField>
    <cacheField name="Descripción" numFmtId="0">
      <sharedItems/>
    </cacheField>
    <cacheField name="Unidad" numFmtId="0">
      <sharedItems/>
    </cacheField>
    <cacheField name="Cantidad Total" numFmtId="0">
      <sharedItems containsSemiMixedTypes="0" containsString="0" containsNumber="1" minValue="0" maxValue="66494"/>
    </cacheField>
    <cacheField name="Valor Unitario" numFmtId="44">
      <sharedItems containsSemiMixedTypes="0" containsString="0" containsNumber="1" containsInteger="1" minValue="0" maxValue="23488774"/>
    </cacheField>
    <cacheField name="Valor Total" numFmtId="44">
      <sharedItems containsSemiMixedTypes="0" containsString="0" containsNumber="1" minValue="0" maxValue="297472500"/>
    </cacheField>
    <cacheField name="Tipo Recurso" numFmtId="0">
      <sharedItems count="7">
        <s v="Mano de Obra"/>
        <s v="Equipo"/>
        <s v="Material"/>
        <s v="Mano de Obra/Sub-Análisis"/>
        <s v="Sub-Análisis"/>
        <s v="Transporte"/>
        <s v="Subcontrato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51">
  <r>
    <x v="0"/>
    <s v="AYUDANTE ALBAÑILERIA GENERAL + PREST.(IDRD)"/>
    <s v="JRN"/>
    <n v="0.6"/>
    <n v="40791"/>
    <n v="24474.6"/>
    <x v="0"/>
  </r>
  <r>
    <x v="1"/>
    <s v="HERRAMIENTA MENOR  %"/>
    <s v="%"/>
    <n v="1"/>
    <n v="4079"/>
    <n v="4079"/>
    <x v="1"/>
  </r>
  <r>
    <x v="2"/>
    <s v="TALCO (400) por bulto de 50Kg **"/>
    <s v="BTO"/>
    <n v="2"/>
    <n v="68144"/>
    <n v="136288"/>
    <x v="2"/>
  </r>
  <r>
    <x v="0"/>
    <s v="AYUDANTE ALBAÑILERIA GENERAL + PREST.(IDRD)"/>
    <s v="JRN"/>
    <n v="165.24"/>
    <n v="34672"/>
    <n v="5729201.2800000003"/>
    <x v="0"/>
  </r>
  <r>
    <x v="1"/>
    <s v="HERRAMIENTA MENOR  %"/>
    <s v="%"/>
    <n v="324"/>
    <n v="3467"/>
    <n v="1123308"/>
    <x v="1"/>
  </r>
  <r>
    <x v="3"/>
    <s v="VINILO TIPO 2 **"/>
    <s v="GLN"/>
    <n v="1620"/>
    <n v="183625"/>
    <n v="297472500"/>
    <x v="2"/>
  </r>
  <r>
    <x v="0"/>
    <s v="AYUDANTE ALBAÑILERIA GENERAL + PREST.(IDRD)"/>
    <s v="JRN"/>
    <n v="0.6"/>
    <n v="40791"/>
    <n v="24474.6"/>
    <x v="0"/>
  </r>
  <r>
    <x v="4"/>
    <s v="VINILO TIPO 1- (Cuñete de 5 gal)**"/>
    <s v="GLN"/>
    <n v="10"/>
    <n v="675110"/>
    <n v="6751100"/>
    <x v="2"/>
  </r>
  <r>
    <x v="1"/>
    <s v="HERRAMIENTA MENOR  %"/>
    <s v="%"/>
    <n v="1"/>
    <n v="4079"/>
    <n v="4079"/>
    <x v="1"/>
  </r>
  <r>
    <x v="0"/>
    <s v="AYUDANTE ALBAÑILERIA GENERAL + PREST.(IDRD)"/>
    <s v="JRN"/>
    <n v="37.200000000000003"/>
    <n v="6799"/>
    <n v="252922.80000000002"/>
    <x v="0"/>
  </r>
  <r>
    <x v="5"/>
    <s v="Guadañadora gasolina (Oper+Comb) **"/>
    <s v="HR"/>
    <n v="279"/>
    <n v="3647"/>
    <n v="1017513"/>
    <x v="1"/>
  </r>
  <r>
    <x v="0"/>
    <s v="AYUDANTE ALBAÑILERIA GENERAL + PREST.(IDRD)"/>
    <s v="JRN"/>
    <n v="634.75"/>
    <n v="67985"/>
    <n v="43153478.75"/>
    <x v="0"/>
  </r>
  <r>
    <x v="6"/>
    <s v="Tractor (Para poda o cepillado) (Oper+Comb)"/>
    <s v="HR"/>
    <n v="856.91250000000002"/>
    <n v="279345"/>
    <n v="239374222.3125"/>
    <x v="1"/>
  </r>
  <r>
    <x v="7"/>
    <s v="TRANSPORTE-TRACTOR EN GRUA PLANCHON (ida y vuelta)"/>
    <s v="UN"/>
    <n v="31.737500000000001"/>
    <n v="19471"/>
    <n v="617960.86250000005"/>
    <x v="1"/>
  </r>
  <r>
    <x v="0"/>
    <s v="AYUDANTE ALBAÑILERIA GENERAL + PREST.(IDRD)"/>
    <s v="JRN"/>
    <n v="4.08"/>
    <n v="34672"/>
    <n v="141461.76000000001"/>
    <x v="0"/>
  </r>
  <r>
    <x v="1"/>
    <s v="HERRAMIENTA MENOR  %"/>
    <s v="%"/>
    <n v="8"/>
    <n v="3467"/>
    <n v="27736"/>
    <x v="1"/>
  </r>
  <r>
    <x v="2"/>
    <s v="TALCO (400) por bulto de 50Kg **"/>
    <s v="BTO"/>
    <n v="8"/>
    <n v="34072"/>
    <n v="272576"/>
    <x v="2"/>
  </r>
  <r>
    <x v="0"/>
    <s v="AYUDANTE ALBAÑILERIA GENERAL + PREST.(IDRD)"/>
    <s v="JRN"/>
    <n v="0.51"/>
    <n v="34672"/>
    <n v="17682.72"/>
    <x v="0"/>
  </r>
  <r>
    <x v="1"/>
    <s v="HERRAMIENTA MENOR  %"/>
    <s v="%"/>
    <n v="1"/>
    <n v="3467"/>
    <n v="3467"/>
    <x v="1"/>
  </r>
  <r>
    <x v="3"/>
    <s v="VINILO TIPO 2 **"/>
    <s v="GLN"/>
    <n v="2.5"/>
    <n v="91813"/>
    <n v="229532.5"/>
    <x v="2"/>
  </r>
  <r>
    <x v="8"/>
    <s v="Jornal Cuadrilla (MdeO) 1Ayud+1Ofic ObraNegra **"/>
    <s v="JRN"/>
    <n v="0.35"/>
    <n v="69128"/>
    <n v="24194.799999999999"/>
    <x v="3"/>
  </r>
  <r>
    <x v="1"/>
    <s v="HERRAMIENTA MENOR  %"/>
    <s v="%"/>
    <n v="1"/>
    <n v="3456"/>
    <n v="3456"/>
    <x v="1"/>
  </r>
  <r>
    <x v="9"/>
    <s v="RODILLO  ARRASTRE MANUAL"/>
    <s v="DD"/>
    <n v="0.16270000000000001"/>
    <n v="24411"/>
    <n v="3971.6697000000004"/>
    <x v="1"/>
  </r>
  <r>
    <x v="6"/>
    <s v="Tractor (Para poda o cepillado) (Oper+Comb)"/>
    <s v="HR"/>
    <n v="1.57"/>
    <n v="324868"/>
    <n v="510042.76"/>
    <x v="1"/>
  </r>
  <r>
    <x v="7"/>
    <s v="TRANSPORTE-TRACTOR EN GRUA PLANCHON (ida y vuelta)"/>
    <s v="UN"/>
    <n v="4.9200000000000001E-2"/>
    <n v="19159"/>
    <n v="942.62279999999998"/>
    <x v="1"/>
  </r>
  <r>
    <x v="10"/>
    <s v="Gasolina      **"/>
    <s v="GLN"/>
    <n v="0.01"/>
    <n v="112"/>
    <n v="1.1200000000000001"/>
    <x v="2"/>
  </r>
  <r>
    <x v="11"/>
    <s v="ACPM**"/>
    <s v="GLN"/>
    <n v="0.01"/>
    <n v="94"/>
    <n v="0.94000000000000006"/>
    <x v="2"/>
  </r>
  <r>
    <x v="1"/>
    <s v="HERRAMIENTA MENOR  %"/>
    <s v="%"/>
    <n v="1"/>
    <n v="95"/>
    <n v="95"/>
    <x v="1"/>
  </r>
  <r>
    <x v="12"/>
    <s v="EMULSION ASFALTICA (En frio)CANEC. 55GLNS."/>
    <s v="LT"/>
    <n v="2.3195000000000001"/>
    <n v="8141"/>
    <n v="18883.049500000001"/>
    <x v="2"/>
  </r>
  <r>
    <x v="13"/>
    <s v="EQUIPO FUMIGADOR MANUAL DE ESPALDA – TANQUE 20 LTS"/>
    <s v="UN"/>
    <n v="1E-4"/>
    <n v="27"/>
    <n v="2.7000000000000001E-3"/>
    <x v="2"/>
  </r>
  <r>
    <x v="14"/>
    <s v="CUADRILLA  ALBAÑILERIA  GENERAL 1:2 +PREST.**"/>
    <s v="JRN"/>
    <n v="7.0000000000000001E-3"/>
    <n v="1894"/>
    <n v="13.258000000000001"/>
    <x v="4"/>
  </r>
  <r>
    <x v="15"/>
    <s v="TIERRA NEGRA +TRANSPORTE"/>
    <s v="M3"/>
    <n v="2.004"/>
    <n v="823"/>
    <n v="1649.2919999999999"/>
    <x v="2"/>
  </r>
  <r>
    <x v="1"/>
    <s v="HERRAMIENTA MENOR  %"/>
    <s v="%"/>
    <n v="120"/>
    <n v="387"/>
    <n v="46440"/>
    <x v="1"/>
  </r>
  <r>
    <x v="16"/>
    <s v="Jornal Cuadrilla (MdeO)  2 Ayud ObraNegra **"/>
    <s v="JRN"/>
    <n v="15.9"/>
    <n v="19349"/>
    <n v="307649.10000000003"/>
    <x v="4"/>
  </r>
  <r>
    <x v="0"/>
    <s v="AYUDANTE ALBAÑILERIA GENERAL + PREST.(IDRD)"/>
    <s v="JRN"/>
    <n v="1"/>
    <n v="67985"/>
    <n v="67985"/>
    <x v="0"/>
  </r>
  <r>
    <x v="1"/>
    <s v="HERRAMIENTA MENOR  %"/>
    <s v="%"/>
    <n v="1"/>
    <n v="3399"/>
    <n v="3399"/>
    <x v="1"/>
  </r>
  <r>
    <x v="9"/>
    <s v="RODILLO  ARRASTRE MANUAL"/>
    <s v="DD"/>
    <n v="0.35"/>
    <n v="52513"/>
    <n v="18379.55"/>
    <x v="1"/>
  </r>
  <r>
    <x v="6"/>
    <s v="Tractor (Para poda o cepillado) (Oper+Comb)"/>
    <s v="HR"/>
    <n v="1"/>
    <n v="206922"/>
    <n v="206922"/>
    <x v="1"/>
  </r>
  <r>
    <x v="0"/>
    <s v="AYUDANTE ALBAÑILERIA GENERAL + PREST.(IDRD)"/>
    <s v="JRN"/>
    <n v="36"/>
    <n v="135970"/>
    <n v="4894920"/>
    <x v="0"/>
  </r>
  <r>
    <x v="17"/>
    <s v="VOLQUETA (VIAJE 6M3 Max.3O KM)"/>
    <s v="VJ"/>
    <n v="2.6459999999999999"/>
    <n v="37685"/>
    <n v="99714.51"/>
    <x v="5"/>
  </r>
  <r>
    <x v="6"/>
    <s v="Tractor (Para poda o cepillado) (Oper+Comb)"/>
    <s v="HR"/>
    <n v="149.4"/>
    <n v="1717453"/>
    <n v="256587478.20000002"/>
    <x v="1"/>
  </r>
  <r>
    <x v="7"/>
    <s v="TRANSPORTE-TRACTOR EN GRUA PLANCHON (ida y vuelta)"/>
    <s v="UN"/>
    <n v="9"/>
    <n v="194706"/>
    <n v="1752354"/>
    <x v="1"/>
  </r>
  <r>
    <x v="0"/>
    <s v="AYUDANTE ALBAÑILERIA GENERAL + PREST.(IDRD)"/>
    <s v="JRN"/>
    <n v="1"/>
    <n v="67985"/>
    <n v="67985"/>
    <x v="0"/>
  </r>
  <r>
    <x v="17"/>
    <s v="VOLQUETA (VIAJE 6M3 Max.3O KM)"/>
    <s v="VJ"/>
    <n v="2.9399999999999999E-2"/>
    <n v="7537"/>
    <n v="221.58779999999999"/>
    <x v="5"/>
  </r>
  <r>
    <x v="6"/>
    <s v="Tractor (Para poda o cepillado) (Oper+Comb)"/>
    <s v="HR"/>
    <n v="0.85"/>
    <n v="175884"/>
    <n v="149501.4"/>
    <x v="1"/>
  </r>
  <r>
    <x v="7"/>
    <s v="TRANSPORTE-TRACTOR EN GRUA PLANCHON (ida y vuelta)"/>
    <s v="UN"/>
    <n v="0.05"/>
    <n v="19471"/>
    <n v="973.55000000000007"/>
    <x v="1"/>
  </r>
  <r>
    <x v="18"/>
    <s v="ALAMBRE NEGRO   Cal. 18"/>
    <s v="KG"/>
    <n v="0.01"/>
    <n v="65"/>
    <n v="0.65"/>
    <x v="2"/>
  </r>
  <r>
    <x v="19"/>
    <s v="PUNTILLA 2&quot; CON CABEZA"/>
    <s v="LB"/>
    <n v="0.02"/>
    <n v="90"/>
    <n v="1.8"/>
    <x v="2"/>
  </r>
  <r>
    <x v="20"/>
    <s v="ESTACION TOTAL TOPOGRAFICA"/>
    <s v="MES"/>
    <n v="2.0000000000000001E-4"/>
    <n v="450"/>
    <n v="9.0000000000000011E-2"/>
    <x v="1"/>
  </r>
  <r>
    <x v="21"/>
    <s v="DURMIENTE ORDINARIO  (4x4CM) L=3M"/>
    <s v="ML"/>
    <n v="1"/>
    <n v="6163"/>
    <n v="6163"/>
    <x v="2"/>
  </r>
  <r>
    <x v="22"/>
    <s v="CADENERO 1 + PRESTACIONES"/>
    <s v="MES"/>
    <n v="1E-4"/>
    <n v="297"/>
    <n v="2.9700000000000001E-2"/>
    <x v="0"/>
  </r>
  <r>
    <x v="23"/>
    <s v="CADENERO 2 + PRESTACIONES"/>
    <s v="MES"/>
    <n v="1E-4"/>
    <n v="251"/>
    <n v="2.5100000000000001E-2"/>
    <x v="0"/>
  </r>
  <r>
    <x v="24"/>
    <s v="TOPOGRAFO 1 + PREST."/>
    <s v="MES"/>
    <n v="1E-4"/>
    <n v="419"/>
    <n v="4.19E-2"/>
    <x v="0"/>
  </r>
  <r>
    <x v="1"/>
    <s v="HERRAMIENTA MENOR  %"/>
    <s v="%"/>
    <n v="1"/>
    <n v="29"/>
    <n v="29"/>
    <x v="1"/>
  </r>
  <r>
    <x v="25"/>
    <s v="ELEMENTOS CONSUMIBLES ACTIVIDADES %"/>
    <s v="%"/>
    <n v="1"/>
    <n v="10"/>
    <n v="10"/>
    <x v="2"/>
  </r>
  <r>
    <x v="0"/>
    <s v="AYUDANTE ALBAÑILERIA GENERAL + PREST.(IDRD)"/>
    <s v="JRN"/>
    <n v="8.6E-3"/>
    <n v="585"/>
    <n v="5.0309999999999997"/>
    <x v="0"/>
  </r>
  <r>
    <x v="17"/>
    <s v="VOLQUETA (VIAJE 6M3 Max.3O KM)"/>
    <s v="VJ"/>
    <n v="0.2167"/>
    <n v="55554"/>
    <n v="12038.551800000001"/>
    <x v="5"/>
  </r>
  <r>
    <x v="1"/>
    <s v="HERRAMIENTA MENOR  %"/>
    <s v="%"/>
    <n v="1"/>
    <n v="12"/>
    <n v="12"/>
    <x v="1"/>
  </r>
  <r>
    <x v="26"/>
    <s v="Retroexcavadora (200m3/Dia)"/>
    <s v="DD"/>
    <n v="4.0000000000000001E-3"/>
    <n v="4638"/>
    <n v="18.552"/>
    <x v="1"/>
  </r>
  <r>
    <x v="27"/>
    <s v="CARRETILLA PLATON 6 PIES-PLAST-RuedAntipint-Rin me"/>
    <s v="UN"/>
    <n v="1E-4"/>
    <n v="24"/>
    <n v="2.4000000000000002E-3"/>
    <x v="2"/>
  </r>
  <r>
    <x v="28"/>
    <s v="OFICIAL ALBAÑILERIA GENERAL + PREST. (IDRD)"/>
    <s v="JRN"/>
    <n v="2.9999999999999997E-4"/>
    <n v="35"/>
    <n v="1.0499999999999999E-2"/>
    <x v="0"/>
  </r>
  <r>
    <x v="0"/>
    <s v="AYUDANTE ALBAÑILERIA GENERAL + PREST.(IDRD)"/>
    <s v="JRN"/>
    <n v="2.2200000000000001E-2"/>
    <n v="1509"/>
    <n v="33.4998"/>
    <x v="0"/>
  </r>
  <r>
    <x v="17"/>
    <s v="VOLQUETA (VIAJE 6M3 Max.3O KM)"/>
    <s v="VJ"/>
    <n v="0.2167"/>
    <n v="55554"/>
    <n v="12038.551800000001"/>
    <x v="5"/>
  </r>
  <r>
    <x v="1"/>
    <s v="HERRAMIENTA MENOR  %"/>
    <s v="%"/>
    <n v="1"/>
    <n v="837"/>
    <n v="837"/>
    <x v="1"/>
  </r>
  <r>
    <x v="1"/>
    <s v="HERRAMIENTA MENOR  %"/>
    <s v="%"/>
    <n v="1.11E-2"/>
    <n v="1548"/>
    <n v="17.1828"/>
    <x v="1"/>
  </r>
  <r>
    <x v="29"/>
    <s v="CUADRILLA  ALBAÑILERIA  GENERAL 0:4 + PREST.**"/>
    <s v="JRN"/>
    <n v="5.1999999999999998E-2"/>
    <n v="15187"/>
    <n v="789.72399999999993"/>
    <x v="3"/>
  </r>
  <r>
    <x v="1"/>
    <s v="HERRAMIENTA MENOR  %"/>
    <s v="%"/>
    <n v="1"/>
    <n v="12"/>
    <n v="12"/>
    <x v="1"/>
  </r>
  <r>
    <x v="26"/>
    <s v="Retroexcavadora (200m3/Dia)"/>
    <s v="DD"/>
    <n v="4.0000000000000001E-3"/>
    <n v="4638"/>
    <n v="18.552"/>
    <x v="1"/>
  </r>
  <r>
    <x v="30"/>
    <s v="VOLQUETA ( VIAJE DE 15 M3)MAX 30 KM"/>
    <s v="VJ"/>
    <n v="8.6699999999999999E-2"/>
    <n v="37139"/>
    <n v="3219.9513000000002"/>
    <x v="5"/>
  </r>
  <r>
    <x v="31"/>
    <s v="CUADRILLA  ALBAÑILERIA  GENERAL 0:2 + PREST.**"/>
    <s v="JRN"/>
    <n v="4.0000000000000001E-3"/>
    <n v="584"/>
    <n v="2.3359999999999999"/>
    <x v="4"/>
  </r>
  <r>
    <x v="1"/>
    <s v="HERRAMIENTA MENOR  %"/>
    <s v="%"/>
    <n v="1"/>
    <n v="12"/>
    <n v="12"/>
    <x v="1"/>
  </r>
  <r>
    <x v="26"/>
    <s v="Retroexcavadora (200m3/Dia)"/>
    <s v="DD"/>
    <n v="4.0000000000000001E-3"/>
    <n v="4638"/>
    <n v="18.552"/>
    <x v="1"/>
  </r>
  <r>
    <x v="30"/>
    <s v="VOLQUETA ( VIAJE DE 15 M3)MAX 30 KM"/>
    <s v="VJ"/>
    <n v="8.1299999999999997E-2"/>
    <n v="34826"/>
    <n v="2831.3537999999999"/>
    <x v="5"/>
  </r>
  <r>
    <x v="31"/>
    <s v="CUADRILLA  ALBAÑILERIA  GENERAL 0:2 + PREST.**"/>
    <s v="JRN"/>
    <n v="4.0000000000000001E-3"/>
    <n v="584"/>
    <n v="2.3359999999999999"/>
    <x v="4"/>
  </r>
  <r>
    <x v="17"/>
    <s v="VOLQUETA (VIAJE 6M3 Max.3O KM)"/>
    <s v="VJ"/>
    <n v="0.20330000000000001"/>
    <n v="52118"/>
    <n v="10595.589400000001"/>
    <x v="5"/>
  </r>
  <r>
    <x v="1"/>
    <s v="HERRAMIENTA MENOR  %"/>
    <s v="%"/>
    <n v="1"/>
    <n v="12"/>
    <n v="12"/>
    <x v="1"/>
  </r>
  <r>
    <x v="26"/>
    <s v="Retroexcavadora (200m3/Dia)"/>
    <s v="DD"/>
    <n v="4.0000000000000001E-3"/>
    <n v="4638"/>
    <n v="18.552"/>
    <x v="1"/>
  </r>
  <r>
    <x v="31"/>
    <s v="CUADRILLA  ALBAÑILERIA  GENERAL 0:2 + PREST.**"/>
    <s v="JRN"/>
    <n v="4.0000000000000001E-3"/>
    <n v="584"/>
    <n v="2.3359999999999999"/>
    <x v="4"/>
  </r>
  <r>
    <x v="32"/>
    <s v="Vale  Excavación RCD- Arcilla/Recebo (Vj:15m3)"/>
    <s v="M3"/>
    <n v="1"/>
    <n v="2722"/>
    <n v="2722"/>
    <x v="5"/>
  </r>
  <r>
    <x v="33"/>
    <s v="Vale  Excavación RCD- Arcilla/Recebo (Vj:6m3)"/>
    <s v="M3"/>
    <n v="1"/>
    <n v="5175"/>
    <n v="5175"/>
    <x v="5"/>
  </r>
  <r>
    <x v="34"/>
    <s v="Vale  Excavación RCD- Tierra (Vj:15m3)"/>
    <s v="M3"/>
    <n v="1"/>
    <n v="2403"/>
    <n v="2403"/>
    <x v="5"/>
  </r>
  <r>
    <x v="35"/>
    <s v="Vale  Excavación RCD- Tierra (Vj:6m3)"/>
    <s v="M3"/>
    <n v="1"/>
    <n v="6413"/>
    <n v="6413"/>
    <x v="5"/>
  </r>
  <r>
    <x v="36"/>
    <s v="RETROEXCAVADORA JHON DEERE 610B (Oper+Comb)**."/>
    <s v="HR"/>
    <n v="1"/>
    <n v="145886"/>
    <n v="145886"/>
    <x v="1"/>
  </r>
  <r>
    <x v="37"/>
    <s v="TRANSPORTE- RETROEXCAV.J.D.510 (Ida y regreso)"/>
    <s v="UN"/>
    <n v="1"/>
    <n v="299049"/>
    <n v="299049"/>
    <x v="1"/>
  </r>
  <r>
    <x v="38"/>
    <s v="MINICARGADOR BOBCAT+Oper C/Comb"/>
    <s v="HR"/>
    <n v="1"/>
    <n v="77098"/>
    <n v="77098"/>
    <x v="1"/>
  </r>
  <r>
    <x v="39"/>
    <s v="TRANSPORTE EN GRUA PLANCHÓN (Ida y regreso)."/>
    <s v="UN"/>
    <n v="1"/>
    <n v="391667"/>
    <n v="391667"/>
    <x v="1"/>
  </r>
  <r>
    <x v="40"/>
    <s v="MOTONIVELADORA (Oper+Com)"/>
    <s v="HR"/>
    <n v="1"/>
    <n v="163756"/>
    <n v="163756"/>
    <x v="1"/>
  </r>
  <r>
    <x v="41"/>
    <s v="ROTOVACTOR (OPER+COMB)."/>
    <s v="HR"/>
    <n v="70"/>
    <n v="105042"/>
    <n v="7352940"/>
    <x v="1"/>
  </r>
  <r>
    <x v="42"/>
    <s v="VIBROCOMP. BENITIN 1.5TON(Oper+Comb)**"/>
    <s v="HR"/>
    <n v="1"/>
    <n v="40455"/>
    <n v="40455"/>
    <x v="1"/>
  </r>
  <r>
    <x v="43"/>
    <s v="GRUA EXTENSION PARA POSTES"/>
    <s v="HR"/>
    <n v="1"/>
    <n v="139716"/>
    <n v="139716"/>
    <x v="1"/>
  </r>
  <r>
    <x v="0"/>
    <s v="AYUDANTE ALBAÑILERIA GENERAL + PREST.(IDRD)"/>
    <s v="JRN"/>
    <n v="1.228"/>
    <n v="14"/>
    <n v="17.192"/>
    <x v="0"/>
  </r>
  <r>
    <x v="17"/>
    <s v="VOLQUETA (VIAJE 6M3 Max.3O KM)"/>
    <s v="VJ"/>
    <n v="3.07"/>
    <n v="128"/>
    <n v="392.96"/>
    <x v="5"/>
  </r>
  <r>
    <x v="44"/>
    <s v="VERTICUTTER (OPER+COMB)"/>
    <s v="M2"/>
    <n v="6140"/>
    <n v="769"/>
    <n v="4721660"/>
    <x v="1"/>
  </r>
  <r>
    <x v="45"/>
    <s v="TRANSPORTE CAMABAJA"/>
    <s v="VJ"/>
    <n v="1"/>
    <n v="503206"/>
    <n v="503206"/>
    <x v="5"/>
  </r>
  <r>
    <x v="46"/>
    <s v="TIERRA NEGRA + TRANSPORTE"/>
    <s v="M3"/>
    <n v="1.03"/>
    <n v="59374"/>
    <n v="61155.22"/>
    <x v="2"/>
  </r>
  <r>
    <x v="27"/>
    <s v="CARRETILLA PLATON 6 PIES-PLAST-RuedAntipint-Rin me"/>
    <s v="UN"/>
    <n v="1E-4"/>
    <n v="24"/>
    <n v="2.4000000000000002E-3"/>
    <x v="2"/>
  </r>
  <r>
    <x v="28"/>
    <s v="OFICIAL ALBAÑILERIA GENERAL + PREST. (IDRD)"/>
    <s v="JRN"/>
    <n v="5.9999999999999995E-4"/>
    <n v="70"/>
    <n v="4.1999999999999996E-2"/>
    <x v="0"/>
  </r>
  <r>
    <x v="0"/>
    <s v="AYUDANTE ALBAÑILERIA GENERAL + PREST.(IDRD)"/>
    <s v="JRN"/>
    <n v="0.04"/>
    <n v="2719"/>
    <n v="108.76"/>
    <x v="0"/>
  </r>
  <r>
    <x v="1"/>
    <s v="HERRAMIENTA MENOR  %"/>
    <s v="%"/>
    <n v="1"/>
    <n v="117"/>
    <n v="117"/>
    <x v="1"/>
  </r>
  <r>
    <x v="1"/>
    <s v="HERRAMIENTA MENOR  %"/>
    <s v="%"/>
    <n v="0.02"/>
    <n v="2789"/>
    <n v="55.78"/>
    <x v="1"/>
  </r>
  <r>
    <x v="31"/>
    <s v="CUADRILLA  ALBAÑILERIA  GENERAL 0:2 + PREST.**"/>
    <s v="JRN"/>
    <n v="2.1000000000000001E-2"/>
    <n v="3067"/>
    <n v="64.407000000000011"/>
    <x v="4"/>
  </r>
  <r>
    <x v="47"/>
    <s v="ARENA S/LAVADA CERNIDA DE PEÑA  + transp."/>
    <s v="M3"/>
    <n v="1.3125"/>
    <n v="134529"/>
    <n v="176569.3125"/>
    <x v="2"/>
  </r>
  <r>
    <x v="48"/>
    <s v="Trasiego m3 (2 Ayudantes) **  &lt; 50.00 Ml"/>
    <s v="M3"/>
    <n v="1.05"/>
    <n v="15295"/>
    <n v="16059.75"/>
    <x v="3"/>
  </r>
  <r>
    <x v="1"/>
    <s v="HERRAMIENTA MENOR  %"/>
    <s v="%"/>
    <n v="1"/>
    <n v="875"/>
    <n v="875"/>
    <x v="1"/>
  </r>
  <r>
    <x v="31"/>
    <s v="CUADRILLA  ALBAÑILERIA  GENERAL 0:2 + PREST.**"/>
    <s v="JRN"/>
    <n v="0.1"/>
    <n v="14603"/>
    <n v="1460.3000000000002"/>
    <x v="4"/>
  </r>
  <r>
    <x v="49"/>
    <s v="ARENA LAVADA DE RIO (Sin Transporte)"/>
    <s v="M3"/>
    <n v="107.1"/>
    <n v="69607"/>
    <n v="7454909.6999999993"/>
    <x v="2"/>
  </r>
  <r>
    <x v="27"/>
    <s v="CARRETILLA PLATON 6 PIES-PLAST-RuedAntipint-Rin me"/>
    <s v="UN"/>
    <n v="1.0200000000000001E-2"/>
    <n v="24"/>
    <n v="0.24480000000000002"/>
    <x v="2"/>
  </r>
  <r>
    <x v="28"/>
    <s v="OFICIAL ALBAÑILERIA GENERAL + PREST. (IDRD)"/>
    <s v="JRN"/>
    <n v="6.1199999999999997E-2"/>
    <n v="70"/>
    <n v="4.2839999999999998"/>
    <x v="0"/>
  </r>
  <r>
    <x v="0"/>
    <s v="AYUDANTE ALBAÑILERIA GENERAL + PREST.(IDRD)"/>
    <s v="JRN"/>
    <n v="4.08"/>
    <n v="2719"/>
    <n v="11093.52"/>
    <x v="0"/>
  </r>
  <r>
    <x v="17"/>
    <s v="VOLQUETA (VIAJE 6M3 Max.3O KM)"/>
    <s v="VJ"/>
    <n v="35.700000000000003"/>
    <n v="89727"/>
    <n v="3203253.9000000004"/>
    <x v="5"/>
  </r>
  <r>
    <x v="1"/>
    <s v="HERRAMIENTA MENOR  %"/>
    <s v="%"/>
    <n v="2.04"/>
    <n v="2789"/>
    <n v="5689.56"/>
    <x v="1"/>
  </r>
  <r>
    <x v="1"/>
    <s v="HERRAMIENTA MENOR  %"/>
    <s v="%"/>
    <n v="102"/>
    <n v="298"/>
    <n v="30396"/>
    <x v="1"/>
  </r>
  <r>
    <x v="16"/>
    <s v="Jornal Cuadrilla (MdeO)  2 Ayud ObraNegra **"/>
    <s v="JRN"/>
    <n v="4.9980000000000002"/>
    <n v="7156"/>
    <n v="35765.688000000002"/>
    <x v="4"/>
  </r>
  <r>
    <x v="50"/>
    <s v="PIEDRA MEDIA ZONGA - RAJON (25-40cm) Sum+Transporte"/>
    <s v="M3"/>
    <n v="1.05"/>
    <n v="99580"/>
    <n v="104559"/>
    <x v="2"/>
  </r>
  <r>
    <x v="27"/>
    <s v="CARRETILLA PLATON 6 PIES-PLAST-RuedAntipint-Rin me"/>
    <s v="UN"/>
    <n v="1E-4"/>
    <n v="24"/>
    <n v="2.4000000000000002E-3"/>
    <x v="2"/>
  </r>
  <r>
    <x v="51"/>
    <s v="VIBROCOMPACTADOR 2 TON (Oper+Comb)"/>
    <s v="HR"/>
    <n v="1.7899999999999999E-2"/>
    <n v="794"/>
    <n v="14.2126"/>
    <x v="1"/>
  </r>
  <r>
    <x v="28"/>
    <s v="OFICIAL ALBAÑILERIA GENERAL + PREST. (IDRD)"/>
    <s v="JRN"/>
    <n v="5.9999999999999995E-4"/>
    <n v="70"/>
    <n v="4.1999999999999996E-2"/>
    <x v="0"/>
  </r>
  <r>
    <x v="0"/>
    <s v="AYUDANTE ALBAÑILERIA GENERAL + PREST.(IDRD)"/>
    <s v="JRN"/>
    <n v="0.04"/>
    <n v="2719"/>
    <n v="108.76"/>
    <x v="0"/>
  </r>
  <r>
    <x v="17"/>
    <s v="VOLQUETA (VIAJE 6M3 Max.3O KM)"/>
    <s v="VJ"/>
    <n v="0.17"/>
    <n v="43582"/>
    <n v="7408.9400000000005"/>
    <x v="5"/>
  </r>
  <r>
    <x v="1"/>
    <s v="HERRAMIENTA MENOR  %"/>
    <s v="%"/>
    <n v="0.02"/>
    <n v="2789"/>
    <n v="55.78"/>
    <x v="1"/>
  </r>
  <r>
    <x v="1"/>
    <s v="HERRAMIENTA MENOR  %"/>
    <s v="%"/>
    <n v="1"/>
    <n v="439"/>
    <n v="439"/>
    <x v="1"/>
  </r>
  <r>
    <x v="52"/>
    <s v="CUADRILLA  ALBAÑILERIA  GENERAL 1:4 +PREST.**"/>
    <s v="JRN"/>
    <n v="4.5999999999999999E-2"/>
    <n v="19162"/>
    <n v="881.452"/>
    <x v="3"/>
  </r>
  <r>
    <x v="53"/>
    <s v="AGUA DE CARROTANQUE"/>
    <s v="LT"/>
    <n v="73"/>
    <n v="1533"/>
    <n v="111909"/>
    <x v="2"/>
  </r>
  <r>
    <x v="54"/>
    <s v="VIBROCOMPACT.DOBLE RODILLO 3 TON (OPER+COMB)"/>
    <s v="HR"/>
    <n v="0.3"/>
    <n v="17432"/>
    <n v="5229.5999999999995"/>
    <x v="1"/>
  </r>
  <r>
    <x v="55"/>
    <s v="Recebo Subbase granular  - Sin transporte"/>
    <s v="M3"/>
    <n v="1.3"/>
    <n v="30668"/>
    <n v="39868.400000000001"/>
    <x v="2"/>
  </r>
  <r>
    <x v="17"/>
    <s v="VOLQUETA (VIAJE 6M3 Max.3O KM)"/>
    <s v="VJ"/>
    <n v="0.216"/>
    <n v="55374"/>
    <n v="11960.784"/>
    <x v="5"/>
  </r>
  <r>
    <x v="56"/>
    <s v="CUADRILLA  ALBAÑILERIA  GENERAL 1:1 +PREST.**"/>
    <s v="JRN"/>
    <n v="8.8200000000000001E-2"/>
    <n v="17420"/>
    <n v="1536.444"/>
    <x v="3"/>
  </r>
  <r>
    <x v="1"/>
    <s v="HERRAMIENTA MENOR  %"/>
    <s v="%"/>
    <n v="1"/>
    <n v="730"/>
    <n v="730"/>
    <x v="1"/>
  </r>
  <r>
    <x v="57"/>
    <s v="Triturado 3/4&quot; a 1&quot; Lavado(Inc. transporte) **"/>
    <s v="M3"/>
    <n v="1.02"/>
    <n v="132062"/>
    <n v="134703.24"/>
    <x v="2"/>
  </r>
  <r>
    <x v="16"/>
    <s v="Jornal Cuadrilla (MdeO)  2 Ayud ObraNegra **"/>
    <s v="JRN"/>
    <n v="0.1"/>
    <n v="14603"/>
    <n v="1460.3000000000002"/>
    <x v="4"/>
  </r>
  <r>
    <x v="58"/>
    <s v="CARBONILLA ESCORIA CON TRANSPORTE"/>
    <s v="M3"/>
    <n v="1.02"/>
    <n v="135904"/>
    <n v="138622.08000000002"/>
    <x v="2"/>
  </r>
  <r>
    <x v="1"/>
    <s v="HERRAMIENTA MENOR  %"/>
    <s v="%"/>
    <n v="1"/>
    <n v="2074"/>
    <n v="2074"/>
    <x v="1"/>
  </r>
  <r>
    <x v="16"/>
    <s v="Jornal Cuadrilla (MdeO)  2 Ayud ObraNegra **"/>
    <s v="JRN"/>
    <n v="0.14199999999999999"/>
    <n v="20737"/>
    <n v="2944.6539999999995"/>
    <x v="4"/>
  </r>
  <r>
    <x v="27"/>
    <s v="CARRETILLA PLATON 6 PIES-PLAST-RuedAntipint-Rin me"/>
    <s v="UN"/>
    <n v="2.9999999999999997E-4"/>
    <n v="71"/>
    <n v="2.1299999999999999E-2"/>
    <x v="2"/>
  </r>
  <r>
    <x v="28"/>
    <s v="OFICIAL ALBAÑILERIA GENERAL + PREST. (IDRD)"/>
    <s v="JRN"/>
    <n v="1.5E-3"/>
    <n v="174"/>
    <n v="0.26100000000000001"/>
    <x v="0"/>
  </r>
  <r>
    <x v="15"/>
    <s v="TIERRA NEGRA +TRANSPORTE"/>
    <s v="M3"/>
    <n v="0.30599999999999999"/>
    <n v="15082"/>
    <n v="4615.0919999999996"/>
    <x v="2"/>
  </r>
  <r>
    <x v="58"/>
    <s v="CARBONILLA ESCORIA CON TRANSPORTE"/>
    <s v="M3"/>
    <n v="1.02"/>
    <n v="135904"/>
    <n v="138622.08000000002"/>
    <x v="2"/>
  </r>
  <r>
    <x v="0"/>
    <s v="AYUDANTE ALBAÑILERIA GENERAL + PREST.(IDRD)"/>
    <s v="JRN"/>
    <n v="0.1"/>
    <n v="6799"/>
    <n v="679.90000000000009"/>
    <x v="0"/>
  </r>
  <r>
    <x v="59"/>
    <s v="ARENA LAVADA DE RIO  + transporte"/>
    <s v="M3"/>
    <n v="0.7"/>
    <n v="108627"/>
    <n v="76038.899999999994"/>
    <x v="2"/>
  </r>
  <r>
    <x v="1"/>
    <s v="HERRAMIENTA MENOR  %"/>
    <s v="%"/>
    <n v="0.05"/>
    <n v="6972"/>
    <n v="348.6"/>
    <x v="1"/>
  </r>
  <r>
    <x v="1"/>
    <s v="HERRAMIENTA MENOR  %"/>
    <s v="%"/>
    <n v="1"/>
    <n v="5516"/>
    <n v="5516"/>
    <x v="1"/>
  </r>
  <r>
    <x v="9"/>
    <s v="RODILLO  ARRASTRE MANUAL"/>
    <s v="DD"/>
    <n v="2.5000000000000001E-2"/>
    <n v="3751"/>
    <n v="93.775000000000006"/>
    <x v="1"/>
  </r>
  <r>
    <x v="16"/>
    <s v="Jornal Cuadrilla (MdeO)  2 Ayud ObraNegra **"/>
    <s v="JRN"/>
    <n v="0.33"/>
    <n v="48191"/>
    <n v="15903.03"/>
    <x v="4"/>
  </r>
  <r>
    <x v="27"/>
    <s v="CARRETILLA PLATON 6 PIES-PLAST-RuedAntipint-Rin me"/>
    <s v="UN"/>
    <n v="2.9999999999999997E-4"/>
    <n v="71"/>
    <n v="2.1299999999999999E-2"/>
    <x v="2"/>
  </r>
  <r>
    <x v="60"/>
    <s v="ARENA PELDAR TIPO FLINT+Cargue+Transp.Zipaq**"/>
    <s v="M3"/>
    <n v="1.02"/>
    <n v="222920"/>
    <n v="227378.4"/>
    <x v="2"/>
  </r>
  <r>
    <x v="28"/>
    <s v="OFICIAL ALBAÑILERIA GENERAL + PREST. (IDRD)"/>
    <s v="JRN"/>
    <n v="1.2999999999999999E-3"/>
    <n v="151"/>
    <n v="0.1963"/>
    <x v="0"/>
  </r>
  <r>
    <x v="0"/>
    <s v="AYUDANTE ALBAÑILERIA GENERAL + PREST.(IDRD)"/>
    <s v="JRN"/>
    <n v="8.4000000000000005E-2"/>
    <n v="5711"/>
    <n v="479.72400000000005"/>
    <x v="0"/>
  </r>
  <r>
    <x v="1"/>
    <s v="HERRAMIENTA MENOR  %"/>
    <s v="%"/>
    <n v="1"/>
    <n v="907"/>
    <n v="907"/>
    <x v="1"/>
  </r>
  <r>
    <x v="1"/>
    <s v="HERRAMIENTA MENOR  %"/>
    <s v="%"/>
    <n v="4.2000000000000003E-2"/>
    <n v="5857"/>
    <n v="245.99400000000003"/>
    <x v="1"/>
  </r>
  <r>
    <x v="16"/>
    <s v="Jornal Cuadrilla (MdeO)  2 Ayud ObraNegra **"/>
    <s v="JRN"/>
    <n v="0.16700000000000001"/>
    <n v="24387"/>
    <n v="4072.6290000000004"/>
    <x v="4"/>
  </r>
  <r>
    <x v="61"/>
    <s v="POLVO DE LADRILLO+TRANSPORTE"/>
    <s v="M3"/>
    <n v="10.199999999999999"/>
    <n v="293222"/>
    <n v="2990864.4"/>
    <x v="2"/>
  </r>
  <r>
    <x v="1"/>
    <s v="HERRAMIENTA MENOR  %"/>
    <s v="%"/>
    <n v="10"/>
    <n v="1971"/>
    <n v="19710"/>
    <x v="1"/>
  </r>
  <r>
    <x v="9"/>
    <s v="RODILLO  ARRASTRE MANUAL"/>
    <s v="DD"/>
    <n v="0.51"/>
    <n v="7652"/>
    <n v="3902.52"/>
    <x v="1"/>
  </r>
  <r>
    <x v="16"/>
    <s v="Jornal Cuadrilla (MdeO)  2 Ayud ObraNegra **"/>
    <s v="JRN"/>
    <n v="2.7"/>
    <n v="39429"/>
    <n v="106458.3"/>
    <x v="4"/>
  </r>
  <r>
    <x v="62"/>
    <s v="Geotextil T2100 ** y/o ST 200"/>
    <s v="M2"/>
    <n v="1"/>
    <n v="5800"/>
    <n v="5800"/>
    <x v="2"/>
  </r>
  <r>
    <x v="63"/>
    <s v="Geotextil T-2400"/>
    <s v="M2"/>
    <n v="1"/>
    <n v="6257"/>
    <n v="6257"/>
    <x v="2"/>
  </r>
  <r>
    <x v="64"/>
    <s v="Cespedon de Pasto Kikuyo+transp **"/>
    <s v="M2"/>
    <n v="1"/>
    <n v="8838"/>
    <n v="8838"/>
    <x v="2"/>
  </r>
  <r>
    <x v="28"/>
    <s v="OFICIAL ALBAÑILERIA GENERAL + PREST. (IDRD)"/>
    <s v="JRN"/>
    <n v="5.9999999999999995E-4"/>
    <n v="70"/>
    <n v="4.1999999999999996E-2"/>
    <x v="0"/>
  </r>
  <r>
    <x v="0"/>
    <s v="AYUDANTE ALBAÑILERIA GENERAL + PREST.(IDRD)"/>
    <s v="JRN"/>
    <n v="2.5999999999999999E-3"/>
    <n v="177"/>
    <n v="0.4602"/>
    <x v="0"/>
  </r>
  <r>
    <x v="0"/>
    <s v="AYUDANTE ALBAÑILERIA GENERAL + PREST.(IDRD)"/>
    <s v="JRN"/>
    <n v="5.9999999999999995E-4"/>
    <n v="41"/>
    <n v="2.4599999999999997E-2"/>
    <x v="0"/>
  </r>
  <r>
    <x v="5"/>
    <s v="Guadañadora gasolina (Oper+Comb) **"/>
    <s v="HR"/>
    <n v="5.9999999999999995E-4"/>
    <n v="3"/>
    <n v="1.8E-3"/>
    <x v="1"/>
  </r>
  <r>
    <x v="17"/>
    <s v="VOLQUETA (VIAJE 6M3 Max.3O KM)"/>
    <s v="VJ"/>
    <n v="8.0000000000000004E-4"/>
    <n v="205"/>
    <n v="0.16400000000000001"/>
    <x v="5"/>
  </r>
  <r>
    <x v="1"/>
    <s v="HERRAMIENTA MENOR  %"/>
    <s v="%"/>
    <n v="1"/>
    <n v="38"/>
    <n v="38"/>
    <x v="1"/>
  </r>
  <r>
    <x v="1"/>
    <s v="HERRAMIENTA MENOR  %"/>
    <s v="%"/>
    <n v="2.2000000000000001E-3"/>
    <n v="3"/>
    <n v="6.6E-3"/>
    <x v="1"/>
  </r>
  <r>
    <x v="1"/>
    <s v="HERRAMIENTA MENOR  %"/>
    <s v="%"/>
    <n v="1"/>
    <n v="10"/>
    <n v="10"/>
    <x v="1"/>
  </r>
  <r>
    <x v="65"/>
    <s v="ACCESORIOS DE CONEXION INSTALACIONES HIDRÁULICAS**"/>
    <s v="GL"/>
    <n v="4.0000000000000002E-4"/>
    <n v="7"/>
    <n v="2.8E-3"/>
    <x v="2"/>
  </r>
  <r>
    <x v="66"/>
    <s v="Aspersor Impacto en Bronce (1/2&quot;) **"/>
    <s v="UN"/>
    <n v="2.2000000000000001E-3"/>
    <n v="83"/>
    <n v="0.18260000000000001"/>
    <x v="2"/>
  </r>
  <r>
    <x v="16"/>
    <s v="Jornal Cuadrilla (MdeO)  2 Ayud ObraNegra **"/>
    <s v="JRN"/>
    <n v="5.0000000000000001E-4"/>
    <n v="73"/>
    <n v="3.6499999999999998E-2"/>
    <x v="4"/>
  </r>
  <r>
    <x v="67"/>
    <s v="SERVICIO DE SACAPANTA MECANICA"/>
    <s v="M2"/>
    <n v="1"/>
    <n v="1380"/>
    <n v="1380"/>
    <x v="6"/>
  </r>
  <r>
    <x v="68"/>
    <s v="Manguera Riego Manual d=1/2&quot;(Sum+Inst.)"/>
    <s v="ML"/>
    <n v="5.5999999999999999E-3"/>
    <n v="55"/>
    <n v="0.308"/>
    <x v="4"/>
  </r>
  <r>
    <x v="8"/>
    <s v="Jornal Cuadrilla (MdeO) 1Ayud+1Ofic ObraNegra **"/>
    <s v="JRN"/>
    <n v="39.8964"/>
    <n v="119"/>
    <n v="4747.6715999999997"/>
    <x v="3"/>
  </r>
  <r>
    <x v="69"/>
    <s v="AIREADOR EQUIPO PERF CESPED C/OPERARIO"/>
    <s v="M2"/>
    <n v="66494"/>
    <n v="1146"/>
    <n v="76202124"/>
    <x v="1"/>
  </r>
  <r>
    <x v="0"/>
    <s v="AYUDANTE ALBAÑILERIA GENERAL + PREST.(IDRD)"/>
    <s v="JRN"/>
    <n v="5.7392000000000003"/>
    <n v="14"/>
    <n v="80.348800000000011"/>
    <x v="0"/>
  </r>
  <r>
    <x v="70"/>
    <s v="EQUIPO TOP DRESSING (OPER+COMB)"/>
    <s v="M2"/>
    <n v="28696"/>
    <n v="883"/>
    <n v="25338568"/>
    <x v="1"/>
  </r>
  <r>
    <x v="0"/>
    <s v="AYUDANTE ALBAÑILERIA GENERAL + PREST.(IDRD)"/>
    <s v="JRN"/>
    <n v="46.481000000000002"/>
    <n v="34"/>
    <n v="1580.354"/>
    <x v="0"/>
  </r>
  <r>
    <x v="71"/>
    <s v="Fungicida   Fulgitox**"/>
    <s v="LT"/>
    <n v="232.405"/>
    <n v="102"/>
    <n v="23705.31"/>
    <x v="2"/>
  </r>
  <r>
    <x v="72"/>
    <s v="Adherente fungicida Agrotin **"/>
    <s v="LT"/>
    <n v="83.665800000000004"/>
    <n v="24"/>
    <n v="2007.9792000000002"/>
    <x v="2"/>
  </r>
  <r>
    <x v="13"/>
    <s v="EQUIPO FUMIGADOR MANUAL DE ESPALDA – TANQUE 20 LTS"/>
    <s v="UN"/>
    <n v="9.2962000000000007"/>
    <n v="27"/>
    <n v="250.99740000000003"/>
    <x v="2"/>
  </r>
  <r>
    <x v="0"/>
    <s v="AYUDANTE ALBAÑILERIA GENERAL + PREST.(IDRD)"/>
    <s v="JRN"/>
    <n v="58.9"/>
    <n v="1292"/>
    <n v="76098.8"/>
    <x v="0"/>
  </r>
  <r>
    <x v="73"/>
    <s v="FERTILIZANTE ORGANICO TIPO HUMUS"/>
    <s v="KG"/>
    <n v="3193"/>
    <n v="3969"/>
    <n v="12673017"/>
    <x v="2"/>
  </r>
  <r>
    <x v="0"/>
    <s v="AYUDANTE ALBAÑILERIA GENERAL + PREST.(IDRD)"/>
    <s v="JRN"/>
    <n v="1.9E-2"/>
    <n v="1292"/>
    <n v="24.547999999999998"/>
    <x v="0"/>
  </r>
  <r>
    <x v="74"/>
    <s v="FertilizanteQuím.granuladFoliar-orgánNPK(saco 50kg"/>
    <s v="KG"/>
    <n v="1.02"/>
    <n v="2088"/>
    <n v="2129.7600000000002"/>
    <x v="2"/>
  </r>
  <r>
    <x v="75"/>
    <s v="MANGUERA 1/2&quot; TRANSP.C-40(ROLLO 100M)**"/>
    <s v="ML"/>
    <n v="5.7000000000000002E-3"/>
    <n v="9"/>
    <n v="5.1299999999999998E-2"/>
    <x v="2"/>
  </r>
  <r>
    <x v="0"/>
    <s v="AYUDANTE ALBAÑILERIA GENERAL + PREST.(IDRD)"/>
    <s v="JRN"/>
    <n v="8.0000000000000004E-4"/>
    <n v="54"/>
    <n v="4.3200000000000002E-2"/>
    <x v="0"/>
  </r>
  <r>
    <x v="1"/>
    <s v="HERRAMIENTA MENOR  %"/>
    <s v="%"/>
    <n v="1"/>
    <n v="13"/>
    <n v="13"/>
    <x v="1"/>
  </r>
  <r>
    <x v="1"/>
    <s v="HERRAMIENTA MENOR  %"/>
    <s v="%"/>
    <n v="2.2000000000000001E-3"/>
    <n v="3"/>
    <n v="6.6E-3"/>
    <x v="1"/>
  </r>
  <r>
    <x v="1"/>
    <s v="HERRAMIENTA MENOR  %"/>
    <s v="%"/>
    <n v="5.5999999999999999E-3"/>
    <n v="1"/>
    <n v="5.5999999999999999E-3"/>
    <x v="1"/>
  </r>
  <r>
    <x v="76"/>
    <s v="Accesorios  de Conexión para Manguera de Riego**"/>
    <s v="UN"/>
    <n v="5.5999999999999999E-3"/>
    <n v="35"/>
    <n v="0.19600000000000001"/>
    <x v="2"/>
  </r>
  <r>
    <x v="65"/>
    <s v="ACCESORIOS DE CONEXION INSTALACIONES HIDRÁULICAS**"/>
    <s v="GL"/>
    <n v="4.0000000000000002E-4"/>
    <n v="7"/>
    <n v="2.8E-3"/>
    <x v="2"/>
  </r>
  <r>
    <x v="66"/>
    <s v="Aspersor Impacto en Bronce (1/2&quot;) **"/>
    <s v="UN"/>
    <n v="2.2000000000000001E-3"/>
    <n v="83"/>
    <n v="0.18260000000000001"/>
    <x v="2"/>
  </r>
  <r>
    <x v="16"/>
    <s v="Jornal Cuadrilla (MdeO)  2 Ayud ObraNegra **"/>
    <s v="JRN"/>
    <n v="5.0000000000000001E-4"/>
    <n v="73"/>
    <n v="3.6499999999999998E-2"/>
    <x v="4"/>
  </r>
  <r>
    <x v="77"/>
    <s v="SERVICIO DE SACAPANTAS ROLLO GRANDE (1.5M)"/>
    <s v="M2"/>
    <n v="1"/>
    <n v="4796"/>
    <n v="4796"/>
    <x v="2"/>
  </r>
  <r>
    <x v="78"/>
    <s v="Malla en hilos de polietileno"/>
    <s v="M2"/>
    <n v="1"/>
    <n v="2144"/>
    <n v="2144"/>
    <x v="2"/>
  </r>
  <r>
    <x v="1"/>
    <s v="HERRAMIENTA MENOR  %"/>
    <s v="%"/>
    <n v="5884"/>
    <n v="66"/>
    <n v="388344"/>
    <x v="1"/>
  </r>
  <r>
    <x v="16"/>
    <s v="Jornal Cuadrilla (MdeO)  2 Ayud ObraNegra **"/>
    <s v="JRN"/>
    <n v="44.13"/>
    <n v="1095"/>
    <n v="48322.350000000006"/>
    <x v="4"/>
  </r>
  <r>
    <x v="49"/>
    <s v="ARENA LAVADA DE RIO (Sin Transporte)"/>
    <s v="M3"/>
    <n v="0.40720000000000001"/>
    <n v="26994"/>
    <n v="10991.9568"/>
    <x v="2"/>
  </r>
  <r>
    <x v="79"/>
    <s v="CEMENTO GRIS (APUS)"/>
    <s v="KG"/>
    <n v="257.24560000000002"/>
    <n v="151260"/>
    <n v="38910969.456"/>
    <x v="2"/>
  </r>
  <r>
    <x v="53"/>
    <s v="AGUA DE CARROTANQUE"/>
    <s v="LT"/>
    <n v="123.9961"/>
    <n v="2604"/>
    <n v="322885.8444"/>
    <x v="2"/>
  </r>
  <r>
    <x v="27"/>
    <s v="CARRETILLA PLATON 6 PIES-PLAST-RuedAntipint-Rin me"/>
    <s v="UN"/>
    <n v="0"/>
    <n v="0"/>
    <n v="0"/>
    <x v="2"/>
  </r>
  <r>
    <x v="80"/>
    <s v="PORTERIA  FUTBOL PROFESIONAL 7.32 ml (SUM)FIJA"/>
    <s v="JGO"/>
    <n v="1"/>
    <n v="4794924"/>
    <n v="4794924"/>
    <x v="2"/>
  </r>
  <r>
    <x v="81"/>
    <s v="Gravilla de rio 3/4&quot; (Con Transporte)"/>
    <s v="M3"/>
    <n v="0.4133"/>
    <n v="66117"/>
    <n v="27326.1561"/>
    <x v="2"/>
  </r>
  <r>
    <x v="28"/>
    <s v="OFICIAL ALBAÑILERIA GENERAL + PREST. (IDRD)"/>
    <s v="JRN"/>
    <n v="2.0000000000000001E-4"/>
    <n v="23"/>
    <n v="4.5999999999999999E-3"/>
    <x v="0"/>
  </r>
  <r>
    <x v="0"/>
    <s v="AYUDANTE ALBAÑILERIA GENERAL + PREST.(IDRD)"/>
    <s v="JRN"/>
    <n v="1.4200000000000001E-2"/>
    <n v="965"/>
    <n v="13.703000000000001"/>
    <x v="0"/>
  </r>
  <r>
    <x v="0"/>
    <s v="AYUDANTE ALBAÑILERIA GENERAL + PREST.(IDRD)"/>
    <s v="JRN"/>
    <n v="0.53029999999999999"/>
    <n v="36052"/>
    <n v="19118.375599999999"/>
    <x v="0"/>
  </r>
  <r>
    <x v="17"/>
    <s v="VOLQUETA (VIAJE 6M3 Max.3O KM)"/>
    <s v="VJ"/>
    <n v="0.5665"/>
    <n v="145229"/>
    <n v="82272.228499999997"/>
    <x v="5"/>
  </r>
  <r>
    <x v="17"/>
    <s v="VOLQUETA (VIAJE 6M3 Max.3O KM)"/>
    <s v="VJ"/>
    <n v="0.1381"/>
    <n v="35404"/>
    <n v="4889.2924000000003"/>
    <x v="5"/>
  </r>
  <r>
    <x v="1"/>
    <s v="HERRAMIENTA MENOR  %"/>
    <s v="%"/>
    <n v="7.1000000000000004E-3"/>
    <n v="159"/>
    <n v="1.1289"/>
    <x v="1"/>
  </r>
  <r>
    <x v="1"/>
    <s v="HERRAMIENTA MENOR  %"/>
    <s v="%"/>
    <n v="1"/>
    <n v="22464"/>
    <n v="22464"/>
    <x v="1"/>
  </r>
  <r>
    <x v="1"/>
    <s v="HERRAMIENTA MENOR  %"/>
    <s v="%"/>
    <n v="0.64"/>
    <n v="14377"/>
    <n v="9201.2800000000007"/>
    <x v="1"/>
  </r>
  <r>
    <x v="82"/>
    <s v="CUADRILLA  ALBAÑILERIA  GENERAL 1:3 +PREST.**"/>
    <s v="JRN"/>
    <n v="1.2"/>
    <n v="412247"/>
    <n v="494696.39999999997"/>
    <x v="3"/>
  </r>
  <r>
    <x v="49"/>
    <s v="ARENA LAVADA DE RIO (Sin Transporte)"/>
    <s v="M3"/>
    <n v="0.18140000000000001"/>
    <n v="12025"/>
    <n v="2181.335"/>
    <x v="2"/>
  </r>
  <r>
    <x v="79"/>
    <s v="CEMENTO GRIS (APUS)"/>
    <s v="KG"/>
    <n v="114.7145"/>
    <n v="67452"/>
    <n v="7737722.4539999999"/>
    <x v="2"/>
  </r>
  <r>
    <x v="53"/>
    <s v="AGUA DE CARROTANQUE"/>
    <s v="LT"/>
    <n v="77.374499999999998"/>
    <n v="1625"/>
    <n v="125733.5625"/>
    <x v="2"/>
  </r>
  <r>
    <x v="27"/>
    <s v="CARRETILLA PLATON 6 PIES-PLAST-RuedAntipint-Rin me"/>
    <s v="UN"/>
    <n v="0"/>
    <n v="0"/>
    <n v="0"/>
    <x v="2"/>
  </r>
  <r>
    <x v="81"/>
    <s v="Gravilla de rio 3/4&quot; (Con Transporte)"/>
    <s v="M3"/>
    <n v="0.3619"/>
    <n v="57895"/>
    <n v="20952.200499999999"/>
    <x v="2"/>
  </r>
  <r>
    <x v="83"/>
    <s v="Marcos Mini-Futbol (SUM)+Malla **"/>
    <s v="JGO"/>
    <n v="1"/>
    <n v="2761145"/>
    <n v="2761145"/>
    <x v="2"/>
  </r>
  <r>
    <x v="28"/>
    <s v="OFICIAL ALBAÑILERIA GENERAL + PREST. (IDRD)"/>
    <s v="JRN"/>
    <n v="0.1033"/>
    <n v="11974"/>
    <n v="1236.9141999999999"/>
    <x v="0"/>
  </r>
  <r>
    <x v="28"/>
    <s v="OFICIAL ALBAÑILERIA GENERAL + PREST. (IDRD)"/>
    <s v="JRN"/>
    <n v="1E-4"/>
    <n v="12"/>
    <n v="1.2000000000000001E-3"/>
    <x v="0"/>
  </r>
  <r>
    <x v="0"/>
    <s v="AYUDANTE ALBAÑILERIA GENERAL + PREST.(IDRD)"/>
    <s v="JRN"/>
    <n v="9.4000000000000004E-3"/>
    <n v="639"/>
    <n v="6.0066000000000006"/>
    <x v="0"/>
  </r>
  <r>
    <x v="0"/>
    <s v="AYUDANTE ALBAÑILERIA GENERAL + PREST.(IDRD)"/>
    <s v="JRN"/>
    <n v="0.30030000000000001"/>
    <n v="20416"/>
    <n v="6130.9248000000007"/>
    <x v="0"/>
  </r>
  <r>
    <x v="17"/>
    <s v="VOLQUETA (VIAJE 6M3 Max.3O KM)"/>
    <s v="VJ"/>
    <n v="0.5171"/>
    <n v="132565"/>
    <n v="68549.361499999999"/>
    <x v="5"/>
  </r>
  <r>
    <x v="1"/>
    <s v="HERRAMIENTA MENOR  %"/>
    <s v="%"/>
    <n v="0.48099999999999998"/>
    <n v="0"/>
    <n v="0"/>
    <x v="1"/>
  </r>
  <r>
    <x v="1"/>
    <s v="HERRAMIENTA MENOR  %"/>
    <s v="%"/>
    <n v="1"/>
    <n v="10241"/>
    <n v="10241"/>
    <x v="1"/>
  </r>
  <r>
    <x v="1"/>
    <s v="HERRAMIENTA MENOR  %"/>
    <s v="%"/>
    <n v="4.7000000000000002E-3"/>
    <n v="655"/>
    <n v="3.0785"/>
    <x v="1"/>
  </r>
  <r>
    <x v="82"/>
    <s v="CUADRILLA  ALBAÑILERIA  GENERAL 1:3 +PREST.**"/>
    <s v="JRN"/>
    <n v="0.5"/>
    <n v="171770"/>
    <n v="85885"/>
    <x v="3"/>
  </r>
  <r>
    <x v="84"/>
    <s v="ESMALTE ALQUIDICO BLANCO SIKA  (313050)"/>
    <s v="GLN"/>
    <n v="1"/>
    <n v="94474"/>
    <n v="94474"/>
    <x v="2"/>
  </r>
  <r>
    <x v="85"/>
    <s v="ANTICORROSIVO OXIDO DE HIERRO ROJO"/>
    <s v="GLN"/>
    <n v="1"/>
    <n v="45849"/>
    <n v="45849"/>
    <x v="2"/>
  </r>
  <r>
    <x v="86"/>
    <s v="SOLDADURA DE 3/32 Ref. 6013"/>
    <s v="KG"/>
    <n v="2.625"/>
    <n v="50954"/>
    <n v="133754.25"/>
    <x v="2"/>
  </r>
  <r>
    <x v="87"/>
    <s v="EQUIPO SOLDADURA 220 AMP ELECTRICO"/>
    <s v="DD"/>
    <n v="1"/>
    <n v="42876"/>
    <n v="42876"/>
    <x v="1"/>
  </r>
  <r>
    <x v="1"/>
    <s v="HERRAMIENTA MENOR  %"/>
    <s v="%"/>
    <n v="1"/>
    <n v="3960"/>
    <n v="3960"/>
    <x v="1"/>
  </r>
  <r>
    <x v="88"/>
    <s v="CUADRILLA  CARPINTERIA EN OBRA 1:1+PREST.**"/>
    <s v="JRN"/>
    <n v="1"/>
    <n v="198016"/>
    <n v="198016"/>
    <x v="4"/>
  </r>
  <r>
    <x v="89"/>
    <s v="CAMIONETA PICKUP"/>
    <s v="DD"/>
    <n v="0.2"/>
    <n v="32853"/>
    <n v="6570.6"/>
    <x v="5"/>
  </r>
  <r>
    <x v="8"/>
    <s v="Jornal Cuadrilla (MdeO) 1Ayud+1Ofic ObraNegra **"/>
    <s v="JRN"/>
    <n v="0.3"/>
    <n v="59252"/>
    <n v="17775.599999999999"/>
    <x v="3"/>
  </r>
  <r>
    <x v="1"/>
    <s v="HERRAMIENTA MENOR  %"/>
    <s v="%"/>
    <n v="1"/>
    <n v="5925"/>
    <n v="5925"/>
    <x v="1"/>
  </r>
  <r>
    <x v="90"/>
    <s v="MallaPort.FutbolSemiprof.Cal.4,Nylon.ImpCuadro10cm"/>
    <s v="JGO"/>
    <n v="1"/>
    <n v="1313151"/>
    <n v="1313151"/>
    <x v="2"/>
  </r>
  <r>
    <x v="89"/>
    <s v="CAMIONETA PICKUP"/>
    <s v="DD"/>
    <n v="0.2"/>
    <n v="32853"/>
    <n v="6570.6"/>
    <x v="5"/>
  </r>
  <r>
    <x v="8"/>
    <s v="Jornal Cuadrilla (MdeO) 1Ayud+1Ofic ObraNegra **"/>
    <s v="JRN"/>
    <n v="0.42"/>
    <n v="82953"/>
    <n v="34840.26"/>
    <x v="3"/>
  </r>
  <r>
    <x v="1"/>
    <s v="HERRAMIENTA MENOR  %"/>
    <s v="%"/>
    <n v="1"/>
    <n v="8295"/>
    <n v="8295"/>
    <x v="1"/>
  </r>
  <r>
    <x v="91"/>
    <s v="MALLA FUTBOL PROF.CAL.8,Nylon Imp.Hexago.8cmCampin"/>
    <s v="JGO"/>
    <n v="1"/>
    <n v="1374724"/>
    <n v="1374724"/>
    <x v="2"/>
  </r>
  <r>
    <x v="0"/>
    <s v="AYUDANTE ALBAÑILERIA GENERAL + PREST.(IDRD)"/>
    <s v="JRN"/>
    <n v="0.44"/>
    <n v="29913"/>
    <n v="13161.72"/>
    <x v="0"/>
  </r>
  <r>
    <x v="1"/>
    <s v="HERRAMIENTA MENOR  %"/>
    <s v="%"/>
    <n v="1"/>
    <n v="598"/>
    <n v="598"/>
    <x v="1"/>
  </r>
  <r>
    <x v="92"/>
    <s v="Banderín asta esquinera(Estaca+Banderín) futbol(4u"/>
    <s v="JGO"/>
    <n v="1"/>
    <n v="513089"/>
    <n v="513089"/>
    <x v="2"/>
  </r>
  <r>
    <x v="18"/>
    <s v="ALAMBRE NEGRO   Cal. 18"/>
    <s v="KG"/>
    <n v="7.3499999999999996E-2"/>
    <n v="479"/>
    <n v="35.206499999999998"/>
    <x v="2"/>
  </r>
  <r>
    <x v="49"/>
    <s v="ARENA LAVADA DE RIO (Sin Transporte)"/>
    <s v="M3"/>
    <n v="6.0199999999999997E-2"/>
    <n v="3991"/>
    <n v="240.25819999999999"/>
    <x v="2"/>
  </r>
  <r>
    <x v="93"/>
    <s v="HIERRO PR-60 Corru/Fig    3/8&quot;"/>
    <s v="KG"/>
    <n v="2.4"/>
    <n v="11282"/>
    <n v="27076.799999999999"/>
    <x v="2"/>
  </r>
  <r>
    <x v="94"/>
    <s v="RANA A GASOLINA DE 50X75 CM"/>
    <s v="DD"/>
    <n v="2.41E-2"/>
    <n v="1193"/>
    <n v="28.751300000000001"/>
    <x v="1"/>
  </r>
  <r>
    <x v="95"/>
    <s v="PUNTILLA 1&quot; CON CABEZA"/>
    <s v="LB"/>
    <n v="1"/>
    <n v="5254"/>
    <n v="5254"/>
    <x v="2"/>
  </r>
  <r>
    <x v="79"/>
    <s v="CEMENTO GRIS (APUS)"/>
    <s v="KG"/>
    <n v="35.726999999999997"/>
    <n v="21007"/>
    <n v="750517.08899999992"/>
    <x v="2"/>
  </r>
  <r>
    <x v="79"/>
    <s v="CEMENTO GRIS (APUS)"/>
    <s v="KG"/>
    <n v="0.60570000000000002"/>
    <n v="356"/>
    <n v="215.6292"/>
    <x v="2"/>
  </r>
  <r>
    <x v="53"/>
    <s v="AGUA DE CARROTANQUE"/>
    <s v="LT"/>
    <n v="22.055"/>
    <n v="463"/>
    <n v="10211.465"/>
    <x v="2"/>
  </r>
  <r>
    <x v="53"/>
    <s v="AGUA DE CARROTANQUE"/>
    <s v="LT"/>
    <n v="0.3024"/>
    <n v="6"/>
    <n v="1.8144"/>
    <x v="2"/>
  </r>
  <r>
    <x v="53"/>
    <s v="AGUA DE CARROTANQUE"/>
    <s v="LT"/>
    <n v="16.498000000000001"/>
    <n v="346"/>
    <n v="5708.308"/>
    <x v="2"/>
  </r>
  <r>
    <x v="96"/>
    <s v="TABLA BURRA (25x2,5CM) L=3M- ORDINARIO"/>
    <s v="ML"/>
    <n v="1.3332999999999999"/>
    <n v="9673"/>
    <n v="12897.010899999999"/>
    <x v="2"/>
  </r>
  <r>
    <x v="27"/>
    <s v="CARRETILLA PLATON 6 PIES-PLAST-RuedAntipint-Rin me"/>
    <s v="UN"/>
    <n v="2.0000000000000001E-4"/>
    <n v="48"/>
    <n v="9.6000000000000009E-3"/>
    <x v="2"/>
  </r>
  <r>
    <x v="97"/>
    <s v="Recebo Comun sin transporte"/>
    <s v="M3"/>
    <n v="0.29380000000000001"/>
    <n v="3038"/>
    <n v="892.56439999999998"/>
    <x v="2"/>
  </r>
  <r>
    <x v="97"/>
    <s v="Recebo Comun sin transporte"/>
    <s v="M3"/>
    <n v="0.41599999999999998"/>
    <n v="4301"/>
    <n v="1789.2159999999999"/>
    <x v="2"/>
  </r>
  <r>
    <x v="62"/>
    <s v="Geotextil T2100 ** y/o ST 200"/>
    <s v="M2"/>
    <n v="2.87"/>
    <n v="16646"/>
    <n v="47774.020000000004"/>
    <x v="2"/>
  </r>
  <r>
    <x v="98"/>
    <s v="SikaAer D (toxement Air mix D)**"/>
    <s v="KG"/>
    <n v="0.17849999999999999"/>
    <n v="1004"/>
    <n v="179.214"/>
    <x v="2"/>
  </r>
  <r>
    <x v="81"/>
    <s v="Gravilla de rio 3/4&quot; (Con Transporte)"/>
    <s v="M3"/>
    <n v="9.5200000000000007E-2"/>
    <n v="15230"/>
    <n v="1449.8960000000002"/>
    <x v="2"/>
  </r>
  <r>
    <x v="28"/>
    <s v="OFICIAL ALBAÑILERIA GENERAL + PREST. (IDRD)"/>
    <s v="JRN"/>
    <n v="1.1999999999999999E-3"/>
    <n v="139"/>
    <n v="0.16679999999999998"/>
    <x v="0"/>
  </r>
  <r>
    <x v="28"/>
    <s v="OFICIAL ALBAÑILERIA GENERAL + PREST. (IDRD)"/>
    <s v="JRN"/>
    <n v="0.1082"/>
    <n v="12542"/>
    <n v="1357.0444"/>
    <x v="0"/>
  </r>
  <r>
    <x v="28"/>
    <s v="OFICIAL ALBAÑILERIA GENERAL + PREST. (IDRD)"/>
    <s v="JRN"/>
    <n v="0"/>
    <n v="0"/>
    <n v="0"/>
    <x v="0"/>
  </r>
  <r>
    <x v="99"/>
    <s v="HIERRO PR-60 Corru/Fig    1/4&quot;  Kg"/>
    <s v="KG"/>
    <n v="0.33600000000000002"/>
    <n v="1580"/>
    <n v="530.88"/>
    <x v="2"/>
  </r>
  <r>
    <x v="100"/>
    <s v="Rejilla sumidero (46X33X10) Peaton carcamT-1(Obra)"/>
    <s v="UN"/>
    <n v="2.5"/>
    <n v="183938"/>
    <n v="459845"/>
    <x v="2"/>
  </r>
  <r>
    <x v="101"/>
    <s v="EMULSION ASFALTICA (CRR-1)Riego de Liga-Sellos+Tra"/>
    <s v="KG"/>
    <n v="1.554"/>
    <n v="5282"/>
    <n v="8208.228000000001"/>
    <x v="2"/>
  </r>
  <r>
    <x v="47"/>
    <s v="ARENA S/LAVADA CERNIDA DE PEÑA  + transp."/>
    <s v="M3"/>
    <n v="2E-3"/>
    <n v="205"/>
    <n v="0.41000000000000003"/>
    <x v="2"/>
  </r>
  <r>
    <x v="0"/>
    <s v="AYUDANTE ALBAÑILERIA GENERAL + PREST.(IDRD)"/>
    <s v="JRN"/>
    <n v="0.17380000000000001"/>
    <n v="11816"/>
    <n v="2053.6208000000001"/>
    <x v="0"/>
  </r>
  <r>
    <x v="0"/>
    <s v="AYUDANTE ALBAÑILERIA GENERAL + PREST.(IDRD)"/>
    <s v="JRN"/>
    <n v="3.3300000000000003E-2"/>
    <n v="2264"/>
    <n v="75.391200000000012"/>
    <x v="0"/>
  </r>
  <r>
    <x v="0"/>
    <s v="AYUDANTE ALBAÑILERIA GENERAL + PREST.(IDRD)"/>
    <s v="JRN"/>
    <n v="9.9000000000000008E-3"/>
    <n v="579"/>
    <n v="5.7321000000000009"/>
    <x v="0"/>
  </r>
  <r>
    <x v="0"/>
    <s v="AYUDANTE ALBAÑILERIA GENERAL + PREST.(IDRD)"/>
    <s v="JRN"/>
    <n v="0.13639999999999999"/>
    <n v="9273"/>
    <n v="1264.8371999999999"/>
    <x v="0"/>
  </r>
  <r>
    <x v="0"/>
    <s v="AYUDANTE ALBAÑILERIA GENERAL + PREST.(IDRD)"/>
    <s v="JRN"/>
    <n v="0.17760000000000001"/>
    <n v="10379"/>
    <n v="1843.3104000000001"/>
    <x v="0"/>
  </r>
  <r>
    <x v="0"/>
    <s v="AYUDANTE ALBAÑILERIA GENERAL + PREST.(IDRD)"/>
    <s v="JRN"/>
    <n v="2.3300000000000001E-2"/>
    <n v="1584"/>
    <n v="36.907200000000003"/>
    <x v="0"/>
  </r>
  <r>
    <x v="17"/>
    <s v="VOLQUETA (VIAJE 6M3 Max.3O KM)"/>
    <s v="VJ"/>
    <n v="0.1555"/>
    <n v="39864"/>
    <n v="6198.8519999999999"/>
    <x v="5"/>
  </r>
  <r>
    <x v="17"/>
    <s v="VOLQUETA (VIAJE 6M3 Max.3O KM)"/>
    <s v="VJ"/>
    <n v="0.1923"/>
    <n v="49298"/>
    <n v="9480.0054"/>
    <x v="5"/>
  </r>
  <r>
    <x v="1"/>
    <s v="HERRAMIENTA MENOR  %"/>
    <s v="%"/>
    <n v="0.87"/>
    <n v="0"/>
    <n v="0"/>
    <x v="1"/>
  </r>
  <r>
    <x v="1"/>
    <s v="HERRAMIENTA MENOR  %"/>
    <s v="%"/>
    <n v="0.87"/>
    <n v="0"/>
    <n v="0"/>
    <x v="1"/>
  </r>
  <r>
    <x v="1"/>
    <s v="HERRAMIENTA MENOR  %"/>
    <s v="%"/>
    <n v="1"/>
    <n v="2073"/>
    <n v="2073"/>
    <x v="1"/>
  </r>
  <r>
    <x v="1"/>
    <s v="HERRAMIENTA MENOR  %"/>
    <s v="%"/>
    <n v="0.04"/>
    <n v="5578"/>
    <n v="223.12"/>
    <x v="1"/>
  </r>
  <r>
    <x v="1"/>
    <s v="HERRAMIENTA MENOR  %"/>
    <s v="%"/>
    <n v="2.0000000000000001E-4"/>
    <n v="28"/>
    <n v="5.5999999999999999E-3"/>
    <x v="1"/>
  </r>
  <r>
    <x v="56"/>
    <s v="CUADRILLA  ALBAÑILERIA  GENERAL 1:1 +PREST.**"/>
    <s v="JRN"/>
    <n v="0.27"/>
    <n v="53327"/>
    <n v="14398.29"/>
    <x v="3"/>
  </r>
  <r>
    <x v="95"/>
    <s v="PUNTILLA 1&quot; CON CABEZA"/>
    <s v="LB"/>
    <n v="3.0599999999999999E-2"/>
    <n v="161"/>
    <n v="4.9265999999999996"/>
    <x v="2"/>
  </r>
  <r>
    <x v="27"/>
    <s v="CARRETILLA PLATON 6 PIES-PLAST-RuedAntipint-Rin me"/>
    <s v="UN"/>
    <n v="0"/>
    <n v="0"/>
    <n v="0"/>
    <x v="2"/>
  </r>
  <r>
    <x v="102"/>
    <s v="DURMIENTE ORDINARIO (4CMx4CM) L=6M"/>
    <s v="ML"/>
    <n v="1.4279999999999999"/>
    <n v="8439"/>
    <n v="12050.892"/>
    <x v="2"/>
  </r>
  <r>
    <x v="103"/>
    <s v="TELA  VERDE LONA CERRAMIENTO"/>
    <s v="M2"/>
    <n v="1.05"/>
    <n v="2088"/>
    <n v="2192.4"/>
    <x v="2"/>
  </r>
  <r>
    <x v="28"/>
    <s v="OFICIAL ALBAÑILERIA GENERAL + PREST. (IDRD)"/>
    <s v="JRN"/>
    <n v="0"/>
    <n v="0"/>
    <n v="0"/>
    <x v="0"/>
  </r>
  <r>
    <x v="0"/>
    <s v="AYUDANTE ALBAÑILERIA GENERAL + PREST.(IDRD)"/>
    <s v="JRN"/>
    <n v="2.0999999999999999E-3"/>
    <n v="143"/>
    <n v="0.30029999999999996"/>
    <x v="0"/>
  </r>
  <r>
    <x v="0"/>
    <s v="AYUDANTE ALBAÑILERIA GENERAL + PREST.(IDRD)"/>
    <s v="JRN"/>
    <n v="4.0000000000000002E-4"/>
    <n v="27"/>
    <n v="1.0800000000000001E-2"/>
    <x v="0"/>
  </r>
  <r>
    <x v="1"/>
    <s v="HERRAMIENTA MENOR  %"/>
    <s v="%"/>
    <n v="2.0000000000000001E-4"/>
    <n v="28"/>
    <n v="5.5999999999999999E-3"/>
    <x v="1"/>
  </r>
  <r>
    <x v="1"/>
    <s v="HERRAMIENTA MENOR  %"/>
    <s v="%"/>
    <n v="1"/>
    <n v="106"/>
    <n v="106"/>
    <x v="1"/>
  </r>
  <r>
    <x v="1"/>
    <s v="HERRAMIENTA MENOR  %"/>
    <s v="%"/>
    <n v="1.4E-2"/>
    <n v="0"/>
    <n v="0"/>
    <x v="1"/>
  </r>
  <r>
    <x v="16"/>
    <s v="Jornal Cuadrilla (MdeO)  2 Ayud ObraNegra **"/>
    <s v="JRN"/>
    <n v="3.5000000000000003E-2"/>
    <n v="5111"/>
    <n v="178.88500000000002"/>
    <x v="4"/>
  </r>
  <r>
    <x v="18"/>
    <s v="ALAMBRE NEGRO   Cal. 18"/>
    <s v="KG"/>
    <n v="0.1181"/>
    <n v="770"/>
    <n v="90.936999999999998"/>
    <x v="2"/>
  </r>
  <r>
    <x v="49"/>
    <s v="ARENA LAVADA DE RIO (Sin Transporte)"/>
    <s v="M3"/>
    <n v="0.20880000000000001"/>
    <n v="13842"/>
    <n v="2890.2096000000001"/>
    <x v="2"/>
  </r>
  <r>
    <x v="93"/>
    <s v="HIERRO PR-60 Corru/Fig    3/8&quot;"/>
    <s v="KG"/>
    <n v="12"/>
    <n v="56412"/>
    <n v="676944"/>
    <x v="2"/>
  </r>
  <r>
    <x v="104"/>
    <s v="ANDAMIO TUBULAR (SECC:1.5X1.5M.)"/>
    <s v="DD"/>
    <n v="1.2"/>
    <n v="1879"/>
    <n v="2254.7999999999997"/>
    <x v="1"/>
  </r>
  <r>
    <x v="105"/>
    <s v="VIBRADOR A GASOLINA"/>
    <s v="DD"/>
    <n v="8.9999999999999993E-3"/>
    <n v="397"/>
    <n v="3.5729999999999995"/>
    <x v="1"/>
  </r>
  <r>
    <x v="79"/>
    <s v="CEMENTO GRIS (APUS)"/>
    <s v="KG"/>
    <n v="131.94049999999999"/>
    <n v="77581"/>
    <n v="10236075.930499999"/>
    <x v="2"/>
  </r>
  <r>
    <x v="53"/>
    <s v="AGUA DE CARROTANQUE"/>
    <s v="LT"/>
    <n v="63.597200000000001"/>
    <n v="1336"/>
    <n v="84965.859200000006"/>
    <x v="2"/>
  </r>
  <r>
    <x v="106"/>
    <s v="ESMALTE BRILLANTE SINTÉTICO INT. Y EXTERIOR"/>
    <s v="GLN"/>
    <n v="2.52E-2"/>
    <n v="2245"/>
    <n v="56.573999999999998"/>
    <x v="2"/>
  </r>
  <r>
    <x v="27"/>
    <s v="CARRETILLA PLATON 6 PIES-PLAST-RuedAntipint-Rin me"/>
    <s v="UN"/>
    <n v="6.9999999999999999E-4"/>
    <n v="167"/>
    <n v="0.1169"/>
    <x v="2"/>
  </r>
  <r>
    <x v="107"/>
    <s v="Perforacion manual Barreno suelos blandos **"/>
    <s v="ML"/>
    <n v="2.25"/>
    <n v="90581"/>
    <n v="203807.25"/>
    <x v="6"/>
  </r>
  <r>
    <x v="108"/>
    <s v="Tapon HG d=2 1/2&quot; macho*"/>
    <s v="UN"/>
    <n v="1"/>
    <n v="16387"/>
    <n v="16387"/>
    <x v="2"/>
  </r>
  <r>
    <x v="81"/>
    <s v="Gravilla de rio 3/4&quot; (Con Transporte)"/>
    <s v="M3"/>
    <n v="0.21199999999999999"/>
    <n v="33914"/>
    <n v="7189.768"/>
    <x v="2"/>
  </r>
  <r>
    <x v="28"/>
    <s v="OFICIAL ALBAÑILERIA GENERAL + PREST. (IDRD)"/>
    <s v="JRN"/>
    <n v="3.8E-3"/>
    <n v="440"/>
    <n v="1.6719999999999999"/>
    <x v="0"/>
  </r>
  <r>
    <x v="28"/>
    <s v="OFICIAL ALBAÑILERIA GENERAL + PREST. (IDRD)"/>
    <s v="JRN"/>
    <n v="0.17649999999999999"/>
    <n v="20459"/>
    <n v="3611.0135"/>
    <x v="0"/>
  </r>
  <r>
    <x v="109"/>
    <s v="COMPRESOR DE AIRE 1HP + pistola para pintura"/>
    <s v="DD"/>
    <n v="0.15"/>
    <n v="6069"/>
    <n v="910.35"/>
    <x v="1"/>
  </r>
  <r>
    <x v="110"/>
    <s v="DURMIENTE ORDINARIO (5x5CM) L=3M"/>
    <s v="ML"/>
    <n v="2"/>
    <n v="7914"/>
    <n v="15828"/>
    <x v="2"/>
  </r>
  <r>
    <x v="111"/>
    <s v="PLANTA PORTATIL INDUST.10-12KVA-DIESEL- ALQUILER"/>
    <s v="DD"/>
    <n v="0.15"/>
    <n v="10635"/>
    <n v="1595.25"/>
    <x v="1"/>
  </r>
  <r>
    <x v="0"/>
    <s v="AYUDANTE ALBAÑILERIA GENERAL + PREST.(IDRD)"/>
    <s v="JRN"/>
    <n v="0.51490000000000002"/>
    <n v="30091"/>
    <n v="15493.8559"/>
    <x v="0"/>
  </r>
  <r>
    <x v="0"/>
    <s v="AYUDANTE ALBAÑILERIA GENERAL + PREST.(IDRD)"/>
    <s v="JRN"/>
    <n v="0.06"/>
    <n v="4079"/>
    <n v="244.73999999999998"/>
    <x v="0"/>
  </r>
  <r>
    <x v="0"/>
    <s v="AYUDANTE ALBAÑILERIA GENERAL + PREST.(IDRD)"/>
    <s v="JRN"/>
    <n v="0.15"/>
    <n v="10198"/>
    <n v="1529.7"/>
    <x v="0"/>
  </r>
  <r>
    <x v="112"/>
    <s v="ACCESORIOS DE FIJACIÓN **"/>
    <s v="GL"/>
    <n v="1.7000000000000001E-2"/>
    <n v="245"/>
    <n v="4.165"/>
    <x v="2"/>
  </r>
  <r>
    <x v="17"/>
    <s v="VOLQUETA (VIAJE 6M3 Max.3O KM)"/>
    <s v="VJ"/>
    <n v="0.25490000000000002"/>
    <n v="65347"/>
    <n v="16656.9503"/>
    <x v="5"/>
  </r>
  <r>
    <x v="1"/>
    <s v="HERRAMIENTA MENOR  %"/>
    <s v="%"/>
    <n v="0.02"/>
    <n v="4253"/>
    <n v="85.06"/>
    <x v="1"/>
  </r>
  <r>
    <x v="1"/>
    <s v="HERRAMIENTA MENOR  %"/>
    <s v="%"/>
    <n v="1.5"/>
    <n v="3296"/>
    <n v="4944"/>
    <x v="1"/>
  </r>
  <r>
    <x v="1"/>
    <s v="HERRAMIENTA MENOR  %"/>
    <s v="%"/>
    <n v="7.4999999999999997E-2"/>
    <n v="10459"/>
    <n v="784.42499999999995"/>
    <x v="1"/>
  </r>
  <r>
    <x v="113"/>
    <s v="DISOLVENTE THINNER"/>
    <s v="GLN"/>
    <n v="6.1800000000000001E-2"/>
    <n v="1607"/>
    <n v="99.312600000000003"/>
    <x v="2"/>
  </r>
  <r>
    <x v="114"/>
    <s v="Tubo EstructuralGalv.Ø2 1/2&quot;-2.5mmASTM A-500 Gra-C"/>
    <s v="ML"/>
    <n v="6"/>
    <n v="285888"/>
    <n v="1715328"/>
    <x v="2"/>
  </r>
  <r>
    <x v="115"/>
    <s v="ARNES+LINEA+ESLINGA"/>
    <s v="DD"/>
    <n v="0.4"/>
    <n v="4288"/>
    <n v="1715.2"/>
    <x v="1"/>
  </r>
  <r>
    <x v="116"/>
    <s v="PLANCHON a=0.20M,e=4CM,L=3M ALQUILER"/>
    <s v="DD"/>
    <n v="0.76"/>
    <n v="268"/>
    <n v="203.68"/>
    <x v="1"/>
  </r>
  <r>
    <x v="117"/>
    <s v="PRIMER EPOXICO POLIAMIDA VERDE (2 COMPONENTES)"/>
    <s v="GLN"/>
    <n v="1.26E-2"/>
    <n v="2559"/>
    <n v="32.243400000000001"/>
    <x v="2"/>
  </r>
  <r>
    <x v="118"/>
    <s v="CUADRILLA  CARPINTERIA METALICA TALL 1:3+PREST.**"/>
    <s v="JRN"/>
    <n v="0.38"/>
    <n v="143539"/>
    <n v="54544.82"/>
    <x v="4"/>
  </r>
  <r>
    <x v="104"/>
    <s v="ANDAMIO TUBULAR (SECC:1.5X1.5M.)"/>
    <s v="DD"/>
    <n v="2.1899999999999999E-2"/>
    <n v="34"/>
    <n v="0.74459999999999993"/>
    <x v="1"/>
  </r>
  <r>
    <x v="27"/>
    <s v="CARRETILLA PLATON 6 PIES-PLAST-RuedAntipint-Rin me"/>
    <s v="UN"/>
    <n v="0"/>
    <n v="0"/>
    <n v="0"/>
    <x v="2"/>
  </r>
  <r>
    <x v="28"/>
    <s v="OFICIAL ALBAÑILERIA GENERAL + PREST. (IDRD)"/>
    <s v="JRN"/>
    <n v="0"/>
    <n v="0"/>
    <n v="0"/>
    <x v="0"/>
  </r>
  <r>
    <x v="0"/>
    <s v="AYUDANTE ALBAÑILERIA GENERAL + PREST.(IDRD)"/>
    <s v="JRN"/>
    <n v="4.0000000000000002E-4"/>
    <n v="27"/>
    <n v="1.0800000000000001E-2"/>
    <x v="0"/>
  </r>
  <r>
    <x v="1"/>
    <s v="HERRAMIENTA MENOR  %"/>
    <s v="%"/>
    <n v="1"/>
    <n v="43"/>
    <n v="43"/>
    <x v="1"/>
  </r>
  <r>
    <x v="1"/>
    <s v="HERRAMIENTA MENOR  %"/>
    <s v="%"/>
    <n v="2.0000000000000001E-4"/>
    <n v="28"/>
    <n v="5.5999999999999999E-3"/>
    <x v="1"/>
  </r>
  <r>
    <x v="119"/>
    <s v="MALLA PROTECC.FUTBOL Cal.2,Nylon Imp.(13X13)"/>
    <s v="M2"/>
    <n v="1.02"/>
    <n v="8798"/>
    <n v="8973.9600000000009"/>
    <x v="2"/>
  </r>
  <r>
    <x v="115"/>
    <s v="ARNES+LINEA+ESLINGA"/>
    <s v="DD"/>
    <n v="1.4999999999999999E-2"/>
    <n v="161"/>
    <n v="2.415"/>
    <x v="1"/>
  </r>
  <r>
    <x v="116"/>
    <s v="PLANCHON a=0.20M,e=4CM,L=3M ALQUILER"/>
    <s v="DD"/>
    <n v="1.46E-2"/>
    <n v="5"/>
    <n v="7.2999999999999995E-2"/>
    <x v="1"/>
  </r>
  <r>
    <x v="120"/>
    <s v="Perro (1/8&quot;) Tipo Pesado"/>
    <s v="UN"/>
    <n v="1.3299999999999999E-2"/>
    <n v="26"/>
    <n v="0.3458"/>
    <x v="2"/>
  </r>
  <r>
    <x v="121"/>
    <s v="Templete o Tensor Ø 3/8&quot; Trabajo Pesado"/>
    <s v="UN"/>
    <n v="1.3299999999999999E-2"/>
    <n v="157"/>
    <n v="2.0880999999999998"/>
    <x v="2"/>
  </r>
  <r>
    <x v="122"/>
    <s v="Guaya en Acero (1/8&quot;)"/>
    <s v="ML"/>
    <n v="0.41199999999999998"/>
    <n v="494"/>
    <n v="203.52799999999999"/>
    <x v="2"/>
  </r>
  <r>
    <x v="123"/>
    <s v="NYLON CRUDO  (N°2)"/>
    <s v="ML"/>
    <n v="0.37740000000000001"/>
    <n v="97"/>
    <n v="36.607800000000005"/>
    <x v="2"/>
  </r>
  <r>
    <x v="29"/>
    <s v="CUADRILLA  ALBAÑILERIA  GENERAL 0:4 + PREST.**"/>
    <s v="JRN"/>
    <n v="7.3000000000000001E-3"/>
    <n v="2132"/>
    <n v="15.563600000000001"/>
    <x v="3"/>
  </r>
  <r>
    <x v="1"/>
    <s v="HERRAMIENTA MENOR  %"/>
    <s v="%"/>
    <n v="1"/>
    <n v="4381"/>
    <n v="4381"/>
    <x v="1"/>
  </r>
  <r>
    <x v="124"/>
    <s v="Alquiler de Vactor (Solo Lavado)**"/>
    <s v="HR"/>
    <n v="1.2"/>
    <n v="558733"/>
    <n v="670479.6"/>
    <x v="1"/>
  </r>
  <r>
    <x v="125"/>
    <s v="MOTOBOMBA ALTA PRESIÓN 2-3&quot; (SUMERG)"/>
    <s v="HR"/>
    <n v="1"/>
    <n v="8165"/>
    <n v="8165"/>
    <x v="1"/>
  </r>
  <r>
    <x v="126"/>
    <s v="Alquiler Manguera  para Motobomba 2-3&quot; (10m)"/>
    <s v="DD"/>
    <n v="0.3"/>
    <n v="17223"/>
    <n v="5166.8999999999996"/>
    <x v="1"/>
  </r>
  <r>
    <x v="16"/>
    <s v="Jornal Cuadrilla (MdeO)  2 Ayud ObraNegra **"/>
    <s v="JRN"/>
    <n v="0.3"/>
    <n v="43810"/>
    <n v="13143"/>
    <x v="4"/>
  </r>
  <r>
    <x v="127"/>
    <s v="Plotter HP 510 (Alquiler)"/>
    <s v="MES"/>
    <n v="2.0799999999999999E-2"/>
    <n v="25823"/>
    <n v="537.11839999999995"/>
    <x v="1"/>
  </r>
  <r>
    <x v="89"/>
    <s v="CAMIONETA PICKUP"/>
    <s v="DD"/>
    <n v="0.4"/>
    <n v="65706"/>
    <n v="26282.400000000001"/>
    <x v="5"/>
  </r>
  <r>
    <x v="128"/>
    <s v="Computador Alquiler con Software Autocad"/>
    <s v="MES"/>
    <n v="1.5"/>
    <n v="476859"/>
    <n v="715288.5"/>
    <x v="2"/>
  </r>
  <r>
    <x v="129"/>
    <s v="Director de Proyecto + Prest. Cat.-5**"/>
    <s v="MES"/>
    <n v="0.01"/>
    <n v="76960"/>
    <n v="769.6"/>
    <x v="0"/>
  </r>
  <r>
    <x v="130"/>
    <s v="Ing. Hidráulico  Residente+ Prest. Cat.-8"/>
    <s v="MES"/>
    <n v="0.1"/>
    <n v="555336"/>
    <n v="55533.600000000006"/>
    <x v="0"/>
  </r>
  <r>
    <x v="131"/>
    <s v="Técnico Digitador 2 + Prestac."/>
    <s v="MES"/>
    <n v="0.30549999999999999"/>
    <n v="809907"/>
    <n v="247426.58849999998"/>
    <x v="0"/>
  </r>
  <r>
    <x v="132"/>
    <s v="CONCEPTUALIZACIÓN GEOTECNICA / M2"/>
    <s v="M2"/>
    <n v="1"/>
    <n v="397"/>
    <n v="397"/>
    <x v="0"/>
  </r>
  <r>
    <x v="1"/>
    <s v="HERRAMIENTA MENOR  %"/>
    <s v="%"/>
    <n v="1"/>
    <n v="169"/>
    <n v="169"/>
    <x v="1"/>
  </r>
  <r>
    <x v="133"/>
    <s v="MANGUERA 3&quot;POLIETILENO NEGRA(ROLLO 50 ML)Cal.-40"/>
    <s v="ML"/>
    <n v="1"/>
    <n v="11324"/>
    <n v="11324"/>
    <x v="2"/>
  </r>
  <r>
    <x v="76"/>
    <s v="Accesorios  de Conexión para Manguera de Riego**"/>
    <s v="UN"/>
    <n v="3.5"/>
    <n v="21858"/>
    <n v="76503"/>
    <x v="2"/>
  </r>
  <r>
    <x v="56"/>
    <s v="CUADRILLA  ALBAÑILERIA  GENERAL 1:1 +PREST.**"/>
    <s v="JRN"/>
    <n v="1.0699999999999999E-2"/>
    <n v="2113"/>
    <n v="22.609099999999998"/>
    <x v="3"/>
  </r>
  <r>
    <x v="0"/>
    <s v="AYUDANTE ALBAÑILERIA GENERAL + PREST.(IDRD)"/>
    <s v="JRN"/>
    <n v="2.9399999999999999E-2"/>
    <n v="1999"/>
    <n v="58.770599999999995"/>
    <x v="0"/>
  </r>
  <r>
    <x v="1"/>
    <s v="HERRAMIENTA MENOR  %"/>
    <s v="%"/>
    <n v="1"/>
    <n v="160"/>
    <n v="160"/>
    <x v="1"/>
  </r>
  <r>
    <x v="134"/>
    <s v="MANGUERA Ø2&quot; TRANSP-CAL.40(ROLLO 50 ML)"/>
    <s v="ML"/>
    <n v="1"/>
    <n v="24174"/>
    <n v="24174"/>
    <x v="2"/>
  </r>
  <r>
    <x v="76"/>
    <s v="Accesorios  de Conexión para Manguera de Riego**"/>
    <s v="UN"/>
    <n v="1.75"/>
    <n v="10929"/>
    <n v="19125.75"/>
    <x v="2"/>
  </r>
  <r>
    <x v="0"/>
    <s v="AYUDANTE ALBAÑILERIA GENERAL + PREST.(IDRD)"/>
    <s v="JRN"/>
    <n v="2.9000000000000001E-2"/>
    <n v="1972"/>
    <n v="57.188000000000002"/>
    <x v="0"/>
  </r>
  <r>
    <x v="1"/>
    <s v="HERRAMIENTA MENOR  %"/>
    <s v="%"/>
    <n v="1"/>
    <n v="158"/>
    <n v="158"/>
    <x v="1"/>
  </r>
  <r>
    <x v="135"/>
    <s v="MANGUERA Ø11/2&quot; TRANSP-CAL.40(ROLLO 50 ML)"/>
    <s v="ML"/>
    <n v="1"/>
    <n v="12872"/>
    <n v="12872"/>
    <x v="2"/>
  </r>
  <r>
    <x v="76"/>
    <s v="Accesorios  de Conexión para Manguera de Riego**"/>
    <s v="UN"/>
    <n v="1.5"/>
    <n v="9368"/>
    <n v="14052"/>
    <x v="2"/>
  </r>
  <r>
    <x v="0"/>
    <s v="AYUDANTE ALBAÑILERIA GENERAL + PREST.(IDRD)"/>
    <s v="JRN"/>
    <n v="2.9000000000000001E-2"/>
    <n v="1972"/>
    <n v="57.188000000000002"/>
    <x v="0"/>
  </r>
  <r>
    <x v="1"/>
    <s v="HERRAMIENTA MENOR  %"/>
    <s v="%"/>
    <n v="1"/>
    <n v="158"/>
    <n v="158"/>
    <x v="1"/>
  </r>
  <r>
    <x v="136"/>
    <s v="MANGUERA CAUCHO NEGRA RIEGO 1&quot;(100m)CAL-40"/>
    <s v="ML"/>
    <n v="1"/>
    <n v="6929"/>
    <n v="6929"/>
    <x v="2"/>
  </r>
  <r>
    <x v="76"/>
    <s v="Accesorios  de Conexión para Manguera de Riego**"/>
    <s v="UN"/>
    <n v="1.5"/>
    <n v="9368"/>
    <n v="14052"/>
    <x v="2"/>
  </r>
  <r>
    <x v="0"/>
    <s v="AYUDANTE ALBAÑILERIA GENERAL + PREST.(IDRD)"/>
    <s v="JRN"/>
    <n v="2.9000000000000001E-2"/>
    <n v="1972"/>
    <n v="57.188000000000002"/>
    <x v="0"/>
  </r>
  <r>
    <x v="1"/>
    <s v="HERRAMIENTA MENOR  %"/>
    <s v="%"/>
    <n v="1"/>
    <n v="158"/>
    <n v="158"/>
    <x v="1"/>
  </r>
  <r>
    <x v="137"/>
    <s v="MANGUERA CAUCHO NEGRA RIEGO3/4&quot;(100m)CAL-40"/>
    <s v="ML"/>
    <n v="1"/>
    <n v="4941"/>
    <n v="4941"/>
    <x v="2"/>
  </r>
  <r>
    <x v="76"/>
    <s v="Accesorios  de Conexión para Manguera de Riego**"/>
    <s v="UN"/>
    <n v="1.5"/>
    <n v="9368"/>
    <n v="14052"/>
    <x v="2"/>
  </r>
  <r>
    <x v="75"/>
    <s v="MANGUERA 1/2&quot; TRANSP.C-40(ROLLO 100M)**"/>
    <s v="ML"/>
    <n v="1.02"/>
    <n v="1549"/>
    <n v="1579.98"/>
    <x v="2"/>
  </r>
  <r>
    <x v="0"/>
    <s v="AYUDANTE ALBAÑILERIA GENERAL + PREST.(IDRD)"/>
    <s v="JRN"/>
    <n v="2.9000000000000001E-2"/>
    <n v="1972"/>
    <n v="57.188000000000002"/>
    <x v="0"/>
  </r>
  <r>
    <x v="1"/>
    <s v="HERRAMIENTA MENOR  %"/>
    <s v="%"/>
    <n v="1"/>
    <n v="158"/>
    <n v="158"/>
    <x v="1"/>
  </r>
  <r>
    <x v="76"/>
    <s v="Accesorios  de Conexión para Manguera de Riego**"/>
    <s v="UN"/>
    <n v="1"/>
    <n v="6245"/>
    <n v="6245"/>
    <x v="2"/>
  </r>
  <r>
    <x v="138"/>
    <s v="SOLDADURA PVC LIQUIDA  ¼ GL- S/NORMA ICONTEC"/>
    <s v="UN"/>
    <n v="1.0500000000000001E-2"/>
    <n v="1035"/>
    <n v="10.867500000000001"/>
    <x v="2"/>
  </r>
  <r>
    <x v="139"/>
    <s v="LIMPIADOR PVC x 1/4 GAL. S/NORMA ICONTEC"/>
    <s v="UN"/>
    <n v="1.0500000000000001E-2"/>
    <n v="521"/>
    <n v="5.4705000000000004"/>
    <x v="2"/>
  </r>
  <r>
    <x v="140"/>
    <s v="CINTA TEFLON INDUST.AGUA-ROLLO (1/2&quot;)X10M"/>
    <s v="UN"/>
    <n v="0.5"/>
    <n v="626"/>
    <n v="313"/>
    <x v="2"/>
  </r>
  <r>
    <x v="1"/>
    <s v="HERRAMIENTA MENOR  %"/>
    <s v="%"/>
    <n v="1"/>
    <n v="804"/>
    <n v="804"/>
    <x v="1"/>
  </r>
  <r>
    <x v="141"/>
    <s v="REGISTRO CORTINA Ø 3&quot; TIPO PESADO"/>
    <s v="UN"/>
    <n v="1"/>
    <n v="1100342"/>
    <n v="1100342"/>
    <x v="2"/>
  </r>
  <r>
    <x v="142"/>
    <s v="ADAPTADOR PRESIÓN MACHO 3&quot;"/>
    <s v="UN"/>
    <n v="2"/>
    <n v="50072"/>
    <n v="100144"/>
    <x v="2"/>
  </r>
  <r>
    <x v="143"/>
    <s v="UNIVERSAL GALVANIZADA DE 3&quot;"/>
    <s v="UN"/>
    <n v="1"/>
    <n v="208538"/>
    <n v="208538"/>
    <x v="2"/>
  </r>
  <r>
    <x v="144"/>
    <s v="CUADRILLA  INST. SANITARIAS 1:1+PREST. **"/>
    <s v="JRN"/>
    <n v="0.2"/>
    <n v="40207"/>
    <n v="8041.4000000000005"/>
    <x v="4"/>
  </r>
  <r>
    <x v="1"/>
    <s v="HERRAMIENTA MENOR  %"/>
    <s v="%"/>
    <n v="1"/>
    <n v="516"/>
    <n v="516"/>
    <x v="1"/>
  </r>
  <r>
    <x v="145"/>
    <s v="REGISTRO CORTINA.Ø2&quot;PESADO  S/NROMA ICONTEC(125Psi"/>
    <s v="UN"/>
    <n v="1"/>
    <n v="454006"/>
    <n v="454006"/>
    <x v="2"/>
  </r>
  <r>
    <x v="65"/>
    <s v="ACCESORIOS DE CONEXION INSTALACIONES HIDRÁULICAS**"/>
    <s v="GL"/>
    <n v="1.26"/>
    <n v="22088"/>
    <n v="27830.880000000001"/>
    <x v="2"/>
  </r>
  <r>
    <x v="144"/>
    <s v="CUADRILLA  INST. SANITARIAS 1:1+PREST. **"/>
    <s v="JRN"/>
    <n v="5.1299999999999998E-2"/>
    <n v="10313"/>
    <n v="529.05689999999993"/>
    <x v="4"/>
  </r>
  <r>
    <x v="1"/>
    <s v="HERRAMIENTA MENOR  %"/>
    <s v="%"/>
    <n v="1"/>
    <n v="1206"/>
    <n v="1206"/>
    <x v="1"/>
  </r>
  <r>
    <x v="65"/>
    <s v="ACCESORIOS DE CONEXION INSTALACIONES HIDRÁULICAS**"/>
    <s v="GL"/>
    <n v="7.0000000000000007E-2"/>
    <n v="1227"/>
    <n v="85.890000000000015"/>
    <x v="2"/>
  </r>
  <r>
    <x v="146"/>
    <s v="REGISTRO CORTINA Ø 1&quot;(125 PSI) S/ICONTEC"/>
    <s v="UN"/>
    <n v="1"/>
    <n v="153549"/>
    <n v="153549"/>
    <x v="2"/>
  </r>
  <r>
    <x v="144"/>
    <s v="CUADRILLA  INST. SANITARIAS 1:1+PREST. **"/>
    <s v="JRN"/>
    <n v="0.12"/>
    <n v="24124"/>
    <n v="2894.88"/>
    <x v="4"/>
  </r>
  <r>
    <x v="138"/>
    <s v="SOLDADURA PVC LIQUIDA  ¼ GL- S/NORMA ICONTEC"/>
    <s v="UN"/>
    <n v="0.01"/>
    <n v="986"/>
    <n v="9.86"/>
    <x v="2"/>
  </r>
  <r>
    <x v="147"/>
    <s v="OFICIAL INST. SANITARIAS + PREST.(IDRD)."/>
    <s v="JRN"/>
    <n v="8.5000000000000006E-2"/>
    <n v="10345"/>
    <n v="879.32500000000005"/>
    <x v="0"/>
  </r>
  <r>
    <x v="140"/>
    <s v="CINTA TEFLON INDUST.AGUA-ROLLO (1/2&quot;)X10M"/>
    <s v="UN"/>
    <n v="0.1"/>
    <n v="125"/>
    <n v="12.5"/>
    <x v="2"/>
  </r>
  <r>
    <x v="1"/>
    <s v="HERRAMIENTA MENOR  %"/>
    <s v="%"/>
    <n v="1"/>
    <n v="310"/>
    <n v="310"/>
    <x v="1"/>
  </r>
  <r>
    <x v="65"/>
    <s v="ACCESORIOS DE CONEXION INSTALACIONES HIDRÁULICAS**"/>
    <s v="GL"/>
    <n v="8.4000000000000005E-2"/>
    <n v="1473"/>
    <n v="123.73200000000001"/>
    <x v="2"/>
  </r>
  <r>
    <x v="148"/>
    <s v="REGISTRO CORTINA.Ø1/2&quot;(125 PSI)S/ICONTEC"/>
    <s v="UN"/>
    <n v="1"/>
    <n v="75556"/>
    <n v="75556"/>
    <x v="2"/>
  </r>
  <r>
    <x v="149"/>
    <s v="LIMPIADOR PVC 760 Gr O 1/4 GAL. S/NORMA ICONTEC"/>
    <s v="UN"/>
    <n v="0.01"/>
    <n v="488"/>
    <n v="4.88"/>
    <x v="2"/>
  </r>
  <r>
    <x v="0"/>
    <s v="AYUDANTE ALBAÑILERIA GENERAL + PREST.(IDRD)"/>
    <s v="JRN"/>
    <n v="0.89"/>
    <n v="60507"/>
    <n v="53851.23"/>
    <x v="0"/>
  </r>
  <r>
    <x v="17"/>
    <s v="VOLQUETA (VIAJE 6M3 Max.3O KM)"/>
    <s v="VJ"/>
    <n v="7.9000000000000001E-2"/>
    <n v="20253"/>
    <n v="1599.9870000000001"/>
    <x v="5"/>
  </r>
  <r>
    <x v="1"/>
    <s v="HERRAMIENTA MENOR  %"/>
    <s v="%"/>
    <n v="1"/>
    <n v="3025"/>
    <n v="3025"/>
    <x v="1"/>
  </r>
  <r>
    <x v="65"/>
    <s v="ACCESORIOS DE CONEXION INSTALACIONES HIDRÁULICAS**"/>
    <s v="GL"/>
    <n v="0.25"/>
    <n v="4383"/>
    <n v="1095.75"/>
    <x v="2"/>
  </r>
  <r>
    <x v="150"/>
    <s v="Tripode Ángulo1x1/8&quot;Tubo Galv.3/4&quot;+Codo+ adaptador"/>
    <s v="UN"/>
    <n v="1"/>
    <n v="210190"/>
    <n v="210190"/>
    <x v="2"/>
  </r>
  <r>
    <x v="0"/>
    <s v="AYUDANTE ALBAÑILERIA GENERAL + PREST.(IDRD)"/>
    <s v="JRN"/>
    <n v="0.28499999999999998"/>
    <n v="19376"/>
    <n v="5522.16"/>
    <x v="0"/>
  </r>
  <r>
    <x v="1"/>
    <s v="HERRAMIENTA MENOR  %"/>
    <s v="%"/>
    <n v="1"/>
    <n v="1550"/>
    <n v="1550"/>
    <x v="1"/>
  </r>
  <r>
    <x v="65"/>
    <s v="ACCESORIOS DE CONEXION INSTALACIONES HIDRÁULICAS**"/>
    <s v="GL"/>
    <n v="0.16"/>
    <n v="2805"/>
    <n v="448.8"/>
    <x v="2"/>
  </r>
  <r>
    <x v="151"/>
    <s v="Aspersor Impacto en Bronce (1&quot;) **"/>
    <s v="UN"/>
    <n v="1"/>
    <n v="267767"/>
    <n v="267767"/>
    <x v="2"/>
  </r>
  <r>
    <x v="0"/>
    <s v="AYUDANTE ALBAÑILERIA GENERAL + PREST.(IDRD)"/>
    <s v="JRN"/>
    <n v="0.28499999999999998"/>
    <n v="19376"/>
    <n v="5522.16"/>
    <x v="0"/>
  </r>
  <r>
    <x v="1"/>
    <s v="HERRAMIENTA MENOR  %"/>
    <s v="%"/>
    <n v="1"/>
    <n v="1550"/>
    <n v="1550"/>
    <x v="1"/>
  </r>
  <r>
    <x v="65"/>
    <s v="ACCESORIOS DE CONEXION INSTALACIONES HIDRÁULICAS**"/>
    <s v="GL"/>
    <n v="0.16"/>
    <n v="2805"/>
    <n v="448.8"/>
    <x v="2"/>
  </r>
  <r>
    <x v="152"/>
    <s v="Aspersor Impacto en Bronce (3/4&quot;) **"/>
    <s v="UN"/>
    <n v="1"/>
    <n v="109103"/>
    <n v="109103"/>
    <x v="2"/>
  </r>
  <r>
    <x v="0"/>
    <s v="AYUDANTE ALBAÑILERIA GENERAL + PREST.(IDRD)"/>
    <s v="JRN"/>
    <n v="0.28499999999999998"/>
    <n v="19376"/>
    <n v="5522.16"/>
    <x v="0"/>
  </r>
  <r>
    <x v="1"/>
    <s v="HERRAMIENTA MENOR  %"/>
    <s v="%"/>
    <n v="1"/>
    <n v="1550"/>
    <n v="1550"/>
    <x v="1"/>
  </r>
  <r>
    <x v="65"/>
    <s v="ACCESORIOS DE CONEXION INSTALACIONES HIDRÁULICAS**"/>
    <s v="GL"/>
    <n v="0.16"/>
    <n v="2805"/>
    <n v="448.8"/>
    <x v="2"/>
  </r>
  <r>
    <x v="66"/>
    <s v="Aspersor Impacto en Bronce (1/2&quot;) **"/>
    <s v="UN"/>
    <n v="1"/>
    <n v="37594"/>
    <n v="37594"/>
    <x v="2"/>
  </r>
  <r>
    <x v="49"/>
    <s v="ARENA LAVADA DE RIO (Sin Transporte)"/>
    <s v="M3"/>
    <n v="4.6300000000000001E-2"/>
    <n v="3069"/>
    <n v="142.09469999999999"/>
    <x v="2"/>
  </r>
  <r>
    <x v="79"/>
    <s v="CEMENTO GRIS (APUS)"/>
    <s v="KG"/>
    <n v="20.063700000000001"/>
    <n v="11797"/>
    <n v="236691.46890000001"/>
    <x v="2"/>
  </r>
  <r>
    <x v="79"/>
    <s v="CEMENTO GRIS (APUS)"/>
    <s v="KG"/>
    <n v="27.7621"/>
    <n v="16324"/>
    <n v="453188.52039999998"/>
    <x v="2"/>
  </r>
  <r>
    <x v="79"/>
    <s v="CEMENTO GRIS (APUS)"/>
    <s v="KG"/>
    <n v="10.387499999999999"/>
    <n v="6108"/>
    <n v="63446.85"/>
    <x v="2"/>
  </r>
  <r>
    <x v="53"/>
    <s v="AGUA DE CARROTANQUE"/>
    <s v="LT"/>
    <n v="18.5063"/>
    <n v="389"/>
    <n v="7198.9506999999994"/>
    <x v="2"/>
  </r>
  <r>
    <x v="53"/>
    <s v="AGUA DE CARROTANQUE"/>
    <s v="LT"/>
    <n v="6.7001999999999997"/>
    <n v="141"/>
    <n v="944.72820000000002"/>
    <x v="2"/>
  </r>
  <r>
    <x v="53"/>
    <s v="AGUA DE CARROTANQUE"/>
    <s v="LT"/>
    <n v="10.250999999999999"/>
    <n v="215"/>
    <n v="2203.9649999999997"/>
    <x v="2"/>
  </r>
  <r>
    <x v="153"/>
    <s v="SIKA-1 IMPERMEABILIZANTE INTEG-MORTERO  (20Kg)**"/>
    <s v="KG"/>
    <n v="0.96289999999999998"/>
    <n v="18072"/>
    <n v="17401.5288"/>
    <x v="2"/>
  </r>
  <r>
    <x v="27"/>
    <s v="CARRETILLA PLATON 6 PIES-PLAST-RuedAntipint-Rin me"/>
    <s v="UN"/>
    <n v="1E-4"/>
    <n v="24"/>
    <n v="2.4000000000000002E-3"/>
    <x v="2"/>
  </r>
  <r>
    <x v="154"/>
    <s v="MALLA Q-1-3MM(6x2.35M)Hueco:15X15CM"/>
    <s v="UN"/>
    <n v="5.0999999999999997E-2"/>
    <n v="2899"/>
    <n v="147.84899999999999"/>
    <x v="2"/>
  </r>
  <r>
    <x v="81"/>
    <s v="Gravilla de rio 3/4&quot; (Con Transporte)"/>
    <s v="M3"/>
    <n v="7.8E-2"/>
    <n v="12478"/>
    <n v="973.28399999999999"/>
    <x v="2"/>
  </r>
  <r>
    <x v="155"/>
    <s v="Ladrillo recocido 10x20x6  en obra **"/>
    <s v="UN"/>
    <n v="110.16"/>
    <n v="88018"/>
    <n v="9696062.879999999"/>
    <x v="2"/>
  </r>
  <r>
    <x v="28"/>
    <s v="OFICIAL ALBAÑILERIA GENERAL + PREST. (IDRD)"/>
    <s v="JRN"/>
    <n v="2.9999999999999997E-4"/>
    <n v="35"/>
    <n v="1.0499999999999999E-2"/>
    <x v="0"/>
  </r>
  <r>
    <x v="156"/>
    <s v="ARENA LAVADA DE PEÑA  + transp."/>
    <s v="M3"/>
    <n v="8.77E-2"/>
    <n v="13697"/>
    <n v="1201.2269000000001"/>
    <x v="2"/>
  </r>
  <r>
    <x v="0"/>
    <s v="AYUDANTE ALBAÑILERIA GENERAL + PREST.(IDRD)"/>
    <s v="JRN"/>
    <n v="4.8000000000000001E-2"/>
    <n v="3263"/>
    <n v="156.624"/>
    <x v="0"/>
  </r>
  <r>
    <x v="0"/>
    <s v="AYUDANTE ALBAÑILERIA GENERAL + PREST.(IDRD)"/>
    <s v="JRN"/>
    <n v="0.16880000000000001"/>
    <n v="11476"/>
    <n v="1937.1488000000002"/>
    <x v="0"/>
  </r>
  <r>
    <x v="0"/>
    <s v="AYUDANTE ALBAÑILERIA GENERAL + PREST.(IDRD)"/>
    <s v="JRN"/>
    <n v="2.6200000000000001E-2"/>
    <n v="1531"/>
    <n v="40.112200000000001"/>
    <x v="0"/>
  </r>
  <r>
    <x v="0"/>
    <s v="AYUDANTE ALBAÑILERIA GENERAL + PREST.(IDRD)"/>
    <s v="JRN"/>
    <n v="1.8700000000000001E-2"/>
    <n v="1093"/>
    <n v="20.4391"/>
    <x v="0"/>
  </r>
  <r>
    <x v="17"/>
    <s v="VOLQUETA (VIAJE 6M3 Max.3O KM)"/>
    <s v="VJ"/>
    <n v="0.1638"/>
    <n v="41992"/>
    <n v="6878.2896000000001"/>
    <x v="5"/>
  </r>
  <r>
    <x v="17"/>
    <s v="VOLQUETA (VIAJE 6M3 Max.3O KM)"/>
    <s v="VJ"/>
    <n v="9.7999999999999997E-3"/>
    <n v="2512"/>
    <n v="24.617599999999999"/>
    <x v="5"/>
  </r>
  <r>
    <x v="1"/>
    <s v="HERRAMIENTA MENOR  %"/>
    <s v="%"/>
    <n v="8.3999999999999995E-3"/>
    <n v="1171"/>
    <n v="9.8363999999999994"/>
    <x v="1"/>
  </r>
  <r>
    <x v="1"/>
    <s v="HERRAMIENTA MENOR  %"/>
    <s v="%"/>
    <n v="5.9999999999999995E-4"/>
    <n v="84"/>
    <n v="5.0399999999999993E-2"/>
    <x v="1"/>
  </r>
  <r>
    <x v="1"/>
    <s v="HERRAMIENTA MENOR  %"/>
    <s v="%"/>
    <n v="0.75600000000000001"/>
    <n v="0"/>
    <n v="0"/>
    <x v="1"/>
  </r>
  <r>
    <x v="1"/>
    <s v="HERRAMIENTA MENOR  %"/>
    <s v="%"/>
    <n v="1"/>
    <n v="1581"/>
    <n v="1581"/>
    <x v="1"/>
  </r>
  <r>
    <x v="157"/>
    <s v="Recebo Subbase granular+ Transporte"/>
    <s v="M3"/>
    <n v="0.19439999999999999"/>
    <n v="10820"/>
    <n v="2103.4079999999999"/>
    <x v="2"/>
  </r>
  <r>
    <x v="158"/>
    <s v="Marco+Tapa(Äng+Plat+acero+Conc.3.000)Caja 60x60cm"/>
    <s v="UN"/>
    <n v="1"/>
    <n v="202750"/>
    <n v="202750"/>
    <x v="2"/>
  </r>
  <r>
    <x v="56"/>
    <s v="CUADRILLA  ALBAÑILERIA  GENERAL 1:1 +PREST.**"/>
    <s v="JRN"/>
    <n v="0.31"/>
    <n v="61227"/>
    <n v="18980.37"/>
    <x v="3"/>
  </r>
  <r>
    <x v="1"/>
    <s v="HERRAMIENTA MENOR  %"/>
    <s v="%"/>
    <n v="1"/>
    <n v="280"/>
    <n v="280"/>
    <x v="1"/>
  </r>
  <r>
    <x v="16"/>
    <s v="Jornal Cuadrilla (MdeO)  2 Ayud ObraNegra **"/>
    <s v="JRN"/>
    <n v="2.4E-2"/>
    <n v="3505"/>
    <n v="84.12"/>
    <x v="4"/>
  </r>
  <r>
    <x v="67"/>
    <s v="SERVICIO DE SACAPANTA MECANICA"/>
    <s v="M2"/>
    <n v="2"/>
    <n v="2760"/>
    <n v="5520"/>
    <x v="6"/>
  </r>
  <r>
    <x v="94"/>
    <s v="RANA A GASOLINA DE 50X75 CM"/>
    <s v="DD"/>
    <n v="1.4999999999999999E-2"/>
    <n v="742"/>
    <n v="11.129999999999999"/>
    <x v="1"/>
  </r>
  <r>
    <x v="138"/>
    <s v="SOLDADURA PVC LIQUIDA  ¼ GL- S/NORMA ICONTEC"/>
    <s v="UN"/>
    <n v="2.1000000000000001E-2"/>
    <n v="2070"/>
    <n v="43.470000000000006"/>
    <x v="2"/>
  </r>
  <r>
    <x v="159"/>
    <s v="TUBO PRESION RDE-21 Ø3&quot; PVCX6ML -S/NORMA ICONTEC"/>
    <s v="ML"/>
    <n v="1.02"/>
    <n v="47283"/>
    <n v="48228.66"/>
    <x v="2"/>
  </r>
  <r>
    <x v="27"/>
    <s v="CARRETILLA PLATON 6 PIES-PLAST-RuedAntipint-Rin me"/>
    <s v="UN"/>
    <n v="2.0000000000000001E-4"/>
    <n v="48"/>
    <n v="9.6000000000000009E-3"/>
    <x v="2"/>
  </r>
  <r>
    <x v="160"/>
    <s v="LIMPIADOR REMOVEDOR PVC (1/4 Gal)S/NORMA ICONTEC"/>
    <s v="UN"/>
    <n v="2.1000000000000001E-2"/>
    <n v="1173"/>
    <n v="24.633000000000003"/>
    <x v="2"/>
  </r>
  <r>
    <x v="161"/>
    <s v="UNION PRESIÓN Ø 3&quot; PVC-S/NORMA ICONTEC"/>
    <s v="UN"/>
    <n v="0.51"/>
    <n v="12137"/>
    <n v="6189.87"/>
    <x v="2"/>
  </r>
  <r>
    <x v="28"/>
    <s v="OFICIAL ALBAÑILERIA GENERAL + PREST. (IDRD)"/>
    <s v="JRN"/>
    <n v="8.9999999999999998E-4"/>
    <n v="104"/>
    <n v="9.3600000000000003E-2"/>
    <x v="0"/>
  </r>
  <r>
    <x v="162"/>
    <s v="AYUDANTE INST. SANITARIAS + PREST(IDRD)"/>
    <s v="JRN"/>
    <n v="5.21E-2"/>
    <n v="3711"/>
    <n v="193.34309999999999"/>
    <x v="0"/>
  </r>
  <r>
    <x v="147"/>
    <s v="OFICIAL INST. SANITARIAS + PREST.(IDRD)."/>
    <s v="JRN"/>
    <n v="5.21E-2"/>
    <n v="6341"/>
    <n v="330.36610000000002"/>
    <x v="0"/>
  </r>
  <r>
    <x v="47"/>
    <s v="ARENA S/LAVADA CERNIDA DE PEÑA  + transp."/>
    <s v="M3"/>
    <n v="5.7799999999999997E-2"/>
    <n v="5924"/>
    <n v="342.40719999999999"/>
    <x v="2"/>
  </r>
  <r>
    <x v="0"/>
    <s v="AYUDANTE ALBAÑILERIA GENERAL + PREST.(IDRD)"/>
    <s v="JRN"/>
    <n v="3.0000000000000001E-3"/>
    <n v="175"/>
    <n v="0.52500000000000002"/>
    <x v="0"/>
  </r>
  <r>
    <x v="0"/>
    <s v="AYUDANTE ALBAÑILERIA GENERAL + PREST.(IDRD)"/>
    <s v="JRN"/>
    <n v="0.06"/>
    <n v="4079"/>
    <n v="244.73999999999998"/>
    <x v="0"/>
  </r>
  <r>
    <x v="17"/>
    <s v="VOLQUETA (VIAJE 6M3 Max.3O KM)"/>
    <s v="VJ"/>
    <n v="9.0800000000000006E-2"/>
    <n v="23278"/>
    <n v="2113.6424000000002"/>
    <x v="5"/>
  </r>
  <r>
    <x v="1"/>
    <s v="HERRAMIENTA MENOR  %"/>
    <s v="%"/>
    <n v="1"/>
    <n v="712"/>
    <n v="712"/>
    <x v="1"/>
  </r>
  <r>
    <x v="1"/>
    <s v="HERRAMIENTA MENOR  %"/>
    <s v="%"/>
    <n v="0.03"/>
    <n v="4183"/>
    <n v="125.49"/>
    <x v="1"/>
  </r>
  <r>
    <x v="1"/>
    <s v="HERRAMIENTA MENOR  %"/>
    <s v="%"/>
    <n v="0.35"/>
    <n v="0"/>
    <n v="0"/>
    <x v="1"/>
  </r>
  <r>
    <x v="1"/>
    <s v="HERRAMIENTA MENOR  %"/>
    <s v="%"/>
    <n v="1"/>
    <n v="852"/>
    <n v="852"/>
    <x v="1"/>
  </r>
  <r>
    <x v="26"/>
    <s v="Retroexcavadora (200m3/Dia)"/>
    <s v="DD"/>
    <n v="1.4E-3"/>
    <n v="1623"/>
    <n v="2.2721999999999998"/>
    <x v="1"/>
  </r>
  <r>
    <x v="25"/>
    <s v="ELEMENTOS CONSUMIBLES ACTIVIDADES %"/>
    <s v="%"/>
    <n v="1"/>
    <n v="142"/>
    <n v="142"/>
    <x v="2"/>
  </r>
  <r>
    <x v="56"/>
    <s v="CUADRILLA  ALBAÑILERIA  GENERAL 1:1 +PREST.**"/>
    <s v="JRN"/>
    <n v="1.32E-2"/>
    <n v="2607"/>
    <n v="34.412399999999998"/>
    <x v="3"/>
  </r>
  <r>
    <x v="94"/>
    <s v="RANA A GASOLINA DE 50X75 CM"/>
    <s v="DD"/>
    <n v="0.06"/>
    <n v="2969"/>
    <n v="178.14"/>
    <x v="1"/>
  </r>
  <r>
    <x v="163"/>
    <s v="UNION PRESIONØ 2&quot;PVC S/NORMA ICONTEC"/>
    <s v="UN"/>
    <n v="0.2"/>
    <n v="1006"/>
    <n v="201.20000000000002"/>
    <x v="2"/>
  </r>
  <r>
    <x v="164"/>
    <s v="CODO 90° PRESION 2&quot; PVC S/NORMA ICONTEC"/>
    <s v="UN"/>
    <n v="0.1"/>
    <n v="1335"/>
    <n v="133.5"/>
    <x v="2"/>
  </r>
  <r>
    <x v="138"/>
    <s v="SOLDADURA PVC LIQUIDA  ¼ GL- S/NORMA ICONTEC"/>
    <s v="UN"/>
    <n v="2.1000000000000001E-2"/>
    <n v="2070"/>
    <n v="43.470000000000006"/>
    <x v="2"/>
  </r>
  <r>
    <x v="165"/>
    <s v="TUBO PRESION 2&quot; RDE-21X6ML PVC-S/NORMA ICONTEC"/>
    <s v="ML"/>
    <n v="1.02"/>
    <n v="20990"/>
    <n v="21409.8"/>
    <x v="2"/>
  </r>
  <r>
    <x v="27"/>
    <s v="CARRETILLA PLATON 6 PIES-PLAST-RuedAntipint-Rin me"/>
    <s v="UN"/>
    <n v="5.9999999999999995E-4"/>
    <n v="143"/>
    <n v="8.5799999999999987E-2"/>
    <x v="2"/>
  </r>
  <r>
    <x v="160"/>
    <s v="LIMPIADOR REMOVEDOR PVC (1/4 Gal)S/NORMA ICONTEC"/>
    <s v="UN"/>
    <n v="2.1000000000000001E-2"/>
    <n v="1173"/>
    <n v="24.633000000000003"/>
    <x v="2"/>
  </r>
  <r>
    <x v="28"/>
    <s v="OFICIAL ALBAÑILERIA GENERAL + PREST. (IDRD)"/>
    <s v="JRN"/>
    <n v="3.0000000000000001E-3"/>
    <n v="348"/>
    <n v="1.044"/>
    <x v="0"/>
  </r>
  <r>
    <x v="47"/>
    <s v="ARENA S/LAVADA CERNIDA DE PEÑA  + transp."/>
    <s v="M3"/>
    <n v="1.3100000000000001E-2"/>
    <n v="1343"/>
    <n v="17.593299999999999"/>
    <x v="2"/>
  </r>
  <r>
    <x v="0"/>
    <s v="AYUDANTE ALBAÑILERIA GENERAL + PREST.(IDRD)"/>
    <s v="JRN"/>
    <n v="0.2"/>
    <n v="13597"/>
    <n v="2719.4"/>
    <x v="0"/>
  </r>
  <r>
    <x v="17"/>
    <s v="VOLQUETA (VIAJE 6M3 Max.3O KM)"/>
    <s v="VJ"/>
    <n v="0.01"/>
    <n v="2564"/>
    <n v="25.64"/>
    <x v="5"/>
  </r>
  <r>
    <x v="1"/>
    <s v="HERRAMIENTA MENOR  %"/>
    <s v="%"/>
    <n v="0.1"/>
    <n v="13945"/>
    <n v="1394.5"/>
    <x v="1"/>
  </r>
  <r>
    <x v="1"/>
    <s v="HERRAMIENTA MENOR  %"/>
    <s v="%"/>
    <n v="1"/>
    <n v="1487"/>
    <n v="1487"/>
    <x v="1"/>
  </r>
  <r>
    <x v="157"/>
    <s v="Recebo Subbase granular+ Transporte"/>
    <s v="M3"/>
    <n v="7.8799999999999995E-2"/>
    <n v="4386"/>
    <n v="345.61679999999996"/>
    <x v="2"/>
  </r>
  <r>
    <x v="166"/>
    <s v="CINTA DE SEÑALIZACION DE 4&quot; POR 500 MTS-CAL.2.5"/>
    <s v="RLL"/>
    <n v="4.1000000000000003E-3"/>
    <n v="116"/>
    <n v="0.47560000000000002"/>
    <x v="2"/>
  </r>
  <r>
    <x v="56"/>
    <s v="CUADRILLA  ALBAÑILERIA  GENERAL 1:1 +PREST.**"/>
    <s v="JRN"/>
    <n v="0.08"/>
    <n v="15801"/>
    <n v="1264.08"/>
    <x v="3"/>
  </r>
  <r>
    <x v="94"/>
    <s v="RANA A GASOLINA DE 50X75 CM"/>
    <s v="DD"/>
    <n v="0.06"/>
    <n v="2969"/>
    <n v="178.14"/>
    <x v="1"/>
  </r>
  <r>
    <x v="167"/>
    <s v="TEE PRESION 1½&quot; PVC-  S/NORMA ICONTEC"/>
    <s v="UN"/>
    <n v="0.1938"/>
    <n v="2089"/>
    <n v="404.84820000000002"/>
    <x v="2"/>
  </r>
  <r>
    <x v="168"/>
    <s v="CODO 90° PRESION PVC 1½&quot;  S/NORMA ICONTEC"/>
    <s v="UN"/>
    <n v="0.32640000000000002"/>
    <n v="2415"/>
    <n v="788.25600000000009"/>
    <x v="2"/>
  </r>
  <r>
    <x v="138"/>
    <s v="SOLDADURA PVC LIQUIDA  ¼ GL- S/NORMA ICONTEC"/>
    <s v="UN"/>
    <n v="1.0200000000000001E-2"/>
    <n v="1005"/>
    <n v="10.251000000000001"/>
    <x v="2"/>
  </r>
  <r>
    <x v="169"/>
    <s v="UNION PRESION Ø1½&quot;PVC -S/NORMA ICONTEC"/>
    <s v="UN"/>
    <n v="0.1734"/>
    <n v="481"/>
    <n v="83.4054"/>
    <x v="2"/>
  </r>
  <r>
    <x v="160"/>
    <s v="LIMPIADOR REMOVEDOR PVC (1/4 Gal)S/NORMA ICONTEC"/>
    <s v="UN"/>
    <n v="1.0200000000000001E-2"/>
    <n v="570"/>
    <n v="5.8140000000000001"/>
    <x v="2"/>
  </r>
  <r>
    <x v="47"/>
    <s v="ARENA S/LAVADA CERNIDA DE PEÑA  + transp."/>
    <s v="M3"/>
    <n v="1.3100000000000001E-2"/>
    <n v="1343"/>
    <n v="17.593299999999999"/>
    <x v="2"/>
  </r>
  <r>
    <x v="55"/>
    <s v="Recebo Subbase granular  - Sin transporte"/>
    <s v="M3"/>
    <n v="7.8799999999999995E-2"/>
    <n v="1859"/>
    <n v="146.48919999999998"/>
    <x v="2"/>
  </r>
  <r>
    <x v="17"/>
    <s v="VOLQUETA (VIAJE 6M3 Max.3O KM)"/>
    <s v="VJ"/>
    <n v="0.03"/>
    <n v="7691"/>
    <n v="230.73"/>
    <x v="5"/>
  </r>
  <r>
    <x v="1"/>
    <s v="HERRAMIENTA MENOR  %"/>
    <s v="%"/>
    <n v="1"/>
    <n v="1532"/>
    <n v="1532"/>
    <x v="1"/>
  </r>
  <r>
    <x v="170"/>
    <s v="TUBO PRESION RDE-21   1½&quot;  S/NORMA ICONTEC"/>
    <s v="ML"/>
    <n v="1"/>
    <n v="12172"/>
    <n v="12172"/>
    <x v="2"/>
  </r>
  <r>
    <x v="144"/>
    <s v="CUADRILLA  INST. SANITARIAS 1:1+PREST. **"/>
    <s v="JRN"/>
    <n v="3.7499999999999999E-2"/>
    <n v="7539"/>
    <n v="282.71249999999998"/>
    <x v="4"/>
  </r>
  <r>
    <x v="171"/>
    <s v="CUADRILLA  ALBAÑILERIA  GENERAL 1:2 +PREST.**"/>
    <s v="JRN"/>
    <n v="8.5400000000000004E-2"/>
    <n v="23103"/>
    <n v="1972.9962"/>
    <x v="3"/>
  </r>
  <r>
    <x v="94"/>
    <s v="RANA A GASOLINA DE 50X75 CM"/>
    <s v="DD"/>
    <n v="0.04"/>
    <n v="1980"/>
    <n v="79.2"/>
    <x v="1"/>
  </r>
  <r>
    <x v="138"/>
    <s v="SOLDADURA PVC LIQUIDA  ¼ GL- S/NORMA ICONTEC"/>
    <s v="UN"/>
    <n v="5.0999999999999997E-2"/>
    <n v="5027"/>
    <n v="256.37700000000001"/>
    <x v="2"/>
  </r>
  <r>
    <x v="160"/>
    <s v="LIMPIADOR REMOVEDOR PVC (1/4 Gal)S/NORMA ICONTEC"/>
    <s v="UN"/>
    <n v="3.15E-2"/>
    <n v="1760"/>
    <n v="55.44"/>
    <x v="2"/>
  </r>
  <r>
    <x v="47"/>
    <s v="ARENA S/LAVADA CERNIDA DE PEÑA  + transp."/>
    <s v="M3"/>
    <n v="6.2399999999999997E-2"/>
    <n v="6396"/>
    <n v="399.11039999999997"/>
    <x v="2"/>
  </r>
  <r>
    <x v="0"/>
    <s v="AYUDANTE ALBAÑILERIA GENERAL + PREST.(IDRD)"/>
    <s v="JRN"/>
    <n v="2.0999999999999999E-3"/>
    <n v="123"/>
    <n v="0.25829999999999997"/>
    <x v="0"/>
  </r>
  <r>
    <x v="17"/>
    <s v="VOLQUETA (VIAJE 6M3 Max.3O KM)"/>
    <s v="VJ"/>
    <n v="6.7199999999999996E-2"/>
    <n v="17228"/>
    <n v="1157.7215999999999"/>
    <x v="5"/>
  </r>
  <r>
    <x v="1"/>
    <s v="HERRAMIENTA MENOR  %"/>
    <s v="%"/>
    <n v="0.25"/>
    <n v="0"/>
    <n v="0"/>
    <x v="1"/>
  </r>
  <r>
    <x v="1"/>
    <s v="HERRAMIENTA MENOR  %"/>
    <s v="%"/>
    <n v="1"/>
    <n v="138"/>
    <n v="138"/>
    <x v="1"/>
  </r>
  <r>
    <x v="26"/>
    <s v="Retroexcavadora (200m3/Dia)"/>
    <s v="DD"/>
    <n v="1E-3"/>
    <n v="1159"/>
    <n v="1.159"/>
    <x v="1"/>
  </r>
  <r>
    <x v="172"/>
    <s v="TUBO PRESION RDE-21   1&quot;  S/NORMA ICONTEC"/>
    <s v="ML"/>
    <n v="1"/>
    <n v="4983"/>
    <n v="4983"/>
    <x v="2"/>
  </r>
  <r>
    <x v="56"/>
    <s v="CUADRILLA  ALBAÑILERIA  GENERAL 1:1 +PREST.**"/>
    <s v="JRN"/>
    <n v="1.32E-2"/>
    <n v="2607"/>
    <n v="34.412399999999998"/>
    <x v="3"/>
  </r>
  <r>
    <x v="1"/>
    <s v="HERRAMIENTA MENOR  %"/>
    <s v="%"/>
    <n v="1"/>
    <n v="10821"/>
    <n v="10821"/>
    <x v="1"/>
  </r>
  <r>
    <x v="173"/>
    <s v="Aspersor de Rotor(Turbina-2001/TR-70)r=21mEmergent"/>
    <s v="UN"/>
    <n v="1"/>
    <n v="407878"/>
    <n v="407878"/>
    <x v="2"/>
  </r>
  <r>
    <x v="174"/>
    <s v="Swing Joint (Brazo articul. aspersor de rotor 1&quot;)*"/>
    <s v="UN"/>
    <n v="1"/>
    <n v="199964"/>
    <n v="199964"/>
    <x v="2"/>
  </r>
  <r>
    <x v="14"/>
    <s v="CUADRILLA  ALBAÑILERIA  GENERAL 1:2 +PREST.**"/>
    <s v="JRN"/>
    <n v="0.5"/>
    <n v="135262"/>
    <n v="67631"/>
    <x v="4"/>
  </r>
  <r>
    <x v="17"/>
    <s v="VOLQUETA (VIAJE 6M3 Max.3O KM)"/>
    <s v="VJ"/>
    <n v="7.9000000000000001E-2"/>
    <n v="20253"/>
    <n v="1599.9870000000001"/>
    <x v="5"/>
  </r>
  <r>
    <x v="1"/>
    <s v="HERRAMIENTA MENOR  %"/>
    <s v="%"/>
    <n v="1"/>
    <n v="10086"/>
    <n v="10086"/>
    <x v="1"/>
  </r>
  <r>
    <x v="175"/>
    <s v="Valvula Selenoide d=2&quot;(Suministro). **"/>
    <s v="UN"/>
    <n v="1"/>
    <n v="879663"/>
    <n v="879663"/>
    <x v="2"/>
  </r>
  <r>
    <x v="176"/>
    <s v="Caja en PVC Rectang.(15&quot;X9.5&quot;X10&quot;)control Valvulas"/>
    <s v="UN"/>
    <n v="1"/>
    <n v="241365"/>
    <n v="241365"/>
    <x v="2"/>
  </r>
  <r>
    <x v="177"/>
    <s v="CABLE ENCAUCHETADO 2 x12 SPT - 60 C 300V"/>
    <s v="ML"/>
    <n v="1.02"/>
    <n v="7031"/>
    <n v="7171.62"/>
    <x v="2"/>
  </r>
  <r>
    <x v="178"/>
    <s v="CUADRILLA  INST. ELECTRICAS 1:1 +PREST**"/>
    <s v="JRN"/>
    <n v="1"/>
    <n v="201711"/>
    <n v="201711"/>
    <x v="4"/>
  </r>
  <r>
    <x v="179"/>
    <s v="Totalizador industrial 3x(28-40Amp)"/>
    <s v="UN"/>
    <n v="1"/>
    <n v="198880"/>
    <n v="198880"/>
    <x v="2"/>
  </r>
  <r>
    <x v="1"/>
    <s v="HERRAMIENTA MENOR  %"/>
    <s v="%"/>
    <n v="1"/>
    <n v="39001"/>
    <n v="39001"/>
    <x v="1"/>
  </r>
  <r>
    <x v="180"/>
    <s v="Sensor de LLuvia a 24 Voltios(Sum)"/>
    <s v="UN"/>
    <n v="1"/>
    <n v="208241"/>
    <n v="208241"/>
    <x v="2"/>
  </r>
  <r>
    <x v="181"/>
    <s v="CAJA LAMINA PARA CONTROLADOR RIEGO AUTOM**"/>
    <s v="UN"/>
    <n v="1"/>
    <n v="259866"/>
    <n v="259866"/>
    <x v="2"/>
  </r>
  <r>
    <x v="177"/>
    <s v="CABLE ENCAUCHETADO 2 x12 SPT - 60 C 300V"/>
    <s v="ML"/>
    <n v="50"/>
    <n v="344650"/>
    <n v="17232500"/>
    <x v="2"/>
  </r>
  <r>
    <x v="182"/>
    <s v="Regulador de Voltaje 1000W(90-140V)Supres de Picos"/>
    <s v="UN"/>
    <n v="1"/>
    <n v="47238"/>
    <n v="47238"/>
    <x v="2"/>
  </r>
  <r>
    <x v="183"/>
    <s v="Programador (4) Estaciones paraSistemaAutom.Riego"/>
    <s v="UN"/>
    <n v="1"/>
    <n v="454217"/>
    <n v="454217"/>
    <x v="2"/>
  </r>
  <r>
    <x v="144"/>
    <s v="CUADRILLA  INST. SANITARIAS 1:1+PREST. **"/>
    <s v="JRN"/>
    <n v="3.88"/>
    <n v="780020"/>
    <n v="3026477.6"/>
    <x v="4"/>
  </r>
  <r>
    <x v="184"/>
    <s v="Zanjadora Autopropulsada Oruga(Oper+Comb)**"/>
    <s v="HR"/>
    <n v="1"/>
    <n v="123743"/>
    <n v="123743"/>
    <x v="1"/>
  </r>
  <r>
    <x v="185"/>
    <s v="BOMBA ALTA PRESION 10HP (suministro + transporte)"/>
    <s v="UN"/>
    <n v="1"/>
    <n v="4109398"/>
    <n v="4109398"/>
    <x v="1"/>
  </r>
  <r>
    <x v="164"/>
    <s v="CODO 90° PRESION 2&quot; PVC S/NORMA ICONTEC"/>
    <s v="UN"/>
    <n v="0"/>
    <n v="26702"/>
    <n v="0"/>
    <x v="2"/>
  </r>
  <r>
    <x v="186"/>
    <s v="REGISTRO CORTINA Ø 2&quot;PESADOS/NORMICONTEC 125psi"/>
    <s v="UN"/>
    <n v="0"/>
    <n v="445355"/>
    <n v="0"/>
    <x v="2"/>
  </r>
  <r>
    <x v="138"/>
    <s v="SOLDADURA PVC LIQUIDA  ¼ GL- S/NORMA ICONTEC"/>
    <s v="UN"/>
    <n v="0"/>
    <n v="5126"/>
    <n v="0"/>
    <x v="2"/>
  </r>
  <r>
    <x v="165"/>
    <s v="TUBO PRESION 2&quot; RDE-21X6ML PVC-S/NORMA ICONTEC"/>
    <s v="ML"/>
    <n v="0"/>
    <n v="52474"/>
    <n v="0"/>
    <x v="2"/>
  </r>
  <r>
    <x v="187"/>
    <s v="FLOTADOR   MECANICO 2&quot; (Valv+Varilla+Bola)Cobre"/>
    <s v="UN"/>
    <n v="0"/>
    <n v="558481"/>
    <n v="0"/>
    <x v="2"/>
  </r>
  <r>
    <x v="1"/>
    <s v="HERRAMIENTA MENOR  %"/>
    <s v="%"/>
    <n v="0"/>
    <n v="4542"/>
    <n v="0"/>
    <x v="1"/>
  </r>
  <r>
    <x v="188"/>
    <s v="CODO 45° PRESION Ø2&quot; PVC S/NORMA ICONTEC"/>
    <s v="UN"/>
    <n v="0"/>
    <n v="28160"/>
    <n v="0"/>
    <x v="2"/>
  </r>
  <r>
    <x v="189"/>
    <s v="TANQUE PLAST. DE 20.000 LTS Vertical(Acce+transp)"/>
    <s v="UN"/>
    <n v="0"/>
    <n v="23488774"/>
    <n v="0"/>
    <x v="2"/>
  </r>
  <r>
    <x v="190"/>
    <s v="CUADRILLA  INST. SANITARIAS 1:2+PREST. **"/>
    <s v="JRN"/>
    <n v="0"/>
    <n v="90833"/>
    <n v="0"/>
    <x v="4"/>
  </r>
  <r>
    <x v="18"/>
    <s v="ALAMBRE NEGRO   Cal. 18"/>
    <s v="KG"/>
    <n v="4.1200000000000001E-2"/>
    <n v="269"/>
    <n v="11.082800000000001"/>
    <x v="2"/>
  </r>
  <r>
    <x v="49"/>
    <s v="ARENA LAVADA DE RIO (Sin Transporte)"/>
    <s v="M3"/>
    <n v="5.8299999999999998E-2"/>
    <n v="3865"/>
    <n v="225.3295"/>
    <x v="2"/>
  </r>
  <r>
    <x v="191"/>
    <s v="FORMALETA SARDINEL- (45x240) / ML"/>
    <s v="DD"/>
    <n v="1.7"/>
    <n v="869"/>
    <n v="1477.3"/>
    <x v="1"/>
  </r>
  <r>
    <x v="105"/>
    <s v="VIBRADOR A GASOLINA"/>
    <s v="DD"/>
    <n v="0.03"/>
    <n v="1324"/>
    <n v="39.72"/>
    <x v="1"/>
  </r>
  <r>
    <x v="19"/>
    <s v="PUNTILLA 2&quot; CON CABEZA"/>
    <s v="LB"/>
    <n v="7.3499999999999996E-2"/>
    <n v="330"/>
    <n v="24.254999999999999"/>
    <x v="2"/>
  </r>
  <r>
    <x v="79"/>
    <s v="CEMENTO GRIS (APUS)"/>
    <s v="KG"/>
    <n v="36.560899999999997"/>
    <n v="21498"/>
    <n v="785986.2281999999"/>
    <x v="2"/>
  </r>
  <r>
    <x v="53"/>
    <s v="AGUA DE CARROTANQUE"/>
    <s v="LT"/>
    <n v="21.747399999999999"/>
    <n v="457"/>
    <n v="9938.5617999999995"/>
    <x v="2"/>
  </r>
  <r>
    <x v="192"/>
    <s v="ANTISOL BLANCO (CURA) 20 KILOS"/>
    <s v="KG"/>
    <n v="0.20599999999999999"/>
    <n v="2141"/>
    <n v="441.04599999999999"/>
    <x v="2"/>
  </r>
  <r>
    <x v="193"/>
    <s v="LISTON EN AMARILLO (8cm x 2.2cm) L= 3M"/>
    <s v="ML"/>
    <n v="0.17599999999999999"/>
    <n v="1301"/>
    <n v="228.976"/>
    <x v="2"/>
  </r>
  <r>
    <x v="194"/>
    <s v="MALLA ELECTROSOLDADA  M-084 4mm x 4mm  6Mts x 2.35"/>
    <s v="UN"/>
    <n v="7.3499999999999996E-2"/>
    <n v="7482"/>
    <n v="549.92700000000002"/>
    <x v="2"/>
  </r>
  <r>
    <x v="81"/>
    <s v="Gravilla de rio 3/4&quot; (Con Transporte)"/>
    <s v="M3"/>
    <n v="8.77E-2"/>
    <n v="14030"/>
    <n v="1230.431"/>
    <x v="2"/>
  </r>
  <r>
    <x v="28"/>
    <s v="OFICIAL ALBAÑILERIA GENERAL + PREST. (IDRD)"/>
    <s v="JRN"/>
    <n v="4.3799999999999999E-2"/>
    <n v="5077"/>
    <n v="222.37260000000001"/>
    <x v="0"/>
  </r>
  <r>
    <x v="195"/>
    <s v="EMULSION ASFALTICA (CRL-1)Imprimacion-Via+Transp"/>
    <s v="KG"/>
    <n v="1.0605"/>
    <n v="4212"/>
    <n v="4466.826"/>
    <x v="2"/>
  </r>
  <r>
    <x v="0"/>
    <s v="AYUDANTE ALBAÑILERIA GENERAL + PREST.(IDRD)"/>
    <s v="JRN"/>
    <n v="4.3799999999999999E-2"/>
    <n v="2978"/>
    <n v="130.43639999999999"/>
    <x v="0"/>
  </r>
  <r>
    <x v="17"/>
    <s v="VOLQUETA (VIAJE 6M3 Max.3O KM)"/>
    <s v="VJ"/>
    <n v="1.14E-2"/>
    <n v="2923"/>
    <n v="33.322200000000002"/>
    <x v="5"/>
  </r>
  <r>
    <x v="1"/>
    <s v="HERRAMIENTA MENOR  %"/>
    <s v="%"/>
    <n v="1.05"/>
    <n v="155"/>
    <n v="162.75"/>
    <x v="1"/>
  </r>
  <r>
    <x v="1"/>
    <s v="HERRAMIENTA MENOR  %"/>
    <s v="%"/>
    <n v="1"/>
    <n v="1337"/>
    <n v="1337"/>
    <x v="1"/>
  </r>
  <r>
    <x v="14"/>
    <s v="CUADRILLA  ALBAÑILERIA  GENERAL 1:2 +PREST.**"/>
    <s v="JRN"/>
    <n v="6.9099999999999995E-2"/>
    <n v="18693"/>
    <n v="1291.6862999999998"/>
    <x v="4"/>
  </r>
  <r>
    <x v="27"/>
    <s v="CARRETILLA PLATON 6 PIES-PLAST-RuedAntipint-Rin me"/>
    <s v="UN"/>
    <n v="1E-4"/>
    <n v="24"/>
    <n v="2.4000000000000002E-3"/>
    <x v="2"/>
  </r>
  <r>
    <x v="196"/>
    <s v="RECARGA CARROTANQUE  DE AGUA"/>
    <s v="HR"/>
    <n v="2.47E-2"/>
    <n v="1985"/>
    <n v="49.029499999999999"/>
    <x v="5"/>
  </r>
  <r>
    <x v="51"/>
    <s v="VIBROCOMPACTADOR 2 TON (Oper+Comb)"/>
    <s v="HR"/>
    <n v="3.7999999999999999E-2"/>
    <n v="1686"/>
    <n v="64.067999999999998"/>
    <x v="1"/>
  </r>
  <r>
    <x v="40"/>
    <s v="MOTONIVELADORA (Oper+Com)"/>
    <s v="HR"/>
    <n v="2.4E-2"/>
    <n v="3930"/>
    <n v="94.320000000000007"/>
    <x v="1"/>
  </r>
  <r>
    <x v="28"/>
    <s v="OFICIAL ALBAÑILERIA GENERAL + PREST. (IDRD)"/>
    <s v="JRN"/>
    <n v="5.0000000000000001E-4"/>
    <n v="58"/>
    <n v="2.9000000000000001E-2"/>
    <x v="0"/>
  </r>
  <r>
    <x v="0"/>
    <s v="AYUDANTE ALBAÑILERIA GENERAL + PREST.(IDRD)"/>
    <s v="JRN"/>
    <n v="0.03"/>
    <n v="2040"/>
    <n v="61.199999999999996"/>
    <x v="0"/>
  </r>
  <r>
    <x v="197"/>
    <s v="BASE GRANULAR (recebo) Sin transporte"/>
    <s v="M3"/>
    <n v="1.3"/>
    <n v="67265"/>
    <n v="87444.5"/>
    <x v="2"/>
  </r>
  <r>
    <x v="17"/>
    <s v="VOLQUETA (VIAJE 6M3 Max.3O KM)"/>
    <s v="VJ"/>
    <n v="0.221"/>
    <n v="56656"/>
    <n v="12520.976000000001"/>
    <x v="5"/>
  </r>
  <r>
    <x v="1"/>
    <s v="HERRAMIENTA MENOR  %"/>
    <s v="%"/>
    <n v="1.4999999999999999E-2"/>
    <n v="2092"/>
    <n v="31.38"/>
    <x v="1"/>
  </r>
  <r>
    <x v="1"/>
    <s v="HERRAMIENTA MENOR  %"/>
    <s v="%"/>
    <n v="1"/>
    <n v="1191"/>
    <n v="1191"/>
    <x v="1"/>
  </r>
  <r>
    <x v="56"/>
    <s v="CUADRILLA  ALBAÑILERIA  GENERAL 1:1 +PREST.**"/>
    <s v="JRN"/>
    <n v="0.11"/>
    <n v="21726"/>
    <n v="2389.86"/>
    <x v="3"/>
  </r>
  <r>
    <x v="18"/>
    <s v="ALAMBRE NEGRO   Cal. 18"/>
    <s v="KG"/>
    <n v="5.5100000000000003E-2"/>
    <n v="359"/>
    <n v="19.780900000000003"/>
    <x v="2"/>
  </r>
  <r>
    <x v="198"/>
    <s v="PLATINA 1/4&quot; x 1 1/2&quot; x 6m"/>
    <s v="UN"/>
    <n v="0.73260000000000003"/>
    <n v="37997"/>
    <n v="27836.602200000001"/>
    <x v="2"/>
  </r>
  <r>
    <x v="93"/>
    <s v="HIERRO PR-60 Corru/Fig    3/8&quot;"/>
    <s v="KG"/>
    <n v="8.82"/>
    <n v="41463"/>
    <n v="365703.66000000003"/>
    <x v="2"/>
  </r>
  <r>
    <x v="105"/>
    <s v="VIBRADOR A GASOLINA"/>
    <s v="DD"/>
    <n v="3.5000000000000001E-3"/>
    <n v="155"/>
    <n v="0.54249999999999998"/>
    <x v="1"/>
  </r>
  <r>
    <x v="85"/>
    <s v="ANTICORROSIVO OXIDO DE HIERRO ROJO"/>
    <s v="GLN"/>
    <n v="4.0800000000000003E-2"/>
    <n v="1871"/>
    <n v="76.336800000000011"/>
    <x v="2"/>
  </r>
  <r>
    <x v="199"/>
    <s v="COMPRESOR 2HP TANQUE 24 LT -116psi"/>
    <s v="UN"/>
    <n v="7.0000000000000001E-3"/>
    <n v="5327"/>
    <n v="37.289000000000001"/>
    <x v="2"/>
  </r>
  <r>
    <x v="27"/>
    <s v="CARRETILLA PLATON 6 PIES-PLAST-RuedAntipint-Rin me"/>
    <s v="UN"/>
    <n v="4.0000000000000002E-4"/>
    <n v="95"/>
    <n v="3.7999999999999999E-2"/>
    <x v="2"/>
  </r>
  <r>
    <x v="200"/>
    <s v="MALLA CERRAMIENTO Eslabonada.Cal.12 (Hueco 2 1/2&quot;"/>
    <s v="M2"/>
    <n v="2.1"/>
    <n v="34957"/>
    <n v="73409.7"/>
    <x v="2"/>
  </r>
  <r>
    <x v="201"/>
    <s v="ANGULO   1/8&quot;  x  1 ½&quot;   x 1 ½&quot;"/>
    <s v="ML"/>
    <n v="4.4000000000000004"/>
    <n v="46851"/>
    <n v="206144.40000000002"/>
    <x v="2"/>
  </r>
  <r>
    <x v="202"/>
    <s v="CONCRETO 3000 PSI (210N) COMUN Gr=1&quot;"/>
    <s v="M3"/>
    <n v="8.5800000000000001E-2"/>
    <n v="41525"/>
    <n v="3562.8450000000003"/>
    <x v="2"/>
  </r>
  <r>
    <x v="203"/>
    <s v="SOLDADURA DE 1/8 Electrica Ref. 6010"/>
    <s v="KG"/>
    <n v="0.126"/>
    <n v="2961"/>
    <n v="373.08600000000001"/>
    <x v="2"/>
  </r>
  <r>
    <x v="107"/>
    <s v="Perforacion manual Barreno suelos blandos **"/>
    <s v="ML"/>
    <n v="1.05"/>
    <n v="42271"/>
    <n v="44384.55"/>
    <x v="6"/>
  </r>
  <r>
    <x v="107"/>
    <s v="Perforacion manual Barreno suelos blandos **"/>
    <s v="ML"/>
    <n v="4.7300000000000002E-2"/>
    <n v="1904"/>
    <n v="90.059200000000004"/>
    <x v="6"/>
  </r>
  <r>
    <x v="108"/>
    <s v="Tapon HG d=2 1/2&quot; macho*"/>
    <s v="UN"/>
    <n v="0.4"/>
    <n v="6555"/>
    <n v="2622"/>
    <x v="2"/>
  </r>
  <r>
    <x v="204"/>
    <s v="SikaBarreraEpox233710+Cataliz+esmalt alquid gr7045"/>
    <s v="GLN"/>
    <n v="6.59E-2"/>
    <n v="36562"/>
    <n v="2409.4358000000002"/>
    <x v="2"/>
  </r>
  <r>
    <x v="28"/>
    <s v="OFICIAL ALBAÑILERIA GENERAL + PREST. (IDRD)"/>
    <s v="JRN"/>
    <n v="2.0999999999999999E-3"/>
    <n v="243"/>
    <n v="0.51029999999999998"/>
    <x v="0"/>
  </r>
  <r>
    <x v="28"/>
    <s v="OFICIAL ALBAÑILERIA GENERAL + PREST. (IDRD)"/>
    <s v="JRN"/>
    <n v="7.6700000000000004E-2"/>
    <n v="8891"/>
    <n v="681.93970000000002"/>
    <x v="0"/>
  </r>
  <r>
    <x v="205"/>
    <s v="AYUDANTE CARPINTERIA EN OBRA + PREST.(IDRD)"/>
    <s v="JRN"/>
    <n v="0.59389999999999998"/>
    <n v="42299"/>
    <n v="25121.376099999998"/>
    <x v="0"/>
  </r>
  <r>
    <x v="206"/>
    <s v="OFICIAL CARPINTERIA EN OBRA + PREST.(IDRD)"/>
    <s v="JRN"/>
    <n v="0.59389999999999998"/>
    <n v="70563"/>
    <n v="41907.365700000002"/>
    <x v="0"/>
  </r>
  <r>
    <x v="0"/>
    <s v="AYUDANTE ALBAÑILERIA GENERAL + PREST.(IDRD)"/>
    <s v="JRN"/>
    <n v="7.6700000000000004E-2"/>
    <n v="5214"/>
    <n v="399.91380000000004"/>
    <x v="0"/>
  </r>
  <r>
    <x v="0"/>
    <s v="AYUDANTE ALBAÑILERIA GENERAL + PREST.(IDRD)"/>
    <s v="JRN"/>
    <n v="0.14199999999999999"/>
    <n v="9654"/>
    <n v="1370.8679999999999"/>
    <x v="0"/>
  </r>
  <r>
    <x v="17"/>
    <s v="VOLQUETA (VIAJE 6M3 Max.3O KM)"/>
    <s v="VJ"/>
    <n v="0.1162"/>
    <n v="29789"/>
    <n v="3461.4818"/>
    <x v="5"/>
  </r>
  <r>
    <x v="87"/>
    <s v="EQUIPO SOLDADURA 220 AMP ELECTRICO"/>
    <s v="DD"/>
    <n v="7.4999999999999997E-2"/>
    <n v="3216"/>
    <n v="241.2"/>
    <x v="1"/>
  </r>
  <r>
    <x v="1"/>
    <s v="HERRAMIENTA MENOR  %"/>
    <s v="%"/>
    <n v="2.1000000000000001E-2"/>
    <n v="2928"/>
    <n v="61.488000000000007"/>
    <x v="1"/>
  </r>
  <r>
    <x v="1"/>
    <s v="HERRAMIENTA MENOR  %"/>
    <s v="%"/>
    <n v="0.7"/>
    <n v="851"/>
    <n v="595.69999999999993"/>
    <x v="1"/>
  </r>
  <r>
    <x v="1"/>
    <s v="HERRAMIENTA MENOR  %"/>
    <s v="%"/>
    <n v="0.05"/>
    <n v="6972"/>
    <n v="348.6"/>
    <x v="1"/>
  </r>
  <r>
    <x v="166"/>
    <s v="CINTA DE SEÑALIZACION DE 4&quot; POR 500 MTS-CAL.2.5"/>
    <s v="RLL"/>
    <n v="9.69E-2"/>
    <n v="2751"/>
    <n v="266.57190000000003"/>
    <x v="2"/>
  </r>
  <r>
    <x v="207"/>
    <s v="Tubo EstructuralGalv.Ø1 1/2&quot;-2.5mmASTM A-500 Gr- C"/>
    <s v="ML"/>
    <n v="8.4000000000000005E-2"/>
    <n v="2573"/>
    <n v="216.13200000000001"/>
    <x v="2"/>
  </r>
  <r>
    <x v="208"/>
    <s v="Tubo EstructuralGalv.Ø2&quot;-2.5mmASTM A-500 Grad-C"/>
    <s v="ML"/>
    <n v="2.31"/>
    <n v="88219"/>
    <n v="203785.89"/>
    <x v="2"/>
  </r>
  <r>
    <x v="209"/>
    <s v="CUADRILLA  CARPINTERIA METALICA TALL1:1 + PREST."/>
    <s v="JRN"/>
    <n v="0.2215"/>
    <n v="48400"/>
    <n v="10720.6"/>
    <x v="4"/>
  </r>
  <r>
    <x v="31"/>
    <s v="CUADRILLA  ALBAÑILERIA  GENERAL 0:2 + PREST.**"/>
    <s v="JRN"/>
    <n v="1.24E-2"/>
    <n v="1811"/>
    <n v="22.456399999999999"/>
    <x v="4"/>
  </r>
  <r>
    <x v="101"/>
    <s v="EMULSION ASFALTICA (CRR-1)Riego de Liga-Sellos+Tra"/>
    <s v="KG"/>
    <n v="0.86350000000000005"/>
    <n v="2935"/>
    <n v="2534.3724999999999"/>
    <x v="2"/>
  </r>
  <r>
    <x v="0"/>
    <s v="AYUDANTE ALBAÑILERIA GENERAL + PREST.(IDRD)"/>
    <s v="JRN"/>
    <n v="4.7000000000000002E-3"/>
    <n v="320"/>
    <n v="1.504"/>
    <x v="0"/>
  </r>
  <r>
    <x v="1"/>
    <s v="HERRAMIENTA MENOR  %"/>
    <s v="%"/>
    <n v="1"/>
    <n v="6"/>
    <n v="6"/>
    <x v="1"/>
  </r>
  <r>
    <x v="94"/>
    <s v="RANA A GASOLINA DE 50X75 CM"/>
    <s v="DD"/>
    <n v="1.4999999999999999E-2"/>
    <n v="742"/>
    <n v="11.129999999999999"/>
    <x v="1"/>
  </r>
  <r>
    <x v="210"/>
    <s v="GEOTEXTIL NT 1600"/>
    <s v="M2"/>
    <n v="2.09"/>
    <n v="7442"/>
    <n v="15553.779999999999"/>
    <x v="2"/>
  </r>
  <r>
    <x v="59"/>
    <s v="ARENA LAVADA DE RIO  + transporte"/>
    <s v="M3"/>
    <n v="7.8799999999999995E-2"/>
    <n v="12228"/>
    <n v="963.56639999999993"/>
    <x v="2"/>
  </r>
  <r>
    <x v="211"/>
    <s v="TUBO DRENAJE PVC200mmCorrug-Perf(Roll35m)sinFiltro"/>
    <s v="ML"/>
    <n v="1.02"/>
    <n v="64630"/>
    <n v="65922.600000000006"/>
    <x v="2"/>
  </r>
  <r>
    <x v="17"/>
    <s v="VOLQUETA (VIAJE 6M3 Max.3O KM)"/>
    <s v="VJ"/>
    <n v="0.01"/>
    <n v="2564"/>
    <n v="25.64"/>
    <x v="5"/>
  </r>
  <r>
    <x v="1"/>
    <s v="HERRAMIENTA MENOR  %"/>
    <s v="%"/>
    <n v="1"/>
    <n v="754"/>
    <n v="754"/>
    <x v="1"/>
  </r>
  <r>
    <x v="57"/>
    <s v="Triturado 3/4&quot; a 1&quot; Lavado(Inc. transporte) **"/>
    <s v="M3"/>
    <n v="7.8799999999999995E-2"/>
    <n v="10202"/>
    <n v="803.91759999999999"/>
    <x v="2"/>
  </r>
  <r>
    <x v="184"/>
    <s v="Zanjadora Autopropulsada Oruga(Oper+Comb)**"/>
    <s v="HR"/>
    <n v="0.04"/>
    <n v="4950"/>
    <n v="198"/>
    <x v="1"/>
  </r>
  <r>
    <x v="212"/>
    <s v="UNION TUBO DRENAJE PVC PERF. CORRUG- 200MM"/>
    <s v="UN"/>
    <n v="3.0599999999999999E-2"/>
    <n v="2140"/>
    <n v="65.483999999999995"/>
    <x v="2"/>
  </r>
  <r>
    <x v="144"/>
    <s v="CUADRILLA  INST. SANITARIAS 1:1+PREST. **"/>
    <s v="JRN"/>
    <n v="7.4999999999999997E-2"/>
    <n v="15078"/>
    <n v="1130.8499999999999"/>
    <x v="4"/>
  </r>
  <r>
    <x v="94"/>
    <s v="RANA A GASOLINA DE 50X75 CM"/>
    <s v="DD"/>
    <n v="0.03"/>
    <n v="742"/>
    <n v="22.259999999999998"/>
    <x v="1"/>
  </r>
  <r>
    <x v="210"/>
    <s v="GEOTEXTIL NT 1600"/>
    <s v="M2"/>
    <n v="3.8"/>
    <n v="6766"/>
    <n v="25710.799999999999"/>
    <x v="2"/>
  </r>
  <r>
    <x v="59"/>
    <s v="ARENA LAVADA DE RIO  + transporte"/>
    <s v="M3"/>
    <n v="0.15759999999999999"/>
    <n v="12228"/>
    <n v="1927.1327999999999"/>
    <x v="2"/>
  </r>
  <r>
    <x v="17"/>
    <s v="VOLQUETA (VIAJE 6M3 Max.3O KM)"/>
    <s v="VJ"/>
    <n v="0.03"/>
    <n v="3845"/>
    <n v="115.35"/>
    <x v="5"/>
  </r>
  <r>
    <x v="1"/>
    <s v="HERRAMIENTA MENOR  %"/>
    <s v="%"/>
    <n v="2"/>
    <n v="749"/>
    <n v="1498"/>
    <x v="1"/>
  </r>
  <r>
    <x v="57"/>
    <s v="Triturado 3/4&quot; a 1&quot; Lavado(Inc. transporte) **"/>
    <s v="M3"/>
    <n v="0.15759999999999999"/>
    <n v="10202"/>
    <n v="1607.8352"/>
    <x v="2"/>
  </r>
  <r>
    <x v="184"/>
    <s v="Zanjadora Autopropulsada Oruga(Oper+Comb)**"/>
    <s v="HR"/>
    <n v="0.08"/>
    <n v="4950"/>
    <n v="396"/>
    <x v="1"/>
  </r>
  <r>
    <x v="213"/>
    <s v="TUBO DRENAJE PVC 160MMCorru-Perf(Rollo)sin Filtro"/>
    <s v="ML"/>
    <n v="2.1419999999999999"/>
    <n v="64083"/>
    <n v="137265.78599999999"/>
    <x v="2"/>
  </r>
  <r>
    <x v="144"/>
    <s v="CUADRILLA  INST. SANITARIAS 1:1+PREST. **"/>
    <s v="JRN"/>
    <n v="0.14899999999999999"/>
    <n v="14977"/>
    <n v="2231.5729999999999"/>
    <x v="4"/>
  </r>
  <r>
    <x v="94"/>
    <s v="RANA A GASOLINA DE 50X75 CM"/>
    <s v="DD"/>
    <n v="1.4999999999999999E-2"/>
    <n v="742"/>
    <n v="11.129999999999999"/>
    <x v="1"/>
  </r>
  <r>
    <x v="210"/>
    <s v="GEOTEXTIL NT 1600"/>
    <s v="M2"/>
    <n v="1.9"/>
    <n v="6766"/>
    <n v="12855.4"/>
    <x v="2"/>
  </r>
  <r>
    <x v="59"/>
    <s v="ARENA LAVADA DE RIO  + transporte"/>
    <s v="M3"/>
    <n v="7.8799999999999995E-2"/>
    <n v="12228"/>
    <n v="963.56639999999993"/>
    <x v="2"/>
  </r>
  <r>
    <x v="17"/>
    <s v="VOLQUETA (VIAJE 6M3 Max.3O KM)"/>
    <s v="VJ"/>
    <n v="1.4999999999999999E-2"/>
    <n v="3845"/>
    <n v="57.674999999999997"/>
    <x v="5"/>
  </r>
  <r>
    <x v="1"/>
    <s v="HERRAMIENTA MENOR  %"/>
    <s v="%"/>
    <n v="1"/>
    <n v="750"/>
    <n v="750"/>
    <x v="1"/>
  </r>
  <r>
    <x v="57"/>
    <s v="Triturado 3/4&quot; a 1&quot; Lavado(Inc. transporte) **"/>
    <s v="M3"/>
    <n v="7.8799999999999995E-2"/>
    <n v="10202"/>
    <n v="803.91759999999999"/>
    <x v="2"/>
  </r>
  <r>
    <x v="184"/>
    <s v="Zanjadora Autopropulsada Oruga(Oper+Comb)**"/>
    <s v="HR"/>
    <n v="0.04"/>
    <n v="4950"/>
    <n v="198"/>
    <x v="1"/>
  </r>
  <r>
    <x v="214"/>
    <s v="Tubo Corrugado Perforado(Ø100mm)rollo (sin filtro)"/>
    <s v="ML"/>
    <n v="1.0404"/>
    <n v="28169"/>
    <n v="29307.027600000001"/>
    <x v="2"/>
  </r>
  <r>
    <x v="144"/>
    <s v="CUADRILLA  INST. SANITARIAS 1:1+PREST. **"/>
    <s v="JRN"/>
    <n v="7.46E-2"/>
    <n v="14997"/>
    <n v="1118.7762"/>
    <x v="4"/>
  </r>
  <r>
    <x v="18"/>
    <s v="ALAMBRE NEGRO   Cal. 18"/>
    <s v="KG"/>
    <n v="9.6000000000000002E-2"/>
    <n v="626"/>
    <n v="60.096000000000004"/>
    <x v="2"/>
  </r>
  <r>
    <x v="215"/>
    <s v="ANGULO   ¼&quot;   x   2&quot;"/>
    <s v="ML"/>
    <n v="3.4272"/>
    <n v="97730"/>
    <n v="334940.25599999999"/>
    <x v="2"/>
  </r>
  <r>
    <x v="216"/>
    <s v="HIERRO A-40 Liso/Rect    ½&quot;"/>
    <s v="KG"/>
    <n v="8.5679999999999996"/>
    <n v="40278"/>
    <n v="345101.90399999998"/>
    <x v="2"/>
  </r>
  <r>
    <x v="217"/>
    <s v="HIERRO A-40 Liso/Rect   3/8&quot;"/>
    <s v="KG"/>
    <n v="5.7015000000000002"/>
    <n v="26803"/>
    <n v="152817.3045"/>
    <x v="2"/>
  </r>
  <r>
    <x v="198"/>
    <s v="PLATINA 1/4&quot; x 1 1/2&quot; x 6m"/>
    <s v="UN"/>
    <n v="0.308"/>
    <n v="15975"/>
    <n v="4920.3"/>
    <x v="2"/>
  </r>
  <r>
    <x v="49"/>
    <s v="ARENA LAVADA DE RIO (Sin Transporte)"/>
    <s v="M3"/>
    <n v="8.3299999999999999E-2"/>
    <n v="5522"/>
    <n v="459.98259999999999"/>
    <x v="2"/>
  </r>
  <r>
    <x v="79"/>
    <s v="CEMENTO GRIS (APUS)"/>
    <s v="KG"/>
    <n v="48.054200000000002"/>
    <n v="28256"/>
    <n v="1357819.4752"/>
    <x v="2"/>
  </r>
  <r>
    <x v="79"/>
    <s v="CEMENTO GRIS (APUS)"/>
    <s v="KG"/>
    <n v="35.646900000000002"/>
    <n v="20960"/>
    <n v="747159.02400000009"/>
    <x v="2"/>
  </r>
  <r>
    <x v="53"/>
    <s v="AGUA DE CARROTANQUE"/>
    <s v="LT"/>
    <n v="25.130400000000002"/>
    <n v="528"/>
    <n v="13268.851200000001"/>
    <x v="2"/>
  </r>
  <r>
    <x v="53"/>
    <s v="AGUA DE CARROTANQUE"/>
    <s v="LT"/>
    <n v="32.933300000000003"/>
    <n v="692"/>
    <n v="22789.8436"/>
    <x v="2"/>
  </r>
  <r>
    <x v="27"/>
    <s v="CARRETILLA PLATON 6 PIES-PLAST-RuedAntipint-Rin me"/>
    <s v="UN"/>
    <n v="1E-4"/>
    <n v="24"/>
    <n v="2.4000000000000002E-3"/>
    <x v="2"/>
  </r>
  <r>
    <x v="203"/>
    <s v="SOLDADURA DE 1/8 Electrica Ref. 6010"/>
    <s v="KG"/>
    <n v="0.20200000000000001"/>
    <n v="4747"/>
    <n v="958.89400000000001"/>
    <x v="2"/>
  </r>
  <r>
    <x v="81"/>
    <s v="Gravilla de rio 3/4&quot; (Con Transporte)"/>
    <s v="M3"/>
    <n v="0.11269999999999999"/>
    <n v="18029"/>
    <n v="2031.8682999999999"/>
    <x v="2"/>
  </r>
  <r>
    <x v="28"/>
    <s v="OFICIAL ALBAÑILERIA GENERAL + PREST. (IDRD)"/>
    <s v="JRN"/>
    <n v="5.0000000000000001E-4"/>
    <n v="58"/>
    <n v="2.9000000000000001E-2"/>
    <x v="0"/>
  </r>
  <r>
    <x v="218"/>
    <s v="AYUDANTE CARPINTERIA METALICA TALL.+ PREST(IDRD)"/>
    <s v="JRN"/>
    <n v="9.3799999999999994E-2"/>
    <n v="7167"/>
    <n v="672.26459999999997"/>
    <x v="0"/>
  </r>
  <r>
    <x v="219"/>
    <s v="OFICIAL CARPINTERIA METALICA TALL.+PREST.(IDRD)"/>
    <s v="JRN"/>
    <n v="9.3799999999999994E-2"/>
    <n v="12504"/>
    <n v="1172.8751999999999"/>
    <x v="0"/>
  </r>
  <r>
    <x v="47"/>
    <s v="ARENA S/LAVADA CERNIDA DE PEÑA  + transp."/>
    <s v="M3"/>
    <n v="0.1928"/>
    <n v="19762"/>
    <n v="3810.1136000000001"/>
    <x v="2"/>
  </r>
  <r>
    <x v="0"/>
    <s v="AYUDANTE ALBAÑILERIA GENERAL + PREST.(IDRD)"/>
    <s v="JRN"/>
    <n v="8.8800000000000004E-2"/>
    <n v="6037"/>
    <n v="536.0856"/>
    <x v="0"/>
  </r>
  <r>
    <x v="0"/>
    <s v="AYUDANTE ALBAÑILERIA GENERAL + PREST.(IDRD)"/>
    <s v="JRN"/>
    <n v="6.9800000000000001E-2"/>
    <n v="4079"/>
    <n v="284.71420000000001"/>
    <x v="0"/>
  </r>
  <r>
    <x v="0"/>
    <s v="AYUDANTE ALBAÑILERIA GENERAL + PREST.(IDRD)"/>
    <s v="JRN"/>
    <n v="0.24360000000000001"/>
    <n v="16561"/>
    <n v="4034.2596000000003"/>
    <x v="0"/>
  </r>
  <r>
    <x v="55"/>
    <s v="Recebo Subbase granular  - Sin transporte"/>
    <s v="M3"/>
    <n v="0.1875"/>
    <n v="4423"/>
    <n v="829.3125"/>
    <x v="2"/>
  </r>
  <r>
    <x v="17"/>
    <s v="VOLQUETA (VIAJE 6M3 Max.3O KM)"/>
    <s v="VJ"/>
    <n v="0.23619999999999999"/>
    <n v="60553"/>
    <n v="14302.6186"/>
    <x v="5"/>
  </r>
  <r>
    <x v="17"/>
    <s v="VOLQUETA (VIAJE 6M3 Max.3O KM)"/>
    <s v="VJ"/>
    <n v="1.67E-2"/>
    <n v="4281"/>
    <n v="71.492699999999999"/>
    <x v="5"/>
  </r>
  <r>
    <x v="1"/>
    <s v="HERRAMIENTA MENOR  %"/>
    <s v="%"/>
    <n v="1.21E-2"/>
    <n v="1687"/>
    <n v="20.412700000000001"/>
    <x v="1"/>
  </r>
  <r>
    <x v="1"/>
    <s v="HERRAMIENTA MENOR  %"/>
    <s v="%"/>
    <n v="1.6999999999999999E-3"/>
    <n v="237"/>
    <n v="0.40289999999999998"/>
    <x v="1"/>
  </r>
  <r>
    <x v="1"/>
    <s v="HERRAMIENTA MENOR  %"/>
    <s v="%"/>
    <n v="1.0900000000000001"/>
    <n v="0"/>
    <n v="0"/>
    <x v="1"/>
  </r>
  <r>
    <x v="1"/>
    <s v="HERRAMIENTA MENOR  %"/>
    <s v="%"/>
    <n v="1"/>
    <n v="6444"/>
    <n v="6444"/>
    <x v="1"/>
  </r>
  <r>
    <x v="220"/>
    <s v="LADRILLO TOLETE COMUN-10 X .20 X.06 RrecocidoObra"/>
    <s v="UN"/>
    <n v="225.42"/>
    <n v="154413"/>
    <n v="34807778.460000001"/>
    <x v="2"/>
  </r>
  <r>
    <x v="56"/>
    <s v="CUADRILLA  ALBAÑILERIA  GENERAL 1:1 +PREST.**"/>
    <s v="JRN"/>
    <n v="0.84930000000000005"/>
    <n v="167744"/>
    <n v="142464.9792"/>
    <x v="3"/>
  </r>
  <r>
    <x v="49"/>
    <s v="ARENA LAVADA DE RIO (Sin Transporte)"/>
    <s v="M3"/>
    <n v="7.1499999999999994E-2"/>
    <n v="4740"/>
    <n v="338.90999999999997"/>
    <x v="2"/>
  </r>
  <r>
    <x v="79"/>
    <s v="CEMENTO GRIS (APUS)"/>
    <s v="KG"/>
    <n v="33.994700000000002"/>
    <n v="19989"/>
    <n v="679520.05830000003"/>
    <x v="2"/>
  </r>
  <r>
    <x v="79"/>
    <s v="CEMENTO GRIS (APUS)"/>
    <s v="KG"/>
    <n v="44.345599999999997"/>
    <n v="26075"/>
    <n v="1156311.52"/>
    <x v="2"/>
  </r>
  <r>
    <x v="79"/>
    <s v="CEMENTO GRIS (APUS)"/>
    <s v="KG"/>
    <n v="18.319800000000001"/>
    <n v="10772"/>
    <n v="197340.88560000001"/>
    <x v="2"/>
  </r>
  <r>
    <x v="53"/>
    <s v="AGUA DE CARROTANQUE"/>
    <s v="LT"/>
    <n v="31.732099999999999"/>
    <n v="666"/>
    <n v="21133.578600000001"/>
    <x v="2"/>
  </r>
  <r>
    <x v="53"/>
    <s v="AGUA DE CARROTANQUE"/>
    <s v="LT"/>
    <n v="10.341200000000001"/>
    <n v="217"/>
    <n v="2244.0404000000003"/>
    <x v="2"/>
  </r>
  <r>
    <x v="53"/>
    <s v="AGUA DE CARROTANQUE"/>
    <s v="LT"/>
    <n v="15.889099999999999"/>
    <n v="334"/>
    <n v="5306.9593999999997"/>
    <x v="2"/>
  </r>
  <r>
    <x v="153"/>
    <s v="SIKA-1 IMPERMEABILIZANTE INTEG-MORTERO  (20Kg)**"/>
    <s v="KG"/>
    <n v="1.6532"/>
    <n v="31027"/>
    <n v="51293.8364"/>
    <x v="2"/>
  </r>
  <r>
    <x v="27"/>
    <s v="CARRETILLA PLATON 6 PIES-PLAST-RuedAntipint-Rin me"/>
    <s v="UN"/>
    <n v="1E-4"/>
    <n v="24"/>
    <n v="2.4000000000000002E-3"/>
    <x v="2"/>
  </r>
  <r>
    <x v="154"/>
    <s v="MALLA Q-1-3MM(6x2.35M)Hueco:15X15CM"/>
    <s v="UN"/>
    <n v="5.0999999999999997E-2"/>
    <n v="2899"/>
    <n v="147.84899999999999"/>
    <x v="2"/>
  </r>
  <r>
    <x v="81"/>
    <s v="Gravilla de rio 3/4&quot; (Con Transporte)"/>
    <s v="M3"/>
    <n v="0.1208"/>
    <n v="19325"/>
    <n v="2334.46"/>
    <x v="2"/>
  </r>
  <r>
    <x v="155"/>
    <s v="Ladrillo recocido 10x20x6  en obra **"/>
    <s v="UN"/>
    <n v="188.7"/>
    <n v="150771"/>
    <n v="28450487.699999999"/>
    <x v="2"/>
  </r>
  <r>
    <x v="28"/>
    <s v="OFICIAL ALBAÑILERIA GENERAL + PREST. (IDRD)"/>
    <s v="JRN"/>
    <n v="5.0000000000000001E-4"/>
    <n v="58"/>
    <n v="2.9000000000000001E-2"/>
    <x v="0"/>
  </r>
  <r>
    <x v="156"/>
    <s v="ARENA LAVADA DE PEÑA  + transp."/>
    <s v="M3"/>
    <n v="0.1502"/>
    <n v="23458"/>
    <n v="3523.3915999999999"/>
    <x v="2"/>
  </r>
  <r>
    <x v="0"/>
    <s v="AYUDANTE ALBAÑILERIA GENERAL + PREST.(IDRD)"/>
    <s v="JRN"/>
    <n v="8.3599999999999994E-2"/>
    <n v="5684"/>
    <n v="475.18239999999997"/>
    <x v="0"/>
  </r>
  <r>
    <x v="0"/>
    <s v="AYUDANTE ALBAÑILERIA GENERAL + PREST.(IDRD)"/>
    <s v="JRN"/>
    <n v="0.30370000000000003"/>
    <n v="20647"/>
    <n v="6270.4939000000004"/>
    <x v="0"/>
  </r>
  <r>
    <x v="0"/>
    <s v="AYUDANTE ALBAÑILERIA GENERAL + PREST.(IDRD)"/>
    <s v="JRN"/>
    <n v="4.0399999999999998E-2"/>
    <n v="2361"/>
    <n v="95.384399999999999"/>
    <x v="0"/>
  </r>
  <r>
    <x v="0"/>
    <s v="AYUDANTE ALBAÑILERIA GENERAL + PREST.(IDRD)"/>
    <s v="JRN"/>
    <n v="2.8799999999999999E-2"/>
    <n v="1683"/>
    <n v="48.470399999999998"/>
    <x v="0"/>
  </r>
  <r>
    <x v="17"/>
    <s v="VOLQUETA (VIAJE 6M3 Max.3O KM)"/>
    <s v="VJ"/>
    <n v="0.29470000000000002"/>
    <n v="75550"/>
    <n v="22264.585000000003"/>
    <x v="5"/>
  </r>
  <r>
    <x v="17"/>
    <s v="VOLQUETA (VIAJE 6M3 Max.3O KM)"/>
    <s v="VJ"/>
    <n v="1.52E-2"/>
    <n v="3897"/>
    <n v="59.234400000000001"/>
    <x v="5"/>
  </r>
  <r>
    <x v="1"/>
    <s v="HERRAMIENTA MENOR  %"/>
    <s v="%"/>
    <n v="1.5100000000000001E-2"/>
    <n v="2106"/>
    <n v="31.800600000000003"/>
    <x v="1"/>
  </r>
  <r>
    <x v="1"/>
    <s v="HERRAMIENTA MENOR  %"/>
    <s v="%"/>
    <n v="1E-3"/>
    <n v="139"/>
    <n v="0.13900000000000001"/>
    <x v="1"/>
  </r>
  <r>
    <x v="1"/>
    <s v="HERRAMIENTA MENOR  %"/>
    <s v="%"/>
    <n v="1.36"/>
    <n v="0"/>
    <n v="0"/>
    <x v="1"/>
  </r>
  <r>
    <x v="1"/>
    <s v="HERRAMIENTA MENOR  %"/>
    <s v="%"/>
    <n v="1"/>
    <n v="2281"/>
    <n v="2281"/>
    <x v="1"/>
  </r>
  <r>
    <x v="157"/>
    <s v="Recebo Subbase granular+ Transporte"/>
    <s v="M3"/>
    <n v="0.28799999999999998"/>
    <n v="16029"/>
    <n v="4616.3519999999999"/>
    <x v="2"/>
  </r>
  <r>
    <x v="158"/>
    <s v="Marco+Tapa(Äng+Plat+acero+Conc.3.000)Caja 60x60cm"/>
    <s v="UN"/>
    <n v="1"/>
    <n v="202750"/>
    <n v="202750"/>
    <x v="2"/>
  </r>
  <r>
    <x v="56"/>
    <s v="CUADRILLA  ALBAÑILERIA  GENERAL 1:1 +PREST.**"/>
    <s v="JRN"/>
    <n v="0.42"/>
    <n v="82953"/>
    <n v="34840.26"/>
    <x v="3"/>
  </r>
  <r>
    <x v="221"/>
    <s v="ANÁLISIS DE SUELO AGRONOMICO COMPLETO"/>
    <s v="UN"/>
    <n v="1"/>
    <n v="167271"/>
    <n v="167271"/>
    <x v="2"/>
  </r>
  <r>
    <x v="222"/>
    <s v="ANÁLISIS FITOSANITARIO (microbiologico)"/>
    <s v="UN"/>
    <n v="1"/>
    <n v="262713"/>
    <n v="262713"/>
    <x v="2"/>
  </r>
  <r>
    <x v="223"/>
    <s v="ANÁLISIS DE PERMEABILIDAD CABEZA VARIABLE"/>
    <s v="UN"/>
    <n v="1"/>
    <n v="360927"/>
    <n v="360927"/>
    <x v="2"/>
  </r>
  <r>
    <x v="224"/>
    <s v="ENSAYO ANÁLISIS COMPACTACIÓN SUELO (Curva de compa"/>
    <s v="UN"/>
    <n v="1"/>
    <n v="208160"/>
    <n v="208160"/>
    <x v="2"/>
  </r>
  <r>
    <x v="225"/>
    <s v="ENSAYO GRANULOMETRIA POR TAMIZADO CON LAVADO"/>
    <s v="UN"/>
    <n v="1"/>
    <n v="121695"/>
    <n v="121695"/>
    <x v="2"/>
  </r>
  <r>
    <x v="226"/>
    <s v="Ensayo Densidad del terreno con Densímetro nuclear"/>
    <s v="UN"/>
    <n v="1"/>
    <n v="63173"/>
    <n v="63173"/>
    <x v="2"/>
  </r>
  <r>
    <x v="227"/>
    <s v="ENSAYO PROCTOR MODIFICADO"/>
    <s v="UN"/>
    <n v="1"/>
    <n v="208160"/>
    <n v="208160"/>
    <x v="2"/>
  </r>
  <r>
    <x v="8"/>
    <s v="Jornal Cuadrilla (MdeO) 1Ayud+1Ofic ObraNegra **"/>
    <s v="JRN"/>
    <n v="0.35"/>
    <n v="69128"/>
    <n v="24194.799999999999"/>
    <x v="3"/>
  </r>
  <r>
    <x v="1"/>
    <s v="HERRAMIENTA MENOR  %"/>
    <s v="%"/>
    <n v="1"/>
    <n v="3456"/>
    <n v="3456"/>
    <x v="1"/>
  </r>
  <r>
    <x v="9"/>
    <s v="RODILLO  ARRASTRE MANUAL"/>
    <s v="DD"/>
    <n v="0.16270000000000001"/>
    <n v="24411"/>
    <n v="3971.6697000000004"/>
    <x v="1"/>
  </r>
  <r>
    <x v="6"/>
    <s v="Tractor (Para poda o cepillado) (Oper+Comb)"/>
    <s v="HR"/>
    <n v="1.57"/>
    <n v="324868"/>
    <n v="510042.76"/>
    <x v="1"/>
  </r>
  <r>
    <x v="7"/>
    <s v="TRANSPORTE-TRACTOR EN GRUA PLANCHON (ida y vuelta)"/>
    <s v="UN"/>
    <n v="4.9200000000000001E-2"/>
    <n v="19159"/>
    <n v="942.62279999999998"/>
    <x v="1"/>
  </r>
  <r>
    <x v="39"/>
    <s v="TRANSPORTE EN GRUA PLANCHÓN (Ida y regreso)."/>
    <s v="UN"/>
    <n v="1"/>
    <n v="391667"/>
    <n v="391667"/>
    <x v="1"/>
  </r>
  <r>
    <x v="0"/>
    <s v="AYUDANTE ALBAÑILERIA GENERAL + PREST.(IDRD)"/>
    <s v="JRN"/>
    <n v="0.1"/>
    <n v="6799"/>
    <n v="679.90000000000009"/>
    <x v="0"/>
  </r>
  <r>
    <x v="5"/>
    <s v="Guadañadora gasolina (Oper+Comb) **"/>
    <s v="HR"/>
    <n v="0.75"/>
    <n v="3647"/>
    <n v="2735.25"/>
    <x v="1"/>
  </r>
  <r>
    <x v="27"/>
    <s v="CARRETILLA PLATON 6 PIES-PLAST-RuedAntipint-Rin me"/>
    <s v="UN"/>
    <n v="0"/>
    <n v="0"/>
    <n v="0"/>
    <x v="2"/>
  </r>
  <r>
    <x v="28"/>
    <s v="OFICIAL ALBAÑILERIA GENERAL + PREST. (IDRD)"/>
    <s v="JRN"/>
    <n v="0"/>
    <n v="0"/>
    <n v="0"/>
    <x v="0"/>
  </r>
  <r>
    <x v="0"/>
    <s v="AYUDANTE ALBAÑILERIA GENERAL + PREST.(IDRD)"/>
    <s v="JRN"/>
    <n v="1.1999999999999999E-3"/>
    <n v="82"/>
    <n v="9.8399999999999987E-2"/>
    <x v="0"/>
  </r>
  <r>
    <x v="17"/>
    <s v="VOLQUETA (VIAJE 6M3 Max.3O KM)"/>
    <s v="VJ"/>
    <n v="2.9999999999999997E-4"/>
    <n v="77"/>
    <n v="2.3099999999999999E-2"/>
    <x v="5"/>
  </r>
  <r>
    <x v="1"/>
    <s v="HERRAMIENTA MENOR  %"/>
    <s v="%"/>
    <n v="5.9999999999999995E-4"/>
    <n v="84"/>
    <n v="5.0399999999999993E-2"/>
    <x v="1"/>
  </r>
  <r>
    <x v="228"/>
    <s v="CAUCHO GRANULADO SBR - No Incluye transporte al sitio"/>
    <s v="KG"/>
    <n v="1.05"/>
    <n v="1584"/>
    <n v="1663.2"/>
    <x v="2"/>
  </r>
  <r>
    <x v="27"/>
    <s v="CARRETILLA PLATON 6 PIES-PLAST-RuedAntipint-Rin me"/>
    <s v="UN"/>
    <n v="0"/>
    <n v="0"/>
    <n v="0"/>
    <x v="2"/>
  </r>
  <r>
    <x v="28"/>
    <s v="OFICIAL ALBAÑILERIA GENERAL + PREST. (IDRD)"/>
    <s v="JRN"/>
    <n v="0"/>
    <n v="0"/>
    <n v="0"/>
    <x v="0"/>
  </r>
  <r>
    <x v="0"/>
    <s v="AYUDANTE ALBAÑILERIA GENERAL + PREST.(IDRD)"/>
    <s v="JRN"/>
    <n v="1.1999999999999999E-3"/>
    <n v="82"/>
    <n v="9.8399999999999987E-2"/>
    <x v="0"/>
  </r>
  <r>
    <x v="17"/>
    <s v="VOLQUETA (VIAJE 6M3 Max.3O KM)"/>
    <s v="VJ"/>
    <n v="2.9999999999999997E-4"/>
    <n v="77"/>
    <n v="2.3099999999999999E-2"/>
    <x v="5"/>
  </r>
  <r>
    <x v="1"/>
    <s v="HERRAMIENTA MENOR  %"/>
    <s v="%"/>
    <n v="5.9999999999999995E-4"/>
    <n v="84"/>
    <n v="5.0399999999999993E-2"/>
    <x v="1"/>
  </r>
  <r>
    <x v="228"/>
    <s v="CAUCHO GRANULADO SBR - No Incluye transporte al sitio"/>
    <s v="KG"/>
    <n v="1.05"/>
    <n v="1584"/>
    <n v="1663.2"/>
    <x v="2"/>
  </r>
  <r>
    <x v="18"/>
    <s v="ALAMBRE NEGRO   Cal. 18"/>
    <s v="KG"/>
    <n v="0.01"/>
    <n v="65"/>
    <n v="0.65"/>
    <x v="2"/>
  </r>
  <r>
    <x v="19"/>
    <s v="PUNTILLA 2&quot; CON CABEZA"/>
    <s v="LB"/>
    <n v="0.02"/>
    <n v="90"/>
    <n v="1.8"/>
    <x v="2"/>
  </r>
  <r>
    <x v="20"/>
    <s v="ESTACION TOTAL TOPOGRAFICA"/>
    <s v="MES"/>
    <n v="2.0000000000000001E-4"/>
    <n v="450"/>
    <n v="9.0000000000000011E-2"/>
    <x v="1"/>
  </r>
  <r>
    <x v="21"/>
    <s v="DURMIENTE ORDINARIO  (4x4CM) L=3M"/>
    <s v="ML"/>
    <n v="1"/>
    <n v="6163"/>
    <n v="6163"/>
    <x v="2"/>
  </r>
  <r>
    <x v="22"/>
    <s v="CADENERO 1 + PRESTACIONES"/>
    <s v="MES"/>
    <n v="1E-4"/>
    <n v="297"/>
    <n v="2.9700000000000001E-2"/>
    <x v="0"/>
  </r>
  <r>
    <x v="23"/>
    <s v="CADENERO 2 + PRESTACIONES"/>
    <s v="MES"/>
    <n v="1E-4"/>
    <n v="251"/>
    <n v="2.5100000000000001E-2"/>
    <x v="0"/>
  </r>
  <r>
    <x v="24"/>
    <s v="TOPOGRAFO 1 + PREST."/>
    <s v="MES"/>
    <n v="1E-4"/>
    <n v="419"/>
    <n v="4.19E-2"/>
    <x v="0"/>
  </r>
  <r>
    <x v="1"/>
    <s v="HERRAMIENTA MENOR  %"/>
    <s v="%"/>
    <n v="1"/>
    <n v="29"/>
    <n v="29"/>
    <x v="1"/>
  </r>
  <r>
    <x v="25"/>
    <s v="ELEMENTOS CONSUMIBLES ACTIVIDADES %"/>
    <s v="%"/>
    <n v="1"/>
    <n v="10"/>
    <n v="10"/>
    <x v="2"/>
  </r>
  <r>
    <x v="17"/>
    <s v="VOLQUETA (VIAJE 6M3 Max.3O KM)"/>
    <s v="VJ"/>
    <n v="0.2167"/>
    <n v="55554"/>
    <n v="12038.551800000001"/>
    <x v="5"/>
  </r>
  <r>
    <x v="1"/>
    <s v="HERRAMIENTA MENOR  %"/>
    <s v="%"/>
    <n v="1"/>
    <n v="12"/>
    <n v="12"/>
    <x v="1"/>
  </r>
  <r>
    <x v="26"/>
    <s v="Retroexcavadora (200m3/Dia)"/>
    <s v="DD"/>
    <n v="4.0000000000000001E-3"/>
    <n v="4638"/>
    <n v="18.552"/>
    <x v="1"/>
  </r>
  <r>
    <x v="31"/>
    <s v="CUADRILLA  ALBAÑILERIA  GENERAL 0:2 + PREST.**"/>
    <s v="JRN"/>
    <n v="4.0000000000000001E-3"/>
    <n v="584"/>
    <n v="2.3359999999999999"/>
    <x v="4"/>
  </r>
  <r>
    <x v="27"/>
    <s v="CARRETILLA PLATON 6 PIES-PLAST-RuedAntipint-Rin me"/>
    <s v="UN"/>
    <n v="1E-4"/>
    <n v="24"/>
    <n v="2.4000000000000002E-3"/>
    <x v="2"/>
  </r>
  <r>
    <x v="28"/>
    <s v="OFICIAL ALBAÑILERIA GENERAL + PREST. (IDRD)"/>
    <s v="JRN"/>
    <n v="2.9999999999999997E-4"/>
    <n v="35"/>
    <n v="1.0499999999999999E-2"/>
    <x v="0"/>
  </r>
  <r>
    <x v="0"/>
    <s v="AYUDANTE ALBAÑILERIA GENERAL + PREST.(IDRD)"/>
    <s v="JRN"/>
    <n v="2.2200000000000001E-2"/>
    <n v="1509"/>
    <n v="33.4998"/>
    <x v="0"/>
  </r>
  <r>
    <x v="17"/>
    <s v="VOLQUETA (VIAJE 6M3 Max.3O KM)"/>
    <s v="VJ"/>
    <n v="0.2167"/>
    <n v="55554"/>
    <n v="12038.551800000001"/>
    <x v="5"/>
  </r>
  <r>
    <x v="1"/>
    <s v="HERRAMIENTA MENOR  %"/>
    <s v="%"/>
    <n v="1"/>
    <n v="837"/>
    <n v="837"/>
    <x v="1"/>
  </r>
  <r>
    <x v="1"/>
    <s v="HERRAMIENTA MENOR  %"/>
    <s v="%"/>
    <n v="1.11E-2"/>
    <n v="1548"/>
    <n v="17.1828"/>
    <x v="1"/>
  </r>
  <r>
    <x v="29"/>
    <s v="CUADRILLA  ALBAÑILERIA  GENERAL 0:4 + PREST.**"/>
    <s v="JRN"/>
    <n v="5.1999999999999998E-2"/>
    <n v="15187"/>
    <n v="789.72399999999993"/>
    <x v="3"/>
  </r>
  <r>
    <x v="1"/>
    <s v="HERRAMIENTA MENOR  %"/>
    <s v="%"/>
    <n v="1"/>
    <n v="12"/>
    <n v="12"/>
    <x v="1"/>
  </r>
  <r>
    <x v="26"/>
    <s v="Retroexcavadora (200m3/Dia)"/>
    <s v="DD"/>
    <n v="4.0000000000000001E-3"/>
    <n v="4638"/>
    <n v="18.552"/>
    <x v="1"/>
  </r>
  <r>
    <x v="30"/>
    <s v="VOLQUETA ( VIAJE DE 15 M3)MAX 30 KM"/>
    <s v="VJ"/>
    <n v="8.6699999999999999E-2"/>
    <n v="37139"/>
    <n v="3219.9513000000002"/>
    <x v="5"/>
  </r>
  <r>
    <x v="31"/>
    <s v="CUADRILLA  ALBAÑILERIA  GENERAL 0:2 + PREST.**"/>
    <s v="JRN"/>
    <n v="4.0000000000000001E-3"/>
    <n v="584"/>
    <n v="2.3359999999999999"/>
    <x v="4"/>
  </r>
  <r>
    <x v="1"/>
    <s v="HERRAMIENTA MENOR  %"/>
    <s v="%"/>
    <n v="1"/>
    <n v="12"/>
    <n v="12"/>
    <x v="1"/>
  </r>
  <r>
    <x v="26"/>
    <s v="Retroexcavadora (200m3/Dia)"/>
    <s v="DD"/>
    <n v="4.0000000000000001E-3"/>
    <n v="4638"/>
    <n v="18.552"/>
    <x v="1"/>
  </r>
  <r>
    <x v="30"/>
    <s v="VOLQUETA ( VIAJE DE 15 M3)MAX 30 KM"/>
    <s v="VJ"/>
    <n v="8.1299999999999997E-2"/>
    <n v="34826"/>
    <n v="2831.3537999999999"/>
    <x v="5"/>
  </r>
  <r>
    <x v="31"/>
    <s v="CUADRILLA  ALBAÑILERIA  GENERAL 0:2 + PREST.**"/>
    <s v="JRN"/>
    <n v="4.0000000000000001E-3"/>
    <n v="584"/>
    <n v="2.3359999999999999"/>
    <x v="4"/>
  </r>
  <r>
    <x v="17"/>
    <s v="VOLQUETA (VIAJE 6M3 Max.3O KM)"/>
    <s v="VJ"/>
    <n v="0.20330000000000001"/>
    <n v="52118"/>
    <n v="10595.589400000001"/>
    <x v="5"/>
  </r>
  <r>
    <x v="1"/>
    <s v="HERRAMIENTA MENOR  %"/>
    <s v="%"/>
    <n v="1"/>
    <n v="12"/>
    <n v="12"/>
    <x v="1"/>
  </r>
  <r>
    <x v="26"/>
    <s v="Retroexcavadora (200m3/Dia)"/>
    <s v="DD"/>
    <n v="4.0000000000000001E-3"/>
    <n v="4638"/>
    <n v="18.552"/>
    <x v="1"/>
  </r>
  <r>
    <x v="31"/>
    <s v="CUADRILLA  ALBAÑILERIA  GENERAL 0:2 + PREST.**"/>
    <s v="JRN"/>
    <n v="4.0000000000000001E-3"/>
    <n v="584"/>
    <n v="2.3359999999999999"/>
    <x v="4"/>
  </r>
  <r>
    <x v="32"/>
    <s v="Vale  Excavación RCD- Arcilla/Recebo (Vj:15m3)"/>
    <s v="M3"/>
    <n v="1"/>
    <n v="2722"/>
    <n v="2722"/>
    <x v="5"/>
  </r>
  <r>
    <x v="33"/>
    <s v="Vale  Excavación RCD- Arcilla/Recebo (Vj:6m3)"/>
    <s v="M3"/>
    <n v="1"/>
    <n v="5175"/>
    <n v="5175"/>
    <x v="5"/>
  </r>
  <r>
    <x v="34"/>
    <s v="Vale  Excavación RCD- Tierra (Vj:15m3)"/>
    <s v="M3"/>
    <n v="1"/>
    <n v="2403"/>
    <n v="2403"/>
    <x v="5"/>
  </r>
  <r>
    <x v="36"/>
    <s v="RETROEXCAVADORA JHON DEERE 610B (Oper+Comb)**."/>
    <s v="HR"/>
    <n v="1"/>
    <n v="145886"/>
    <n v="145886"/>
    <x v="1"/>
  </r>
  <r>
    <x v="37"/>
    <s v="TRANSPORTE- RETROEXCAV.J.D.510 (Ida y regreso)"/>
    <s v="UN"/>
    <n v="1"/>
    <n v="299049"/>
    <n v="299049"/>
    <x v="1"/>
  </r>
  <r>
    <x v="40"/>
    <s v="MOTONIVELADORA (Oper+Com)"/>
    <s v="HR"/>
    <n v="1"/>
    <n v="163756"/>
    <n v="163756"/>
    <x v="1"/>
  </r>
  <r>
    <x v="41"/>
    <s v="ROTOVACTOR (OPER+COMB)."/>
    <s v="HR"/>
    <n v="1"/>
    <n v="105042"/>
    <n v="105042"/>
    <x v="1"/>
  </r>
  <r>
    <x v="42"/>
    <s v="VIBROCOMP. BENITIN 1.5TON(Oper+Comb)**"/>
    <s v="HR"/>
    <n v="1"/>
    <n v="40455"/>
    <n v="40455"/>
    <x v="1"/>
  </r>
  <r>
    <x v="0"/>
    <s v="AYUDANTE ALBAÑILERIA GENERAL + PREST.(IDRD)"/>
    <s v="JRN"/>
    <n v="2.0000000000000001E-4"/>
    <n v="14"/>
    <n v="2.8E-3"/>
    <x v="0"/>
  </r>
  <r>
    <x v="17"/>
    <s v="VOLQUETA (VIAJE 6M3 Max.3O KM)"/>
    <s v="VJ"/>
    <n v="5.0000000000000001E-4"/>
    <n v="128"/>
    <n v="6.4000000000000001E-2"/>
    <x v="5"/>
  </r>
  <r>
    <x v="44"/>
    <s v="VERTICUTTER (OPER+COMB)"/>
    <s v="M2"/>
    <n v="1"/>
    <n v="769"/>
    <n v="769"/>
    <x v="1"/>
  </r>
  <r>
    <x v="46"/>
    <s v="TIERRA NEGRA + TRANSPORTE"/>
    <s v="M3"/>
    <n v="1.03"/>
    <n v="59374"/>
    <n v="61155.22"/>
    <x v="2"/>
  </r>
  <r>
    <x v="27"/>
    <s v="CARRETILLA PLATON 6 PIES-PLAST-RuedAntipint-Rin me"/>
    <s v="UN"/>
    <n v="1E-4"/>
    <n v="24"/>
    <n v="2.4000000000000002E-3"/>
    <x v="2"/>
  </r>
  <r>
    <x v="28"/>
    <s v="OFICIAL ALBAÑILERIA GENERAL + PREST. (IDRD)"/>
    <s v="JRN"/>
    <n v="5.9999999999999995E-4"/>
    <n v="70"/>
    <n v="4.1999999999999996E-2"/>
    <x v="0"/>
  </r>
  <r>
    <x v="0"/>
    <s v="AYUDANTE ALBAÑILERIA GENERAL + PREST.(IDRD)"/>
    <s v="JRN"/>
    <n v="0.04"/>
    <n v="2719"/>
    <n v="108.76"/>
    <x v="0"/>
  </r>
  <r>
    <x v="1"/>
    <s v="HERRAMIENTA MENOR  %"/>
    <s v="%"/>
    <n v="1"/>
    <n v="117"/>
    <n v="117"/>
    <x v="1"/>
  </r>
  <r>
    <x v="1"/>
    <s v="HERRAMIENTA MENOR  %"/>
    <s v="%"/>
    <n v="0.02"/>
    <n v="2789"/>
    <n v="55.78"/>
    <x v="1"/>
  </r>
  <r>
    <x v="31"/>
    <s v="CUADRILLA  ALBAÑILERIA  GENERAL 0:2 + PREST.**"/>
    <s v="JRN"/>
    <n v="2.1000000000000001E-2"/>
    <n v="3067"/>
    <n v="64.407000000000011"/>
    <x v="4"/>
  </r>
  <r>
    <x v="47"/>
    <s v="ARENA S/LAVADA CERNIDA DE PEÑA  + transp."/>
    <s v="M3"/>
    <n v="1.3125"/>
    <n v="134529"/>
    <n v="176569.3125"/>
    <x v="2"/>
  </r>
  <r>
    <x v="0"/>
    <s v="AYUDANTE ALBAÑILERIA GENERAL + PREST.(IDRD)"/>
    <s v="JRN"/>
    <n v="0.21440000000000001"/>
    <n v="12530"/>
    <n v="2686.4320000000002"/>
    <x v="0"/>
  </r>
  <r>
    <x v="1"/>
    <s v="HERRAMIENTA MENOR  %"/>
    <s v="%"/>
    <n v="1"/>
    <n v="875"/>
    <n v="875"/>
    <x v="1"/>
  </r>
  <r>
    <x v="1"/>
    <s v="HERRAMIENTA MENOR  %"/>
    <s v="%"/>
    <n v="1.05"/>
    <n v="0"/>
    <n v="0"/>
    <x v="1"/>
  </r>
  <r>
    <x v="31"/>
    <s v="CUADRILLA  ALBAÑILERIA  GENERAL 0:2 + PREST.**"/>
    <s v="JRN"/>
    <n v="0.1"/>
    <n v="14603"/>
    <n v="1460.3000000000002"/>
    <x v="4"/>
  </r>
  <r>
    <x v="49"/>
    <s v="ARENA LAVADA DE RIO (Sin Transporte)"/>
    <s v="M3"/>
    <n v="1.05"/>
    <n v="69607"/>
    <n v="73087.350000000006"/>
    <x v="2"/>
  </r>
  <r>
    <x v="27"/>
    <s v="CARRETILLA PLATON 6 PIES-PLAST-RuedAntipint-Rin me"/>
    <s v="UN"/>
    <n v="1E-4"/>
    <n v="24"/>
    <n v="2.4000000000000002E-3"/>
    <x v="2"/>
  </r>
  <r>
    <x v="28"/>
    <s v="OFICIAL ALBAÑILERIA GENERAL + PREST. (IDRD)"/>
    <s v="JRN"/>
    <n v="5.9999999999999995E-4"/>
    <n v="70"/>
    <n v="4.1999999999999996E-2"/>
    <x v="0"/>
  </r>
  <r>
    <x v="0"/>
    <s v="AYUDANTE ALBAÑILERIA GENERAL + PREST.(IDRD)"/>
    <s v="JRN"/>
    <n v="0.04"/>
    <n v="2719"/>
    <n v="108.76"/>
    <x v="0"/>
  </r>
  <r>
    <x v="17"/>
    <s v="VOLQUETA (VIAJE 6M3 Max.3O KM)"/>
    <s v="VJ"/>
    <n v="0.35"/>
    <n v="89727"/>
    <n v="31404.449999999997"/>
    <x v="5"/>
  </r>
  <r>
    <x v="1"/>
    <s v="HERRAMIENTA MENOR  %"/>
    <s v="%"/>
    <n v="0.02"/>
    <n v="2789"/>
    <n v="55.78"/>
    <x v="1"/>
  </r>
  <r>
    <x v="1"/>
    <s v="HERRAMIENTA MENOR  %"/>
    <s v="%"/>
    <n v="1"/>
    <n v="298"/>
    <n v="298"/>
    <x v="1"/>
  </r>
  <r>
    <x v="16"/>
    <s v="Jornal Cuadrilla (MdeO)  2 Ayud ObraNegra **"/>
    <s v="JRN"/>
    <n v="4.9000000000000002E-2"/>
    <n v="7156"/>
    <n v="350.64400000000001"/>
    <x v="4"/>
  </r>
  <r>
    <x v="50"/>
    <s v="PIEDRA MEDIA ZONGA - RAJON (25-40cm) Sum+Transporte"/>
    <s v="M3"/>
    <n v="1.05"/>
    <n v="99580"/>
    <n v="104559"/>
    <x v="2"/>
  </r>
  <r>
    <x v="27"/>
    <s v="CARRETILLA PLATON 6 PIES-PLAST-RuedAntipint-Rin me"/>
    <s v="UN"/>
    <n v="1E-4"/>
    <n v="24"/>
    <n v="2.4000000000000002E-3"/>
    <x v="2"/>
  </r>
  <r>
    <x v="51"/>
    <s v="VIBROCOMPACTADOR 2 TON (Oper+Comb)"/>
    <s v="HR"/>
    <n v="1.7899999999999999E-2"/>
    <n v="794"/>
    <n v="14.2126"/>
    <x v="1"/>
  </r>
  <r>
    <x v="28"/>
    <s v="OFICIAL ALBAÑILERIA GENERAL + PREST. (IDRD)"/>
    <s v="JRN"/>
    <n v="5.9999999999999995E-4"/>
    <n v="70"/>
    <n v="4.1999999999999996E-2"/>
    <x v="0"/>
  </r>
  <r>
    <x v="0"/>
    <s v="AYUDANTE ALBAÑILERIA GENERAL + PREST.(IDRD)"/>
    <s v="JRN"/>
    <n v="0.04"/>
    <n v="2719"/>
    <n v="108.76"/>
    <x v="0"/>
  </r>
  <r>
    <x v="17"/>
    <s v="VOLQUETA (VIAJE 6M3 Max.3O KM)"/>
    <s v="VJ"/>
    <n v="0.17"/>
    <n v="43582"/>
    <n v="7408.9400000000005"/>
    <x v="5"/>
  </r>
  <r>
    <x v="1"/>
    <s v="HERRAMIENTA MENOR  %"/>
    <s v="%"/>
    <n v="0.02"/>
    <n v="2789"/>
    <n v="55.78"/>
    <x v="1"/>
  </r>
  <r>
    <x v="1"/>
    <s v="HERRAMIENTA MENOR  %"/>
    <s v="%"/>
    <n v="1"/>
    <n v="439"/>
    <n v="439"/>
    <x v="1"/>
  </r>
  <r>
    <x v="52"/>
    <s v="CUADRILLA  ALBAÑILERIA  GENERAL 1:4 +PREST.**"/>
    <s v="JRN"/>
    <n v="4.5999999999999999E-2"/>
    <n v="19162"/>
    <n v="881.452"/>
    <x v="3"/>
  </r>
  <r>
    <x v="53"/>
    <s v="AGUA DE CARROTANQUE"/>
    <s v="LT"/>
    <n v="73"/>
    <n v="1533"/>
    <n v="111909"/>
    <x v="2"/>
  </r>
  <r>
    <x v="54"/>
    <s v="VIBROCOMPACT.DOBLE RODILLO 3 TON (OPER+COMB)"/>
    <s v="HR"/>
    <n v="0.3"/>
    <n v="17432"/>
    <n v="5229.5999999999995"/>
    <x v="1"/>
  </r>
  <r>
    <x v="55"/>
    <s v="Recebo Subbase granular  - Sin transporte"/>
    <s v="M3"/>
    <n v="1.3"/>
    <n v="30668"/>
    <n v="39868.400000000001"/>
    <x v="2"/>
  </r>
  <r>
    <x v="17"/>
    <s v="VOLQUETA (VIAJE 6M3 Max.3O KM)"/>
    <s v="VJ"/>
    <n v="0.216"/>
    <n v="55374"/>
    <n v="11960.784"/>
    <x v="5"/>
  </r>
  <r>
    <x v="56"/>
    <s v="CUADRILLA  ALBAÑILERIA  GENERAL 1:1 +PREST.**"/>
    <s v="JRN"/>
    <n v="8.8200000000000001E-2"/>
    <n v="17420"/>
    <n v="1536.444"/>
    <x v="3"/>
  </r>
  <r>
    <x v="1"/>
    <s v="HERRAMIENTA MENOR  %"/>
    <s v="%"/>
    <n v="1"/>
    <n v="730"/>
    <n v="730"/>
    <x v="1"/>
  </r>
  <r>
    <x v="57"/>
    <s v="Triturado 3/4&quot; a 1&quot; Lavado(Inc. transporte) **"/>
    <s v="M3"/>
    <n v="1.02"/>
    <n v="132062"/>
    <n v="134703.24"/>
    <x v="2"/>
  </r>
  <r>
    <x v="16"/>
    <s v="Jornal Cuadrilla (MdeO)  2 Ayud ObraNegra **"/>
    <s v="JRN"/>
    <n v="0.1"/>
    <n v="14603"/>
    <n v="1460.3000000000002"/>
    <x v="4"/>
  </r>
  <r>
    <x v="58"/>
    <s v="CARBONILLA ESCORIA CON TRANSPORTE"/>
    <s v="M3"/>
    <n v="1.02"/>
    <n v="135904"/>
    <n v="138622.08000000002"/>
    <x v="2"/>
  </r>
  <r>
    <x v="1"/>
    <s v="HERRAMIENTA MENOR  %"/>
    <s v="%"/>
    <n v="1"/>
    <n v="2074"/>
    <n v="2074"/>
    <x v="1"/>
  </r>
  <r>
    <x v="16"/>
    <s v="Jornal Cuadrilla (MdeO)  2 Ayud ObraNegra **"/>
    <s v="JRN"/>
    <n v="0.14199999999999999"/>
    <n v="20737"/>
    <n v="2944.6539999999995"/>
    <x v="4"/>
  </r>
  <r>
    <x v="27"/>
    <s v="CARRETILLA PLATON 6 PIES-PLAST-RuedAntipint-Rin me"/>
    <s v="UN"/>
    <n v="2.9999999999999997E-4"/>
    <n v="71"/>
    <n v="2.1299999999999999E-2"/>
    <x v="2"/>
  </r>
  <r>
    <x v="28"/>
    <s v="OFICIAL ALBAÑILERIA GENERAL + PREST. (IDRD)"/>
    <s v="JRN"/>
    <n v="1.5E-3"/>
    <n v="174"/>
    <n v="0.26100000000000001"/>
    <x v="0"/>
  </r>
  <r>
    <x v="15"/>
    <s v="TIERRA NEGRA +TRANSPORTE"/>
    <s v="M3"/>
    <n v="0.30599999999999999"/>
    <n v="15082"/>
    <n v="4615.0919999999996"/>
    <x v="2"/>
  </r>
  <r>
    <x v="58"/>
    <s v="CARBONILLA ESCORIA CON TRANSPORTE"/>
    <s v="M3"/>
    <n v="1.02"/>
    <n v="135904"/>
    <n v="138622.08000000002"/>
    <x v="2"/>
  </r>
  <r>
    <x v="0"/>
    <s v="AYUDANTE ALBAÑILERIA GENERAL + PREST.(IDRD)"/>
    <s v="JRN"/>
    <n v="0.1"/>
    <n v="6799"/>
    <n v="679.90000000000009"/>
    <x v="0"/>
  </r>
  <r>
    <x v="59"/>
    <s v="ARENA LAVADA DE RIO  + transporte"/>
    <s v="M3"/>
    <n v="0.7"/>
    <n v="108627"/>
    <n v="76038.899999999994"/>
    <x v="2"/>
  </r>
  <r>
    <x v="1"/>
    <s v="HERRAMIENTA MENOR  %"/>
    <s v="%"/>
    <n v="0.05"/>
    <n v="6972"/>
    <n v="348.6"/>
    <x v="1"/>
  </r>
  <r>
    <x v="1"/>
    <s v="HERRAMIENTA MENOR  %"/>
    <s v="%"/>
    <n v="1"/>
    <n v="5516"/>
    <n v="5516"/>
    <x v="1"/>
  </r>
  <r>
    <x v="9"/>
    <s v="RODILLO  ARRASTRE MANUAL"/>
    <s v="DD"/>
    <n v="2.5000000000000001E-2"/>
    <n v="3751"/>
    <n v="93.775000000000006"/>
    <x v="1"/>
  </r>
  <r>
    <x v="16"/>
    <s v="Jornal Cuadrilla (MdeO)  2 Ayud ObraNegra **"/>
    <s v="JRN"/>
    <n v="0.33"/>
    <n v="48191"/>
    <n v="15903.03"/>
    <x v="4"/>
  </r>
  <r>
    <x v="27"/>
    <s v="CARRETILLA PLATON 6 PIES-PLAST-RuedAntipint-Rin me"/>
    <s v="UN"/>
    <n v="2.9999999999999997E-4"/>
    <n v="71"/>
    <n v="2.1299999999999999E-2"/>
    <x v="2"/>
  </r>
  <r>
    <x v="60"/>
    <s v="ARENA PELDAR TIPO FLINT+Cargue+Transp.Zipaq**"/>
    <s v="M3"/>
    <n v="1.02"/>
    <n v="222920"/>
    <n v="227378.4"/>
    <x v="2"/>
  </r>
  <r>
    <x v="28"/>
    <s v="OFICIAL ALBAÑILERIA GENERAL + PREST. (IDRD)"/>
    <s v="JRN"/>
    <n v="1.2999999999999999E-3"/>
    <n v="151"/>
    <n v="0.1963"/>
    <x v="0"/>
  </r>
  <r>
    <x v="0"/>
    <s v="AYUDANTE ALBAÑILERIA GENERAL + PREST.(IDRD)"/>
    <s v="JRN"/>
    <n v="8.4000000000000005E-2"/>
    <n v="5711"/>
    <n v="479.72400000000005"/>
    <x v="0"/>
  </r>
  <r>
    <x v="1"/>
    <s v="HERRAMIENTA MENOR  %"/>
    <s v="%"/>
    <n v="1"/>
    <n v="907"/>
    <n v="907"/>
    <x v="1"/>
  </r>
  <r>
    <x v="1"/>
    <s v="HERRAMIENTA MENOR  %"/>
    <s v="%"/>
    <n v="4.2000000000000003E-2"/>
    <n v="5857"/>
    <n v="245.99400000000003"/>
    <x v="1"/>
  </r>
  <r>
    <x v="16"/>
    <s v="Jornal Cuadrilla (MdeO)  2 Ayud ObraNegra **"/>
    <s v="JRN"/>
    <n v="0.16700000000000001"/>
    <n v="24387"/>
    <n v="4072.6290000000004"/>
    <x v="4"/>
  </r>
  <r>
    <x v="61"/>
    <s v="POLVO DE LADRILLO+TRANSPORTE"/>
    <s v="M3"/>
    <n v="1.02"/>
    <n v="293222"/>
    <n v="299086.44"/>
    <x v="2"/>
  </r>
  <r>
    <x v="1"/>
    <s v="HERRAMIENTA MENOR  %"/>
    <s v="%"/>
    <n v="1"/>
    <n v="1971"/>
    <n v="1971"/>
    <x v="1"/>
  </r>
  <r>
    <x v="9"/>
    <s v="RODILLO  ARRASTRE MANUAL"/>
    <s v="DD"/>
    <n v="5.0999999999999997E-2"/>
    <n v="7652"/>
    <n v="390.25199999999995"/>
    <x v="1"/>
  </r>
  <r>
    <x v="16"/>
    <s v="Jornal Cuadrilla (MdeO)  2 Ayud ObraNegra **"/>
    <s v="JRN"/>
    <n v="0.27"/>
    <n v="39429"/>
    <n v="10645.83"/>
    <x v="4"/>
  </r>
  <r>
    <x v="62"/>
    <s v="Geotextil T2100 ** y/o ST 200"/>
    <s v="M2"/>
    <n v="1"/>
    <n v="5800"/>
    <n v="5800"/>
    <x v="2"/>
  </r>
  <r>
    <x v="63"/>
    <s v="Geotextil T-2400"/>
    <s v="M2"/>
    <n v="1"/>
    <n v="6257"/>
    <n v="6257"/>
    <x v="2"/>
  </r>
  <r>
    <x v="89"/>
    <s v="CAMIONETA PICKUP"/>
    <s v="DD"/>
    <n v="4.0000000000000001E-3"/>
    <n v="657"/>
    <n v="2.6280000000000001"/>
    <x v="5"/>
  </r>
  <r>
    <x v="1"/>
    <s v="HERRAMIENTA MENOR  %"/>
    <s v="%"/>
    <n v="1"/>
    <n v="146"/>
    <n v="146"/>
    <x v="1"/>
  </r>
  <r>
    <x v="229"/>
    <s v="POLIETILENO A=4M; CAL.6 NEGRO"/>
    <s v="M2"/>
    <n v="1.02"/>
    <n v="2209"/>
    <n v="2253.1799999999998"/>
    <x v="2"/>
  </r>
  <r>
    <x v="31"/>
    <s v="CUADRILLA  ALBAÑILERIA  GENERAL 0:2 + PREST.**"/>
    <s v="JRN"/>
    <n v="0.02"/>
    <n v="2921"/>
    <n v="58.42"/>
    <x v="4"/>
  </r>
  <r>
    <x v="230"/>
    <s v="VIBROCOMPACTADOR DOBLE RODILLO 3 TON + OPERARIO"/>
    <s v="HR"/>
    <n v="8.5000000000000006E-3"/>
    <n v="521"/>
    <n v="4.4285000000000005"/>
    <x v="1"/>
  </r>
  <r>
    <x v="31"/>
    <s v="CUADRILLA  ALBAÑILERIA  GENERAL 0:2 + PREST.**"/>
    <s v="JRN"/>
    <n v="6.0000000000000001E-3"/>
    <n v="876"/>
    <n v="5.2560000000000002"/>
    <x v="4"/>
  </r>
  <r>
    <x v="10"/>
    <s v="Gasolina      **"/>
    <s v="GLN"/>
    <n v="0.01"/>
    <n v="112"/>
    <n v="1.1200000000000001"/>
    <x v="2"/>
  </r>
  <r>
    <x v="11"/>
    <s v="ACPM**"/>
    <s v="GLN"/>
    <n v="0.01"/>
    <n v="94"/>
    <n v="0.94000000000000006"/>
    <x v="2"/>
  </r>
  <r>
    <x v="1"/>
    <s v="HERRAMIENTA MENOR  %"/>
    <s v="%"/>
    <n v="1"/>
    <n v="95"/>
    <n v="95"/>
    <x v="1"/>
  </r>
  <r>
    <x v="12"/>
    <s v="EMULSION ASFALTICA (En frio)CANEC. 55GLNS."/>
    <s v="LT"/>
    <n v="2.3195000000000001"/>
    <n v="8141"/>
    <n v="18883.049500000001"/>
    <x v="2"/>
  </r>
  <r>
    <x v="13"/>
    <s v="EQUIPO FUMIGADOR MANUAL DE ESPALDA – TANQUE 20 LTS"/>
    <s v="UN"/>
    <n v="1E-4"/>
    <n v="27"/>
    <n v="2.7000000000000001E-3"/>
    <x v="2"/>
  </r>
  <r>
    <x v="14"/>
    <s v="CUADRILLA  ALBAÑILERIA  GENERAL 1:2 +PREST.**"/>
    <s v="JRN"/>
    <n v="7.0000000000000001E-3"/>
    <n v="1894"/>
    <n v="13.258000000000001"/>
    <x v="4"/>
  </r>
  <r>
    <x v="75"/>
    <s v="MANGUERA 1/2&quot; TRANSP.C-40(ROLLO 100M)**"/>
    <s v="ML"/>
    <n v="5.7000000000000002E-3"/>
    <n v="9"/>
    <n v="5.1299999999999998E-2"/>
    <x v="2"/>
  </r>
  <r>
    <x v="64"/>
    <s v="Cespedon de Pasto Kikuyo+transp **"/>
    <s v="M2"/>
    <n v="1"/>
    <n v="8838"/>
    <n v="8838"/>
    <x v="2"/>
  </r>
  <r>
    <x v="28"/>
    <s v="OFICIAL ALBAÑILERIA GENERAL + PREST. (IDRD)"/>
    <s v="JRN"/>
    <n v="5.9999999999999995E-4"/>
    <n v="70"/>
    <n v="4.1999999999999996E-2"/>
    <x v="0"/>
  </r>
  <r>
    <x v="0"/>
    <s v="AYUDANTE ALBAÑILERIA GENERAL + PREST.(IDRD)"/>
    <s v="JRN"/>
    <n v="2.5999999999999999E-3"/>
    <n v="177"/>
    <n v="0.4602"/>
    <x v="0"/>
  </r>
  <r>
    <x v="0"/>
    <s v="AYUDANTE ALBAÑILERIA GENERAL + PREST.(IDRD)"/>
    <s v="JRN"/>
    <n v="5.9999999999999995E-4"/>
    <n v="41"/>
    <n v="2.4599999999999997E-2"/>
    <x v="0"/>
  </r>
  <r>
    <x v="0"/>
    <s v="AYUDANTE ALBAÑILERIA GENERAL + PREST.(IDRD)"/>
    <s v="JRN"/>
    <n v="2.0000000000000001E-4"/>
    <n v="14"/>
    <n v="2.8E-3"/>
    <x v="0"/>
  </r>
  <r>
    <x v="5"/>
    <s v="Guadañadora gasolina (Oper+Comb) **"/>
    <s v="HR"/>
    <n v="5.9999999999999995E-4"/>
    <n v="3"/>
    <n v="1.8E-3"/>
    <x v="1"/>
  </r>
  <r>
    <x v="17"/>
    <s v="VOLQUETA (VIAJE 6M3 Max.3O KM)"/>
    <s v="VJ"/>
    <n v="8.0000000000000004E-4"/>
    <n v="205"/>
    <n v="0.16400000000000001"/>
    <x v="5"/>
  </r>
  <r>
    <x v="1"/>
    <s v="HERRAMIENTA MENOR  %"/>
    <s v="%"/>
    <n v="1"/>
    <n v="38"/>
    <n v="38"/>
    <x v="1"/>
  </r>
  <r>
    <x v="1"/>
    <s v="HERRAMIENTA MENOR  %"/>
    <s v="%"/>
    <n v="2.2000000000000001E-3"/>
    <n v="3"/>
    <n v="6.6E-3"/>
    <x v="1"/>
  </r>
  <r>
    <x v="1"/>
    <s v="HERRAMIENTA MENOR  %"/>
    <s v="%"/>
    <n v="5.5999999999999999E-3"/>
    <n v="1"/>
    <n v="5.5999999999999999E-3"/>
    <x v="1"/>
  </r>
  <r>
    <x v="1"/>
    <s v="HERRAMIENTA MENOR  %"/>
    <s v="%"/>
    <n v="1"/>
    <n v="10"/>
    <n v="10"/>
    <x v="1"/>
  </r>
  <r>
    <x v="76"/>
    <s v="Accesorios  de Conexión para Manguera de Riego**"/>
    <s v="UN"/>
    <n v="5.5999999999999999E-3"/>
    <n v="35"/>
    <n v="0.19600000000000001"/>
    <x v="2"/>
  </r>
  <r>
    <x v="65"/>
    <s v="ACCESORIOS DE CONEXION INSTALACIONES HIDRÁULICAS**"/>
    <s v="GL"/>
    <n v="4.0000000000000002E-4"/>
    <n v="7"/>
    <n v="2.8E-3"/>
    <x v="2"/>
  </r>
  <r>
    <x v="66"/>
    <s v="Aspersor Impacto en Bronce (1/2&quot;) **"/>
    <s v="UN"/>
    <n v="2.2000000000000001E-3"/>
    <n v="83"/>
    <n v="0.18260000000000001"/>
    <x v="2"/>
  </r>
  <r>
    <x v="16"/>
    <s v="Jornal Cuadrilla (MdeO)  2 Ayud ObraNegra **"/>
    <s v="JRN"/>
    <n v="5.0000000000000001E-4"/>
    <n v="73"/>
    <n v="3.6499999999999998E-2"/>
    <x v="4"/>
  </r>
  <r>
    <x v="67"/>
    <s v="SERVICIO DE SACAPANTA MECANICA"/>
    <s v="M2"/>
    <n v="1"/>
    <n v="1380"/>
    <n v="1380"/>
    <x v="6"/>
  </r>
  <r>
    <x v="8"/>
    <s v="Jornal Cuadrilla (MdeO) 1Ayud+1Ofic ObraNegra **"/>
    <s v="JRN"/>
    <n v="5.9999999999999995E-4"/>
    <n v="119"/>
    <n v="7.1399999999999991E-2"/>
    <x v="3"/>
  </r>
  <r>
    <x v="69"/>
    <s v="AIREADOR EQUIPO PERF CESPED C/OPERARIO"/>
    <s v="M2"/>
    <n v="1"/>
    <n v="1146"/>
    <n v="1146"/>
    <x v="1"/>
  </r>
  <r>
    <x v="0"/>
    <s v="AYUDANTE ALBAÑILERIA GENERAL + PREST.(IDRD)"/>
    <s v="JRN"/>
    <n v="2.0000000000000001E-4"/>
    <n v="14"/>
    <n v="2.8E-3"/>
    <x v="0"/>
  </r>
  <r>
    <x v="70"/>
    <s v="EQUIPO TOP DRESSING (OPER+COMB)"/>
    <s v="M2"/>
    <n v="1"/>
    <n v="883"/>
    <n v="883"/>
    <x v="1"/>
  </r>
  <r>
    <x v="0"/>
    <s v="AYUDANTE ALBAÑILERIA GENERAL + PREST.(IDRD)"/>
    <s v="JRN"/>
    <n v="1E-3"/>
    <n v="34"/>
    <n v="3.4000000000000002E-2"/>
    <x v="0"/>
  </r>
  <r>
    <x v="71"/>
    <s v="Fungicida   Fulgitox**"/>
    <s v="LT"/>
    <n v="5.0000000000000001E-3"/>
    <n v="102"/>
    <n v="0.51"/>
    <x v="2"/>
  </r>
  <r>
    <x v="72"/>
    <s v="Adherente fungicida Agrotin **"/>
    <s v="LT"/>
    <n v="1.8E-3"/>
    <n v="24"/>
    <n v="4.3200000000000002E-2"/>
    <x v="2"/>
  </r>
  <r>
    <x v="13"/>
    <s v="EQUIPO FUMIGADOR MANUAL DE ESPALDA – TANQUE 20 LTS"/>
    <s v="UN"/>
    <n v="2.0000000000000001E-4"/>
    <n v="27"/>
    <n v="5.4000000000000003E-3"/>
    <x v="2"/>
  </r>
  <r>
    <x v="0"/>
    <s v="AYUDANTE ALBAÑILERIA GENERAL + PREST.(IDRD)"/>
    <s v="JRN"/>
    <n v="1.9E-2"/>
    <n v="1292"/>
    <n v="24.547999999999998"/>
    <x v="0"/>
  </r>
  <r>
    <x v="74"/>
    <s v="FertilizanteQuím.granuladFoliar-orgánNPK(saco 50kg"/>
    <s v="KG"/>
    <n v="1.02"/>
    <n v="2088"/>
    <n v="2129.7600000000002"/>
    <x v="2"/>
  </r>
  <r>
    <x v="75"/>
    <s v="MANGUERA 1/2&quot; TRANSP.C-40(ROLLO 100M)**"/>
    <s v="ML"/>
    <n v="5.7000000000000002E-3"/>
    <n v="9"/>
    <n v="5.1299999999999998E-2"/>
    <x v="2"/>
  </r>
  <r>
    <x v="0"/>
    <s v="AYUDANTE ALBAÑILERIA GENERAL + PREST.(IDRD)"/>
    <s v="JRN"/>
    <n v="8.0000000000000004E-4"/>
    <n v="54"/>
    <n v="4.3200000000000002E-2"/>
    <x v="0"/>
  </r>
  <r>
    <x v="1"/>
    <s v="HERRAMIENTA MENOR  %"/>
    <s v="%"/>
    <n v="1"/>
    <n v="13"/>
    <n v="13"/>
    <x v="1"/>
  </r>
  <r>
    <x v="1"/>
    <s v="HERRAMIENTA MENOR  %"/>
    <s v="%"/>
    <n v="2.2000000000000001E-3"/>
    <n v="3"/>
    <n v="6.6E-3"/>
    <x v="1"/>
  </r>
  <r>
    <x v="1"/>
    <s v="HERRAMIENTA MENOR  %"/>
    <s v="%"/>
    <n v="5.5999999999999999E-3"/>
    <n v="1"/>
    <n v="5.5999999999999999E-3"/>
    <x v="1"/>
  </r>
  <r>
    <x v="76"/>
    <s v="Accesorios  de Conexión para Manguera de Riego**"/>
    <s v="UN"/>
    <n v="5.5999999999999999E-3"/>
    <n v="35"/>
    <n v="0.19600000000000001"/>
    <x v="2"/>
  </r>
  <r>
    <x v="65"/>
    <s v="ACCESORIOS DE CONEXION INSTALACIONES HIDRÁULICAS**"/>
    <s v="GL"/>
    <n v="4.0000000000000002E-4"/>
    <n v="7"/>
    <n v="2.8E-3"/>
    <x v="2"/>
  </r>
  <r>
    <x v="66"/>
    <s v="Aspersor Impacto en Bronce (1/2&quot;) **"/>
    <s v="UN"/>
    <n v="2.2000000000000001E-3"/>
    <n v="83"/>
    <n v="0.18260000000000001"/>
    <x v="2"/>
  </r>
  <r>
    <x v="16"/>
    <s v="Jornal Cuadrilla (MdeO)  2 Ayud ObraNegra **"/>
    <s v="JRN"/>
    <n v="5.0000000000000001E-4"/>
    <n v="73"/>
    <n v="3.6499999999999998E-2"/>
    <x v="4"/>
  </r>
  <r>
    <x v="77"/>
    <s v="SERVICIO DE SACAPANTAS ROLLO GRANDE (1.5M)"/>
    <s v="M2"/>
    <n v="1"/>
    <n v="4796"/>
    <n v="4796"/>
    <x v="2"/>
  </r>
  <r>
    <x v="78"/>
    <s v="Malla en hilos de polietileno"/>
    <s v="M2"/>
    <n v="1"/>
    <n v="2144"/>
    <n v="2144"/>
    <x v="2"/>
  </r>
  <r>
    <x v="1"/>
    <s v="HERRAMIENTA MENOR  %"/>
    <s v="%"/>
    <n v="1"/>
    <n v="66"/>
    <n v="66"/>
    <x v="1"/>
  </r>
  <r>
    <x v="16"/>
    <s v="Jornal Cuadrilla (MdeO)  2 Ayud ObraNegra **"/>
    <s v="JRN"/>
    <n v="7.4999999999999997E-3"/>
    <n v="1095"/>
    <n v="8.2125000000000004"/>
    <x v="4"/>
  </r>
  <r>
    <x v="49"/>
    <s v="ARENA LAVADA DE RIO (Sin Transporte)"/>
    <s v="M3"/>
    <n v="0.40720000000000001"/>
    <n v="26994"/>
    <n v="10991.9568"/>
    <x v="2"/>
  </r>
  <r>
    <x v="79"/>
    <s v="CEMENTO GRIS (APUS)"/>
    <s v="KG"/>
    <n v="257.24560000000002"/>
    <n v="151260"/>
    <n v="38910969.456"/>
    <x v="2"/>
  </r>
  <r>
    <x v="53"/>
    <s v="AGUA DE CARROTANQUE"/>
    <s v="LT"/>
    <n v="123.9961"/>
    <n v="2604"/>
    <n v="322885.8444"/>
    <x v="2"/>
  </r>
  <r>
    <x v="27"/>
    <s v="CARRETILLA PLATON 6 PIES-PLAST-RuedAntipint-Rin me"/>
    <s v="UN"/>
    <n v="0"/>
    <n v="0"/>
    <n v="0"/>
    <x v="2"/>
  </r>
  <r>
    <x v="80"/>
    <s v="PORTERIA  FUTBOL PROFESIONAL 7.32 ml (SUM)FIJA"/>
    <s v="JGO"/>
    <n v="1"/>
    <n v="4794924"/>
    <n v="4794924"/>
    <x v="2"/>
  </r>
  <r>
    <x v="81"/>
    <s v="Gravilla de rio 3/4&quot; (Con Transporte)"/>
    <s v="M3"/>
    <n v="0.4133"/>
    <n v="66117"/>
    <n v="27326.1561"/>
    <x v="2"/>
  </r>
  <r>
    <x v="28"/>
    <s v="OFICIAL ALBAÑILERIA GENERAL + PREST. (IDRD)"/>
    <s v="JRN"/>
    <n v="2.0000000000000001E-4"/>
    <n v="23"/>
    <n v="4.5999999999999999E-3"/>
    <x v="0"/>
  </r>
  <r>
    <x v="0"/>
    <s v="AYUDANTE ALBAÑILERIA GENERAL + PREST.(IDRD)"/>
    <s v="JRN"/>
    <n v="1.4200000000000001E-2"/>
    <n v="965"/>
    <n v="13.703000000000001"/>
    <x v="0"/>
  </r>
  <r>
    <x v="0"/>
    <s v="AYUDANTE ALBAÑILERIA GENERAL + PREST.(IDRD)"/>
    <s v="JRN"/>
    <n v="0.53029999999999999"/>
    <n v="30991"/>
    <n v="16434.527300000002"/>
    <x v="0"/>
  </r>
  <r>
    <x v="17"/>
    <s v="VOLQUETA (VIAJE 6M3 Max.3O KM)"/>
    <s v="VJ"/>
    <n v="0.5665"/>
    <n v="145229"/>
    <n v="82272.228499999997"/>
    <x v="5"/>
  </r>
  <r>
    <x v="17"/>
    <s v="VOLQUETA (VIAJE 6M3 Max.3O KM)"/>
    <s v="VJ"/>
    <n v="0.1381"/>
    <n v="35404"/>
    <n v="4889.2924000000003"/>
    <x v="5"/>
  </r>
  <r>
    <x v="1"/>
    <s v="HERRAMIENTA MENOR  %"/>
    <s v="%"/>
    <n v="7.1000000000000004E-3"/>
    <n v="990"/>
    <n v="7.0290000000000008"/>
    <x v="1"/>
  </r>
  <r>
    <x v="1"/>
    <s v="HERRAMIENTA MENOR  %"/>
    <s v="%"/>
    <n v="1"/>
    <n v="22464"/>
    <n v="22464"/>
    <x v="1"/>
  </r>
  <r>
    <x v="1"/>
    <s v="HERRAMIENTA MENOR  %"/>
    <s v="%"/>
    <n v="0.64"/>
    <n v="0"/>
    <n v="0"/>
    <x v="1"/>
  </r>
  <r>
    <x v="82"/>
    <s v="CUADRILLA  ALBAÑILERIA  GENERAL 1:3 +PREST.**"/>
    <s v="JRN"/>
    <n v="1.2"/>
    <n v="412247"/>
    <n v="494696.39999999997"/>
    <x v="3"/>
  </r>
  <r>
    <x v="49"/>
    <s v="ARENA LAVADA DE RIO (Sin Transporte)"/>
    <s v="M3"/>
    <n v="0.18140000000000001"/>
    <n v="12025"/>
    <n v="2181.335"/>
    <x v="2"/>
  </r>
  <r>
    <x v="79"/>
    <s v="CEMENTO GRIS (APUS)"/>
    <s v="KG"/>
    <n v="114.7145"/>
    <n v="67452"/>
    <n v="7737722.4539999999"/>
    <x v="2"/>
  </r>
  <r>
    <x v="53"/>
    <s v="AGUA DE CARROTANQUE"/>
    <s v="LT"/>
    <n v="77.374499999999998"/>
    <n v="1625"/>
    <n v="125733.5625"/>
    <x v="2"/>
  </r>
  <r>
    <x v="27"/>
    <s v="CARRETILLA PLATON 6 PIES-PLAST-RuedAntipint-Rin me"/>
    <s v="UN"/>
    <n v="0"/>
    <n v="0"/>
    <n v="0"/>
    <x v="2"/>
  </r>
  <r>
    <x v="81"/>
    <s v="Gravilla de rio 3/4&quot; (Con Transporte)"/>
    <s v="M3"/>
    <n v="0.3619"/>
    <n v="57895"/>
    <n v="20952.200499999999"/>
    <x v="2"/>
  </r>
  <r>
    <x v="83"/>
    <s v="Marcos Mini-Futbol (SUM)+Malla **"/>
    <s v="JGO"/>
    <n v="1"/>
    <n v="2761145"/>
    <n v="2761145"/>
    <x v="2"/>
  </r>
  <r>
    <x v="28"/>
    <s v="OFICIAL ALBAÑILERIA GENERAL + PREST. (IDRD)"/>
    <s v="JRN"/>
    <n v="0.1033"/>
    <n v="11974"/>
    <n v="1236.9141999999999"/>
    <x v="0"/>
  </r>
  <r>
    <x v="28"/>
    <s v="OFICIAL ALBAÑILERIA GENERAL + PREST. (IDRD)"/>
    <s v="JRN"/>
    <n v="1E-4"/>
    <n v="12"/>
    <n v="1.2000000000000001E-3"/>
    <x v="0"/>
  </r>
  <r>
    <x v="0"/>
    <s v="AYUDANTE ALBAÑILERIA GENERAL + PREST.(IDRD)"/>
    <s v="JRN"/>
    <n v="9.4000000000000004E-3"/>
    <n v="639"/>
    <n v="6.0066000000000006"/>
    <x v="0"/>
  </r>
  <r>
    <x v="0"/>
    <s v="AYUDANTE ALBAÑILERIA GENERAL + PREST.(IDRD)"/>
    <s v="JRN"/>
    <n v="0.30030000000000001"/>
    <n v="20416"/>
    <n v="6130.9248000000007"/>
    <x v="0"/>
  </r>
  <r>
    <x v="17"/>
    <s v="VOLQUETA (VIAJE 6M3 Max.3O KM)"/>
    <s v="VJ"/>
    <n v="0.5171"/>
    <n v="132565"/>
    <n v="68549.361499999999"/>
    <x v="5"/>
  </r>
  <r>
    <x v="1"/>
    <s v="HERRAMIENTA MENOR  %"/>
    <s v="%"/>
    <n v="0.48099999999999998"/>
    <n v="0"/>
    <n v="0"/>
    <x v="1"/>
  </r>
  <r>
    <x v="1"/>
    <s v="HERRAMIENTA MENOR  %"/>
    <s v="%"/>
    <n v="1"/>
    <n v="10241"/>
    <n v="10241"/>
    <x v="1"/>
  </r>
  <r>
    <x v="1"/>
    <s v="HERRAMIENTA MENOR  %"/>
    <s v="%"/>
    <n v="4.7000000000000002E-3"/>
    <n v="655"/>
    <n v="3.0785"/>
    <x v="1"/>
  </r>
  <r>
    <x v="82"/>
    <s v="CUADRILLA  ALBAÑILERIA  GENERAL 1:3 +PREST.**"/>
    <s v="JRN"/>
    <n v="0.5"/>
    <n v="171770"/>
    <n v="85885"/>
    <x v="3"/>
  </r>
  <r>
    <x v="231"/>
    <s v="MALLA MINIFUTBOL/FUTBOL-8 (5X2M)Nilon Imperm-N°4"/>
    <s v="JGO"/>
    <n v="1"/>
    <n v="270635"/>
    <n v="270635"/>
    <x v="2"/>
  </r>
  <r>
    <x v="1"/>
    <s v="HERRAMIENTA MENOR  %"/>
    <s v="%"/>
    <n v="1"/>
    <n v="1679"/>
    <n v="1679"/>
    <x v="1"/>
  </r>
  <r>
    <x v="232"/>
    <s v="ArcoMovilFutbol-8(5x2)Tub.Est.Galv+Malla.ImpN°4"/>
    <s v="JGO"/>
    <n v="1"/>
    <n v="5472355"/>
    <n v="5472355"/>
    <x v="2"/>
  </r>
  <r>
    <x v="31"/>
    <s v="CUADRILLA  ALBAÑILERIA  GENERAL 0:2 + PREST.**"/>
    <s v="JRN"/>
    <n v="0.23"/>
    <n v="33587"/>
    <n v="7725.01"/>
    <x v="4"/>
  </r>
  <r>
    <x v="1"/>
    <s v="HERRAMIENTA MENOR  %"/>
    <s v="%"/>
    <n v="1"/>
    <n v="1044"/>
    <n v="1044"/>
    <x v="1"/>
  </r>
  <r>
    <x v="233"/>
    <s v="MALLA MICROFUTBOL 3mtx2mt (nylon  Nº4 )"/>
    <s v="JGO"/>
    <n v="1"/>
    <n v="180989"/>
    <n v="180989"/>
    <x v="2"/>
  </r>
  <r>
    <x v="234"/>
    <s v="ArcoMovilMicrofutbol(3x2)Tub.Est.Galv+Malla.ImpN°4"/>
    <s v="JGO"/>
    <n v="1"/>
    <n v="2976772"/>
    <n v="2976772"/>
    <x v="2"/>
  </r>
  <r>
    <x v="31"/>
    <s v="CUADRILLA  ALBAÑILERIA  GENERAL 0:2 + PREST.**"/>
    <s v="JRN"/>
    <n v="0.14299999999999999"/>
    <n v="20883"/>
    <n v="2986.2689999999998"/>
    <x v="4"/>
  </r>
  <r>
    <x v="84"/>
    <s v="ESMALTE ALQUIDICO BLANCO SIKA  (313050)"/>
    <s v="GLN"/>
    <n v="1"/>
    <n v="94474"/>
    <n v="94474"/>
    <x v="2"/>
  </r>
  <r>
    <x v="85"/>
    <s v="ANTICORROSIVO OXIDO DE HIERRO ROJO"/>
    <s v="GLN"/>
    <n v="1"/>
    <n v="45849"/>
    <n v="45849"/>
    <x v="2"/>
  </r>
  <r>
    <x v="86"/>
    <s v="SOLDADURA DE 3/32 Ref. 6013"/>
    <s v="KG"/>
    <n v="2.625"/>
    <n v="50954"/>
    <n v="133754.25"/>
    <x v="2"/>
  </r>
  <r>
    <x v="87"/>
    <s v="EQUIPO SOLDADURA 220 AMP ELECTRICO"/>
    <s v="DD"/>
    <n v="1"/>
    <n v="42876"/>
    <n v="42876"/>
    <x v="1"/>
  </r>
  <r>
    <x v="1"/>
    <s v="HERRAMIENTA MENOR  %"/>
    <s v="%"/>
    <n v="1"/>
    <n v="3960"/>
    <n v="3960"/>
    <x v="1"/>
  </r>
  <r>
    <x v="88"/>
    <s v="CUADRILLA  CARPINTERIA EN OBRA 1:1+PREST.**"/>
    <s v="JRN"/>
    <n v="1"/>
    <n v="198016"/>
    <n v="198016"/>
    <x v="4"/>
  </r>
  <r>
    <x v="89"/>
    <s v="CAMIONETA PICKUP"/>
    <s v="DD"/>
    <n v="0.2"/>
    <n v="32853"/>
    <n v="6570.6"/>
    <x v="5"/>
  </r>
  <r>
    <x v="8"/>
    <s v="Jornal Cuadrilla (MdeO) 1Ayud+1Ofic ObraNegra **"/>
    <s v="JRN"/>
    <n v="0.3"/>
    <n v="59252"/>
    <n v="17775.599999999999"/>
    <x v="3"/>
  </r>
  <r>
    <x v="1"/>
    <s v="HERRAMIENTA MENOR  %"/>
    <s v="%"/>
    <n v="1"/>
    <n v="5925"/>
    <n v="5925"/>
    <x v="1"/>
  </r>
  <r>
    <x v="90"/>
    <s v="MallaPort.FutbolSemiprof.Cal.4,Nylon.ImpCuadro10cm"/>
    <s v="JGO"/>
    <n v="1"/>
    <n v="1313151"/>
    <n v="1313151"/>
    <x v="2"/>
  </r>
  <r>
    <x v="89"/>
    <s v="CAMIONETA PICKUP"/>
    <s v="DD"/>
    <n v="0.2"/>
    <n v="32853"/>
    <n v="6570.6"/>
    <x v="5"/>
  </r>
  <r>
    <x v="8"/>
    <s v="Jornal Cuadrilla (MdeO) 1Ayud+1Ofic ObraNegra **"/>
    <s v="JRN"/>
    <n v="0.42"/>
    <n v="82953"/>
    <n v="34840.26"/>
    <x v="3"/>
  </r>
  <r>
    <x v="1"/>
    <s v="HERRAMIENTA MENOR  %"/>
    <s v="%"/>
    <n v="1"/>
    <n v="8295"/>
    <n v="8295"/>
    <x v="1"/>
  </r>
  <r>
    <x v="91"/>
    <s v="MALLA FUTBOL PROF.CAL.8,Nylon Imp.Hexago.8cmCampin"/>
    <s v="JGO"/>
    <n v="1"/>
    <n v="1374724"/>
    <n v="1374724"/>
    <x v="2"/>
  </r>
  <r>
    <x v="0"/>
    <s v="AYUDANTE ALBAÑILERIA GENERAL + PREST.(IDRD)"/>
    <s v="JRN"/>
    <n v="0.44"/>
    <n v="29913"/>
    <n v="13161.72"/>
    <x v="0"/>
  </r>
  <r>
    <x v="1"/>
    <s v="HERRAMIENTA MENOR  %"/>
    <s v="%"/>
    <n v="1"/>
    <n v="598"/>
    <n v="598"/>
    <x v="1"/>
  </r>
  <r>
    <x v="92"/>
    <s v="Banderín asta esquinera(Estaca+Banderín) futbol(4u"/>
    <s v="JGO"/>
    <n v="1"/>
    <n v="513089"/>
    <n v="513089"/>
    <x v="2"/>
  </r>
  <r>
    <x v="235"/>
    <s v="PLANTA GENERADORA A GASOLINA DE 5 KW (Alquiler)"/>
    <s v="DD"/>
    <n v="0.7"/>
    <n v="37223"/>
    <n v="26056.1"/>
    <x v="1"/>
  </r>
  <r>
    <x v="89"/>
    <s v="CAMIONETA PICKUP"/>
    <s v="DD"/>
    <n v="0.1"/>
    <n v="16426"/>
    <n v="1642.6000000000001"/>
    <x v="5"/>
  </r>
  <r>
    <x v="236"/>
    <s v="PULIDORA 9&quot; ( CON DISCO DE CORTE)"/>
    <s v="DD"/>
    <n v="0.7"/>
    <n v="19636"/>
    <n v="13745.199999999999"/>
    <x v="1"/>
  </r>
  <r>
    <x v="1"/>
    <s v="HERRAMIENTA MENOR  %"/>
    <s v="%"/>
    <n v="1"/>
    <n v="5333"/>
    <n v="5333"/>
    <x v="1"/>
  </r>
  <r>
    <x v="25"/>
    <s v="ELEMENTOS CONSUMIBLES ACTIVIDADES %"/>
    <s v="%"/>
    <n v="1"/>
    <n v="1778"/>
    <n v="1778"/>
    <x v="2"/>
  </r>
  <r>
    <x v="56"/>
    <s v="CUADRILLA  ALBAÑILERIA  GENERAL 1:1 +PREST.**"/>
    <s v="JRN"/>
    <n v="0.9"/>
    <n v="177757"/>
    <n v="159981.30000000002"/>
    <x v="3"/>
  </r>
  <r>
    <x v="17"/>
    <s v="VOLQUETA (VIAJE 6M3 Max.3O KM)"/>
    <s v="VJ"/>
    <n v="8.6999999999999994E-3"/>
    <n v="2230"/>
    <n v="19.401"/>
    <x v="5"/>
  </r>
  <r>
    <x v="1"/>
    <s v="HERRAMIENTA MENOR  %"/>
    <s v="%"/>
    <n v="1"/>
    <n v="562"/>
    <n v="562"/>
    <x v="1"/>
  </r>
  <r>
    <x v="237"/>
    <s v="Vale Demolición RCD Concreto/Mampostería (Vj:6m3)"/>
    <s v="M3"/>
    <n v="6.7599999999999993E-2"/>
    <n v="281"/>
    <n v="18.9956"/>
    <x v="5"/>
  </r>
  <r>
    <x v="31"/>
    <s v="CUADRILLA  ALBAÑILERIA  GENERAL 0:2 + PREST.**"/>
    <s v="JRN"/>
    <n v="7.6999999999999999E-2"/>
    <n v="11244"/>
    <n v="865.78800000000001"/>
    <x v="4"/>
  </r>
  <r>
    <x v="89"/>
    <s v="CAMIONETA PICKUP"/>
    <s v="DD"/>
    <n v="0.1"/>
    <n v="16426"/>
    <n v="1642.6000000000001"/>
    <x v="5"/>
  </r>
  <r>
    <x v="238"/>
    <s v="SOLDADURA ELECTRICA DE 1/8 Ref. E-6013"/>
    <s v="KG"/>
    <n v="0.1938"/>
    <n v="3347"/>
    <n v="648.64859999999999"/>
    <x v="2"/>
  </r>
  <r>
    <x v="111"/>
    <s v="PLANTA PORTATIL INDUST.10-12KVA-DIESEL- ALQUILER"/>
    <s v="DD"/>
    <n v="0.104"/>
    <n v="7373"/>
    <n v="766.79199999999992"/>
    <x v="1"/>
  </r>
  <r>
    <x v="87"/>
    <s v="EQUIPO SOLDADURA 220 AMP ELECTRICO"/>
    <s v="DD"/>
    <n v="0.104"/>
    <n v="4459"/>
    <n v="463.73599999999999"/>
    <x v="1"/>
  </r>
  <r>
    <x v="209"/>
    <s v="CUADRILLA  CARPINTERIA METALICA TALL1:1 + PREST."/>
    <s v="JRN"/>
    <n v="0.104"/>
    <n v="22725"/>
    <n v="2363.4"/>
    <x v="4"/>
  </r>
  <r>
    <x v="18"/>
    <s v="ALAMBRE NEGRO   Cal. 18"/>
    <s v="KG"/>
    <n v="7.3499999999999996E-2"/>
    <n v="479"/>
    <n v="35.206499999999998"/>
    <x v="2"/>
  </r>
  <r>
    <x v="49"/>
    <s v="ARENA LAVADA DE RIO (Sin Transporte)"/>
    <s v="M3"/>
    <n v="6.0199999999999997E-2"/>
    <n v="3991"/>
    <n v="240.25819999999999"/>
    <x v="2"/>
  </r>
  <r>
    <x v="93"/>
    <s v="HIERRO PR-60 Corru/Fig    3/8&quot;"/>
    <s v="KG"/>
    <n v="2.4"/>
    <n v="11282"/>
    <n v="27076.799999999999"/>
    <x v="2"/>
  </r>
  <r>
    <x v="94"/>
    <s v="RANA A GASOLINA DE 50X75 CM"/>
    <s v="DD"/>
    <n v="2.41E-2"/>
    <n v="1193"/>
    <n v="28.751300000000001"/>
    <x v="1"/>
  </r>
  <r>
    <x v="95"/>
    <s v="PUNTILLA 1&quot; CON CABEZA"/>
    <s v="LB"/>
    <n v="1"/>
    <n v="5254"/>
    <n v="5254"/>
    <x v="2"/>
  </r>
  <r>
    <x v="79"/>
    <s v="CEMENTO GRIS (APUS)"/>
    <s v="KG"/>
    <n v="35.726999999999997"/>
    <n v="21007"/>
    <n v="750517.08899999992"/>
    <x v="2"/>
  </r>
  <r>
    <x v="79"/>
    <s v="CEMENTO GRIS (APUS)"/>
    <s v="KG"/>
    <n v="0.60570000000000002"/>
    <n v="356"/>
    <n v="215.6292"/>
    <x v="2"/>
  </r>
  <r>
    <x v="53"/>
    <s v="AGUA DE CARROTANQUE"/>
    <s v="LT"/>
    <n v="22.055"/>
    <n v="463"/>
    <n v="10211.465"/>
    <x v="2"/>
  </r>
  <r>
    <x v="53"/>
    <s v="AGUA DE CARROTANQUE"/>
    <s v="LT"/>
    <n v="0.3024"/>
    <n v="6"/>
    <n v="1.8144"/>
    <x v="2"/>
  </r>
  <r>
    <x v="53"/>
    <s v="AGUA DE CARROTANQUE"/>
    <s v="LT"/>
    <n v="16.498000000000001"/>
    <n v="346"/>
    <n v="5708.308"/>
    <x v="2"/>
  </r>
  <r>
    <x v="96"/>
    <s v="TABLA BURRA (25x2,5CM) L=3M- ORDINARIO"/>
    <s v="ML"/>
    <n v="1.3332999999999999"/>
    <n v="9673"/>
    <n v="12897.010899999999"/>
    <x v="2"/>
  </r>
  <r>
    <x v="27"/>
    <s v="CARRETILLA PLATON 6 PIES-PLAST-RuedAntipint-Rin me"/>
    <s v="UN"/>
    <n v="2.0000000000000001E-4"/>
    <n v="48"/>
    <n v="9.6000000000000009E-3"/>
    <x v="2"/>
  </r>
  <r>
    <x v="97"/>
    <s v="Recebo Comun sin transporte"/>
    <s v="M3"/>
    <n v="0.29380000000000001"/>
    <n v="3038"/>
    <n v="892.56439999999998"/>
    <x v="2"/>
  </r>
  <r>
    <x v="97"/>
    <s v="Recebo Comun sin transporte"/>
    <s v="M3"/>
    <n v="0.41599999999999998"/>
    <n v="4301"/>
    <n v="1789.2159999999999"/>
    <x v="2"/>
  </r>
  <r>
    <x v="62"/>
    <s v="Geotextil T2100 ** y/o ST 200"/>
    <s v="M2"/>
    <n v="2.87"/>
    <n v="16646"/>
    <n v="47774.020000000004"/>
    <x v="2"/>
  </r>
  <r>
    <x v="98"/>
    <s v="SikaAer D (toxement Air mix D)**"/>
    <s v="KG"/>
    <n v="0.17849999999999999"/>
    <n v="1004"/>
    <n v="179.214"/>
    <x v="2"/>
  </r>
  <r>
    <x v="81"/>
    <s v="Gravilla de rio 3/4&quot; (Con Transporte)"/>
    <s v="M3"/>
    <n v="9.5200000000000007E-2"/>
    <n v="15230"/>
    <n v="1449.8960000000002"/>
    <x v="2"/>
  </r>
  <r>
    <x v="28"/>
    <s v="OFICIAL ALBAÑILERIA GENERAL + PREST. (IDRD)"/>
    <s v="JRN"/>
    <n v="1.1999999999999999E-3"/>
    <n v="139"/>
    <n v="0.16679999999999998"/>
    <x v="0"/>
  </r>
  <r>
    <x v="28"/>
    <s v="OFICIAL ALBAÑILERIA GENERAL + PREST. (IDRD)"/>
    <s v="JRN"/>
    <n v="0.1082"/>
    <n v="12542"/>
    <n v="1357.0444"/>
    <x v="0"/>
  </r>
  <r>
    <x v="28"/>
    <s v="OFICIAL ALBAÑILERIA GENERAL + PREST. (IDRD)"/>
    <s v="JRN"/>
    <n v="0"/>
    <n v="0"/>
    <n v="0"/>
    <x v="0"/>
  </r>
  <r>
    <x v="99"/>
    <s v="HIERRO PR-60 Corru/Fig    1/4&quot;  Kg"/>
    <s v="KG"/>
    <n v="0.33600000000000002"/>
    <n v="1580"/>
    <n v="530.88"/>
    <x v="2"/>
  </r>
  <r>
    <x v="100"/>
    <s v="Rejilla sumidero (46X33X10) Peaton carcamT-1(Obra)"/>
    <s v="UN"/>
    <n v="2.5"/>
    <n v="183938"/>
    <n v="459845"/>
    <x v="2"/>
  </r>
  <r>
    <x v="101"/>
    <s v="EMULSION ASFALTICA (CRR-1)Riego de Liga-Sellos+Tra"/>
    <s v="KG"/>
    <n v="1.554"/>
    <n v="5282"/>
    <n v="8208.228000000001"/>
    <x v="2"/>
  </r>
  <r>
    <x v="47"/>
    <s v="ARENA S/LAVADA CERNIDA DE PEÑA  + transp."/>
    <s v="M3"/>
    <n v="2E-3"/>
    <n v="205"/>
    <n v="0.41000000000000003"/>
    <x v="2"/>
  </r>
  <r>
    <x v="0"/>
    <s v="AYUDANTE ALBAÑILERIA GENERAL + PREST.(IDRD)"/>
    <s v="JRN"/>
    <n v="0.17380000000000001"/>
    <n v="11816"/>
    <n v="2053.6208000000001"/>
    <x v="0"/>
  </r>
  <r>
    <x v="0"/>
    <s v="AYUDANTE ALBAÑILERIA GENERAL + PREST.(IDRD)"/>
    <s v="JRN"/>
    <n v="3.3300000000000003E-2"/>
    <n v="2264"/>
    <n v="75.391200000000012"/>
    <x v="0"/>
  </r>
  <r>
    <x v="0"/>
    <s v="AYUDANTE ALBAÑILERIA GENERAL + PREST.(IDRD)"/>
    <s v="JRN"/>
    <n v="0.13639999999999999"/>
    <n v="9273"/>
    <n v="1264.8371999999999"/>
    <x v="0"/>
  </r>
  <r>
    <x v="0"/>
    <s v="AYUDANTE ALBAÑILERIA GENERAL + PREST.(IDRD)"/>
    <s v="JRN"/>
    <n v="0.17760000000000001"/>
    <n v="10379"/>
    <n v="1843.3104000000001"/>
    <x v="0"/>
  </r>
  <r>
    <x v="0"/>
    <s v="AYUDANTE ALBAÑILERIA GENERAL + PREST.(IDRD)"/>
    <s v="JRN"/>
    <n v="9.9000000000000008E-3"/>
    <n v="579"/>
    <n v="5.7321000000000009"/>
    <x v="0"/>
  </r>
  <r>
    <x v="0"/>
    <s v="AYUDANTE ALBAÑILERIA GENERAL + PREST.(IDRD)"/>
    <s v="JRN"/>
    <n v="2.3300000000000001E-2"/>
    <n v="1584"/>
    <n v="36.907200000000003"/>
    <x v="0"/>
  </r>
  <r>
    <x v="17"/>
    <s v="VOLQUETA (VIAJE 6M3 Max.3O KM)"/>
    <s v="VJ"/>
    <n v="0.1555"/>
    <n v="39864"/>
    <n v="6198.8519999999999"/>
    <x v="5"/>
  </r>
  <r>
    <x v="17"/>
    <s v="VOLQUETA (VIAJE 6M3 Max.3O KM)"/>
    <s v="VJ"/>
    <n v="0.1923"/>
    <n v="49298"/>
    <n v="9480.0054"/>
    <x v="5"/>
  </r>
  <r>
    <x v="1"/>
    <s v="HERRAMIENTA MENOR  %"/>
    <s v="%"/>
    <n v="0.87"/>
    <n v="0"/>
    <n v="0"/>
    <x v="1"/>
  </r>
  <r>
    <x v="1"/>
    <s v="HERRAMIENTA MENOR  %"/>
    <s v="%"/>
    <n v="2.0000000000000001E-4"/>
    <n v="28"/>
    <n v="5.5999999999999999E-3"/>
    <x v="1"/>
  </r>
  <r>
    <x v="1"/>
    <s v="HERRAMIENTA MENOR  %"/>
    <s v="%"/>
    <n v="1"/>
    <n v="2073"/>
    <n v="2073"/>
    <x v="1"/>
  </r>
  <r>
    <x v="1"/>
    <s v="HERRAMIENTA MENOR  %"/>
    <s v="%"/>
    <n v="0.04"/>
    <n v="5578"/>
    <n v="223.12"/>
    <x v="1"/>
  </r>
  <r>
    <x v="1"/>
    <s v="HERRAMIENTA MENOR  %"/>
    <s v="%"/>
    <n v="0.87"/>
    <n v="0"/>
    <n v="0"/>
    <x v="1"/>
  </r>
  <r>
    <x v="56"/>
    <s v="CUADRILLA  ALBAÑILERIA  GENERAL 1:1 +PREST.**"/>
    <s v="JRN"/>
    <n v="0.27"/>
    <n v="53327"/>
    <n v="14398.29"/>
    <x v="3"/>
  </r>
  <r>
    <x v="95"/>
    <s v="PUNTILLA 1&quot; CON CABEZA"/>
    <s v="LB"/>
    <n v="3.0599999999999999E-2"/>
    <n v="161"/>
    <n v="4.9265999999999996"/>
    <x v="2"/>
  </r>
  <r>
    <x v="21"/>
    <s v="DURMIENTE ORDINARIO  (4x4CM) L=3M"/>
    <s v="ML"/>
    <n v="2.8559999999999999"/>
    <n v="17602"/>
    <n v="50271.311999999998"/>
    <x v="2"/>
  </r>
  <r>
    <x v="27"/>
    <s v="CARRETILLA PLATON 6 PIES-PLAST-RuedAntipint-Rin me"/>
    <s v="UN"/>
    <n v="0"/>
    <n v="0"/>
    <n v="0"/>
    <x v="2"/>
  </r>
  <r>
    <x v="102"/>
    <s v="DURMIENTE ORDINARIO (4CMx4CM) L=6M"/>
    <s v="ML"/>
    <n v="0"/>
    <n v="0"/>
    <n v="0"/>
    <x v="2"/>
  </r>
  <r>
    <x v="103"/>
    <s v="TELA  VERDE LONA CERRAMIENTO"/>
    <s v="M2"/>
    <n v="1.05"/>
    <n v="2088"/>
    <n v="2192.4"/>
    <x v="2"/>
  </r>
  <r>
    <x v="28"/>
    <s v="OFICIAL ALBAÑILERIA GENERAL + PREST. (IDRD)"/>
    <s v="JRN"/>
    <n v="0"/>
    <n v="0"/>
    <n v="0"/>
    <x v="0"/>
  </r>
  <r>
    <x v="0"/>
    <s v="AYUDANTE ALBAÑILERIA GENERAL + PREST.(IDRD)"/>
    <s v="JRN"/>
    <n v="2.0999999999999999E-3"/>
    <n v="143"/>
    <n v="0.30029999999999996"/>
    <x v="0"/>
  </r>
  <r>
    <x v="0"/>
    <s v="AYUDANTE ALBAÑILERIA GENERAL + PREST.(IDRD)"/>
    <s v="JRN"/>
    <n v="4.0000000000000002E-4"/>
    <n v="27"/>
    <n v="1.0800000000000001E-2"/>
    <x v="0"/>
  </r>
  <r>
    <x v="1"/>
    <s v="HERRAMIENTA MENOR  %"/>
    <s v="%"/>
    <n v="2.0000000000000001E-4"/>
    <n v="28"/>
    <n v="5.5999999999999999E-3"/>
    <x v="1"/>
  </r>
  <r>
    <x v="1"/>
    <s v="HERRAMIENTA MENOR  %"/>
    <s v="%"/>
    <n v="1"/>
    <n v="106"/>
    <n v="106"/>
    <x v="1"/>
  </r>
  <r>
    <x v="1"/>
    <s v="HERRAMIENTA MENOR  %"/>
    <s v="%"/>
    <n v="1.4E-2"/>
    <n v="0"/>
    <n v="0"/>
    <x v="1"/>
  </r>
  <r>
    <x v="16"/>
    <s v="Jornal Cuadrilla (MdeO)  2 Ayud ObraNegra **"/>
    <s v="JRN"/>
    <n v="3.5000000000000003E-2"/>
    <n v="5111"/>
    <n v="178.88500000000002"/>
    <x v="4"/>
  </r>
  <r>
    <x v="18"/>
    <s v="ALAMBRE NEGRO   Cal. 18"/>
    <s v="KG"/>
    <n v="0.1181"/>
    <n v="770"/>
    <n v="90.936999999999998"/>
    <x v="2"/>
  </r>
  <r>
    <x v="49"/>
    <s v="ARENA LAVADA DE RIO (Sin Transporte)"/>
    <s v="M3"/>
    <n v="0.20880000000000001"/>
    <n v="13842"/>
    <n v="2890.2096000000001"/>
    <x v="2"/>
  </r>
  <r>
    <x v="93"/>
    <s v="HIERRO PR-60 Corru/Fig    3/8&quot;"/>
    <s v="KG"/>
    <n v="12"/>
    <n v="56412"/>
    <n v="676944"/>
    <x v="2"/>
  </r>
  <r>
    <x v="104"/>
    <s v="ANDAMIO TUBULAR (SECC:1.5X1.5M.)"/>
    <s v="DD"/>
    <n v="1.2"/>
    <n v="1879"/>
    <n v="2254.7999999999997"/>
    <x v="1"/>
  </r>
  <r>
    <x v="105"/>
    <s v="VIBRADOR A GASOLINA"/>
    <s v="DD"/>
    <n v="8.9999999999999993E-3"/>
    <n v="397"/>
    <n v="3.5729999999999995"/>
    <x v="1"/>
  </r>
  <r>
    <x v="79"/>
    <s v="CEMENTO GRIS (APUS)"/>
    <s v="KG"/>
    <n v="131.94049999999999"/>
    <n v="77581"/>
    <n v="10236075.930499999"/>
    <x v="2"/>
  </r>
  <r>
    <x v="53"/>
    <s v="AGUA DE CARROTANQUE"/>
    <s v="LT"/>
    <n v="63.597200000000001"/>
    <n v="1336"/>
    <n v="84965.859200000006"/>
    <x v="2"/>
  </r>
  <r>
    <x v="106"/>
    <s v="ESMALTE BRILLANTE SINTÉTICO INT. Y EXTERIOR"/>
    <s v="GLN"/>
    <n v="2.52E-2"/>
    <n v="2245"/>
    <n v="56.573999999999998"/>
    <x v="2"/>
  </r>
  <r>
    <x v="27"/>
    <s v="CARRETILLA PLATON 6 PIES-PLAST-RuedAntipint-Rin me"/>
    <s v="UN"/>
    <n v="6.9999999999999999E-4"/>
    <n v="167"/>
    <n v="0.1169"/>
    <x v="2"/>
  </r>
  <r>
    <x v="107"/>
    <s v="Perforacion manual Barreno suelos blandos **"/>
    <s v="ML"/>
    <n v="2.25"/>
    <n v="90581"/>
    <n v="203807.25"/>
    <x v="6"/>
  </r>
  <r>
    <x v="108"/>
    <s v="Tapon HG d=2 1/2&quot; macho*"/>
    <s v="UN"/>
    <n v="1"/>
    <n v="16387"/>
    <n v="16387"/>
    <x v="2"/>
  </r>
  <r>
    <x v="81"/>
    <s v="Gravilla de rio 3/4&quot; (Con Transporte)"/>
    <s v="M3"/>
    <n v="0.21199999999999999"/>
    <n v="33914"/>
    <n v="7189.768"/>
    <x v="2"/>
  </r>
  <r>
    <x v="28"/>
    <s v="OFICIAL ALBAÑILERIA GENERAL + PREST. (IDRD)"/>
    <s v="JRN"/>
    <n v="0.17649999999999999"/>
    <n v="20459"/>
    <n v="3611.0135"/>
    <x v="0"/>
  </r>
  <r>
    <x v="28"/>
    <s v="OFICIAL ALBAÑILERIA GENERAL + PREST. (IDRD)"/>
    <s v="JRN"/>
    <n v="3.8E-3"/>
    <n v="440"/>
    <n v="1.6719999999999999"/>
    <x v="0"/>
  </r>
  <r>
    <x v="218"/>
    <s v="AYUDANTE CARPINTERIA METALICA TALL.+ PREST(IDRD)"/>
    <s v="JRN"/>
    <n v="1.1879"/>
    <n v="90758"/>
    <n v="107811.42819999999"/>
    <x v="0"/>
  </r>
  <r>
    <x v="219"/>
    <s v="OFICIAL CARPINTERIA METALICA TALL.+PREST.(IDRD)"/>
    <s v="JRN"/>
    <n v="0.39600000000000002"/>
    <n v="52788"/>
    <n v="20904.048000000003"/>
    <x v="0"/>
  </r>
  <r>
    <x v="109"/>
    <s v="COMPRESOR DE AIRE 1HP + pistola para pintura"/>
    <s v="DD"/>
    <n v="0.15"/>
    <n v="6069"/>
    <n v="910.35"/>
    <x v="1"/>
  </r>
  <r>
    <x v="110"/>
    <s v="DURMIENTE ORDINARIO (5x5CM) L=3M"/>
    <s v="ML"/>
    <n v="2"/>
    <n v="7914"/>
    <n v="15828"/>
    <x v="2"/>
  </r>
  <r>
    <x v="111"/>
    <s v="PLANTA PORTATIL INDUST.10-12KVA-DIESEL- ALQUILER"/>
    <s v="DD"/>
    <n v="0.15"/>
    <n v="10635"/>
    <n v="1595.25"/>
    <x v="1"/>
  </r>
  <r>
    <x v="0"/>
    <s v="AYUDANTE ALBAÑILERIA GENERAL + PREST.(IDRD)"/>
    <s v="JRN"/>
    <n v="0.51490000000000002"/>
    <n v="30091"/>
    <n v="15493.8559"/>
    <x v="0"/>
  </r>
  <r>
    <x v="0"/>
    <s v="AYUDANTE ALBAÑILERIA GENERAL + PREST.(IDRD)"/>
    <s v="JRN"/>
    <n v="0.06"/>
    <n v="4079"/>
    <n v="244.73999999999998"/>
    <x v="0"/>
  </r>
  <r>
    <x v="0"/>
    <s v="AYUDANTE ALBAÑILERIA GENERAL + PREST.(IDRD)"/>
    <s v="JRN"/>
    <n v="0.15"/>
    <n v="10198"/>
    <n v="1529.7"/>
    <x v="0"/>
  </r>
  <r>
    <x v="112"/>
    <s v="ACCESORIOS DE FIJACIÓN **"/>
    <s v="GL"/>
    <n v="1.7000000000000001E-2"/>
    <n v="245"/>
    <n v="4.165"/>
    <x v="2"/>
  </r>
  <r>
    <x v="17"/>
    <s v="VOLQUETA (VIAJE 6M3 Max.3O KM)"/>
    <s v="VJ"/>
    <n v="0.25490000000000002"/>
    <n v="65347"/>
    <n v="16656.9503"/>
    <x v="5"/>
  </r>
  <r>
    <x v="1"/>
    <s v="HERRAMIENTA MENOR  %"/>
    <s v="%"/>
    <n v="1.5"/>
    <n v="3296"/>
    <n v="4944"/>
    <x v="1"/>
  </r>
  <r>
    <x v="1"/>
    <s v="HERRAMIENTA MENOR  %"/>
    <s v="%"/>
    <n v="0.02"/>
    <n v="4253"/>
    <n v="85.06"/>
    <x v="1"/>
  </r>
  <r>
    <x v="1"/>
    <s v="HERRAMIENTA MENOR  %"/>
    <s v="%"/>
    <n v="7.4999999999999997E-2"/>
    <n v="10459"/>
    <n v="784.42499999999995"/>
    <x v="1"/>
  </r>
  <r>
    <x v="113"/>
    <s v="DISOLVENTE THINNER"/>
    <s v="GLN"/>
    <n v="6.1800000000000001E-2"/>
    <n v="1607"/>
    <n v="99.312600000000003"/>
    <x v="2"/>
  </r>
  <r>
    <x v="114"/>
    <s v="Tubo EstructuralGalv.Ø2 1/2&quot;-2.5mmASTM A-500 Gra-C"/>
    <s v="ML"/>
    <n v="6"/>
    <n v="285888"/>
    <n v="1715328"/>
    <x v="2"/>
  </r>
  <r>
    <x v="115"/>
    <s v="ARNES+LINEA+ESLINGA"/>
    <s v="DD"/>
    <n v="0.4"/>
    <n v="4288"/>
    <n v="1715.2"/>
    <x v="1"/>
  </r>
  <r>
    <x v="116"/>
    <s v="PLANCHON a=0.20M,e=4CM,L=3M ALQUILER"/>
    <s v="DD"/>
    <n v="0.76"/>
    <n v="268"/>
    <n v="203.68"/>
    <x v="1"/>
  </r>
  <r>
    <x v="117"/>
    <s v="PRIMER EPOXICO POLIAMIDA VERDE (2 COMPONENTES)"/>
    <s v="GLN"/>
    <n v="1.26E-2"/>
    <n v="2559"/>
    <n v="32.243400000000001"/>
    <x v="2"/>
  </r>
  <r>
    <x v="104"/>
    <s v="ANDAMIO TUBULAR (SECC:1.5X1.5M.)"/>
    <s v="DD"/>
    <n v="2.1899999999999999E-2"/>
    <n v="34"/>
    <n v="0.74459999999999993"/>
    <x v="1"/>
  </r>
  <r>
    <x v="27"/>
    <s v="CARRETILLA PLATON 6 PIES-PLAST-RuedAntipint-Rin me"/>
    <s v="UN"/>
    <n v="0"/>
    <n v="0"/>
    <n v="0"/>
    <x v="2"/>
  </r>
  <r>
    <x v="28"/>
    <s v="OFICIAL ALBAÑILERIA GENERAL + PREST. (IDRD)"/>
    <s v="JRN"/>
    <n v="0"/>
    <n v="0"/>
    <n v="0"/>
    <x v="0"/>
  </r>
  <r>
    <x v="0"/>
    <s v="AYUDANTE ALBAÑILERIA GENERAL + PREST.(IDRD)"/>
    <s v="JRN"/>
    <n v="4.0000000000000002E-4"/>
    <n v="27"/>
    <n v="1.0800000000000001E-2"/>
    <x v="0"/>
  </r>
  <r>
    <x v="1"/>
    <s v="HERRAMIENTA MENOR  %"/>
    <s v="%"/>
    <n v="1"/>
    <n v="43"/>
    <n v="43"/>
    <x v="1"/>
  </r>
  <r>
    <x v="1"/>
    <s v="HERRAMIENTA MENOR  %"/>
    <s v="%"/>
    <n v="2.0000000000000001E-4"/>
    <n v="28"/>
    <n v="5.5999999999999999E-3"/>
    <x v="1"/>
  </r>
  <r>
    <x v="119"/>
    <s v="MALLA PROTECC.FUTBOL Cal.2,Nylon Imp.(13X13)"/>
    <s v="M2"/>
    <n v="1.02"/>
    <n v="8798"/>
    <n v="8973.9600000000009"/>
    <x v="2"/>
  </r>
  <r>
    <x v="115"/>
    <s v="ARNES+LINEA+ESLINGA"/>
    <s v="DD"/>
    <n v="1.4999999999999999E-2"/>
    <n v="161"/>
    <n v="2.415"/>
    <x v="1"/>
  </r>
  <r>
    <x v="116"/>
    <s v="PLANCHON a=0.20M,e=4CM,L=3M ALQUILER"/>
    <s v="DD"/>
    <n v="1.46E-2"/>
    <n v="5"/>
    <n v="7.2999999999999995E-2"/>
    <x v="1"/>
  </r>
  <r>
    <x v="120"/>
    <s v="Perro (1/8&quot;) Tipo Pesado"/>
    <s v="UN"/>
    <n v="1.3299999999999999E-2"/>
    <n v="26"/>
    <n v="0.3458"/>
    <x v="2"/>
  </r>
  <r>
    <x v="121"/>
    <s v="Templete o Tensor Ø 3/8&quot; Trabajo Pesado"/>
    <s v="UN"/>
    <n v="1.3299999999999999E-2"/>
    <n v="157"/>
    <n v="2.0880999999999998"/>
    <x v="2"/>
  </r>
  <r>
    <x v="122"/>
    <s v="Guaya en Acero (1/8&quot;)"/>
    <s v="ML"/>
    <n v="0.41199999999999998"/>
    <n v="494"/>
    <n v="203.52799999999999"/>
    <x v="2"/>
  </r>
  <r>
    <x v="123"/>
    <s v="NYLON CRUDO  (N°2)"/>
    <s v="ML"/>
    <n v="0.37740000000000001"/>
    <n v="97"/>
    <n v="36.607800000000005"/>
    <x v="2"/>
  </r>
  <r>
    <x v="29"/>
    <s v="CUADRILLA  ALBAÑILERIA  GENERAL 0:4 + PREST.**"/>
    <s v="JRN"/>
    <n v="7.3000000000000001E-3"/>
    <n v="2132"/>
    <n v="15.563600000000001"/>
    <x v="3"/>
  </r>
  <r>
    <x v="1"/>
    <s v="HERRAMIENTA MENOR  %"/>
    <s v="%"/>
    <n v="1"/>
    <n v="4381"/>
    <n v="4381"/>
    <x v="1"/>
  </r>
  <r>
    <x v="124"/>
    <s v="Alquiler de Vactor (Solo Lavado)**"/>
    <s v="HR"/>
    <n v="1.2"/>
    <n v="558733"/>
    <n v="670479.6"/>
    <x v="1"/>
  </r>
  <r>
    <x v="125"/>
    <s v="MOTOBOMBA ALTA PRESIÓN 2-3&quot; (SUMERG)"/>
    <s v="HR"/>
    <n v="1"/>
    <n v="8165"/>
    <n v="8165"/>
    <x v="1"/>
  </r>
  <r>
    <x v="126"/>
    <s v="Alquiler Manguera  para Motobomba 2-3&quot; (10m)"/>
    <s v="DD"/>
    <n v="0.3"/>
    <n v="17223"/>
    <n v="5166.8999999999996"/>
    <x v="1"/>
  </r>
  <r>
    <x v="16"/>
    <s v="Jornal Cuadrilla (MdeO)  2 Ayud ObraNegra **"/>
    <s v="JRN"/>
    <n v="0.3"/>
    <n v="43810"/>
    <n v="13143"/>
    <x v="4"/>
  </r>
  <r>
    <x v="239"/>
    <s v="CERCO ORDINARIO (8cmx8cm) L=3M"/>
    <s v="ML"/>
    <n v="1"/>
    <n v="10104"/>
    <n v="10104"/>
    <x v="2"/>
  </r>
  <r>
    <x v="240"/>
    <s v="EMULSION ASFALTICA  -SIKA- 3.5 Kg"/>
    <s v="UN"/>
    <n v="7.46E-2"/>
    <n v="3700"/>
    <n v="276.02"/>
    <x v="2"/>
  </r>
  <r>
    <x v="241"/>
    <s v="TORNILLO  1¼&quot; X ½&quot;  Abellanado-Bristol-Negro"/>
    <s v="UN"/>
    <n v="1"/>
    <n v="570"/>
    <n v="570"/>
    <x v="2"/>
  </r>
  <r>
    <x v="242"/>
    <s v="TALADRO  ½&quot; (ALQUILER)"/>
    <s v="DD"/>
    <n v="8.9999999999999993E-3"/>
    <n v="331"/>
    <n v="2.9789999999999996"/>
    <x v="1"/>
  </r>
  <r>
    <x v="1"/>
    <s v="HERRAMIENTA MENOR  %"/>
    <s v="%"/>
    <n v="1"/>
    <n v="105"/>
    <n v="105"/>
    <x v="1"/>
  </r>
  <r>
    <x v="243"/>
    <s v="ANCLAJE/CHAZO NYLON IMPACT 5/16 X 4&quot;"/>
    <s v="UN"/>
    <n v="1"/>
    <n v="1224"/>
    <n v="1224"/>
    <x v="2"/>
  </r>
  <r>
    <x v="244"/>
    <s v="CUADRILLA  ALBAÑILERIA  ACABADOS 1:1 + PREST.**"/>
    <s v="JRN"/>
    <n v="1.04E-2"/>
    <n v="2091"/>
    <n v="21.746399999999998"/>
    <x v="3"/>
  </r>
  <r>
    <x v="245"/>
    <s v="GramaSinteticaMonofil60mmCertfFIFAPREFER+arena+cau"/>
    <s v="M2"/>
    <n v="1"/>
    <n v="165459"/>
    <n v="165459"/>
    <x v="2"/>
  </r>
  <r>
    <x v="246"/>
    <s v="GramaSinteticaMonofil50mmCertfFIFAPREFER+arena+cau"/>
    <s v="M2"/>
    <n v="1"/>
    <n v="150561"/>
    <n v="150561"/>
    <x v="2"/>
  </r>
  <r>
    <x v="49"/>
    <s v="ARENA LAVADA DE RIO (Sin Transporte)"/>
    <s v="M3"/>
    <n v="3.2000000000000002E-3"/>
    <n v="212"/>
    <n v="0.6784"/>
    <x v="2"/>
  </r>
  <r>
    <x v="94"/>
    <s v="RANA A GASOLINA DE 50X75 CM"/>
    <s v="DD"/>
    <n v="2E-3"/>
    <n v="99"/>
    <n v="0.19800000000000001"/>
    <x v="1"/>
  </r>
  <r>
    <x v="79"/>
    <s v="CEMENTO GRIS (APUS)"/>
    <s v="KG"/>
    <n v="4.1999999999999997E-3"/>
    <n v="2"/>
    <n v="8.3999999999999995E-3"/>
    <x v="2"/>
  </r>
  <r>
    <x v="79"/>
    <s v="CEMENTO GRIS (APUS)"/>
    <s v="KG"/>
    <n v="0.66100000000000003"/>
    <n v="389"/>
    <n v="257.12900000000002"/>
    <x v="2"/>
  </r>
  <r>
    <x v="79"/>
    <s v="CEMENTO GRIS (APUS)"/>
    <s v="KG"/>
    <n v="1.343"/>
    <n v="790"/>
    <n v="1060.97"/>
    <x v="2"/>
  </r>
  <r>
    <x v="53"/>
    <s v="AGUA DE CARROTANQUE"/>
    <s v="LT"/>
    <n v="2.92"/>
    <n v="61"/>
    <n v="178.12"/>
    <x v="2"/>
  </r>
  <r>
    <x v="53"/>
    <s v="AGUA DE CARROTANQUE"/>
    <s v="LT"/>
    <n v="0.34549999999999997"/>
    <n v="7"/>
    <n v="2.4184999999999999"/>
    <x v="2"/>
  </r>
  <r>
    <x v="53"/>
    <s v="AGUA DE CARROTANQUE"/>
    <s v="LT"/>
    <n v="1.0667"/>
    <n v="22"/>
    <n v="23.467399999999998"/>
    <x v="2"/>
  </r>
  <r>
    <x v="27"/>
    <s v="CARRETILLA PLATON 6 PIES-PLAST-RuedAntipint-Rin me"/>
    <s v="UN"/>
    <n v="1E-4"/>
    <n v="24"/>
    <n v="2.4000000000000002E-3"/>
    <x v="2"/>
  </r>
  <r>
    <x v="81"/>
    <s v="Gravilla de rio 3/4&quot; (Con Transporte)"/>
    <s v="M3"/>
    <n v="6.3E-3"/>
    <n v="1008"/>
    <n v="6.3504000000000005"/>
    <x v="2"/>
  </r>
  <r>
    <x v="28"/>
    <s v="OFICIAL ALBAÑILERIA GENERAL + PREST. (IDRD)"/>
    <s v="JRN"/>
    <n v="1.47E-2"/>
    <n v="1704"/>
    <n v="25.0488"/>
    <x v="0"/>
  </r>
  <r>
    <x v="28"/>
    <s v="OFICIAL ALBAÑILERIA GENERAL + PREST. (IDRD)"/>
    <s v="JRN"/>
    <n v="0"/>
    <n v="0"/>
    <n v="0"/>
    <x v="0"/>
  </r>
  <r>
    <x v="28"/>
    <s v="OFICIAL ALBAÑILERIA GENERAL + PREST. (IDRD)"/>
    <s v="JRN"/>
    <n v="2.9999999999999997E-4"/>
    <n v="35"/>
    <n v="1.0499999999999999E-2"/>
    <x v="0"/>
  </r>
  <r>
    <x v="0"/>
    <s v="AYUDANTE ALBAÑILERIA GENERAL + PREST.(IDRD)"/>
    <s v="JRN"/>
    <n v="6.4000000000000001E-2"/>
    <n v="3740"/>
    <n v="239.36"/>
    <x v="0"/>
  </r>
  <r>
    <x v="0"/>
    <s v="AYUDANTE ALBAÑILERIA GENERAL + PREST.(IDRD)"/>
    <s v="JRN"/>
    <n v="2.0000000000000001E-4"/>
    <n v="14"/>
    <n v="2.8E-3"/>
    <x v="0"/>
  </r>
  <r>
    <x v="0"/>
    <s v="AYUDANTE ALBAÑILERIA GENERAL + PREST.(IDRD)"/>
    <s v="JRN"/>
    <n v="0.02"/>
    <n v="1360"/>
    <n v="27.2"/>
    <x v="0"/>
  </r>
  <r>
    <x v="59"/>
    <s v="ARENA LAVADA DE RIO  + transporte"/>
    <s v="M3"/>
    <n v="1.6000000000000001E-3"/>
    <n v="248"/>
    <n v="0.39680000000000004"/>
    <x v="2"/>
  </r>
  <r>
    <x v="55"/>
    <s v="Recebo Subbase granular  - Sin transporte"/>
    <s v="M3"/>
    <n v="5.1999999999999998E-2"/>
    <n v="1227"/>
    <n v="63.803999999999995"/>
    <x v="2"/>
  </r>
  <r>
    <x v="17"/>
    <s v="VOLQUETA (VIAJE 6M3 Max.3O KM)"/>
    <s v="VJ"/>
    <n v="2.63E-2"/>
    <n v="6742"/>
    <n v="177.31460000000001"/>
    <x v="5"/>
  </r>
  <r>
    <x v="17"/>
    <s v="VOLQUETA (VIAJE 6M3 Max.3O KM)"/>
    <s v="VJ"/>
    <n v="3.32E-2"/>
    <n v="8511"/>
    <n v="282.5652"/>
    <x v="5"/>
  </r>
  <r>
    <x v="1"/>
    <s v="HERRAMIENTA MENOR  %"/>
    <s v="%"/>
    <n v="0.01"/>
    <n v="1394"/>
    <n v="13.94"/>
    <x v="1"/>
  </r>
  <r>
    <x v="1"/>
    <s v="HERRAMIENTA MENOR  %"/>
    <s v="%"/>
    <n v="0.15"/>
    <n v="0"/>
    <n v="0"/>
    <x v="1"/>
  </r>
  <r>
    <x v="1"/>
    <s v="HERRAMIENTA MENOR  %"/>
    <s v="%"/>
    <n v="0.15"/>
    <n v="0"/>
    <n v="0"/>
    <x v="1"/>
  </r>
  <r>
    <x v="1"/>
    <s v="HERRAMIENTA MENOR  %"/>
    <s v="%"/>
    <n v="1"/>
    <n v="505"/>
    <n v="505"/>
    <x v="1"/>
  </r>
  <r>
    <x v="1"/>
    <s v="HERRAMIENTA MENOR  %"/>
    <s v="%"/>
    <n v="1E-4"/>
    <n v="14"/>
    <n v="1.4E-3"/>
    <x v="1"/>
  </r>
  <r>
    <x v="247"/>
    <s v="Sardinel Prefab. A-10 (b=0.20;h=0.50;L=0.80m) Sum."/>
    <s v="UN"/>
    <n v="1.25"/>
    <n v="39956"/>
    <n v="49945"/>
    <x v="2"/>
  </r>
  <r>
    <x v="56"/>
    <s v="CUADRILLA  ALBAÑILERIA  GENERAL 1:1 +PREST.**"/>
    <s v="JRN"/>
    <n v="0.09"/>
    <n v="17776"/>
    <n v="1599.84"/>
    <x v="3"/>
  </r>
  <r>
    <x v="0"/>
    <s v="AYUDANTE ALBAÑILERIA GENERAL + PREST.(IDRD)"/>
    <s v="JRN"/>
    <n v="2.1480000000000001"/>
    <n v="146032"/>
    <n v="313676.73600000003"/>
    <x v="0"/>
  </r>
  <r>
    <x v="94"/>
    <s v="RANA A GASOLINA DE 50X75 CM"/>
    <s v="DD"/>
    <n v="1.4999999999999999E-2"/>
    <n v="742"/>
    <n v="11.129999999999999"/>
    <x v="1"/>
  </r>
  <r>
    <x v="210"/>
    <s v="GEOTEXTIL NT 1600"/>
    <s v="M2"/>
    <n v="2.09"/>
    <n v="7442"/>
    <n v="15553.779999999999"/>
    <x v="2"/>
  </r>
  <r>
    <x v="59"/>
    <s v="ARENA LAVADA DE RIO  + transporte"/>
    <s v="M3"/>
    <n v="7.8799999999999995E-2"/>
    <n v="12228"/>
    <n v="963.56639999999993"/>
    <x v="2"/>
  </r>
  <r>
    <x v="211"/>
    <s v="TUBO DRENAJE PVC200mmCorrug-Perf(Roll35m)sinFiltro"/>
    <s v="ML"/>
    <n v="1.02"/>
    <n v="64630"/>
    <n v="65922.600000000006"/>
    <x v="2"/>
  </r>
  <r>
    <x v="17"/>
    <s v="VOLQUETA (VIAJE 6M3 Max.3O KM)"/>
    <s v="VJ"/>
    <n v="0.01"/>
    <n v="2564"/>
    <n v="25.64"/>
    <x v="5"/>
  </r>
  <r>
    <x v="1"/>
    <s v="HERRAMIENTA MENOR  %"/>
    <s v="%"/>
    <n v="1"/>
    <n v="754"/>
    <n v="754"/>
    <x v="1"/>
  </r>
  <r>
    <x v="57"/>
    <s v="Triturado 3/4&quot; a 1&quot; Lavado(Inc. transporte) **"/>
    <s v="M3"/>
    <n v="7.8799999999999995E-2"/>
    <n v="10202"/>
    <n v="803.91759999999999"/>
    <x v="2"/>
  </r>
  <r>
    <x v="184"/>
    <s v="Zanjadora Autopropulsada Oruga(Oper+Comb)**"/>
    <s v="HR"/>
    <n v="0.04"/>
    <n v="4950"/>
    <n v="198"/>
    <x v="1"/>
  </r>
  <r>
    <x v="212"/>
    <s v="UNION TUBO DRENAJE PVC PERF. CORRUG- 200MM"/>
    <s v="UN"/>
    <n v="3.0599999999999999E-2"/>
    <n v="2140"/>
    <n v="65.483999999999995"/>
    <x v="2"/>
  </r>
  <r>
    <x v="144"/>
    <s v="CUADRILLA  INST. SANITARIAS 1:1+PREST. **"/>
    <s v="JRN"/>
    <n v="7.4999999999999997E-2"/>
    <n v="15078"/>
    <n v="1130.8499999999999"/>
    <x v="4"/>
  </r>
  <r>
    <x v="94"/>
    <s v="RANA A GASOLINA DE 50X75 CM"/>
    <s v="DD"/>
    <n v="1.4999999999999999E-2"/>
    <n v="742"/>
    <n v="11.129999999999999"/>
    <x v="1"/>
  </r>
  <r>
    <x v="210"/>
    <s v="GEOTEXTIL NT 1600"/>
    <s v="M2"/>
    <n v="1.9"/>
    <n v="6766"/>
    <n v="12855.4"/>
    <x v="2"/>
  </r>
  <r>
    <x v="59"/>
    <s v="ARENA LAVADA DE RIO  + transporte"/>
    <s v="M3"/>
    <n v="7.8799999999999995E-2"/>
    <n v="12228"/>
    <n v="963.56639999999993"/>
    <x v="2"/>
  </r>
  <r>
    <x v="17"/>
    <s v="VOLQUETA (VIAJE 6M3 Max.3O KM)"/>
    <s v="VJ"/>
    <n v="1.4999999999999999E-2"/>
    <n v="3845"/>
    <n v="57.674999999999997"/>
    <x v="5"/>
  </r>
  <r>
    <x v="1"/>
    <s v="HERRAMIENTA MENOR  %"/>
    <s v="%"/>
    <n v="1"/>
    <n v="749"/>
    <n v="749"/>
    <x v="1"/>
  </r>
  <r>
    <x v="57"/>
    <s v="Triturado 3/4&quot; a 1&quot; Lavado(Inc. transporte) **"/>
    <s v="M3"/>
    <n v="7.8799999999999995E-2"/>
    <n v="10202"/>
    <n v="803.91759999999999"/>
    <x v="2"/>
  </r>
  <r>
    <x v="184"/>
    <s v="Zanjadora Autopropulsada Oruga(Oper+Comb)**"/>
    <s v="HR"/>
    <n v="0.04"/>
    <n v="4950"/>
    <n v="198"/>
    <x v="1"/>
  </r>
  <r>
    <x v="213"/>
    <s v="TUBO DRENAJE PVC 160MMCorru-Perf(Rollo)sin Filtro"/>
    <s v="ML"/>
    <n v="1.071"/>
    <n v="64083"/>
    <n v="68632.892999999996"/>
    <x v="2"/>
  </r>
  <r>
    <x v="144"/>
    <s v="CUADRILLA  INST. SANITARIAS 1:1+PREST. **"/>
    <s v="JRN"/>
    <n v="7.4499999999999997E-2"/>
    <n v="14977"/>
    <n v="1115.7864999999999"/>
    <x v="4"/>
  </r>
  <r>
    <x v="94"/>
    <s v="RANA A GASOLINA DE 50X75 CM"/>
    <s v="DD"/>
    <n v="1.4999999999999999E-2"/>
    <n v="742"/>
    <n v="11.129999999999999"/>
    <x v="1"/>
  </r>
  <r>
    <x v="210"/>
    <s v="GEOTEXTIL NT 1600"/>
    <s v="M2"/>
    <n v="1.9"/>
    <n v="6766"/>
    <n v="12855.4"/>
    <x v="2"/>
  </r>
  <r>
    <x v="59"/>
    <s v="ARENA LAVADA DE RIO  + transporte"/>
    <s v="M3"/>
    <n v="7.8799999999999995E-2"/>
    <n v="12228"/>
    <n v="963.56639999999993"/>
    <x v="2"/>
  </r>
  <r>
    <x v="17"/>
    <s v="VOLQUETA (VIAJE 6M3 Max.3O KM)"/>
    <s v="VJ"/>
    <n v="1.4999999999999999E-2"/>
    <n v="3845"/>
    <n v="57.674999999999997"/>
    <x v="5"/>
  </r>
  <r>
    <x v="1"/>
    <s v="HERRAMIENTA MENOR  %"/>
    <s v="%"/>
    <n v="1"/>
    <n v="750"/>
    <n v="750"/>
    <x v="1"/>
  </r>
  <r>
    <x v="57"/>
    <s v="Triturado 3/4&quot; a 1&quot; Lavado(Inc. transporte) **"/>
    <s v="M3"/>
    <n v="7.8799999999999995E-2"/>
    <n v="10202"/>
    <n v="803.91759999999999"/>
    <x v="2"/>
  </r>
  <r>
    <x v="184"/>
    <s v="Zanjadora Autopropulsada Oruga(Oper+Comb)**"/>
    <s v="HR"/>
    <n v="0.04"/>
    <n v="4950"/>
    <n v="198"/>
    <x v="1"/>
  </r>
  <r>
    <x v="214"/>
    <s v="Tubo Corrugado Perforado(Ø100mm)rollo (sin filtro)"/>
    <s v="ML"/>
    <n v="1.0404"/>
    <n v="28169"/>
    <n v="29307.027600000001"/>
    <x v="2"/>
  </r>
  <r>
    <x v="144"/>
    <s v="CUADRILLA  INST. SANITARIAS 1:1+PREST. **"/>
    <s v="JRN"/>
    <n v="7.46E-2"/>
    <n v="14997"/>
    <n v="1118.7762"/>
    <x v="4"/>
  </r>
  <r>
    <x v="248"/>
    <s v="TUBO ALCANT NOVAFORT 250MM   S/NORMA ICONTEC"/>
    <s v="ML"/>
    <n v="1"/>
    <n v="86035"/>
    <n v="86035"/>
    <x v="2"/>
  </r>
  <r>
    <x v="249"/>
    <s v="UNION  ALCANT NOVAFORT 250MM   S/NORMA ICONTEC"/>
    <s v="UN"/>
    <n v="0.17"/>
    <n v="29795"/>
    <n v="5065.1500000000005"/>
    <x v="2"/>
  </r>
  <r>
    <x v="250"/>
    <s v="AYUDANTE ALBAÑILERIA GENERAL + PRESTAC (IDRD)"/>
    <s v="JRN"/>
    <n v="0.21"/>
    <n v="14277"/>
    <n v="2998.17"/>
    <x v="0"/>
  </r>
  <r>
    <x v="1"/>
    <s v="HERRAMIENTA MENOR  %"/>
    <s v="%"/>
    <n v="1"/>
    <n v="714"/>
    <n v="714"/>
    <x v="1"/>
  </r>
  <r>
    <x v="251"/>
    <s v="UNION  ALCANT NOVAFORT 315MM   S/NORMA ICONTEC"/>
    <s v="UN"/>
    <n v="0.17"/>
    <n v="49517"/>
    <n v="8417.8900000000012"/>
    <x v="2"/>
  </r>
  <r>
    <x v="138"/>
    <s v="SOLDADURA PVC LIQUIDA  ¼ GL- S/NORMA ICONTEC"/>
    <s v="UN"/>
    <n v="2.1000000000000001E-2"/>
    <n v="2070"/>
    <n v="43.470000000000006"/>
    <x v="2"/>
  </r>
  <r>
    <x v="252"/>
    <s v="TUBO ALCANT NOVAFORT 315MM  S/NORMA ICONTEC"/>
    <s v="ML"/>
    <n v="1.01"/>
    <n v="107369"/>
    <n v="108442.69"/>
    <x v="2"/>
  </r>
  <r>
    <x v="160"/>
    <s v="LIMPIADOR REMOVEDOR PVC (1/4 Gal)S/NORMA ICONTEC"/>
    <s v="UN"/>
    <n v="0.02"/>
    <n v="1117"/>
    <n v="22.34"/>
    <x v="2"/>
  </r>
  <r>
    <x v="17"/>
    <s v="VOLQUETA (VIAJE 6M3 Max.3O KM)"/>
    <s v="VJ"/>
    <n v="0.01"/>
    <n v="2564"/>
    <n v="25.64"/>
    <x v="5"/>
  </r>
  <r>
    <x v="1"/>
    <s v="HERRAMIENTA MENOR  %"/>
    <s v="%"/>
    <n v="1"/>
    <n v="648"/>
    <n v="648"/>
    <x v="1"/>
  </r>
  <r>
    <x v="144"/>
    <s v="CUADRILLA  INST. SANITARIAS 1:1+PREST. **"/>
    <s v="JRN"/>
    <n v="6.4500000000000002E-2"/>
    <n v="12967"/>
    <n v="836.37149999999997"/>
    <x v="4"/>
  </r>
  <r>
    <x v="127"/>
    <s v="Plotter HP 510 (Alquiler)"/>
    <s v="MES"/>
    <n v="2.0799999999999999E-2"/>
    <n v="25823"/>
    <n v="537.11839999999995"/>
    <x v="1"/>
  </r>
  <r>
    <x v="89"/>
    <s v="CAMIONETA PICKUP"/>
    <s v="DD"/>
    <n v="0.4"/>
    <n v="65706"/>
    <n v="26282.400000000001"/>
    <x v="5"/>
  </r>
  <r>
    <x v="128"/>
    <s v="Computador Alquiler con Software Autocad"/>
    <s v="MES"/>
    <n v="1.5"/>
    <n v="476859"/>
    <n v="715288.5"/>
    <x v="2"/>
  </r>
  <r>
    <x v="129"/>
    <s v="Director de Proyecto + Prest. Cat.-5**"/>
    <s v="MES"/>
    <n v="0.01"/>
    <n v="76960"/>
    <n v="769.6"/>
    <x v="0"/>
  </r>
  <r>
    <x v="130"/>
    <s v="Ing. Hidráulico  Residente+ Prest. Cat.-8"/>
    <s v="MES"/>
    <n v="0.1"/>
    <n v="555336"/>
    <n v="55533.600000000006"/>
    <x v="0"/>
  </r>
  <r>
    <x v="131"/>
    <s v="Técnico Digitador 2 + Prestac."/>
    <s v="MES"/>
    <n v="0.30549999999999999"/>
    <n v="809907"/>
    <n v="247426.58849999998"/>
    <x v="0"/>
  </r>
  <r>
    <x v="94"/>
    <s v="RANA A GASOLINA DE 50X75 CM"/>
    <s v="DD"/>
    <n v="0.06"/>
    <n v="2969"/>
    <n v="178.14"/>
    <x v="1"/>
  </r>
  <r>
    <x v="253"/>
    <s v="UNION  ALCANT NOVAFORT 400MM  S/NORMA ICONTEC"/>
    <s v="UN"/>
    <n v="0.17"/>
    <n v="63596"/>
    <n v="10811.320000000002"/>
    <x v="2"/>
  </r>
  <r>
    <x v="138"/>
    <s v="SOLDADURA PVC LIQUIDA  ¼ GL- S/NORMA ICONTEC"/>
    <s v="UN"/>
    <n v="2.1000000000000001E-2"/>
    <n v="2070"/>
    <n v="43.470000000000006"/>
    <x v="2"/>
  </r>
  <r>
    <x v="254"/>
    <s v="TUBO ALCANT NOVAFORT 400MM  S/NORMA ICONTEC"/>
    <s v="ML"/>
    <n v="1"/>
    <n v="197494"/>
    <n v="197494"/>
    <x v="2"/>
  </r>
  <r>
    <x v="27"/>
    <s v="CARRETILLA PLATON 6 PIES-PLAST-RuedAntipint-Rin me"/>
    <s v="UN"/>
    <n v="5.0000000000000001E-4"/>
    <n v="119"/>
    <n v="5.9500000000000004E-2"/>
    <x v="2"/>
  </r>
  <r>
    <x v="160"/>
    <s v="LIMPIADOR REMOVEDOR PVC (1/4 Gal)S/NORMA ICONTEC"/>
    <s v="UN"/>
    <n v="2.1000000000000001E-2"/>
    <n v="1173"/>
    <n v="24.633000000000003"/>
    <x v="2"/>
  </r>
  <r>
    <x v="28"/>
    <s v="OFICIAL ALBAÑILERIA GENERAL + PREST. (IDRD)"/>
    <s v="JRN"/>
    <n v="2.7000000000000001E-3"/>
    <n v="313"/>
    <n v="0.84510000000000007"/>
    <x v="0"/>
  </r>
  <r>
    <x v="47"/>
    <s v="ARENA S/LAVADA CERNIDA DE PEÑA  + transp."/>
    <s v="M3"/>
    <n v="7.3499999999999996E-2"/>
    <n v="7534"/>
    <n v="553.74900000000002"/>
    <x v="2"/>
  </r>
  <r>
    <x v="0"/>
    <s v="AYUDANTE ALBAÑILERIA GENERAL + PREST.(IDRD)"/>
    <s v="JRN"/>
    <n v="0.17799999999999999"/>
    <n v="12101"/>
    <n v="2153.9780000000001"/>
    <x v="0"/>
  </r>
  <r>
    <x v="17"/>
    <s v="VOLQUETA (VIAJE 6M3 Max.3O KM)"/>
    <s v="VJ"/>
    <n v="0.04"/>
    <n v="10254"/>
    <n v="410.16"/>
    <x v="5"/>
  </r>
  <r>
    <x v="1"/>
    <s v="HERRAMIENTA MENOR  %"/>
    <s v="%"/>
    <n v="8.8999999999999996E-2"/>
    <n v="12411"/>
    <n v="1104.579"/>
    <x v="1"/>
  </r>
  <r>
    <x v="1"/>
    <s v="HERRAMIENTA MENOR  %"/>
    <s v="%"/>
    <n v="1"/>
    <n v="2045"/>
    <n v="2045"/>
    <x v="1"/>
  </r>
  <r>
    <x v="157"/>
    <s v="Recebo Subbase granular+ Transporte"/>
    <s v="M3"/>
    <n v="0.38629999999999998"/>
    <n v="21500"/>
    <n v="8305.4499999999989"/>
    <x v="2"/>
  </r>
  <r>
    <x v="144"/>
    <s v="CUADRILLA  INST. SANITARIAS 1:1+PREST. **"/>
    <s v="JRN"/>
    <n v="0.14169999999999999"/>
    <n v="28487"/>
    <n v="4036.6079"/>
    <x v="4"/>
  </r>
  <r>
    <x v="94"/>
    <s v="RANA A GASOLINA DE 50X75 CM"/>
    <s v="DD"/>
    <n v="0.06"/>
    <n v="2969"/>
    <n v="178.14"/>
    <x v="1"/>
  </r>
  <r>
    <x v="27"/>
    <s v="CARRETILLA PLATON 6 PIES-PLAST-RuedAntipint-Rin me"/>
    <s v="UN"/>
    <n v="5.0000000000000001E-4"/>
    <n v="119"/>
    <n v="5.9500000000000004E-2"/>
    <x v="2"/>
  </r>
  <r>
    <x v="160"/>
    <s v="LIMPIADOR REMOVEDOR PVC (1/4 Gal)S/NORMA ICONTEC"/>
    <s v="UN"/>
    <n v="2.1000000000000001E-2"/>
    <n v="1173"/>
    <n v="24.633000000000003"/>
    <x v="2"/>
  </r>
  <r>
    <x v="28"/>
    <s v="OFICIAL ALBAÑILERIA GENERAL + PREST. (IDRD)"/>
    <s v="JRN"/>
    <n v="2.5999999999999999E-3"/>
    <n v="301"/>
    <n v="0.78259999999999996"/>
    <x v="0"/>
  </r>
  <r>
    <x v="255"/>
    <s v="UNION  ALCANT NOVAFORT 355MM S/NORMA ICONTEC"/>
    <s v="UN"/>
    <n v="0.17"/>
    <n v="56311"/>
    <n v="9572.8700000000008"/>
    <x v="2"/>
  </r>
  <r>
    <x v="47"/>
    <s v="ARENA S/LAVADA CERNIDA DE PEÑA  + transp."/>
    <s v="M3"/>
    <n v="7.1400000000000005E-2"/>
    <n v="7318"/>
    <n v="522.50520000000006"/>
    <x v="2"/>
  </r>
  <r>
    <x v="0"/>
    <s v="AYUDANTE ALBAÑILERIA GENERAL + PREST.(IDRD)"/>
    <s v="JRN"/>
    <n v="0.17"/>
    <n v="11557"/>
    <n v="1964.69"/>
    <x v="0"/>
  </r>
  <r>
    <x v="256"/>
    <s v="TUBO ALCANT NOVAFORT 355 MMS/NORMA ICONTEC"/>
    <s v="ML"/>
    <n v="1"/>
    <n v="158539"/>
    <n v="158539"/>
    <x v="2"/>
  </r>
  <r>
    <x v="17"/>
    <s v="VOLQUETA (VIAJE 6M3 Max.3O KM)"/>
    <s v="VJ"/>
    <n v="1.7000000000000001E-2"/>
    <n v="4358"/>
    <n v="74.085999999999999"/>
    <x v="5"/>
  </r>
  <r>
    <x v="1"/>
    <s v="HERRAMIENTA MENOR  %"/>
    <s v="%"/>
    <n v="8.5000000000000006E-2"/>
    <n v="11853"/>
    <n v="1007.5050000000001"/>
    <x v="1"/>
  </r>
  <r>
    <x v="1"/>
    <s v="HERRAMIENTA MENOR  %"/>
    <s v="%"/>
    <n v="1"/>
    <n v="1986"/>
    <n v="1986"/>
    <x v="1"/>
  </r>
  <r>
    <x v="157"/>
    <s v="Recebo Subbase granular+ Transporte"/>
    <s v="M3"/>
    <n v="0.38850000000000001"/>
    <n v="21623"/>
    <n v="8400.5355"/>
    <x v="2"/>
  </r>
  <r>
    <x v="257"/>
    <s v="ADHESIVO PARA TUBERIA NOVAFORT (310 GR)"/>
    <s v="UN"/>
    <n v="2.5000000000000001E-2"/>
    <n v="1135"/>
    <n v="28.375"/>
    <x v="2"/>
  </r>
  <r>
    <x v="144"/>
    <s v="CUADRILLA  INST. SANITARIAS 1:1+PREST. **"/>
    <s v="JRN"/>
    <n v="0.1386"/>
    <n v="27864"/>
    <n v="3861.9504000000002"/>
    <x v="4"/>
  </r>
  <r>
    <x v="221"/>
    <s v="ANÁLISIS DE SUELO AGRONOMICO COMPLETO"/>
    <s v="UN"/>
    <n v="1"/>
    <n v="167271"/>
    <n v="167271"/>
    <x v="2"/>
  </r>
  <r>
    <x v="222"/>
    <s v="ANÁLISIS FITOSANITARIO (microbiologico)"/>
    <s v="UN"/>
    <n v="1"/>
    <n v="262713"/>
    <n v="262713"/>
    <x v="2"/>
  </r>
  <r>
    <x v="223"/>
    <s v="ANÁLISIS DE PERMEABILIDAD CABEZA VARIABLE"/>
    <s v="UN"/>
    <n v="1"/>
    <n v="360927"/>
    <n v="360927"/>
    <x v="2"/>
  </r>
  <r>
    <x v="224"/>
    <s v="ENSAYO ANÁLISIS COMPACTACIÓN SUELO (Curva de compa"/>
    <s v="UN"/>
    <n v="1"/>
    <n v="208160"/>
    <n v="208160"/>
    <x v="2"/>
  </r>
  <r>
    <x v="225"/>
    <s v="ENSAYO GRANULOMETRIA POR TAMIZADO CON LAVADO"/>
    <s v="UN"/>
    <n v="1"/>
    <n v="121695"/>
    <n v="121695"/>
    <x v="2"/>
  </r>
  <r>
    <x v="226"/>
    <s v="Ensayo Densidad del terreno con Densímetro nuclear"/>
    <s v="UN"/>
    <n v="1"/>
    <n v="63173"/>
    <n v="63173"/>
    <x v="2"/>
  </r>
  <r>
    <x v="227"/>
    <s v="ENSAYO PROCTOR MODIFICADO"/>
    <s v="UN"/>
    <n v="1"/>
    <n v="208160"/>
    <n v="20816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136B9E4-2FDE-4F93-B273-3FE59A7C1997}" name="TablaDinámica2" cacheId="2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I3:K262" firstHeaderRow="0" firstDataRow="1" firstDataCol="1" rowPageCount="1" colPageCount="1"/>
  <pivotFields count="7">
    <pivotField axis="axisRow" showAll="0" sortType="descending">
      <items count="259">
        <item x="18"/>
        <item x="215"/>
        <item x="216"/>
        <item x="217"/>
        <item x="198"/>
        <item x="49"/>
        <item x="50"/>
        <item x="230"/>
        <item x="93"/>
        <item x="248"/>
        <item x="249"/>
        <item x="104"/>
        <item x="191"/>
        <item x="105"/>
        <item x="94"/>
        <item x="95"/>
        <item x="19"/>
        <item x="251"/>
        <item x="253"/>
        <item x="79"/>
        <item x="163"/>
        <item x="53"/>
        <item x="192"/>
        <item x="153"/>
        <item x="167"/>
        <item x="84"/>
        <item x="20"/>
        <item x="164"/>
        <item x="168"/>
        <item x="186"/>
        <item x="138"/>
        <item x="165"/>
        <item x="239"/>
        <item x="21"/>
        <item x="193"/>
        <item x="96"/>
        <item x="85"/>
        <item x="210"/>
        <item x="252"/>
        <item x="254"/>
        <item x="250"/>
        <item x="139"/>
        <item x="159"/>
        <item x="46"/>
        <item x="227"/>
        <item x="199"/>
        <item x="106"/>
        <item x="27"/>
        <item x="75"/>
        <item x="169"/>
        <item x="160"/>
        <item x="200"/>
        <item x="201"/>
        <item x="38"/>
        <item x="202"/>
        <item x="102"/>
        <item x="43"/>
        <item x="185"/>
        <item x="240"/>
        <item x="54"/>
        <item x="196"/>
        <item x="51"/>
        <item x="97"/>
        <item x="103"/>
        <item x="80"/>
        <item x="22"/>
        <item x="23"/>
        <item x="24"/>
        <item x="241"/>
        <item x="154"/>
        <item x="203"/>
        <item x="242"/>
        <item x="194"/>
        <item x="62"/>
        <item x="40"/>
        <item x="107"/>
        <item x="108"/>
        <item x="204"/>
        <item x="98"/>
        <item x="64"/>
        <item x="81"/>
        <item x="155"/>
        <item x="83"/>
        <item x="231"/>
        <item x="60"/>
        <item x="10"/>
        <item x="161"/>
        <item x="61"/>
        <item x="28"/>
        <item x="218"/>
        <item x="205"/>
        <item x="162"/>
        <item x="147"/>
        <item x="219"/>
        <item x="206"/>
        <item x="226"/>
        <item x="15"/>
        <item x="127"/>
        <item x="37"/>
        <item x="224"/>
        <item x="225"/>
        <item x="235"/>
        <item x="89"/>
        <item x="109"/>
        <item x="187"/>
        <item x="156"/>
        <item x="140"/>
        <item x="238"/>
        <item x="236"/>
        <item x="39"/>
        <item x="99"/>
        <item x="132"/>
        <item x="100"/>
        <item x="110"/>
        <item x="58"/>
        <item x="86"/>
        <item x="255"/>
        <item x="111"/>
        <item x="195"/>
        <item x="101"/>
        <item x="47"/>
        <item x="8"/>
        <item x="0"/>
        <item x="112"/>
        <item x="42"/>
        <item x="36"/>
        <item x="59"/>
        <item x="197"/>
        <item x="55"/>
        <item x="48"/>
        <item x="211"/>
        <item x="5"/>
        <item x="4"/>
        <item x="74"/>
        <item x="11"/>
        <item x="256"/>
        <item x="17"/>
        <item x="179"/>
        <item x="87"/>
        <item x="1"/>
        <item x="92"/>
        <item x="41"/>
        <item x="69"/>
        <item x="70"/>
        <item x="57"/>
        <item x="124"/>
        <item x="125"/>
        <item x="9"/>
        <item x="157"/>
        <item x="126"/>
        <item x="128"/>
        <item x="129"/>
        <item x="130"/>
        <item x="131"/>
        <item x="133"/>
        <item x="134"/>
        <item x="135"/>
        <item x="136"/>
        <item x="137"/>
        <item x="44"/>
        <item x="76"/>
        <item x="141"/>
        <item x="145"/>
        <item x="65"/>
        <item x="146"/>
        <item x="148"/>
        <item x="151"/>
        <item x="152"/>
        <item x="66"/>
        <item x="150"/>
        <item x="175"/>
        <item x="176"/>
        <item x="173"/>
        <item x="174"/>
        <item x="6"/>
        <item x="7"/>
        <item x="12"/>
        <item x="184"/>
        <item x="91"/>
        <item x="90"/>
        <item x="180"/>
        <item x="181"/>
        <item x="177"/>
        <item x="182"/>
        <item x="119"/>
        <item x="3"/>
        <item x="2"/>
        <item x="71"/>
        <item x="72"/>
        <item x="220"/>
        <item x="247"/>
        <item x="113"/>
        <item x="26"/>
        <item x="166"/>
        <item x="229"/>
        <item x="172"/>
        <item x="233"/>
        <item x="207"/>
        <item x="208"/>
        <item x="114"/>
        <item x="115"/>
        <item x="45"/>
        <item x="116"/>
        <item x="149"/>
        <item x="221"/>
        <item x="222"/>
        <item x="223"/>
        <item x="158"/>
        <item x="257"/>
        <item x="16"/>
        <item x="228"/>
        <item x="170"/>
        <item x="188"/>
        <item x="189"/>
        <item x="117"/>
        <item x="120"/>
        <item x="121"/>
        <item x="122"/>
        <item x="123"/>
        <item x="243"/>
        <item x="67"/>
        <item x="13"/>
        <item x="213"/>
        <item x="63"/>
        <item x="77"/>
        <item x="78"/>
        <item x="30"/>
        <item x="214"/>
        <item x="73"/>
        <item x="234"/>
        <item x="232"/>
        <item x="237"/>
        <item x="32"/>
        <item x="35"/>
        <item x="34"/>
        <item x="33"/>
        <item x="183"/>
        <item x="212"/>
        <item x="142"/>
        <item x="143"/>
        <item x="245"/>
        <item x="246"/>
        <item x="25"/>
        <item x="244"/>
        <item x="56"/>
        <item x="88"/>
        <item x="178"/>
        <item x="144"/>
        <item x="118"/>
        <item x="14"/>
        <item x="82"/>
        <item x="52"/>
        <item x="68"/>
        <item x="209"/>
        <item x="190"/>
        <item x="31"/>
        <item x="171"/>
        <item x="29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showAll="0"/>
    <pivotField showAll="0"/>
    <pivotField dataField="1" showAll="0"/>
    <pivotField numFmtId="44" showAll="0"/>
    <pivotField dataField="1" numFmtId="44" showAll="0"/>
    <pivotField axis="axisPage" multipleItemSelectionAllowed="1" showAll="0">
      <items count="8">
        <item x="1"/>
        <item x="0"/>
        <item x="3"/>
        <item x="2"/>
        <item x="4"/>
        <item x="6"/>
        <item x="5"/>
        <item t="default"/>
      </items>
    </pivotField>
  </pivotFields>
  <rowFields count="1">
    <field x="0"/>
  </rowFields>
  <rowItems count="259">
    <i>
      <x v="174"/>
    </i>
    <i>
      <x v="185"/>
    </i>
    <i>
      <x v="19"/>
    </i>
    <i>
      <x v="142"/>
    </i>
    <i>
      <x v="122"/>
    </i>
    <i>
      <x v="81"/>
    </i>
    <i>
      <x v="189"/>
    </i>
    <i>
      <x v="143"/>
    </i>
    <i>
      <x v="182"/>
    </i>
    <i>
      <x v="228"/>
    </i>
    <i>
      <x v="64"/>
    </i>
    <i>
      <x v="5"/>
    </i>
    <i>
      <x v="141"/>
    </i>
    <i>
      <x v="132"/>
    </i>
    <i>
      <x v="82"/>
    </i>
    <i>
      <x v="230"/>
    </i>
    <i>
      <x v="159"/>
    </i>
    <i>
      <x v="57"/>
    </i>
    <i>
      <x v="136"/>
    </i>
    <i>
      <x v="199"/>
    </i>
    <i>
      <x v="87"/>
    </i>
    <i>
      <x v="247"/>
    </i>
    <i>
      <x v="229"/>
    </i>
    <i>
      <x v="178"/>
    </i>
    <i>
      <x v="179"/>
    </i>
    <i>
      <x v="175"/>
    </i>
    <i>
      <x v="139"/>
    </i>
    <i>
      <x v="8"/>
    </i>
    <i>
      <x v="150"/>
    </i>
    <i>
      <x v="21"/>
    </i>
    <i>
      <x v="145"/>
    </i>
    <i>
      <x v="250"/>
    </i>
    <i>
      <x v="161"/>
    </i>
    <i>
      <x v="140"/>
    </i>
    <i>
      <x v="131"/>
    </i>
    <i>
      <x v="112"/>
    </i>
    <i>
      <x v="170"/>
    </i>
    <i>
      <x v="109"/>
    </i>
    <i>
      <x v="206"/>
    </i>
    <i>
      <x v="98"/>
    </i>
    <i>
      <x v="209"/>
    </i>
    <i>
      <x v="114"/>
    </i>
    <i>
      <x v="205"/>
    </i>
    <i>
      <x v="201"/>
    </i>
    <i>
      <x v="153"/>
    </i>
    <i>
      <x v="84"/>
    </i>
    <i>
      <x v="236"/>
    </i>
    <i>
      <x v="162"/>
    </i>
    <i>
      <x v="75"/>
    </i>
    <i>
      <x v="44"/>
    </i>
    <i>
      <x v="99"/>
    </i>
    <i>
      <x v="186"/>
    </i>
    <i>
      <x v="172"/>
    </i>
    <i>
      <x v="207"/>
    </i>
    <i>
      <x v="245"/>
    </i>
    <i>
      <x v="244"/>
    </i>
    <i>
      <x v="120"/>
    </i>
    <i>
      <x v="2"/>
    </i>
    <i>
      <x v="1"/>
    </i>
    <i>
      <x v="204"/>
    </i>
    <i>
      <x v="74"/>
    </i>
    <i>
      <x v="125"/>
    </i>
    <i>
      <x v="144"/>
    </i>
    <i>
      <x v="83"/>
    </i>
    <i>
      <x v="166"/>
    </i>
    <i>
      <x v="115"/>
    </i>
    <i>
      <x v="181"/>
    </i>
    <i>
      <x v="100"/>
    </i>
    <i>
      <x v="171"/>
    </i>
    <i>
      <x v="169"/>
    </i>
    <i>
      <x v="6"/>
    </i>
    <i>
      <x v="239"/>
    </i>
    <i>
      <x v="180"/>
    </i>
    <i>
      <x v="52"/>
    </i>
    <i>
      <x v="222"/>
    </i>
    <i>
      <x v="198"/>
    </i>
    <i>
      <x v="246"/>
    </i>
    <i>
      <x v="173"/>
    </i>
    <i>
      <x v="137"/>
    </i>
    <i>
      <x v="39"/>
    </i>
    <i>
      <x v="25"/>
    </i>
    <i>
      <x v="196"/>
    </i>
    <i>
      <x v="240"/>
    </i>
    <i>
      <x v="126"/>
    </i>
    <i>
      <x v="135"/>
    </i>
    <i>
      <x v="121"/>
    </i>
    <i>
      <x v="164"/>
    </i>
    <i>
      <x v="3"/>
    </i>
    <i>
      <x v="241"/>
    </i>
    <i>
      <x v="160"/>
    </i>
    <i>
      <x v="56"/>
    </i>
    <i>
      <x v="130"/>
    </i>
    <i>
      <x v="95"/>
    </i>
    <i>
      <x v="177"/>
    </i>
    <i>
      <x v="43"/>
    </i>
    <i>
      <x v="80"/>
    </i>
    <i>
      <x v="152"/>
    </i>
    <i>
      <x v="167"/>
    </i>
    <i>
      <x v="89"/>
    </i>
    <i>
      <x v="38"/>
    </i>
    <i>
      <x v="73"/>
    </i>
    <i>
      <x v="238"/>
    </i>
    <i>
      <x v="37"/>
    </i>
    <i>
      <x v="36"/>
    </i>
    <i>
      <x v="127"/>
    </i>
    <i>
      <x v="138"/>
    </i>
    <i>
      <x v="9"/>
    </i>
    <i>
      <x v="102"/>
    </i>
    <i>
      <x v="124"/>
    </i>
    <i>
      <x v="128"/>
    </i>
    <i>
      <x v="53"/>
    </i>
    <i>
      <x v="165"/>
    </i>
    <i>
      <x v="51"/>
    </i>
    <i>
      <x v="249"/>
    </i>
    <i>
      <x v="23"/>
    </i>
    <i>
      <x v="33"/>
    </i>
    <i>
      <x v="227"/>
    </i>
    <i>
      <x v="248"/>
    </i>
    <i>
      <x v="190"/>
    </i>
    <i>
      <x v="42"/>
    </i>
    <i>
      <x v="183"/>
    </i>
    <i>
      <x v="94"/>
    </i>
    <i>
      <x v="176"/>
    </i>
    <i>
      <x v="168"/>
    </i>
    <i>
      <x v="76"/>
    </i>
    <i>
      <x v="4"/>
    </i>
    <i>
      <x v="113"/>
    </i>
    <i>
      <x v="147"/>
    </i>
    <i>
      <x v="163"/>
    </i>
    <i>
      <x v="101"/>
    </i>
    <i>
      <x v="35"/>
    </i>
    <i>
      <x v="90"/>
    </i>
    <i>
      <x v="155"/>
    </i>
    <i>
      <x v="148"/>
    </i>
    <i>
      <x v="187"/>
    </i>
    <i>
      <x v="93"/>
    </i>
    <i>
      <x v="31"/>
    </i>
    <i>
      <x v="119"/>
    </i>
    <i>
      <x v="184"/>
    </i>
    <i>
      <x v="79"/>
    </i>
    <i>
      <x v="146"/>
    </i>
    <i>
      <x v="129"/>
    </i>
    <i>
      <x v="255"/>
    </i>
    <i>
      <x v="108"/>
    </i>
    <i>
      <x v="88"/>
    </i>
    <i>
      <x v="253"/>
    </i>
    <i>
      <x v="156"/>
    </i>
    <i>
      <x v="223"/>
    </i>
    <i>
      <x v="211"/>
    </i>
    <i>
      <x v="226"/>
    </i>
    <i>
      <x v="55"/>
    </i>
    <i>
      <x v="154"/>
    </i>
    <i>
      <x v="96"/>
    </i>
    <i>
      <x v="18"/>
    </i>
    <i>
      <x v="15"/>
    </i>
    <i>
      <x v="59"/>
    </i>
    <i>
      <x v="235"/>
    </i>
    <i>
      <x v="149"/>
    </i>
    <i>
      <x v="32"/>
    </i>
    <i>
      <x v="224"/>
    </i>
    <i>
      <x v="116"/>
    </i>
    <i>
      <x v="17"/>
    </i>
    <i>
      <x v="220"/>
    </i>
    <i>
      <x v="157"/>
    </i>
    <i>
      <x v="233"/>
    </i>
    <i>
      <x v="86"/>
    </i>
    <i>
      <x v="232"/>
    </i>
    <i>
      <x v="62"/>
    </i>
    <i>
      <x v="10"/>
    </i>
    <i>
      <x v="195"/>
    </i>
    <i>
      <x v="158"/>
    </i>
    <i>
      <x v="234"/>
    </i>
    <i>
      <x v="105"/>
    </i>
    <i>
      <x v="11"/>
    </i>
    <i>
      <x v="118"/>
    </i>
    <i>
      <x v="63"/>
    </i>
    <i>
      <x v="225"/>
    </i>
    <i>
      <x v="133"/>
    </i>
    <i>
      <x v="117"/>
    </i>
    <i>
      <x v="54"/>
    </i>
    <i>
      <x v="200"/>
    </i>
    <i>
      <x v="210"/>
    </i>
    <i>
      <x v="40"/>
    </i>
    <i>
      <x v="77"/>
    </i>
    <i>
      <x v="194"/>
    </i>
    <i>
      <x v="188"/>
    </i>
    <i>
      <x v="256"/>
    </i>
    <i>
      <x v="242"/>
    </i>
    <i>
      <x v="103"/>
    </i>
    <i>
      <x v="251"/>
    </i>
    <i>
      <x v="257"/>
    </i>
    <i>
      <x v="48"/>
    </i>
    <i>
      <x v="151"/>
    </i>
    <i>
      <x v="12"/>
    </i>
    <i>
      <x v="70"/>
    </i>
    <i>
      <x v="219"/>
    </i>
    <i>
      <x v="92"/>
    </i>
    <i>
      <x v="97"/>
    </i>
    <i>
      <x v="110"/>
    </i>
    <i>
      <x v="14"/>
    </i>
    <i>
      <x v="28"/>
    </i>
    <i>
      <x v="107"/>
    </i>
    <i>
      <x v="68"/>
    </i>
    <i>
      <x v="72"/>
    </i>
    <i>
      <x v="30"/>
    </i>
    <i>
      <x v="22"/>
    </i>
    <i>
      <x v="202"/>
    </i>
    <i>
      <x v="217"/>
    </i>
    <i>
      <x v="24"/>
    </i>
    <i>
      <x v="111"/>
    </i>
    <i>
      <x v="78"/>
    </i>
    <i>
      <x/>
    </i>
    <i>
      <x v="106"/>
    </i>
    <i>
      <x v="69"/>
    </i>
    <i>
      <x v="58"/>
    </i>
    <i>
      <x v="193"/>
    </i>
    <i>
      <x v="221"/>
    </i>
    <i>
      <x v="34"/>
    </i>
    <i>
      <x v="197"/>
    </i>
    <i>
      <x v="20"/>
    </i>
    <i>
      <x v="191"/>
    </i>
    <i>
      <x v="91"/>
    </i>
    <i>
      <x v="50"/>
    </i>
    <i>
      <x v="192"/>
    </i>
    <i>
      <x v="27"/>
    </i>
    <i>
      <x v="237"/>
    </i>
    <i>
      <x v="46"/>
    </i>
    <i>
      <x v="61"/>
    </i>
    <i>
      <x v="49"/>
    </i>
    <i>
      <x v="218"/>
    </i>
    <i>
      <x v="214"/>
    </i>
    <i>
      <x v="60"/>
    </i>
    <i>
      <x v="13"/>
    </i>
    <i>
      <x v="45"/>
    </i>
    <i>
      <x v="208"/>
    </i>
    <i>
      <x v="16"/>
    </i>
    <i>
      <x v="243"/>
    </i>
    <i>
      <x v="231"/>
    </i>
    <i>
      <x v="123"/>
    </i>
    <i>
      <x v="41"/>
    </i>
    <i>
      <x v="203"/>
    </i>
    <i>
      <x v="7"/>
    </i>
    <i>
      <x v="216"/>
    </i>
    <i>
      <x v="71"/>
    </i>
    <i>
      <x v="85"/>
    </i>
    <i>
      <x v="134"/>
    </i>
    <i>
      <x v="47"/>
    </i>
    <i>
      <x v="215"/>
    </i>
    <i>
      <x v="252"/>
    </i>
    <i>
      <x v="26"/>
    </i>
    <i>
      <x v="67"/>
    </i>
    <i>
      <x v="65"/>
    </i>
    <i>
      <x v="66"/>
    </i>
    <i>
      <x v="212"/>
    </i>
    <i>
      <x v="104"/>
    </i>
    <i>
      <x v="29"/>
    </i>
    <i>
      <x v="254"/>
    </i>
    <i>
      <x v="213"/>
    </i>
    <i t="grand">
      <x/>
    </i>
  </rowItems>
  <colFields count="1">
    <field x="-2"/>
  </colFields>
  <colItems count="2">
    <i>
      <x/>
    </i>
    <i i="1">
      <x v="1"/>
    </i>
  </colItems>
  <pageFields count="1">
    <pageField fld="6" hier="-1"/>
  </pageFields>
  <dataFields count="2">
    <dataField name="Suma de Cantidad Total" fld="3" baseField="0" baseItem="0" numFmtId="2"/>
    <dataField name="Suma de Valor Total" fld="5" baseField="0" baseItem="0" numFmtId="44"/>
  </dataFields>
  <formats count="2">
    <format dxfId="1">
      <pivotArea outline="0" collapsedLevelsAreSubtotals="1" fieldPosition="0"/>
    </format>
    <format dxfId="0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7"/>
  <sheetViews>
    <sheetView showGridLines="0" tabSelected="1" view="pageBreakPreview" zoomScale="80" zoomScaleNormal="80" zoomScaleSheetLayoutView="80" workbookViewId="0">
      <selection activeCell="B5" sqref="B5"/>
    </sheetView>
  </sheetViews>
  <sheetFormatPr baseColWidth="10" defaultRowHeight="15" x14ac:dyDescent="0.25"/>
  <cols>
    <col min="2" max="2" width="29.42578125" customWidth="1"/>
    <col min="3" max="3" width="29.140625" customWidth="1"/>
    <col min="4" max="8" width="25.7109375" customWidth="1"/>
  </cols>
  <sheetData>
    <row r="1" spans="1:11" ht="47.25" customHeight="1" x14ac:dyDescent="0.25">
      <c r="C1" s="93" t="s">
        <v>592</v>
      </c>
      <c r="D1" s="93"/>
      <c r="E1" s="93"/>
      <c r="F1" s="93"/>
      <c r="G1" s="93"/>
      <c r="H1" s="12"/>
      <c r="I1" s="12"/>
    </row>
    <row r="2" spans="1:11" ht="38.25" customHeight="1" x14ac:dyDescent="0.25">
      <c r="C2" s="119" t="s">
        <v>179</v>
      </c>
      <c r="D2" s="119"/>
      <c r="E2" s="119"/>
      <c r="F2" s="119"/>
      <c r="G2" s="119"/>
      <c r="H2" s="7"/>
      <c r="I2" s="7"/>
      <c r="J2" s="7"/>
      <c r="K2" s="7"/>
    </row>
    <row r="3" spans="1:11" x14ac:dyDescent="0.25">
      <c r="C3" s="95">
        <v>45057</v>
      </c>
      <c r="D3" s="95"/>
      <c r="E3" s="95"/>
      <c r="F3" s="95"/>
      <c r="G3" s="95"/>
      <c r="H3" s="7"/>
      <c r="I3" s="7"/>
      <c r="J3" s="7"/>
      <c r="K3" s="7"/>
    </row>
    <row r="6" spans="1:11" ht="20.25" x14ac:dyDescent="0.3">
      <c r="A6" s="120" t="s">
        <v>180</v>
      </c>
      <c r="B6" s="120"/>
      <c r="C6" s="120"/>
      <c r="D6" s="120"/>
      <c r="E6" s="120"/>
      <c r="F6" s="120"/>
      <c r="G6" s="120"/>
    </row>
    <row r="9" spans="1:11" ht="24" x14ac:dyDescent="0.25">
      <c r="A9" s="67" t="s">
        <v>181</v>
      </c>
      <c r="B9" s="67" t="s">
        <v>182</v>
      </c>
      <c r="C9" s="67" t="s">
        <v>183</v>
      </c>
      <c r="D9" s="67" t="s">
        <v>184</v>
      </c>
      <c r="E9" s="67" t="s">
        <v>185</v>
      </c>
      <c r="F9" s="67" t="s">
        <v>186</v>
      </c>
      <c r="G9" s="67" t="s">
        <v>187</v>
      </c>
    </row>
    <row r="10" spans="1:11" ht="27.95" customHeight="1" x14ac:dyDescent="0.25">
      <c r="A10" s="13">
        <v>1</v>
      </c>
      <c r="B10" s="14" t="s">
        <v>16</v>
      </c>
      <c r="C10" s="15">
        <v>202206050093500</v>
      </c>
      <c r="D10" s="16">
        <v>45090</v>
      </c>
      <c r="E10" s="17">
        <v>3208900000</v>
      </c>
      <c r="F10" s="57">
        <f>+'Selección Insumos Relevantes'!G13</f>
        <v>0.57039580537629175</v>
      </c>
      <c r="G10" s="17">
        <f>+'Selección Insumos Relevantes'!I13</f>
        <v>15.644029775696845</v>
      </c>
    </row>
    <row r="11" spans="1:11" ht="27.95" customHeight="1" x14ac:dyDescent="0.25">
      <c r="A11" s="13">
        <v>2</v>
      </c>
      <c r="B11" s="14" t="s">
        <v>365</v>
      </c>
      <c r="C11" s="15">
        <v>202210250098731</v>
      </c>
      <c r="D11" s="16">
        <v>45226</v>
      </c>
      <c r="E11" s="17">
        <v>3105510000</v>
      </c>
      <c r="F11" s="57">
        <f>+'Selección Insumos Relevantes'!G14</f>
        <v>0.15882270616401134</v>
      </c>
      <c r="G11" s="17">
        <f>+'Selección Insumos Relevantes'!I14</f>
        <v>4.3559702243031539</v>
      </c>
    </row>
    <row r="12" spans="1:11" x14ac:dyDescent="0.25">
      <c r="A12" s="59"/>
      <c r="B12" s="60"/>
      <c r="C12" s="61"/>
      <c r="D12" s="62"/>
      <c r="E12" s="63"/>
      <c r="F12" s="64"/>
      <c r="G12" s="63"/>
    </row>
    <row r="13" spans="1:11" x14ac:dyDescent="0.25">
      <c r="A13" s="59"/>
      <c r="B13" s="60"/>
      <c r="C13" s="61"/>
      <c r="D13" s="62"/>
      <c r="E13" s="63"/>
      <c r="F13" s="64"/>
      <c r="G13" s="63"/>
    </row>
    <row r="14" spans="1:11" x14ac:dyDescent="0.25">
      <c r="A14" s="59"/>
      <c r="B14" s="60"/>
      <c r="C14" s="61"/>
      <c r="D14" s="62"/>
      <c r="E14" s="63"/>
      <c r="F14" s="64"/>
      <c r="G14" s="63"/>
    </row>
    <row r="15" spans="1:11" x14ac:dyDescent="0.25">
      <c r="A15" s="59"/>
      <c r="B15" s="60"/>
      <c r="C15" s="61"/>
      <c r="D15" s="62"/>
      <c r="E15" s="63"/>
      <c r="F15" s="64"/>
      <c r="G15" s="63"/>
    </row>
    <row r="16" spans="1:11" x14ac:dyDescent="0.25">
      <c r="A16" s="59"/>
      <c r="B16" s="60"/>
      <c r="C16" s="61"/>
      <c r="D16" s="62"/>
      <c r="E16" s="63"/>
      <c r="F16" s="64"/>
      <c r="G16" s="63"/>
    </row>
    <row r="17" spans="1:7" x14ac:dyDescent="0.25">
      <c r="A17" s="59"/>
      <c r="B17" s="60"/>
      <c r="C17" s="61"/>
      <c r="D17" s="62"/>
      <c r="E17" s="63"/>
      <c r="F17" s="64"/>
      <c r="G17" s="63"/>
    </row>
  </sheetData>
  <mergeCells count="4">
    <mergeCell ref="C1:G1"/>
    <mergeCell ref="C2:G2"/>
    <mergeCell ref="A6:G6"/>
    <mergeCell ref="C3:G3"/>
  </mergeCells>
  <pageMargins left="0.70866141732283472" right="0.70866141732283472" top="0.74803149606299213" bottom="0.74803149606299213" header="0.31496062992125984" footer="0.31496062992125984"/>
  <pageSetup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  <pageSetUpPr fitToPage="1"/>
  </sheetPr>
  <dimension ref="A1:K86"/>
  <sheetViews>
    <sheetView showGridLines="0" view="pageBreakPreview" topLeftCell="A47" zoomScaleNormal="100" zoomScaleSheetLayoutView="100" workbookViewId="0">
      <selection activeCell="C22" sqref="C22"/>
    </sheetView>
  </sheetViews>
  <sheetFormatPr baseColWidth="10" defaultRowHeight="15" x14ac:dyDescent="0.25"/>
  <cols>
    <col min="1" max="1" width="9.42578125" customWidth="1"/>
    <col min="2" max="2" width="48.42578125" customWidth="1"/>
    <col min="3" max="3" width="7.140625" customWidth="1"/>
    <col min="4" max="4" width="14.140625" style="20" customWidth="1"/>
    <col min="5" max="5" width="15.85546875" bestFit="1" customWidth="1"/>
    <col min="6" max="6" width="18.85546875" bestFit="1" customWidth="1"/>
    <col min="7" max="7" width="16.5703125" style="37" customWidth="1"/>
    <col min="8" max="8" width="13.7109375" style="37" customWidth="1"/>
    <col min="9" max="9" width="18.85546875" style="37" customWidth="1"/>
    <col min="10" max="11" width="11.85546875" style="8" customWidth="1"/>
  </cols>
  <sheetData>
    <row r="1" spans="1:11" ht="51" customHeight="1" x14ac:dyDescent="0.25">
      <c r="B1" s="93" t="s">
        <v>593</v>
      </c>
      <c r="C1" s="103"/>
      <c r="D1" s="103"/>
      <c r="E1" s="103"/>
      <c r="F1" s="103"/>
      <c r="G1" s="103"/>
      <c r="H1" s="103"/>
      <c r="I1" s="103"/>
      <c r="J1" s="103"/>
      <c r="K1" s="103"/>
    </row>
    <row r="2" spans="1:11" ht="10.5" customHeight="1" x14ac:dyDescent="0.25">
      <c r="B2" s="94"/>
      <c r="C2" s="94"/>
      <c r="D2" s="94"/>
      <c r="E2" s="94"/>
      <c r="F2" s="94"/>
      <c r="G2" s="94"/>
      <c r="H2" s="94"/>
      <c r="I2" s="94"/>
      <c r="J2" s="94"/>
      <c r="K2" s="94"/>
    </row>
    <row r="3" spans="1:11" ht="19.5" x14ac:dyDescent="0.25">
      <c r="B3" s="103" t="s">
        <v>179</v>
      </c>
      <c r="C3" s="103"/>
      <c r="D3" s="103"/>
      <c r="E3" s="103"/>
      <c r="F3" s="103"/>
      <c r="G3" s="103"/>
      <c r="H3" s="103"/>
      <c r="I3" s="103"/>
      <c r="J3" s="103"/>
      <c r="K3" s="103"/>
    </row>
    <row r="4" spans="1:11" ht="13.5" customHeight="1" x14ac:dyDescent="0.25">
      <c r="C4" s="102" t="s">
        <v>591</v>
      </c>
      <c r="D4" s="102"/>
      <c r="E4" s="102"/>
      <c r="F4" s="102"/>
      <c r="G4" s="102"/>
      <c r="H4" s="102"/>
      <c r="I4" s="102"/>
      <c r="J4" s="102"/>
      <c r="K4" s="102"/>
    </row>
    <row r="5" spans="1:11" ht="6.75" customHeight="1" thickBot="1" x14ac:dyDescent="0.3">
      <c r="K5" s="2"/>
    </row>
    <row r="6" spans="1:11" ht="15.75" thickBot="1" x14ac:dyDescent="0.3">
      <c r="B6" s="41" t="s">
        <v>197</v>
      </c>
      <c r="C6" s="107" t="s">
        <v>198</v>
      </c>
      <c r="D6" s="108"/>
      <c r="E6" s="42"/>
      <c r="F6" s="43"/>
      <c r="G6" s="44"/>
      <c r="H6" s="44"/>
      <c r="I6" s="44"/>
      <c r="J6" s="45"/>
      <c r="K6" s="3"/>
    </row>
    <row r="7" spans="1:11" ht="26.25" thickBot="1" x14ac:dyDescent="0.3">
      <c r="B7" s="46" t="s">
        <v>199</v>
      </c>
      <c r="C7" s="109">
        <v>20</v>
      </c>
      <c r="D7" s="110"/>
      <c r="E7" s="42"/>
      <c r="F7" s="43"/>
      <c r="G7" s="47"/>
      <c r="H7" s="47"/>
      <c r="I7" s="47"/>
      <c r="J7" s="47"/>
      <c r="K7" s="3"/>
    </row>
    <row r="8" spans="1:11" ht="20.25" thickBot="1" x14ac:dyDescent="0.3">
      <c r="B8" s="48" t="s">
        <v>200</v>
      </c>
      <c r="C8" s="111">
        <v>20</v>
      </c>
      <c r="D8" s="112"/>
      <c r="E8" s="42"/>
      <c r="F8" s="49"/>
      <c r="G8" s="50"/>
      <c r="H8" s="50"/>
      <c r="I8" s="50"/>
      <c r="J8" s="50"/>
      <c r="K8" s="1"/>
    </row>
    <row r="9" spans="1:11" ht="20.25" thickBot="1" x14ac:dyDescent="0.3">
      <c r="B9" s="51" t="s">
        <v>201</v>
      </c>
      <c r="C9" s="113">
        <f>SUM(G13:G74)/62</f>
        <v>1.6129032258064509E-2</v>
      </c>
      <c r="D9" s="114"/>
      <c r="E9" s="25"/>
      <c r="F9" s="49"/>
      <c r="G9" s="50"/>
      <c r="H9" s="50"/>
      <c r="I9" s="50"/>
      <c r="J9" s="50"/>
      <c r="K9" s="1"/>
    </row>
    <row r="10" spans="1:11" ht="6.75" customHeight="1" x14ac:dyDescent="0.25"/>
    <row r="11" spans="1:11" ht="3.75" customHeight="1" thickBot="1" x14ac:dyDescent="0.3"/>
    <row r="12" spans="1:11" ht="24.75" thickBot="1" x14ac:dyDescent="0.3">
      <c r="A12" s="9" t="s">
        <v>0</v>
      </c>
      <c r="B12" s="9" t="s">
        <v>1</v>
      </c>
      <c r="C12" s="9" t="s">
        <v>2</v>
      </c>
      <c r="D12" s="18" t="s">
        <v>3</v>
      </c>
      <c r="E12" s="9" t="s">
        <v>4</v>
      </c>
      <c r="F12" s="9" t="s">
        <v>5</v>
      </c>
      <c r="G12" s="38" t="s">
        <v>196</v>
      </c>
      <c r="H12" s="52" t="s">
        <v>202</v>
      </c>
      <c r="I12" s="56" t="s">
        <v>203</v>
      </c>
      <c r="J12" s="53" t="s">
        <v>6</v>
      </c>
      <c r="K12" s="9" t="s">
        <v>7</v>
      </c>
    </row>
    <row r="13" spans="1:11" ht="12" customHeight="1" x14ac:dyDescent="0.25">
      <c r="A13" s="90" t="s">
        <v>291</v>
      </c>
      <c r="B13" s="65" t="s">
        <v>16</v>
      </c>
      <c r="C13" s="19" t="s">
        <v>12</v>
      </c>
      <c r="D13" s="19">
        <v>1200</v>
      </c>
      <c r="E13" s="10">
        <v>36725</v>
      </c>
      <c r="F13" s="55">
        <f>ROUND(D13*E13,0)</f>
        <v>44070000</v>
      </c>
      <c r="G13" s="40">
        <f t="shared" ref="G13:G44" si="0">+F13/$F$76</f>
        <v>0.57039580537629175</v>
      </c>
      <c r="H13" s="58">
        <f>+G13</f>
        <v>0.57039580537629175</v>
      </c>
      <c r="I13" s="118">
        <f>+(G13*$C$8)/$H$14</f>
        <v>15.644029775696845</v>
      </c>
      <c r="J13" s="11" t="s">
        <v>9</v>
      </c>
      <c r="K13" s="11" t="s">
        <v>10</v>
      </c>
    </row>
    <row r="14" spans="1:11" ht="12" customHeight="1" x14ac:dyDescent="0.25">
      <c r="A14" s="90" t="s">
        <v>362</v>
      </c>
      <c r="B14" s="65" t="s">
        <v>243</v>
      </c>
      <c r="C14" s="19" t="s">
        <v>172</v>
      </c>
      <c r="D14" s="19">
        <v>300.00200000000001</v>
      </c>
      <c r="E14" s="10">
        <v>40903</v>
      </c>
      <c r="F14" s="55">
        <f t="shared" ref="F14:F74" si="1">ROUND(D14*E14,0)</f>
        <v>12270982</v>
      </c>
      <c r="G14" s="40">
        <f t="shared" si="0"/>
        <v>0.15882270616401134</v>
      </c>
      <c r="H14" s="58">
        <f>+G14+H13</f>
        <v>0.72921851154030315</v>
      </c>
      <c r="I14" s="118">
        <f>+(G14*$C$8)/$H$14</f>
        <v>4.3559702243031539</v>
      </c>
      <c r="J14" s="11" t="s">
        <v>9</v>
      </c>
      <c r="K14" s="11" t="s">
        <v>10</v>
      </c>
    </row>
    <row r="15" spans="1:11" ht="12" customHeight="1" x14ac:dyDescent="0.25">
      <c r="A15" s="90" t="s">
        <v>364</v>
      </c>
      <c r="B15" s="65" t="s">
        <v>365</v>
      </c>
      <c r="C15" s="19" t="s">
        <v>11</v>
      </c>
      <c r="D15" s="19">
        <v>3090.2</v>
      </c>
      <c r="E15" s="10">
        <v>3853</v>
      </c>
      <c r="F15" s="55">
        <f t="shared" si="1"/>
        <v>11906541</v>
      </c>
      <c r="G15" s="40">
        <f t="shared" si="0"/>
        <v>0.15410576453235394</v>
      </c>
      <c r="H15" s="54">
        <f t="shared" ref="H15:H74" si="2">+G15+H14</f>
        <v>0.88332427607265707</v>
      </c>
      <c r="I15" s="54"/>
      <c r="J15" s="11" t="s">
        <v>9</v>
      </c>
      <c r="K15" s="11" t="s">
        <v>10</v>
      </c>
    </row>
    <row r="16" spans="1:11" ht="12" customHeight="1" x14ac:dyDescent="0.25">
      <c r="A16" s="90" t="s">
        <v>363</v>
      </c>
      <c r="B16" s="65" t="s">
        <v>242</v>
      </c>
      <c r="C16" s="19" t="s">
        <v>172</v>
      </c>
      <c r="D16" s="19">
        <v>108.00069999999999</v>
      </c>
      <c r="E16" s="10">
        <v>26974</v>
      </c>
      <c r="F16" s="55">
        <f t="shared" si="1"/>
        <v>2913211</v>
      </c>
      <c r="G16" s="40">
        <f t="shared" si="0"/>
        <v>3.7705544238168194E-2</v>
      </c>
      <c r="H16" s="54">
        <f t="shared" si="2"/>
        <v>0.92102982031082525</v>
      </c>
      <c r="I16" s="54"/>
      <c r="J16" s="11" t="s">
        <v>9</v>
      </c>
      <c r="K16" s="11" t="s">
        <v>10</v>
      </c>
    </row>
    <row r="17" spans="1:11" ht="12" customHeight="1" x14ac:dyDescent="0.25">
      <c r="A17" s="90" t="s">
        <v>354</v>
      </c>
      <c r="B17" s="65" t="s">
        <v>245</v>
      </c>
      <c r="C17" s="19" t="s">
        <v>17</v>
      </c>
      <c r="D17" s="19">
        <v>200</v>
      </c>
      <c r="E17" s="10">
        <v>8838</v>
      </c>
      <c r="F17" s="55">
        <f t="shared" si="1"/>
        <v>1767600</v>
      </c>
      <c r="G17" s="40">
        <f t="shared" si="0"/>
        <v>2.2877958374929279E-2</v>
      </c>
      <c r="H17" s="54">
        <f t="shared" si="2"/>
        <v>0.94390777868575448</v>
      </c>
      <c r="I17" s="54"/>
      <c r="J17" s="11" t="s">
        <v>9</v>
      </c>
      <c r="K17" s="11" t="s">
        <v>10</v>
      </c>
    </row>
    <row r="18" spans="1:11" ht="12" customHeight="1" x14ac:dyDescent="0.25">
      <c r="A18" s="90" t="s">
        <v>439</v>
      </c>
      <c r="B18" s="65" t="s">
        <v>73</v>
      </c>
      <c r="C18" s="19" t="s">
        <v>24</v>
      </c>
      <c r="D18" s="19">
        <v>1</v>
      </c>
      <c r="E18" s="10">
        <v>1100342</v>
      </c>
      <c r="F18" s="55">
        <f t="shared" si="1"/>
        <v>1100342</v>
      </c>
      <c r="G18" s="40">
        <f t="shared" si="0"/>
        <v>1.4241671460843194E-2</v>
      </c>
      <c r="H18" s="54">
        <f t="shared" si="2"/>
        <v>0.95814945014659769</v>
      </c>
      <c r="I18" s="54"/>
      <c r="J18" s="11" t="s">
        <v>9</v>
      </c>
      <c r="K18" s="11" t="s">
        <v>10</v>
      </c>
    </row>
    <row r="19" spans="1:11" ht="12" customHeight="1" x14ac:dyDescent="0.25">
      <c r="A19" s="90" t="s">
        <v>292</v>
      </c>
      <c r="B19" s="65" t="s">
        <v>254</v>
      </c>
      <c r="C19" s="19" t="s">
        <v>12</v>
      </c>
      <c r="D19" s="19">
        <v>10</v>
      </c>
      <c r="E19" s="10">
        <v>67511</v>
      </c>
      <c r="F19" s="55">
        <f t="shared" si="1"/>
        <v>675110</v>
      </c>
      <c r="G19" s="40">
        <f t="shared" si="0"/>
        <v>8.7379149572858715E-3</v>
      </c>
      <c r="H19" s="54">
        <f t="shared" si="2"/>
        <v>0.96688736510388351</v>
      </c>
      <c r="I19" s="54"/>
      <c r="J19" s="11" t="s">
        <v>9</v>
      </c>
      <c r="K19" s="11" t="s">
        <v>10</v>
      </c>
    </row>
    <row r="20" spans="1:11" ht="12" customHeight="1" x14ac:dyDescent="0.25">
      <c r="A20" s="90" t="s">
        <v>304</v>
      </c>
      <c r="B20" s="65" t="s">
        <v>51</v>
      </c>
      <c r="C20" s="19" t="s">
        <v>26</v>
      </c>
      <c r="D20" s="19">
        <v>10.688000000000001</v>
      </c>
      <c r="E20" s="10">
        <v>49287</v>
      </c>
      <c r="F20" s="55">
        <f t="shared" si="1"/>
        <v>526779</v>
      </c>
      <c r="G20" s="40">
        <f t="shared" si="0"/>
        <v>6.8180742446180527E-3</v>
      </c>
      <c r="H20" s="54">
        <f t="shared" si="2"/>
        <v>0.97370543934850151</v>
      </c>
      <c r="I20" s="54"/>
      <c r="J20" s="11" t="s">
        <v>9</v>
      </c>
      <c r="K20" s="11" t="s">
        <v>10</v>
      </c>
    </row>
    <row r="21" spans="1:11" ht="12" customHeight="1" x14ac:dyDescent="0.25">
      <c r="A21" s="90" t="s">
        <v>443</v>
      </c>
      <c r="B21" s="65" t="s">
        <v>71</v>
      </c>
      <c r="C21" s="19" t="s">
        <v>24</v>
      </c>
      <c r="D21" s="19">
        <v>1</v>
      </c>
      <c r="E21" s="10">
        <v>454006</v>
      </c>
      <c r="F21" s="55">
        <f t="shared" si="1"/>
        <v>454006</v>
      </c>
      <c r="G21" s="40">
        <f t="shared" si="0"/>
        <v>5.8761769461236372E-3</v>
      </c>
      <c r="H21" s="54">
        <f t="shared" si="2"/>
        <v>0.97958161629462515</v>
      </c>
      <c r="I21" s="54"/>
      <c r="J21" s="11" t="s">
        <v>9</v>
      </c>
      <c r="K21" s="11" t="s">
        <v>10</v>
      </c>
    </row>
    <row r="22" spans="1:11" ht="12" customHeight="1" x14ac:dyDescent="0.25">
      <c r="A22" s="90" t="s">
        <v>450</v>
      </c>
      <c r="B22" s="65" t="s">
        <v>451</v>
      </c>
      <c r="C22" s="19" t="s">
        <v>24</v>
      </c>
      <c r="D22" s="19">
        <v>1</v>
      </c>
      <c r="E22" s="10">
        <v>267767</v>
      </c>
      <c r="F22" s="55">
        <f t="shared" si="1"/>
        <v>267767</v>
      </c>
      <c r="G22" s="40">
        <f t="shared" si="0"/>
        <v>3.4656948858224077E-3</v>
      </c>
      <c r="H22" s="54">
        <f t="shared" si="2"/>
        <v>0.98304731118044753</v>
      </c>
      <c r="I22" s="54"/>
      <c r="J22" s="11" t="s">
        <v>9</v>
      </c>
      <c r="K22" s="11" t="s">
        <v>10</v>
      </c>
    </row>
    <row r="23" spans="1:11" ht="12" customHeight="1" x14ac:dyDescent="0.25">
      <c r="A23" s="90" t="s">
        <v>448</v>
      </c>
      <c r="B23" s="65" t="s">
        <v>449</v>
      </c>
      <c r="C23" s="19" t="s">
        <v>24</v>
      </c>
      <c r="D23" s="19">
        <v>1</v>
      </c>
      <c r="E23" s="10">
        <v>210190</v>
      </c>
      <c r="F23" s="55">
        <f t="shared" si="1"/>
        <v>210190</v>
      </c>
      <c r="G23" s="40">
        <f t="shared" si="0"/>
        <v>2.720478655140521E-3</v>
      </c>
      <c r="H23" s="54">
        <f t="shared" si="2"/>
        <v>0.98576778983558799</v>
      </c>
      <c r="I23" s="54"/>
      <c r="J23" s="11" t="s">
        <v>9</v>
      </c>
      <c r="K23" s="11" t="s">
        <v>10</v>
      </c>
    </row>
    <row r="24" spans="1:11" ht="12" customHeight="1" x14ac:dyDescent="0.25">
      <c r="A24" s="90" t="s">
        <v>441</v>
      </c>
      <c r="B24" s="65" t="s">
        <v>30</v>
      </c>
      <c r="C24" s="19" t="s">
        <v>24</v>
      </c>
      <c r="D24" s="19">
        <v>1</v>
      </c>
      <c r="E24" s="10">
        <v>208538</v>
      </c>
      <c r="F24" s="55">
        <f t="shared" si="1"/>
        <v>208538</v>
      </c>
      <c r="G24" s="40">
        <f t="shared" si="0"/>
        <v>2.699096901782644E-3</v>
      </c>
      <c r="H24" s="54">
        <f t="shared" si="2"/>
        <v>0.9884668867373706</v>
      </c>
      <c r="I24" s="54"/>
      <c r="J24" s="11" t="s">
        <v>9</v>
      </c>
      <c r="K24" s="11" t="s">
        <v>10</v>
      </c>
    </row>
    <row r="25" spans="1:11" ht="12" customHeight="1" x14ac:dyDescent="0.25">
      <c r="A25" s="90" t="s">
        <v>444</v>
      </c>
      <c r="B25" s="65" t="s">
        <v>75</v>
      </c>
      <c r="C25" s="19" t="s">
        <v>24</v>
      </c>
      <c r="D25" s="19">
        <v>1</v>
      </c>
      <c r="E25" s="10">
        <v>153549</v>
      </c>
      <c r="F25" s="55">
        <f t="shared" si="1"/>
        <v>153549</v>
      </c>
      <c r="G25" s="40">
        <f t="shared" si="0"/>
        <v>1.987377025634768E-3</v>
      </c>
      <c r="H25" s="54">
        <f t="shared" si="2"/>
        <v>0.99045426376300538</v>
      </c>
      <c r="I25" s="54"/>
      <c r="J25" s="11" t="s">
        <v>9</v>
      </c>
      <c r="K25" s="11" t="s">
        <v>10</v>
      </c>
    </row>
    <row r="26" spans="1:11" ht="12" customHeight="1" x14ac:dyDescent="0.25">
      <c r="A26" s="90" t="s">
        <v>452</v>
      </c>
      <c r="B26" s="65" t="s">
        <v>453</v>
      </c>
      <c r="C26" s="19" t="s">
        <v>24</v>
      </c>
      <c r="D26" s="19">
        <v>1</v>
      </c>
      <c r="E26" s="10">
        <v>109103</v>
      </c>
      <c r="F26" s="55">
        <f t="shared" si="1"/>
        <v>109103</v>
      </c>
      <c r="G26" s="40">
        <f t="shared" si="0"/>
        <v>1.4121146710680634E-3</v>
      </c>
      <c r="H26" s="54">
        <f>+G26+H25</f>
        <v>0.99186637843407344</v>
      </c>
      <c r="I26" s="54"/>
      <c r="J26" s="11" t="s">
        <v>9</v>
      </c>
      <c r="K26" s="11" t="s">
        <v>10</v>
      </c>
    </row>
    <row r="27" spans="1:11" ht="12" customHeight="1" x14ac:dyDescent="0.25">
      <c r="A27" s="90" t="s">
        <v>446</v>
      </c>
      <c r="B27" s="65" t="s">
        <v>72</v>
      </c>
      <c r="C27" s="19" t="s">
        <v>24</v>
      </c>
      <c r="D27" s="19">
        <v>1</v>
      </c>
      <c r="E27" s="10">
        <v>75556</v>
      </c>
      <c r="F27" s="55">
        <f t="shared" si="1"/>
        <v>75556</v>
      </c>
      <c r="G27" s="40">
        <f t="shared" si="0"/>
        <v>9.7791752827345365E-4</v>
      </c>
      <c r="H27" s="54">
        <f t="shared" si="2"/>
        <v>0.99284429596234691</v>
      </c>
      <c r="I27" s="54"/>
      <c r="J27" s="11" t="s">
        <v>9</v>
      </c>
      <c r="K27" s="11" t="s">
        <v>10</v>
      </c>
    </row>
    <row r="28" spans="1:11" ht="12" customHeight="1" x14ac:dyDescent="0.25">
      <c r="A28" s="90" t="s">
        <v>368</v>
      </c>
      <c r="B28" s="65" t="s">
        <v>178</v>
      </c>
      <c r="C28" s="19" t="s">
        <v>24</v>
      </c>
      <c r="D28" s="19">
        <v>11.8756</v>
      </c>
      <c r="E28" s="10">
        <v>6245</v>
      </c>
      <c r="F28" s="55">
        <f t="shared" si="1"/>
        <v>74163</v>
      </c>
      <c r="G28" s="40">
        <f t="shared" si="0"/>
        <v>9.598879989589726E-4</v>
      </c>
      <c r="H28" s="54">
        <f t="shared" si="2"/>
        <v>0.99380418396130588</v>
      </c>
      <c r="I28" s="54"/>
      <c r="J28" s="11" t="s">
        <v>9</v>
      </c>
      <c r="K28" s="11" t="s">
        <v>10</v>
      </c>
    </row>
    <row r="29" spans="1:11" ht="12" customHeight="1" x14ac:dyDescent="0.25">
      <c r="A29" s="90" t="s">
        <v>289</v>
      </c>
      <c r="B29" s="65" t="s">
        <v>290</v>
      </c>
      <c r="C29" s="19" t="s">
        <v>8</v>
      </c>
      <c r="D29" s="19">
        <v>2</v>
      </c>
      <c r="E29" s="10">
        <v>34072</v>
      </c>
      <c r="F29" s="55">
        <f t="shared" si="1"/>
        <v>68144</v>
      </c>
      <c r="G29" s="40">
        <f t="shared" si="0"/>
        <v>8.8198438306244672E-4</v>
      </c>
      <c r="H29" s="54">
        <f t="shared" si="2"/>
        <v>0.99468616834436829</v>
      </c>
      <c r="I29" s="54"/>
      <c r="J29" s="11" t="s">
        <v>9</v>
      </c>
      <c r="K29" s="11" t="s">
        <v>10</v>
      </c>
    </row>
    <row r="30" spans="1:11" ht="12" customHeight="1" x14ac:dyDescent="0.25">
      <c r="A30" s="90" t="s">
        <v>527</v>
      </c>
      <c r="B30" s="65" t="s">
        <v>257</v>
      </c>
      <c r="C30" s="19" t="s">
        <v>25</v>
      </c>
      <c r="D30" s="19">
        <v>1.02</v>
      </c>
      <c r="E30" s="10">
        <v>63363</v>
      </c>
      <c r="F30" s="55">
        <f t="shared" si="1"/>
        <v>64630</v>
      </c>
      <c r="G30" s="40">
        <f t="shared" si="0"/>
        <v>8.3650285685204758E-4</v>
      </c>
      <c r="H30" s="54">
        <f t="shared" si="2"/>
        <v>0.99552267120122029</v>
      </c>
      <c r="I30" s="54"/>
      <c r="J30" s="11" t="s">
        <v>9</v>
      </c>
      <c r="K30" s="11" t="s">
        <v>10</v>
      </c>
    </row>
    <row r="31" spans="1:11" ht="12" customHeight="1" x14ac:dyDescent="0.25">
      <c r="A31" s="90" t="s">
        <v>356</v>
      </c>
      <c r="B31" s="65" t="s">
        <v>244</v>
      </c>
      <c r="C31" s="19" t="s">
        <v>24</v>
      </c>
      <c r="D31" s="19">
        <v>1.4421999999999999</v>
      </c>
      <c r="E31" s="10">
        <v>37594</v>
      </c>
      <c r="F31" s="55">
        <f t="shared" si="1"/>
        <v>54218</v>
      </c>
      <c r="G31" s="40">
        <f t="shared" si="0"/>
        <v>7.0174086171753539E-4</v>
      </c>
      <c r="H31" s="54">
        <f t="shared" si="2"/>
        <v>0.99622441206293777</v>
      </c>
      <c r="I31" s="54"/>
      <c r="J31" s="11" t="s">
        <v>9</v>
      </c>
      <c r="K31" s="11" t="s">
        <v>10</v>
      </c>
    </row>
    <row r="32" spans="1:11" ht="12" customHeight="1" x14ac:dyDescent="0.25">
      <c r="A32" s="90" t="s">
        <v>440</v>
      </c>
      <c r="B32" s="65" t="s">
        <v>174</v>
      </c>
      <c r="C32" s="19" t="s">
        <v>24</v>
      </c>
      <c r="D32" s="19">
        <v>2</v>
      </c>
      <c r="E32" s="10">
        <v>25036</v>
      </c>
      <c r="F32" s="55">
        <f t="shared" si="1"/>
        <v>50072</v>
      </c>
      <c r="G32" s="40">
        <f t="shared" si="0"/>
        <v>6.4807939112325116E-4</v>
      </c>
      <c r="H32" s="54">
        <f t="shared" si="2"/>
        <v>0.99687249145406098</v>
      </c>
      <c r="I32" s="54"/>
      <c r="J32" s="11" t="s">
        <v>9</v>
      </c>
      <c r="K32" s="11" t="s">
        <v>10</v>
      </c>
    </row>
    <row r="33" spans="1:11" ht="12" customHeight="1" x14ac:dyDescent="0.25">
      <c r="A33" s="90" t="s">
        <v>355</v>
      </c>
      <c r="B33" s="65" t="s">
        <v>177</v>
      </c>
      <c r="C33" s="19" t="s">
        <v>144</v>
      </c>
      <c r="D33" s="19">
        <v>2.2147519999999998</v>
      </c>
      <c r="E33" s="10">
        <v>17530</v>
      </c>
      <c r="F33" s="55">
        <f t="shared" si="1"/>
        <v>38825</v>
      </c>
      <c r="G33" s="40">
        <f t="shared" si="0"/>
        <v>5.0251003276003011E-4</v>
      </c>
      <c r="H33" s="54">
        <f t="shared" si="2"/>
        <v>0.99737500148682101</v>
      </c>
      <c r="I33" s="54"/>
      <c r="J33" s="11" t="s">
        <v>9</v>
      </c>
      <c r="K33" s="11" t="s">
        <v>10</v>
      </c>
    </row>
    <row r="34" spans="1:11" ht="12" customHeight="1" x14ac:dyDescent="0.25">
      <c r="A34" s="90" t="s">
        <v>428</v>
      </c>
      <c r="B34" s="65" t="s">
        <v>429</v>
      </c>
      <c r="C34" s="19" t="s">
        <v>25</v>
      </c>
      <c r="D34" s="19">
        <v>1</v>
      </c>
      <c r="E34" s="10">
        <v>24174</v>
      </c>
      <c r="F34" s="55">
        <f t="shared" si="1"/>
        <v>24174</v>
      </c>
      <c r="G34" s="40">
        <f t="shared" si="0"/>
        <v>3.1288287268360507E-4</v>
      </c>
      <c r="H34" s="54">
        <f t="shared" si="2"/>
        <v>0.99768788435950462</v>
      </c>
      <c r="I34" s="54"/>
      <c r="J34" s="11" t="s">
        <v>9</v>
      </c>
      <c r="K34" s="11" t="s">
        <v>10</v>
      </c>
    </row>
    <row r="35" spans="1:11" ht="12" customHeight="1" x14ac:dyDescent="0.25">
      <c r="A35" s="90" t="s">
        <v>466</v>
      </c>
      <c r="B35" s="65" t="s">
        <v>38</v>
      </c>
      <c r="C35" s="19" t="s">
        <v>25</v>
      </c>
      <c r="D35" s="19">
        <v>1.02</v>
      </c>
      <c r="E35" s="10">
        <v>20578</v>
      </c>
      <c r="F35" s="55">
        <f t="shared" si="1"/>
        <v>20990</v>
      </c>
      <c r="G35" s="40">
        <f t="shared" si="0"/>
        <v>2.7167251996479153E-4</v>
      </c>
      <c r="H35" s="54">
        <f t="shared" si="2"/>
        <v>0.99795955687946936</v>
      </c>
      <c r="I35" s="54"/>
      <c r="J35" s="11" t="s">
        <v>9</v>
      </c>
      <c r="K35" s="11" t="s">
        <v>10</v>
      </c>
    </row>
    <row r="36" spans="1:11" ht="12" customHeight="1" x14ac:dyDescent="0.25">
      <c r="A36" s="90" t="s">
        <v>430</v>
      </c>
      <c r="B36" s="65" t="s">
        <v>431</v>
      </c>
      <c r="C36" s="19" t="s">
        <v>25</v>
      </c>
      <c r="D36" s="19">
        <v>1</v>
      </c>
      <c r="E36" s="10">
        <v>12872</v>
      </c>
      <c r="F36" s="55">
        <f t="shared" si="1"/>
        <v>12872</v>
      </c>
      <c r="G36" s="40">
        <f t="shared" si="0"/>
        <v>1.666016520717864E-4</v>
      </c>
      <c r="H36" s="54">
        <f t="shared" si="2"/>
        <v>0.99812615853154119</v>
      </c>
      <c r="I36" s="54"/>
      <c r="J36" s="11" t="s">
        <v>9</v>
      </c>
      <c r="K36" s="11" t="s">
        <v>10</v>
      </c>
    </row>
    <row r="37" spans="1:11" ht="12" customHeight="1" x14ac:dyDescent="0.25">
      <c r="A37" s="90" t="s">
        <v>349</v>
      </c>
      <c r="B37" s="65" t="s">
        <v>161</v>
      </c>
      <c r="C37" s="19" t="s">
        <v>26</v>
      </c>
      <c r="D37" s="19">
        <v>7.8799999999999995E-2</v>
      </c>
      <c r="E37" s="10">
        <v>155182</v>
      </c>
      <c r="F37" s="55">
        <f t="shared" si="1"/>
        <v>12228</v>
      </c>
      <c r="G37" s="40">
        <f t="shared" si="0"/>
        <v>1.5826639228820729E-4</v>
      </c>
      <c r="H37" s="54">
        <f t="shared" si="2"/>
        <v>0.99828442492382941</v>
      </c>
      <c r="I37" s="54"/>
      <c r="J37" s="11" t="s">
        <v>9</v>
      </c>
      <c r="K37" s="11" t="s">
        <v>10</v>
      </c>
    </row>
    <row r="38" spans="1:11" ht="12" customHeight="1" x14ac:dyDescent="0.25">
      <c r="A38" s="90" t="s">
        <v>471</v>
      </c>
      <c r="B38" s="65" t="s">
        <v>472</v>
      </c>
      <c r="C38" s="19" t="s">
        <v>25</v>
      </c>
      <c r="D38" s="19">
        <v>1</v>
      </c>
      <c r="E38" s="10">
        <v>12172</v>
      </c>
      <c r="F38" s="55">
        <f t="shared" si="1"/>
        <v>12172</v>
      </c>
      <c r="G38" s="40">
        <f t="shared" si="0"/>
        <v>1.5754158708963521E-4</v>
      </c>
      <c r="H38" s="54">
        <f t="shared" si="2"/>
        <v>0.99844196651091899</v>
      </c>
      <c r="I38" s="54"/>
      <c r="J38" s="11" t="s">
        <v>9</v>
      </c>
      <c r="K38" s="11" t="s">
        <v>10</v>
      </c>
    </row>
    <row r="39" spans="1:11" ht="12" customHeight="1" x14ac:dyDescent="0.25">
      <c r="A39" s="90" t="s">
        <v>426</v>
      </c>
      <c r="B39" s="65" t="s">
        <v>427</v>
      </c>
      <c r="C39" s="19" t="s">
        <v>25</v>
      </c>
      <c r="D39" s="19">
        <v>1</v>
      </c>
      <c r="E39" s="10">
        <v>11324</v>
      </c>
      <c r="F39" s="55">
        <f t="shared" si="1"/>
        <v>11324</v>
      </c>
      <c r="G39" s="40">
        <f t="shared" si="0"/>
        <v>1.4656596551125773E-4</v>
      </c>
      <c r="H39" s="54">
        <f t="shared" si="2"/>
        <v>0.9985885324764302</v>
      </c>
      <c r="I39" s="54"/>
      <c r="J39" s="11" t="s">
        <v>9</v>
      </c>
      <c r="K39" s="11" t="s">
        <v>10</v>
      </c>
    </row>
    <row r="40" spans="1:11" ht="12" customHeight="1" x14ac:dyDescent="0.25">
      <c r="A40" s="90" t="s">
        <v>347</v>
      </c>
      <c r="B40" s="65" t="s">
        <v>252</v>
      </c>
      <c r="C40" s="19" t="s">
        <v>26</v>
      </c>
      <c r="D40" s="19">
        <v>7.8799999999999995E-2</v>
      </c>
      <c r="E40" s="10">
        <v>129473</v>
      </c>
      <c r="F40" s="55">
        <f t="shared" si="1"/>
        <v>10202</v>
      </c>
      <c r="G40" s="40">
        <f t="shared" si="0"/>
        <v>1.3204397563986676E-4</v>
      </c>
      <c r="H40" s="54">
        <f t="shared" si="2"/>
        <v>0.99872057645207002</v>
      </c>
      <c r="I40" s="54"/>
      <c r="J40" s="11" t="s">
        <v>9</v>
      </c>
      <c r="K40" s="11" t="s">
        <v>10</v>
      </c>
    </row>
    <row r="41" spans="1:11" ht="12" customHeight="1" x14ac:dyDescent="0.25">
      <c r="A41" s="90" t="s">
        <v>436</v>
      </c>
      <c r="B41" s="65" t="s">
        <v>59</v>
      </c>
      <c r="C41" s="19" t="s">
        <v>24</v>
      </c>
      <c r="D41" s="19">
        <v>0.1027</v>
      </c>
      <c r="E41" s="10">
        <v>98571</v>
      </c>
      <c r="F41" s="55">
        <f t="shared" si="1"/>
        <v>10123</v>
      </c>
      <c r="G41" s="40">
        <f t="shared" si="0"/>
        <v>1.3102148259188113E-4</v>
      </c>
      <c r="H41" s="54">
        <f t="shared" si="2"/>
        <v>0.99885159793466194</v>
      </c>
      <c r="I41" s="54"/>
      <c r="J41" s="11" t="s">
        <v>9</v>
      </c>
      <c r="K41" s="11" t="s">
        <v>10</v>
      </c>
    </row>
    <row r="42" spans="1:11" ht="12" customHeight="1" x14ac:dyDescent="0.25">
      <c r="A42" s="90" t="s">
        <v>337</v>
      </c>
      <c r="B42" s="65" t="s">
        <v>158</v>
      </c>
      <c r="C42" s="19" t="s">
        <v>26</v>
      </c>
      <c r="D42" s="19">
        <v>8.8599999999999998E-2</v>
      </c>
      <c r="E42" s="10">
        <v>102498</v>
      </c>
      <c r="F42" s="55">
        <f t="shared" si="1"/>
        <v>9081</v>
      </c>
      <c r="G42" s="40">
        <f t="shared" si="0"/>
        <v>1.1753492871845032E-4</v>
      </c>
      <c r="H42" s="54">
        <f t="shared" si="2"/>
        <v>0.9989691328633804</v>
      </c>
      <c r="I42" s="54"/>
      <c r="J42" s="11" t="s">
        <v>9</v>
      </c>
      <c r="K42" s="11" t="s">
        <v>10</v>
      </c>
    </row>
    <row r="43" spans="1:11" ht="12" customHeight="1" x14ac:dyDescent="0.25">
      <c r="A43" s="90" t="s">
        <v>411</v>
      </c>
      <c r="B43" s="65" t="s">
        <v>226</v>
      </c>
      <c r="C43" s="19" t="s">
        <v>17</v>
      </c>
      <c r="D43" s="19">
        <v>1.02</v>
      </c>
      <c r="E43" s="10">
        <v>8625</v>
      </c>
      <c r="F43" s="55">
        <f t="shared" si="1"/>
        <v>8798</v>
      </c>
      <c r="G43" s="40">
        <f t="shared" si="0"/>
        <v>1.1387207387566632E-4</v>
      </c>
      <c r="H43" s="54">
        <f t="shared" si="2"/>
        <v>0.9990830049372561</v>
      </c>
      <c r="I43" s="54"/>
      <c r="J43" s="11" t="s">
        <v>9</v>
      </c>
      <c r="K43" s="11" t="s">
        <v>10</v>
      </c>
    </row>
    <row r="44" spans="1:11" ht="12" customHeight="1" x14ac:dyDescent="0.25">
      <c r="A44" s="90" t="s">
        <v>394</v>
      </c>
      <c r="B44" s="65" t="s">
        <v>228</v>
      </c>
      <c r="C44" s="19" t="s">
        <v>25</v>
      </c>
      <c r="D44" s="19">
        <v>1.4279999999999999</v>
      </c>
      <c r="E44" s="10">
        <v>5910</v>
      </c>
      <c r="F44" s="55">
        <f t="shared" si="1"/>
        <v>8439</v>
      </c>
      <c r="G44" s="40">
        <f t="shared" si="0"/>
        <v>1.0922555483482019E-4</v>
      </c>
      <c r="H44" s="54">
        <f t="shared" si="2"/>
        <v>0.99919223049209094</v>
      </c>
      <c r="I44" s="54"/>
      <c r="J44" s="11" t="s">
        <v>9</v>
      </c>
      <c r="K44" s="11" t="s">
        <v>10</v>
      </c>
    </row>
    <row r="45" spans="1:11" ht="12" customHeight="1" x14ac:dyDescent="0.25">
      <c r="A45" s="90" t="s">
        <v>526</v>
      </c>
      <c r="B45" s="65" t="s">
        <v>123</v>
      </c>
      <c r="C45" s="19" t="s">
        <v>17</v>
      </c>
      <c r="D45" s="19">
        <v>2.09</v>
      </c>
      <c r="E45" s="10">
        <v>3561</v>
      </c>
      <c r="F45" s="55">
        <f t="shared" si="1"/>
        <v>7442</v>
      </c>
      <c r="G45" s="40">
        <f t="shared" ref="G45:G76" si="3">+F45/$F$76</f>
        <v>9.6321433710241957E-5</v>
      </c>
      <c r="H45" s="54">
        <f t="shared" si="2"/>
        <v>0.99928855192580113</v>
      </c>
      <c r="I45" s="54"/>
      <c r="J45" s="11" t="s">
        <v>9</v>
      </c>
      <c r="K45" s="11" t="s">
        <v>10</v>
      </c>
    </row>
    <row r="46" spans="1:11" ht="12" customHeight="1" x14ac:dyDescent="0.25">
      <c r="A46" s="90" t="s">
        <v>432</v>
      </c>
      <c r="B46" s="65" t="s">
        <v>433</v>
      </c>
      <c r="C46" s="19" t="s">
        <v>25</v>
      </c>
      <c r="D46" s="19">
        <v>1</v>
      </c>
      <c r="E46" s="10">
        <v>6929</v>
      </c>
      <c r="F46" s="55">
        <f t="shared" si="1"/>
        <v>6929</v>
      </c>
      <c r="G46" s="40">
        <f t="shared" si="3"/>
        <v>8.9681700373322567E-5</v>
      </c>
      <c r="H46" s="54">
        <f t="shared" si="2"/>
        <v>0.99937823362617439</v>
      </c>
      <c r="I46" s="54"/>
      <c r="J46" s="11" t="s">
        <v>9</v>
      </c>
      <c r="K46" s="11" t="s">
        <v>10</v>
      </c>
    </row>
    <row r="47" spans="1:11" ht="12" customHeight="1" x14ac:dyDescent="0.25">
      <c r="A47" s="90" t="s">
        <v>310</v>
      </c>
      <c r="B47" s="65" t="s">
        <v>133</v>
      </c>
      <c r="C47" s="19" t="s">
        <v>25</v>
      </c>
      <c r="D47" s="19">
        <v>1</v>
      </c>
      <c r="E47" s="10">
        <v>6163</v>
      </c>
      <c r="F47" s="55">
        <f t="shared" si="1"/>
        <v>6163</v>
      </c>
      <c r="G47" s="40">
        <f t="shared" si="3"/>
        <v>7.9767400692854233E-5</v>
      </c>
      <c r="H47" s="54">
        <f t="shared" si="2"/>
        <v>0.99945800102686722</v>
      </c>
      <c r="I47" s="54"/>
      <c r="J47" s="11" t="s">
        <v>9</v>
      </c>
      <c r="K47" s="11" t="s">
        <v>10</v>
      </c>
    </row>
    <row r="48" spans="1:11" ht="12" customHeight="1" x14ac:dyDescent="0.25">
      <c r="A48" s="90" t="s">
        <v>474</v>
      </c>
      <c r="B48" s="65" t="s">
        <v>37</v>
      </c>
      <c r="C48" s="19" t="s">
        <v>25</v>
      </c>
      <c r="D48" s="19">
        <v>1</v>
      </c>
      <c r="E48" s="10">
        <v>4983</v>
      </c>
      <c r="F48" s="55">
        <f t="shared" si="1"/>
        <v>4983</v>
      </c>
      <c r="G48" s="40">
        <f t="shared" si="3"/>
        <v>6.4494719722942183E-5</v>
      </c>
      <c r="H48" s="54">
        <f t="shared" si="2"/>
        <v>0.99952249574659013</v>
      </c>
      <c r="I48" s="54"/>
      <c r="J48" s="11" t="s">
        <v>9</v>
      </c>
      <c r="K48" s="11" t="s">
        <v>10</v>
      </c>
    </row>
    <row r="49" spans="1:11" ht="12" customHeight="1" x14ac:dyDescent="0.25">
      <c r="A49" s="90" t="s">
        <v>434</v>
      </c>
      <c r="B49" s="65" t="s">
        <v>435</v>
      </c>
      <c r="C49" s="19" t="s">
        <v>25</v>
      </c>
      <c r="D49" s="19">
        <v>1</v>
      </c>
      <c r="E49" s="10">
        <v>4941</v>
      </c>
      <c r="F49" s="55">
        <f t="shared" si="1"/>
        <v>4941</v>
      </c>
      <c r="G49" s="40">
        <f t="shared" si="3"/>
        <v>6.3951115824013098E-5</v>
      </c>
      <c r="H49" s="54">
        <f t="shared" si="2"/>
        <v>0.99958644686241416</v>
      </c>
      <c r="I49" s="54"/>
      <c r="J49" s="11" t="s">
        <v>9</v>
      </c>
      <c r="K49" s="11" t="s">
        <v>10</v>
      </c>
    </row>
    <row r="50" spans="1:11" ht="12" customHeight="1" x14ac:dyDescent="0.25">
      <c r="A50" s="90" t="s">
        <v>458</v>
      </c>
      <c r="B50" s="65" t="s">
        <v>77</v>
      </c>
      <c r="C50" s="19" t="s">
        <v>26</v>
      </c>
      <c r="D50" s="19">
        <v>7.8799999999999995E-2</v>
      </c>
      <c r="E50" s="10">
        <v>55657</v>
      </c>
      <c r="F50" s="55">
        <f t="shared" si="1"/>
        <v>4386</v>
      </c>
      <c r="G50" s="40">
        <f t="shared" si="3"/>
        <v>5.6767778588164637E-5</v>
      </c>
      <c r="H50" s="54">
        <f t="shared" si="2"/>
        <v>0.99964321464100236</v>
      </c>
      <c r="I50" s="54"/>
      <c r="J50" s="11" t="s">
        <v>9</v>
      </c>
      <c r="K50" s="11" t="s">
        <v>10</v>
      </c>
    </row>
    <row r="51" spans="1:11" ht="12" customHeight="1" x14ac:dyDescent="0.25">
      <c r="A51" s="90" t="s">
        <v>461</v>
      </c>
      <c r="B51" s="65" t="s">
        <v>108</v>
      </c>
      <c r="C51" s="19" t="s">
        <v>24</v>
      </c>
      <c r="D51" s="19">
        <v>6.2700000000000006E-2</v>
      </c>
      <c r="E51" s="10">
        <v>55871</v>
      </c>
      <c r="F51" s="55">
        <f t="shared" si="1"/>
        <v>3503</v>
      </c>
      <c r="G51" s="40">
        <f t="shared" si="3"/>
        <v>4.5339153760679598E-5</v>
      </c>
      <c r="H51" s="54">
        <f t="shared" si="2"/>
        <v>0.99968855379476307</v>
      </c>
      <c r="I51" s="54"/>
      <c r="J51" s="11" t="s">
        <v>9</v>
      </c>
      <c r="K51" s="11" t="s">
        <v>10</v>
      </c>
    </row>
    <row r="52" spans="1:11" ht="12" customHeight="1" x14ac:dyDescent="0.25">
      <c r="A52" s="90" t="s">
        <v>367</v>
      </c>
      <c r="B52" s="65" t="s">
        <v>103</v>
      </c>
      <c r="C52" s="19" t="s">
        <v>25</v>
      </c>
      <c r="D52" s="19">
        <v>2.1681119999999998</v>
      </c>
      <c r="E52" s="10">
        <v>1519</v>
      </c>
      <c r="F52" s="55">
        <f t="shared" si="1"/>
        <v>3293</v>
      </c>
      <c r="G52" s="40">
        <f t="shared" si="3"/>
        <v>4.2621134266034235E-5</v>
      </c>
      <c r="H52" s="54">
        <f t="shared" si="2"/>
        <v>0.99973117492902908</v>
      </c>
      <c r="I52" s="54"/>
      <c r="J52" s="11" t="s">
        <v>9</v>
      </c>
      <c r="K52" s="11" t="s">
        <v>10</v>
      </c>
    </row>
    <row r="53" spans="1:11" ht="12" customHeight="1" x14ac:dyDescent="0.25">
      <c r="A53" s="90" t="s">
        <v>469</v>
      </c>
      <c r="B53" s="65" t="s">
        <v>140</v>
      </c>
      <c r="C53" s="19" t="s">
        <v>24</v>
      </c>
      <c r="D53" s="19">
        <v>0.32640000000000002</v>
      </c>
      <c r="E53" s="10">
        <v>7399</v>
      </c>
      <c r="F53" s="55">
        <f t="shared" si="1"/>
        <v>2415</v>
      </c>
      <c r="G53" s="40">
        <f t="shared" si="3"/>
        <v>3.1257224188421708E-5</v>
      </c>
      <c r="H53" s="54">
        <f t="shared" si="2"/>
        <v>0.99976243215321747</v>
      </c>
      <c r="I53" s="54"/>
      <c r="J53" s="11" t="s">
        <v>9</v>
      </c>
      <c r="K53" s="11" t="s">
        <v>10</v>
      </c>
    </row>
    <row r="54" spans="1:11" ht="12" customHeight="1" x14ac:dyDescent="0.25">
      <c r="A54" s="90" t="s">
        <v>370</v>
      </c>
      <c r="B54" s="65" t="s">
        <v>239</v>
      </c>
      <c r="C54" s="19" t="s">
        <v>17</v>
      </c>
      <c r="D54" s="19">
        <v>1</v>
      </c>
      <c r="E54" s="10">
        <v>2144</v>
      </c>
      <c r="F54" s="55">
        <f t="shared" si="1"/>
        <v>2144</v>
      </c>
      <c r="G54" s="40">
        <f t="shared" si="3"/>
        <v>2.7749684745331733E-5</v>
      </c>
      <c r="H54" s="54">
        <f t="shared" si="2"/>
        <v>0.99979018183796275</v>
      </c>
      <c r="I54" s="54"/>
      <c r="J54" s="11" t="s">
        <v>9</v>
      </c>
      <c r="K54" s="11" t="s">
        <v>10</v>
      </c>
    </row>
    <row r="55" spans="1:11" ht="12" customHeight="1" x14ac:dyDescent="0.25">
      <c r="A55" s="90" t="s">
        <v>528</v>
      </c>
      <c r="B55" s="65" t="s">
        <v>256</v>
      </c>
      <c r="C55" s="19" t="s">
        <v>24</v>
      </c>
      <c r="D55" s="19">
        <v>3.0599999999999999E-2</v>
      </c>
      <c r="E55" s="10">
        <v>69924</v>
      </c>
      <c r="F55" s="55">
        <f t="shared" si="1"/>
        <v>2140</v>
      </c>
      <c r="G55" s="40">
        <f t="shared" si="3"/>
        <v>2.7697912945433728E-5</v>
      </c>
      <c r="H55" s="54">
        <f t="shared" si="2"/>
        <v>0.99981787975090819</v>
      </c>
      <c r="I55" s="54"/>
      <c r="J55" s="11" t="s">
        <v>9</v>
      </c>
      <c r="K55" s="11" t="s">
        <v>10</v>
      </c>
    </row>
    <row r="56" spans="1:11" ht="12" customHeight="1" x14ac:dyDescent="0.25">
      <c r="A56" s="90" t="s">
        <v>468</v>
      </c>
      <c r="B56" s="65" t="s">
        <v>54</v>
      </c>
      <c r="C56" s="19" t="s">
        <v>24</v>
      </c>
      <c r="D56" s="19">
        <v>0.1938</v>
      </c>
      <c r="E56" s="10">
        <v>10778</v>
      </c>
      <c r="F56" s="55">
        <f t="shared" si="1"/>
        <v>2089</v>
      </c>
      <c r="G56" s="40">
        <f t="shared" si="3"/>
        <v>2.7037822496734138E-5</v>
      </c>
      <c r="H56" s="54">
        <f t="shared" si="2"/>
        <v>0.99984491757340488</v>
      </c>
      <c r="I56" s="54"/>
      <c r="J56" s="11" t="s">
        <v>9</v>
      </c>
      <c r="K56" s="11" t="s">
        <v>10</v>
      </c>
    </row>
    <row r="57" spans="1:11" ht="12" customHeight="1" x14ac:dyDescent="0.25">
      <c r="A57" s="90" t="s">
        <v>366</v>
      </c>
      <c r="B57" s="65" t="s">
        <v>241</v>
      </c>
      <c r="C57" s="19" t="s">
        <v>11</v>
      </c>
      <c r="D57" s="19">
        <v>1.02</v>
      </c>
      <c r="E57" s="10">
        <v>2047</v>
      </c>
      <c r="F57" s="55">
        <f t="shared" si="1"/>
        <v>2088</v>
      </c>
      <c r="G57" s="40">
        <f t="shared" si="3"/>
        <v>2.7024879546759637E-5</v>
      </c>
      <c r="H57" s="54">
        <f t="shared" si="2"/>
        <v>0.99987194245295163</v>
      </c>
      <c r="I57" s="54"/>
      <c r="J57" s="11" t="s">
        <v>9</v>
      </c>
      <c r="K57" s="11" t="s">
        <v>10</v>
      </c>
    </row>
    <row r="58" spans="1:11" ht="12" customHeight="1" x14ac:dyDescent="0.25">
      <c r="A58" s="90" t="s">
        <v>395</v>
      </c>
      <c r="B58" s="65" t="s">
        <v>53</v>
      </c>
      <c r="C58" s="19" t="s">
        <v>17</v>
      </c>
      <c r="D58" s="19">
        <v>1.05</v>
      </c>
      <c r="E58" s="10">
        <v>1989</v>
      </c>
      <c r="F58" s="55">
        <f t="shared" si="1"/>
        <v>2088</v>
      </c>
      <c r="G58" s="40">
        <f t="shared" si="3"/>
        <v>2.7024879546759637E-5</v>
      </c>
      <c r="H58" s="54">
        <f t="shared" si="2"/>
        <v>0.99989896733249839</v>
      </c>
      <c r="I58" s="54"/>
      <c r="J58" s="11" t="s">
        <v>9</v>
      </c>
      <c r="K58" s="11" t="s">
        <v>10</v>
      </c>
    </row>
    <row r="59" spans="1:11" ht="12" customHeight="1" x14ac:dyDescent="0.25">
      <c r="A59" s="90" t="s">
        <v>345</v>
      </c>
      <c r="B59" s="65" t="s">
        <v>78</v>
      </c>
      <c r="C59" s="19" t="s">
        <v>26</v>
      </c>
      <c r="D59" s="19">
        <v>7.8799999999999995E-2</v>
      </c>
      <c r="E59" s="10">
        <v>23591</v>
      </c>
      <c r="F59" s="55">
        <f t="shared" si="1"/>
        <v>1859</v>
      </c>
      <c r="G59" s="40">
        <f t="shared" si="3"/>
        <v>2.4060944002598737E-5</v>
      </c>
      <c r="H59" s="54">
        <f t="shared" si="2"/>
        <v>0.99992302827650104</v>
      </c>
      <c r="I59" s="54"/>
      <c r="J59" s="11" t="s">
        <v>9</v>
      </c>
      <c r="K59" s="11" t="s">
        <v>10</v>
      </c>
    </row>
    <row r="60" spans="1:11" ht="12" customHeight="1" x14ac:dyDescent="0.25">
      <c r="A60" s="90" t="s">
        <v>465</v>
      </c>
      <c r="B60" s="65" t="s">
        <v>141</v>
      </c>
      <c r="C60" s="19" t="s">
        <v>24</v>
      </c>
      <c r="D60" s="19">
        <v>0.1</v>
      </c>
      <c r="E60" s="10">
        <v>13351</v>
      </c>
      <c r="F60" s="55">
        <f t="shared" si="1"/>
        <v>1335</v>
      </c>
      <c r="G60" s="40">
        <f t="shared" si="3"/>
        <v>1.7278838215959824E-5</v>
      </c>
      <c r="H60" s="54">
        <f t="shared" si="2"/>
        <v>0.99994030711471704</v>
      </c>
      <c r="I60" s="54"/>
      <c r="J60" s="11" t="s">
        <v>9</v>
      </c>
      <c r="K60" s="11" t="s">
        <v>10</v>
      </c>
    </row>
    <row r="61" spans="1:11" ht="12" customHeight="1" x14ac:dyDescent="0.25">
      <c r="A61" s="90" t="s">
        <v>464</v>
      </c>
      <c r="B61" s="65" t="s">
        <v>31</v>
      </c>
      <c r="C61" s="19" t="s">
        <v>24</v>
      </c>
      <c r="D61" s="19">
        <v>0.2</v>
      </c>
      <c r="E61" s="10">
        <v>5029</v>
      </c>
      <c r="F61" s="55">
        <f t="shared" si="1"/>
        <v>1006</v>
      </c>
      <c r="G61" s="40">
        <f t="shared" si="3"/>
        <v>1.3020607674348751E-5</v>
      </c>
      <c r="H61" s="54">
        <f t="shared" si="2"/>
        <v>0.99995332772239143</v>
      </c>
      <c r="I61" s="54"/>
      <c r="J61" s="11" t="s">
        <v>9</v>
      </c>
      <c r="K61" s="11" t="s">
        <v>10</v>
      </c>
    </row>
    <row r="62" spans="1:11" ht="12" customHeight="1" x14ac:dyDescent="0.25">
      <c r="A62" s="90" t="s">
        <v>438</v>
      </c>
      <c r="B62" s="65" t="s">
        <v>142</v>
      </c>
      <c r="C62" s="19" t="s">
        <v>24</v>
      </c>
      <c r="D62" s="19">
        <v>0.6</v>
      </c>
      <c r="E62" s="10">
        <v>1251</v>
      </c>
      <c r="F62" s="55">
        <f t="shared" si="1"/>
        <v>751</v>
      </c>
      <c r="G62" s="40">
        <f t="shared" si="3"/>
        <v>9.7201554308508073E-6</v>
      </c>
      <c r="H62" s="54">
        <f t="shared" si="2"/>
        <v>0.99996304787782231</v>
      </c>
      <c r="I62" s="54"/>
      <c r="J62" s="11" t="s">
        <v>9</v>
      </c>
      <c r="K62" s="11" t="s">
        <v>10</v>
      </c>
    </row>
    <row r="63" spans="1:11" ht="12" customHeight="1" x14ac:dyDescent="0.25">
      <c r="A63" s="90" t="s">
        <v>437</v>
      </c>
      <c r="B63" s="65" t="s">
        <v>109</v>
      </c>
      <c r="C63" s="19" t="s">
        <v>24</v>
      </c>
      <c r="D63" s="19">
        <v>1.0500000000000001E-2</v>
      </c>
      <c r="E63" s="10">
        <v>49665</v>
      </c>
      <c r="F63" s="55">
        <f t="shared" si="1"/>
        <v>521</v>
      </c>
      <c r="G63" s="40">
        <f t="shared" si="3"/>
        <v>6.7432769367154071E-6</v>
      </c>
      <c r="H63" s="54">
        <f t="shared" si="2"/>
        <v>0.99996979115475904</v>
      </c>
      <c r="I63" s="54"/>
      <c r="J63" s="11" t="s">
        <v>9</v>
      </c>
      <c r="K63" s="11" t="s">
        <v>10</v>
      </c>
    </row>
    <row r="64" spans="1:11" ht="12" customHeight="1" x14ac:dyDescent="0.25">
      <c r="A64" s="90" t="s">
        <v>414</v>
      </c>
      <c r="B64" s="65" t="s">
        <v>223</v>
      </c>
      <c r="C64" s="19" t="s">
        <v>25</v>
      </c>
      <c r="D64" s="19">
        <v>0.41199999999999998</v>
      </c>
      <c r="E64" s="10">
        <v>1200</v>
      </c>
      <c r="F64" s="55">
        <f t="shared" si="1"/>
        <v>494</v>
      </c>
      <c r="G64" s="40">
        <f t="shared" si="3"/>
        <v>6.3938172874038605E-6</v>
      </c>
      <c r="H64" s="54">
        <f t="shared" si="2"/>
        <v>0.99997618497204643</v>
      </c>
      <c r="I64" s="54"/>
      <c r="J64" s="11" t="s">
        <v>9</v>
      </c>
      <c r="K64" s="11" t="s">
        <v>10</v>
      </c>
    </row>
    <row r="65" spans="1:11" ht="12" customHeight="1" x14ac:dyDescent="0.25">
      <c r="A65" s="90" t="s">
        <v>447</v>
      </c>
      <c r="B65" s="65" t="s">
        <v>110</v>
      </c>
      <c r="C65" s="19" t="s">
        <v>24</v>
      </c>
      <c r="D65" s="19">
        <v>0.01</v>
      </c>
      <c r="E65" s="10">
        <v>48762</v>
      </c>
      <c r="F65" s="55">
        <f t="shared" si="1"/>
        <v>488</v>
      </c>
      <c r="G65" s="40">
        <f t="shared" si="3"/>
        <v>6.3161595875568494E-6</v>
      </c>
      <c r="H65" s="54">
        <f t="shared" si="2"/>
        <v>0.99998250113163401</v>
      </c>
      <c r="I65" s="54"/>
      <c r="J65" s="11" t="s">
        <v>9</v>
      </c>
      <c r="K65" s="11" t="s">
        <v>10</v>
      </c>
    </row>
    <row r="66" spans="1:11" ht="12" customHeight="1" x14ac:dyDescent="0.25">
      <c r="A66" s="90" t="s">
        <v>470</v>
      </c>
      <c r="B66" s="65" t="s">
        <v>32</v>
      </c>
      <c r="C66" s="19" t="s">
        <v>24</v>
      </c>
      <c r="D66" s="19">
        <v>0.1734</v>
      </c>
      <c r="E66" s="10">
        <v>2774</v>
      </c>
      <c r="F66" s="55">
        <f t="shared" si="1"/>
        <v>481</v>
      </c>
      <c r="G66" s="40">
        <f t="shared" si="3"/>
        <v>6.2255589377353379E-6</v>
      </c>
      <c r="H66" s="54">
        <f t="shared" si="2"/>
        <v>0.99998872669057171</v>
      </c>
      <c r="I66" s="54"/>
      <c r="J66" s="11" t="s">
        <v>9</v>
      </c>
      <c r="K66" s="11" t="s">
        <v>10</v>
      </c>
    </row>
    <row r="67" spans="1:11" ht="12" customHeight="1" x14ac:dyDescent="0.25">
      <c r="A67" s="90" t="s">
        <v>387</v>
      </c>
      <c r="B67" s="65" t="s">
        <v>83</v>
      </c>
      <c r="C67" s="19" t="s">
        <v>60</v>
      </c>
      <c r="D67" s="19">
        <v>3.0599999999999999E-2</v>
      </c>
      <c r="E67" s="10">
        <v>5254</v>
      </c>
      <c r="F67" s="55">
        <f t="shared" si="1"/>
        <v>161</v>
      </c>
      <c r="G67" s="40">
        <f t="shared" si="3"/>
        <v>2.0838149458947804E-6</v>
      </c>
      <c r="H67" s="54">
        <f t="shared" si="2"/>
        <v>0.99999081050551764</v>
      </c>
      <c r="I67" s="54"/>
      <c r="J67" s="11" t="s">
        <v>9</v>
      </c>
      <c r="K67" s="11" t="s">
        <v>10</v>
      </c>
    </row>
    <row r="68" spans="1:11" ht="12" customHeight="1" x14ac:dyDescent="0.25">
      <c r="A68" s="90" t="s">
        <v>317</v>
      </c>
      <c r="B68" s="65" t="s">
        <v>147</v>
      </c>
      <c r="C68" s="19" t="s">
        <v>24</v>
      </c>
      <c r="D68" s="19">
        <v>6.6779999999999997E-4</v>
      </c>
      <c r="E68" s="10">
        <v>237874</v>
      </c>
      <c r="F68" s="55">
        <f t="shared" si="1"/>
        <v>159</v>
      </c>
      <c r="G68" s="40">
        <f t="shared" si="3"/>
        <v>2.0579290459457767E-6</v>
      </c>
      <c r="H68" s="54">
        <f t="shared" si="2"/>
        <v>0.99999286843456359</v>
      </c>
      <c r="I68" s="54"/>
      <c r="J68" s="11" t="s">
        <v>9</v>
      </c>
      <c r="K68" s="11" t="s">
        <v>10</v>
      </c>
    </row>
    <row r="69" spans="1:11" ht="12" customHeight="1" x14ac:dyDescent="0.25">
      <c r="A69" s="90" t="s">
        <v>413</v>
      </c>
      <c r="B69" s="65" t="s">
        <v>224</v>
      </c>
      <c r="C69" s="19" t="s">
        <v>24</v>
      </c>
      <c r="D69" s="19">
        <v>1.3299999999999999E-2</v>
      </c>
      <c r="E69" s="10">
        <v>11770</v>
      </c>
      <c r="F69" s="55">
        <f t="shared" si="1"/>
        <v>157</v>
      </c>
      <c r="G69" s="40">
        <f t="shared" si="3"/>
        <v>2.0320431459967734E-6</v>
      </c>
      <c r="H69" s="54">
        <f t="shared" si="2"/>
        <v>0.99999490047770956</v>
      </c>
      <c r="I69" s="54"/>
      <c r="J69" s="11" t="s">
        <v>9</v>
      </c>
      <c r="K69" s="11" t="s">
        <v>10</v>
      </c>
    </row>
    <row r="70" spans="1:11" ht="12" customHeight="1" x14ac:dyDescent="0.25">
      <c r="A70" s="90" t="s">
        <v>467</v>
      </c>
      <c r="B70" s="65" t="s">
        <v>143</v>
      </c>
      <c r="C70" s="19" t="s">
        <v>102</v>
      </c>
      <c r="D70" s="19">
        <v>4.1000000000000003E-3</v>
      </c>
      <c r="E70" s="10">
        <v>28393</v>
      </c>
      <c r="F70" s="55">
        <f t="shared" si="1"/>
        <v>116</v>
      </c>
      <c r="G70" s="40">
        <f t="shared" si="3"/>
        <v>1.501382197042202E-6</v>
      </c>
      <c r="H70" s="54">
        <f t="shared" si="2"/>
        <v>0.99999640185990657</v>
      </c>
      <c r="I70" s="54"/>
      <c r="J70" s="11" t="s">
        <v>9</v>
      </c>
      <c r="K70" s="11" t="s">
        <v>10</v>
      </c>
    </row>
    <row r="71" spans="1:11" ht="12" customHeight="1" x14ac:dyDescent="0.25">
      <c r="A71" s="90" t="s">
        <v>415</v>
      </c>
      <c r="B71" s="65" t="s">
        <v>222</v>
      </c>
      <c r="C71" s="19" t="s">
        <v>25</v>
      </c>
      <c r="D71" s="19">
        <v>0.37740000000000001</v>
      </c>
      <c r="E71" s="10">
        <v>257</v>
      </c>
      <c r="F71" s="55">
        <f t="shared" si="1"/>
        <v>97</v>
      </c>
      <c r="G71" s="40">
        <f t="shared" si="3"/>
        <v>1.255466147526669E-6</v>
      </c>
      <c r="H71" s="54">
        <f t="shared" si="2"/>
        <v>0.99999765732605406</v>
      </c>
      <c r="I71" s="54"/>
      <c r="J71" s="11" t="s">
        <v>9</v>
      </c>
      <c r="K71" s="11" t="s">
        <v>10</v>
      </c>
    </row>
    <row r="72" spans="1:11" ht="12" customHeight="1" x14ac:dyDescent="0.25">
      <c r="A72" s="90" t="s">
        <v>308</v>
      </c>
      <c r="B72" s="65" t="s">
        <v>82</v>
      </c>
      <c r="C72" s="19" t="s">
        <v>60</v>
      </c>
      <c r="D72" s="19">
        <v>0.02</v>
      </c>
      <c r="E72" s="10">
        <v>4487</v>
      </c>
      <c r="F72" s="55">
        <f t="shared" si="1"/>
        <v>90</v>
      </c>
      <c r="G72" s="40">
        <f t="shared" si="3"/>
        <v>1.1648654977051568E-6</v>
      </c>
      <c r="H72" s="54">
        <f t="shared" si="2"/>
        <v>0.99999882219155178</v>
      </c>
      <c r="I72" s="54"/>
      <c r="J72" s="11" t="s">
        <v>9</v>
      </c>
      <c r="K72" s="11" t="s">
        <v>10</v>
      </c>
    </row>
    <row r="73" spans="1:11" ht="12" customHeight="1" x14ac:dyDescent="0.25">
      <c r="A73" s="90" t="s">
        <v>307</v>
      </c>
      <c r="B73" s="65" t="s">
        <v>170</v>
      </c>
      <c r="C73" s="19" t="s">
        <v>11</v>
      </c>
      <c r="D73" s="19">
        <v>0.01</v>
      </c>
      <c r="E73" s="10">
        <v>6521</v>
      </c>
      <c r="F73" s="55">
        <f t="shared" si="1"/>
        <v>65</v>
      </c>
      <c r="G73" s="40">
        <f t="shared" si="3"/>
        <v>8.4129174834261321E-7</v>
      </c>
      <c r="H73" s="54">
        <f t="shared" si="2"/>
        <v>0.99999966348330016</v>
      </c>
      <c r="I73" s="54"/>
      <c r="J73" s="11" t="s">
        <v>9</v>
      </c>
      <c r="K73" s="11" t="s">
        <v>10</v>
      </c>
    </row>
    <row r="74" spans="1:11" ht="12" customHeight="1" x14ac:dyDescent="0.25">
      <c r="A74" s="90" t="s">
        <v>412</v>
      </c>
      <c r="B74" s="65" t="s">
        <v>225</v>
      </c>
      <c r="C74" s="19" t="s">
        <v>24</v>
      </c>
      <c r="D74" s="19">
        <v>1.3299999999999999E-2</v>
      </c>
      <c r="E74" s="10">
        <v>1975</v>
      </c>
      <c r="F74" s="55">
        <f t="shared" si="1"/>
        <v>26</v>
      </c>
      <c r="G74" s="40">
        <f t="shared" si="3"/>
        <v>3.3651669933704525E-7</v>
      </c>
      <c r="H74" s="54">
        <f t="shared" si="2"/>
        <v>0.99999999999999944</v>
      </c>
      <c r="I74" s="54"/>
      <c r="J74" s="11" t="s">
        <v>9</v>
      </c>
      <c r="K74" s="11" t="s">
        <v>10</v>
      </c>
    </row>
    <row r="75" spans="1:11" ht="15.75" thickBot="1" x14ac:dyDescent="0.3"/>
    <row r="76" spans="1:11" ht="15.75" thickBot="1" x14ac:dyDescent="0.3">
      <c r="B76" s="104" t="s">
        <v>188</v>
      </c>
      <c r="C76" s="105"/>
      <c r="D76" s="105"/>
      <c r="E76" s="106"/>
      <c r="F76" s="21">
        <f>SUM(F13:F74)</f>
        <v>77262139</v>
      </c>
      <c r="G76" s="39"/>
      <c r="H76" s="39"/>
      <c r="I76" s="39"/>
    </row>
    <row r="77" spans="1:11" ht="15.75" thickBot="1" x14ac:dyDescent="0.3"/>
    <row r="78" spans="1:11" x14ac:dyDescent="0.25">
      <c r="B78" s="22"/>
      <c r="C78" s="23"/>
      <c r="D78" s="24"/>
      <c r="E78" s="25"/>
    </row>
    <row r="79" spans="1:11" x14ac:dyDescent="0.25">
      <c r="B79" s="26"/>
      <c r="C79" s="27"/>
      <c r="D79" s="28"/>
      <c r="E79" s="25"/>
    </row>
    <row r="80" spans="1:11" ht="15.75" x14ac:dyDescent="0.25">
      <c r="B80" s="29" t="s">
        <v>189</v>
      </c>
      <c r="C80" s="30"/>
      <c r="D80" s="31"/>
      <c r="E80" s="25"/>
    </row>
    <row r="81" spans="2:5" x14ac:dyDescent="0.25">
      <c r="B81" s="32" t="s">
        <v>190</v>
      </c>
      <c r="C81" s="33"/>
      <c r="D81" s="34"/>
      <c r="E81" s="25"/>
    </row>
    <row r="82" spans="2:5" x14ac:dyDescent="0.25">
      <c r="B82" s="32" t="s">
        <v>191</v>
      </c>
      <c r="C82" s="33"/>
      <c r="D82" s="34"/>
      <c r="E82" s="25"/>
    </row>
    <row r="83" spans="2:5" x14ac:dyDescent="0.25">
      <c r="B83" s="32" t="s">
        <v>192</v>
      </c>
      <c r="C83" s="33"/>
      <c r="D83" s="34"/>
      <c r="E83" s="25"/>
    </row>
    <row r="84" spans="2:5" x14ac:dyDescent="0.25">
      <c r="B84" s="32" t="s">
        <v>193</v>
      </c>
      <c r="C84" s="35"/>
      <c r="D84" s="36"/>
      <c r="E84" s="25"/>
    </row>
    <row r="85" spans="2:5" x14ac:dyDescent="0.25">
      <c r="B85" s="96" t="s">
        <v>194</v>
      </c>
      <c r="C85" s="97"/>
      <c r="D85" s="98"/>
      <c r="E85" s="25"/>
    </row>
    <row r="86" spans="2:5" ht="15.75" thickBot="1" x14ac:dyDescent="0.3">
      <c r="B86" s="99" t="s">
        <v>195</v>
      </c>
      <c r="C86" s="100"/>
      <c r="D86" s="101"/>
      <c r="E86" s="25"/>
    </row>
  </sheetData>
  <mergeCells count="11">
    <mergeCell ref="B85:D85"/>
    <mergeCell ref="B86:D86"/>
    <mergeCell ref="C4:K4"/>
    <mergeCell ref="B2:K2"/>
    <mergeCell ref="B1:K1"/>
    <mergeCell ref="B3:K3"/>
    <mergeCell ref="B76:E76"/>
    <mergeCell ref="C6:D6"/>
    <mergeCell ref="C7:D7"/>
    <mergeCell ref="C8:D8"/>
    <mergeCell ref="C9:D9"/>
  </mergeCells>
  <printOptions horizontalCentered="1"/>
  <pageMargins left="0.74803149606299213" right="0.74803149606299213" top="0.19685039370078741" bottom="0.11811023622047245" header="0.31496062992125984" footer="0.31496062992125984"/>
  <pageSetup paperSize="5" scale="5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E269D-CCC3-4B7C-8D78-FCD4E8BFCD4A}">
  <dimension ref="A1:K1152"/>
  <sheetViews>
    <sheetView topLeftCell="A1134" workbookViewId="0">
      <selection activeCell="E2" sqref="E2"/>
    </sheetView>
  </sheetViews>
  <sheetFormatPr baseColWidth="10" defaultRowHeight="15" x14ac:dyDescent="0.25"/>
  <cols>
    <col min="1" max="1" width="7" bestFit="1" customWidth="1"/>
    <col min="2" max="2" width="54.7109375" style="69" bestFit="1" customWidth="1"/>
    <col min="3" max="3" width="5" bestFit="1" customWidth="1"/>
    <col min="4" max="4" width="9.7109375" bestFit="1" customWidth="1"/>
    <col min="5" max="5" width="15.5703125" bestFit="1" customWidth="1"/>
    <col min="6" max="6" width="16.7109375" bestFit="1" customWidth="1"/>
    <col min="7" max="7" width="25.42578125" bestFit="1" customWidth="1"/>
    <col min="9" max="9" width="17.5703125" bestFit="1" customWidth="1"/>
    <col min="10" max="10" width="22" bestFit="1" customWidth="1"/>
    <col min="11" max="11" width="18.7109375" bestFit="1" customWidth="1"/>
  </cols>
  <sheetData>
    <row r="1" spans="1:11" x14ac:dyDescent="0.25">
      <c r="A1" s="4" t="s">
        <v>0</v>
      </c>
      <c r="B1" s="79" t="s">
        <v>1</v>
      </c>
      <c r="C1" s="4" t="s">
        <v>2</v>
      </c>
      <c r="D1" s="5" t="s">
        <v>3</v>
      </c>
      <c r="E1" s="5" t="s">
        <v>4</v>
      </c>
      <c r="F1" s="79" t="s">
        <v>5</v>
      </c>
      <c r="G1" s="6" t="s">
        <v>7</v>
      </c>
      <c r="I1" s="68" t="s">
        <v>7</v>
      </c>
      <c r="J1" t="s">
        <v>578</v>
      </c>
    </row>
    <row r="2" spans="1:11" x14ac:dyDescent="0.25">
      <c r="A2" s="71" t="s">
        <v>285</v>
      </c>
      <c r="B2" s="77" t="s">
        <v>156</v>
      </c>
      <c r="C2" s="71" t="s">
        <v>93</v>
      </c>
      <c r="D2" s="72">
        <v>0.6</v>
      </c>
      <c r="E2" s="73">
        <v>40791</v>
      </c>
      <c r="F2" s="80">
        <f>+D2*E2</f>
        <v>24474.6</v>
      </c>
      <c r="G2" s="71" t="s">
        <v>50</v>
      </c>
    </row>
    <row r="3" spans="1:11" x14ac:dyDescent="0.25">
      <c r="A3" s="71" t="s">
        <v>286</v>
      </c>
      <c r="B3" s="77" t="s">
        <v>287</v>
      </c>
      <c r="C3" s="71" t="s">
        <v>288</v>
      </c>
      <c r="D3" s="72">
        <v>1</v>
      </c>
      <c r="E3" s="73">
        <v>4079</v>
      </c>
      <c r="F3" s="80">
        <f t="shared" ref="F3:F66" si="0">+D3*E3</f>
        <v>4079</v>
      </c>
      <c r="G3" s="71" t="s">
        <v>20</v>
      </c>
      <c r="I3" s="68" t="s">
        <v>574</v>
      </c>
      <c r="J3" t="s">
        <v>576</v>
      </c>
      <c r="K3" t="s">
        <v>577</v>
      </c>
    </row>
    <row r="4" spans="1:11" x14ac:dyDescent="0.25">
      <c r="A4" s="71" t="s">
        <v>289</v>
      </c>
      <c r="B4" s="77" t="s">
        <v>290</v>
      </c>
      <c r="C4" s="71" t="s">
        <v>8</v>
      </c>
      <c r="D4" s="72">
        <v>2</v>
      </c>
      <c r="E4" s="73">
        <v>68144</v>
      </c>
      <c r="F4" s="80">
        <f t="shared" si="0"/>
        <v>136288</v>
      </c>
      <c r="G4" s="71" t="s">
        <v>10</v>
      </c>
      <c r="I4" s="66" t="s">
        <v>294</v>
      </c>
      <c r="J4" s="81">
        <v>1011.3025000000001</v>
      </c>
      <c r="K4" s="74">
        <v>497338209.4325</v>
      </c>
    </row>
    <row r="5" spans="1:11" x14ac:dyDescent="0.25">
      <c r="A5" s="71" t="s">
        <v>285</v>
      </c>
      <c r="B5" s="77" t="s">
        <v>156</v>
      </c>
      <c r="C5" s="71" t="s">
        <v>93</v>
      </c>
      <c r="D5" s="72">
        <v>165.24</v>
      </c>
      <c r="E5" s="73">
        <v>34672</v>
      </c>
      <c r="F5" s="80">
        <f t="shared" si="0"/>
        <v>5729201.2800000003</v>
      </c>
      <c r="G5" s="71" t="s">
        <v>50</v>
      </c>
      <c r="I5" s="66" t="s">
        <v>291</v>
      </c>
      <c r="J5" s="81">
        <v>1622.5</v>
      </c>
      <c r="K5" s="74">
        <v>297702032.5</v>
      </c>
    </row>
    <row r="6" spans="1:11" x14ac:dyDescent="0.25">
      <c r="A6" s="71" t="s">
        <v>286</v>
      </c>
      <c r="B6" s="77" t="s">
        <v>287</v>
      </c>
      <c r="C6" s="71" t="s">
        <v>288</v>
      </c>
      <c r="D6" s="72">
        <v>324</v>
      </c>
      <c r="E6" s="73">
        <v>3467</v>
      </c>
      <c r="F6" s="80">
        <f t="shared" si="0"/>
        <v>1123308</v>
      </c>
      <c r="G6" s="71" t="s">
        <v>20</v>
      </c>
      <c r="I6" s="66" t="s">
        <v>371</v>
      </c>
      <c r="J6" s="81">
        <v>1357.6102000000003</v>
      </c>
      <c r="K6" s="74">
        <v>120949783.25539999</v>
      </c>
    </row>
    <row r="7" spans="1:11" x14ac:dyDescent="0.25">
      <c r="A7" s="71" t="s">
        <v>291</v>
      </c>
      <c r="B7" s="77" t="s">
        <v>16</v>
      </c>
      <c r="C7" s="71" t="s">
        <v>12</v>
      </c>
      <c r="D7" s="72">
        <v>1620</v>
      </c>
      <c r="E7" s="73">
        <v>183625</v>
      </c>
      <c r="F7" s="80">
        <f t="shared" si="0"/>
        <v>297472500</v>
      </c>
      <c r="G7" s="71" t="s">
        <v>10</v>
      </c>
      <c r="I7" s="66" t="s">
        <v>360</v>
      </c>
      <c r="J7" s="81">
        <v>66495</v>
      </c>
      <c r="K7" s="74">
        <v>76203270</v>
      </c>
    </row>
    <row r="8" spans="1:11" x14ac:dyDescent="0.25">
      <c r="A8" s="71" t="s">
        <v>285</v>
      </c>
      <c r="B8" s="77" t="s">
        <v>156</v>
      </c>
      <c r="C8" s="71" t="s">
        <v>93</v>
      </c>
      <c r="D8" s="72">
        <v>0.6</v>
      </c>
      <c r="E8" s="73">
        <v>40791</v>
      </c>
      <c r="F8" s="80">
        <f t="shared" si="0"/>
        <v>24474.6</v>
      </c>
      <c r="G8" s="71" t="s">
        <v>50</v>
      </c>
      <c r="I8" s="66" t="s">
        <v>285</v>
      </c>
      <c r="J8" s="81">
        <v>1009.6994999999997</v>
      </c>
      <c r="K8" s="74">
        <v>54996677.93119999</v>
      </c>
    </row>
    <row r="9" spans="1:11" x14ac:dyDescent="0.25">
      <c r="A9" s="71" t="s">
        <v>292</v>
      </c>
      <c r="B9" s="77" t="s">
        <v>254</v>
      </c>
      <c r="C9" s="71" t="s">
        <v>12</v>
      </c>
      <c r="D9" s="72">
        <v>10</v>
      </c>
      <c r="E9" s="73">
        <v>675110</v>
      </c>
      <c r="F9" s="80">
        <f t="shared" si="0"/>
        <v>6751100</v>
      </c>
      <c r="G9" s="71" t="s">
        <v>10</v>
      </c>
      <c r="I9" s="66" t="s">
        <v>456</v>
      </c>
      <c r="J9" s="81">
        <v>298.86</v>
      </c>
      <c r="K9" s="74">
        <v>38146550.579999998</v>
      </c>
    </row>
    <row r="10" spans="1:11" x14ac:dyDescent="0.25">
      <c r="A10" s="71" t="s">
        <v>286</v>
      </c>
      <c r="B10" s="77" t="s">
        <v>287</v>
      </c>
      <c r="C10" s="71" t="s">
        <v>288</v>
      </c>
      <c r="D10" s="72">
        <v>1</v>
      </c>
      <c r="E10" s="73">
        <v>4079</v>
      </c>
      <c r="F10" s="80">
        <f t="shared" si="0"/>
        <v>4079</v>
      </c>
      <c r="G10" s="71" t="s">
        <v>20</v>
      </c>
      <c r="I10" s="66" t="s">
        <v>536</v>
      </c>
      <c r="J10" s="81">
        <v>225.42</v>
      </c>
      <c r="K10" s="74">
        <v>34807778.460000001</v>
      </c>
    </row>
    <row r="11" spans="1:11" x14ac:dyDescent="0.25">
      <c r="A11" s="71" t="s">
        <v>285</v>
      </c>
      <c r="B11" s="77" t="s">
        <v>156</v>
      </c>
      <c r="C11" s="71" t="s">
        <v>93</v>
      </c>
      <c r="D11" s="72">
        <v>37.200000000000003</v>
      </c>
      <c r="E11" s="73">
        <v>6799</v>
      </c>
      <c r="F11" s="80">
        <f t="shared" si="0"/>
        <v>252922.80000000002</v>
      </c>
      <c r="G11" s="71" t="s">
        <v>50</v>
      </c>
      <c r="I11" s="66" t="s">
        <v>361</v>
      </c>
      <c r="J11" s="81">
        <v>28697</v>
      </c>
      <c r="K11" s="74">
        <v>25339451</v>
      </c>
    </row>
    <row r="12" spans="1:11" x14ac:dyDescent="0.25">
      <c r="A12" s="71" t="s">
        <v>293</v>
      </c>
      <c r="B12" s="77" t="s">
        <v>117</v>
      </c>
      <c r="C12" s="71" t="s">
        <v>19</v>
      </c>
      <c r="D12" s="72">
        <v>279</v>
      </c>
      <c r="E12" s="73">
        <v>3647</v>
      </c>
      <c r="F12" s="80">
        <f t="shared" si="0"/>
        <v>1017513</v>
      </c>
      <c r="G12" s="71" t="s">
        <v>20</v>
      </c>
      <c r="I12" s="66" t="s">
        <v>483</v>
      </c>
      <c r="J12" s="81">
        <v>51.02</v>
      </c>
      <c r="K12" s="74">
        <v>17239671.620000001</v>
      </c>
    </row>
    <row r="13" spans="1:11" x14ac:dyDescent="0.25">
      <c r="A13" s="71" t="s">
        <v>285</v>
      </c>
      <c r="B13" s="77" t="s">
        <v>156</v>
      </c>
      <c r="C13" s="71" t="s">
        <v>93</v>
      </c>
      <c r="D13" s="72">
        <v>634.75</v>
      </c>
      <c r="E13" s="73">
        <v>67985</v>
      </c>
      <c r="F13" s="80">
        <f t="shared" si="0"/>
        <v>43153478.75</v>
      </c>
      <c r="G13" s="71" t="s">
        <v>50</v>
      </c>
      <c r="I13" s="66" t="s">
        <v>364</v>
      </c>
      <c r="J13" s="81">
        <v>3193</v>
      </c>
      <c r="K13" s="74">
        <v>12673017</v>
      </c>
    </row>
    <row r="14" spans="1:11" x14ac:dyDescent="0.25">
      <c r="A14" s="71" t="s">
        <v>294</v>
      </c>
      <c r="B14" s="77" t="s">
        <v>274</v>
      </c>
      <c r="C14" s="71" t="s">
        <v>19</v>
      </c>
      <c r="D14" s="72">
        <v>856.91250000000002</v>
      </c>
      <c r="E14" s="73">
        <v>279345</v>
      </c>
      <c r="F14" s="80">
        <f t="shared" si="0"/>
        <v>239374222.3125</v>
      </c>
      <c r="G14" s="71" t="s">
        <v>20</v>
      </c>
      <c r="I14" s="66" t="s">
        <v>372</v>
      </c>
      <c r="J14" s="81">
        <v>2</v>
      </c>
      <c r="K14" s="74">
        <v>9589848</v>
      </c>
    </row>
    <row r="15" spans="1:11" x14ac:dyDescent="0.25">
      <c r="A15" s="71" t="s">
        <v>295</v>
      </c>
      <c r="B15" s="77" t="s">
        <v>273</v>
      </c>
      <c r="C15" s="71" t="s">
        <v>24</v>
      </c>
      <c r="D15" s="72">
        <v>31.737500000000001</v>
      </c>
      <c r="E15" s="73">
        <v>19471</v>
      </c>
      <c r="F15" s="80">
        <f t="shared" si="0"/>
        <v>617960.86250000005</v>
      </c>
      <c r="G15" s="71" t="s">
        <v>20</v>
      </c>
      <c r="I15" s="66" t="s">
        <v>339</v>
      </c>
      <c r="J15" s="81">
        <v>110.12779999999998</v>
      </c>
      <c r="K15" s="74">
        <v>7561771.5643999977</v>
      </c>
    </row>
    <row r="16" spans="1:11" x14ac:dyDescent="0.25">
      <c r="A16" s="71" t="s">
        <v>285</v>
      </c>
      <c r="B16" s="77" t="s">
        <v>156</v>
      </c>
      <c r="C16" s="71" t="s">
        <v>93</v>
      </c>
      <c r="D16" s="72">
        <v>4.08</v>
      </c>
      <c r="E16" s="73">
        <v>34672</v>
      </c>
      <c r="F16" s="80">
        <f t="shared" si="0"/>
        <v>141461.76000000001</v>
      </c>
      <c r="G16" s="71" t="s">
        <v>50</v>
      </c>
      <c r="I16" s="66" t="s">
        <v>331</v>
      </c>
      <c r="J16" s="81">
        <v>71</v>
      </c>
      <c r="K16" s="74">
        <v>7457982</v>
      </c>
    </row>
    <row r="17" spans="1:11" x14ac:dyDescent="0.25">
      <c r="A17" s="71" t="s">
        <v>286</v>
      </c>
      <c r="B17" s="77" t="s">
        <v>287</v>
      </c>
      <c r="C17" s="71" t="s">
        <v>288</v>
      </c>
      <c r="D17" s="72">
        <v>8</v>
      </c>
      <c r="E17" s="73">
        <v>3467</v>
      </c>
      <c r="F17" s="80">
        <f t="shared" si="0"/>
        <v>27736</v>
      </c>
      <c r="G17" s="71" t="s">
        <v>20</v>
      </c>
      <c r="I17" s="66" t="s">
        <v>292</v>
      </c>
      <c r="J17" s="81">
        <v>10</v>
      </c>
      <c r="K17" s="74">
        <v>6751100</v>
      </c>
    </row>
    <row r="18" spans="1:11" x14ac:dyDescent="0.25">
      <c r="A18" s="71" t="s">
        <v>289</v>
      </c>
      <c r="B18" s="77" t="s">
        <v>290</v>
      </c>
      <c r="C18" s="71" t="s">
        <v>8</v>
      </c>
      <c r="D18" s="72">
        <v>8</v>
      </c>
      <c r="E18" s="73">
        <v>34072</v>
      </c>
      <c r="F18" s="80">
        <f t="shared" si="0"/>
        <v>272576</v>
      </c>
      <c r="G18" s="71" t="s">
        <v>10</v>
      </c>
      <c r="I18" s="66" t="s">
        <v>375</v>
      </c>
      <c r="J18" s="81">
        <v>2</v>
      </c>
      <c r="K18" s="74">
        <v>5522290</v>
      </c>
    </row>
    <row r="19" spans="1:11" x14ac:dyDescent="0.25">
      <c r="A19" s="71" t="s">
        <v>285</v>
      </c>
      <c r="B19" s="77" t="s">
        <v>156</v>
      </c>
      <c r="C19" s="71" t="s">
        <v>93</v>
      </c>
      <c r="D19" s="72">
        <v>0.51</v>
      </c>
      <c r="E19" s="73">
        <v>34672</v>
      </c>
      <c r="F19" s="80">
        <f t="shared" si="0"/>
        <v>17682.72</v>
      </c>
      <c r="G19" s="71" t="s">
        <v>50</v>
      </c>
      <c r="I19" s="66" t="s">
        <v>548</v>
      </c>
      <c r="J19" s="81">
        <v>1</v>
      </c>
      <c r="K19" s="74">
        <v>5472355</v>
      </c>
    </row>
    <row r="20" spans="1:11" x14ac:dyDescent="0.25">
      <c r="A20" s="71" t="s">
        <v>286</v>
      </c>
      <c r="B20" s="77" t="s">
        <v>287</v>
      </c>
      <c r="C20" s="71" t="s">
        <v>288</v>
      </c>
      <c r="D20" s="72">
        <v>1</v>
      </c>
      <c r="E20" s="73">
        <v>3467</v>
      </c>
      <c r="F20" s="80">
        <f t="shared" si="0"/>
        <v>3467</v>
      </c>
      <c r="G20" s="71" t="s">
        <v>20</v>
      </c>
      <c r="I20" s="66" t="s">
        <v>334</v>
      </c>
      <c r="J20" s="81">
        <v>6141</v>
      </c>
      <c r="K20" s="74">
        <v>4722429</v>
      </c>
    </row>
    <row r="21" spans="1:11" x14ac:dyDescent="0.25">
      <c r="A21" s="71" t="s">
        <v>291</v>
      </c>
      <c r="B21" s="77" t="s">
        <v>16</v>
      </c>
      <c r="C21" s="71" t="s">
        <v>12</v>
      </c>
      <c r="D21" s="72">
        <v>2.5</v>
      </c>
      <c r="E21" s="73">
        <v>91813</v>
      </c>
      <c r="F21" s="80">
        <f t="shared" si="0"/>
        <v>229532.5</v>
      </c>
      <c r="G21" s="71" t="s">
        <v>10</v>
      </c>
      <c r="I21" s="66" t="s">
        <v>497</v>
      </c>
      <c r="J21" s="81">
        <v>1</v>
      </c>
      <c r="K21" s="74">
        <v>4109398</v>
      </c>
    </row>
    <row r="22" spans="1:11" x14ac:dyDescent="0.25">
      <c r="A22" s="71" t="s">
        <v>296</v>
      </c>
      <c r="B22" s="77" t="s">
        <v>262</v>
      </c>
      <c r="C22" s="71" t="s">
        <v>93</v>
      </c>
      <c r="D22" s="72">
        <v>0.35</v>
      </c>
      <c r="E22" s="73">
        <v>69128</v>
      </c>
      <c r="F22" s="80">
        <f t="shared" si="0"/>
        <v>24194.799999999999</v>
      </c>
      <c r="G22" s="71" t="s">
        <v>297</v>
      </c>
      <c r="I22" s="66" t="s">
        <v>306</v>
      </c>
      <c r="J22" s="81">
        <v>49.16350000000002</v>
      </c>
      <c r="K22" s="74">
        <v>3886839.2079000012</v>
      </c>
    </row>
    <row r="23" spans="1:11" x14ac:dyDescent="0.25">
      <c r="A23" s="71" t="s">
        <v>286</v>
      </c>
      <c r="B23" s="77" t="s">
        <v>287</v>
      </c>
      <c r="C23" s="71" t="s">
        <v>288</v>
      </c>
      <c r="D23" s="72">
        <v>1</v>
      </c>
      <c r="E23" s="73">
        <v>3456</v>
      </c>
      <c r="F23" s="80">
        <f t="shared" si="0"/>
        <v>3456</v>
      </c>
      <c r="G23" s="71" t="s">
        <v>20</v>
      </c>
      <c r="I23" s="66" t="s">
        <v>406</v>
      </c>
      <c r="J23" s="81">
        <v>12</v>
      </c>
      <c r="K23" s="74">
        <v>3430656</v>
      </c>
    </row>
    <row r="24" spans="1:11" x14ac:dyDescent="0.25">
      <c r="A24" s="71" t="s">
        <v>298</v>
      </c>
      <c r="B24" s="77" t="s">
        <v>275</v>
      </c>
      <c r="C24" s="71" t="s">
        <v>22</v>
      </c>
      <c r="D24" s="72">
        <v>0.16270000000000001</v>
      </c>
      <c r="E24" s="73">
        <v>24411</v>
      </c>
      <c r="F24" s="80">
        <f t="shared" si="0"/>
        <v>3971.6697000000004</v>
      </c>
      <c r="G24" s="71" t="s">
        <v>20</v>
      </c>
      <c r="I24" s="66" t="s">
        <v>351</v>
      </c>
      <c r="J24" s="81">
        <v>11.219999999999999</v>
      </c>
      <c r="K24" s="74">
        <v>3289950.84</v>
      </c>
    </row>
    <row r="25" spans="1:11" x14ac:dyDescent="0.25">
      <c r="A25" s="71" t="s">
        <v>294</v>
      </c>
      <c r="B25" s="77" t="s">
        <v>274</v>
      </c>
      <c r="C25" s="71" t="s">
        <v>19</v>
      </c>
      <c r="D25" s="72">
        <v>1.57</v>
      </c>
      <c r="E25" s="73">
        <v>324868</v>
      </c>
      <c r="F25" s="80">
        <f t="shared" si="0"/>
        <v>510042.76</v>
      </c>
      <c r="G25" s="71" t="s">
        <v>20</v>
      </c>
      <c r="I25" s="66" t="s">
        <v>442</v>
      </c>
      <c r="J25" s="81">
        <v>5.1563000000000008</v>
      </c>
      <c r="K25" s="74">
        <v>3054807.1911000004</v>
      </c>
    </row>
    <row r="26" spans="1:11" x14ac:dyDescent="0.25">
      <c r="A26" s="71" t="s">
        <v>295</v>
      </c>
      <c r="B26" s="77" t="s">
        <v>273</v>
      </c>
      <c r="C26" s="71" t="s">
        <v>24</v>
      </c>
      <c r="D26" s="72">
        <v>4.9200000000000001E-2</v>
      </c>
      <c r="E26" s="73">
        <v>19159</v>
      </c>
      <c r="F26" s="80">
        <f t="shared" si="0"/>
        <v>942.62279999999998</v>
      </c>
      <c r="G26" s="71" t="s">
        <v>20</v>
      </c>
      <c r="I26" s="66" t="s">
        <v>550</v>
      </c>
      <c r="J26" s="81">
        <v>1</v>
      </c>
      <c r="K26" s="74">
        <v>2976772</v>
      </c>
    </row>
    <row r="27" spans="1:11" x14ac:dyDescent="0.25">
      <c r="A27" s="71" t="s">
        <v>299</v>
      </c>
      <c r="B27" s="77" t="s">
        <v>248</v>
      </c>
      <c r="C27" s="71" t="s">
        <v>12</v>
      </c>
      <c r="D27" s="72">
        <v>0.01</v>
      </c>
      <c r="E27" s="73">
        <v>112</v>
      </c>
      <c r="F27" s="80">
        <f t="shared" si="0"/>
        <v>1.1200000000000001</v>
      </c>
      <c r="G27" s="71" t="s">
        <v>10</v>
      </c>
      <c r="I27" s="66" t="s">
        <v>383</v>
      </c>
      <c r="J27" s="81">
        <v>2</v>
      </c>
      <c r="K27" s="74">
        <v>2749448</v>
      </c>
    </row>
    <row r="28" spans="1:11" x14ac:dyDescent="0.25">
      <c r="A28" s="71" t="s">
        <v>300</v>
      </c>
      <c r="B28" s="77" t="s">
        <v>175</v>
      </c>
      <c r="C28" s="71" t="s">
        <v>12</v>
      </c>
      <c r="D28" s="72">
        <v>0.01</v>
      </c>
      <c r="E28" s="73">
        <v>94</v>
      </c>
      <c r="F28" s="80">
        <f t="shared" si="0"/>
        <v>0.94000000000000006</v>
      </c>
      <c r="G28" s="71" t="s">
        <v>10</v>
      </c>
      <c r="I28" s="66" t="s">
        <v>382</v>
      </c>
      <c r="J28" s="81">
        <v>2</v>
      </c>
      <c r="K28" s="74">
        <v>2626302</v>
      </c>
    </row>
    <row r="29" spans="1:11" x14ac:dyDescent="0.25">
      <c r="A29" s="71" t="s">
        <v>286</v>
      </c>
      <c r="B29" s="77" t="s">
        <v>287</v>
      </c>
      <c r="C29" s="71" t="s">
        <v>288</v>
      </c>
      <c r="D29" s="72">
        <v>1</v>
      </c>
      <c r="E29" s="73">
        <v>95</v>
      </c>
      <c r="F29" s="80">
        <f t="shared" si="0"/>
        <v>95</v>
      </c>
      <c r="G29" s="71" t="s">
        <v>20</v>
      </c>
      <c r="I29" s="66" t="s">
        <v>295</v>
      </c>
      <c r="J29" s="81">
        <v>40.885899999999992</v>
      </c>
      <c r="K29" s="74">
        <v>2373173.6580999997</v>
      </c>
    </row>
    <row r="30" spans="1:11" x14ac:dyDescent="0.25">
      <c r="A30" s="71" t="s">
        <v>301</v>
      </c>
      <c r="B30" s="77" t="s">
        <v>247</v>
      </c>
      <c r="C30" s="71" t="s">
        <v>172</v>
      </c>
      <c r="D30" s="72">
        <v>2.3195000000000001</v>
      </c>
      <c r="E30" s="73">
        <v>8141</v>
      </c>
      <c r="F30" s="80">
        <f t="shared" si="0"/>
        <v>18883.049500000001</v>
      </c>
      <c r="G30" s="71" t="s">
        <v>10</v>
      </c>
      <c r="I30" s="66" t="s">
        <v>286</v>
      </c>
      <c r="J30" s="81">
        <v>6576.7628000000068</v>
      </c>
      <c r="K30" s="74">
        <v>1942465.5715000008</v>
      </c>
    </row>
    <row r="31" spans="1:11" x14ac:dyDescent="0.25">
      <c r="A31" s="71" t="s">
        <v>302</v>
      </c>
      <c r="B31" s="77" t="s">
        <v>246</v>
      </c>
      <c r="C31" s="71" t="s">
        <v>24</v>
      </c>
      <c r="D31" s="72">
        <v>1E-4</v>
      </c>
      <c r="E31" s="73">
        <v>27</v>
      </c>
      <c r="F31" s="80">
        <f t="shared" si="0"/>
        <v>2.7000000000000001E-3</v>
      </c>
      <c r="G31" s="71" t="s">
        <v>10</v>
      </c>
      <c r="I31" s="66" t="s">
        <v>385</v>
      </c>
      <c r="J31" s="81">
        <v>37.619999999999997</v>
      </c>
      <c r="K31" s="74">
        <v>1773745.26</v>
      </c>
    </row>
    <row r="32" spans="1:11" x14ac:dyDescent="0.25">
      <c r="A32" s="71" t="s">
        <v>303</v>
      </c>
      <c r="B32" s="77" t="s">
        <v>261</v>
      </c>
      <c r="C32" s="71" t="s">
        <v>93</v>
      </c>
      <c r="D32" s="72">
        <v>7.0000000000000001E-3</v>
      </c>
      <c r="E32" s="73">
        <v>1894</v>
      </c>
      <c r="F32" s="80">
        <f t="shared" si="0"/>
        <v>13.258000000000001</v>
      </c>
      <c r="G32" s="71" t="s">
        <v>255</v>
      </c>
      <c r="I32" s="66" t="s">
        <v>420</v>
      </c>
      <c r="J32" s="81">
        <v>3</v>
      </c>
      <c r="K32" s="74">
        <v>1430577</v>
      </c>
    </row>
    <row r="33" spans="1:11" x14ac:dyDescent="0.25">
      <c r="A33" s="71" t="s">
        <v>304</v>
      </c>
      <c r="B33" s="77" t="s">
        <v>51</v>
      </c>
      <c r="C33" s="71" t="s">
        <v>26</v>
      </c>
      <c r="D33" s="72">
        <v>2.004</v>
      </c>
      <c r="E33" s="73">
        <v>823</v>
      </c>
      <c r="F33" s="80">
        <f t="shared" si="0"/>
        <v>1649.2919999999999</v>
      </c>
      <c r="G33" s="71" t="s">
        <v>10</v>
      </c>
      <c r="I33" s="66" t="s">
        <v>343</v>
      </c>
      <c r="J33" s="81">
        <v>931.20959999999991</v>
      </c>
      <c r="K33" s="74">
        <v>1408065.1918000004</v>
      </c>
    </row>
    <row r="34" spans="1:11" x14ac:dyDescent="0.25">
      <c r="A34" s="71" t="s">
        <v>286</v>
      </c>
      <c r="B34" s="77" t="s">
        <v>287</v>
      </c>
      <c r="C34" s="71" t="s">
        <v>288</v>
      </c>
      <c r="D34" s="72">
        <v>120</v>
      </c>
      <c r="E34" s="73">
        <v>387</v>
      </c>
      <c r="F34" s="80">
        <f t="shared" si="0"/>
        <v>46440</v>
      </c>
      <c r="G34" s="71" t="s">
        <v>20</v>
      </c>
      <c r="I34" s="66" t="s">
        <v>416</v>
      </c>
      <c r="J34" s="81">
        <v>2.4</v>
      </c>
      <c r="K34" s="74">
        <v>1340959.2</v>
      </c>
    </row>
    <row r="35" spans="1:11" x14ac:dyDescent="0.25">
      <c r="A35" s="71" t="s">
        <v>305</v>
      </c>
      <c r="B35" s="77" t="s">
        <v>283</v>
      </c>
      <c r="C35" s="71" t="s">
        <v>93</v>
      </c>
      <c r="D35" s="72">
        <v>15.9</v>
      </c>
      <c r="E35" s="73">
        <v>19349</v>
      </c>
      <c r="F35" s="80">
        <f t="shared" si="0"/>
        <v>307649.10000000003</v>
      </c>
      <c r="G35" s="71" t="s">
        <v>255</v>
      </c>
      <c r="I35" s="66" t="s">
        <v>374</v>
      </c>
      <c r="J35" s="81">
        <v>3.4</v>
      </c>
      <c r="K35" s="74">
        <v>1161162.7999999998</v>
      </c>
    </row>
    <row r="36" spans="1:11" x14ac:dyDescent="0.25">
      <c r="A36" s="71" t="s">
        <v>285</v>
      </c>
      <c r="B36" s="77" t="s">
        <v>156</v>
      </c>
      <c r="C36" s="71" t="s">
        <v>93</v>
      </c>
      <c r="D36" s="72">
        <v>1</v>
      </c>
      <c r="E36" s="73">
        <v>67985</v>
      </c>
      <c r="F36" s="80">
        <f t="shared" si="0"/>
        <v>67985</v>
      </c>
      <c r="G36" s="71" t="s">
        <v>50</v>
      </c>
      <c r="I36" s="66" t="s">
        <v>439</v>
      </c>
      <c r="J36" s="81">
        <v>1</v>
      </c>
      <c r="K36" s="74">
        <v>1100342</v>
      </c>
    </row>
    <row r="37" spans="1:11" x14ac:dyDescent="0.25">
      <c r="A37" s="71" t="s">
        <v>286</v>
      </c>
      <c r="B37" s="77" t="s">
        <v>287</v>
      </c>
      <c r="C37" s="71" t="s">
        <v>288</v>
      </c>
      <c r="D37" s="72">
        <v>1</v>
      </c>
      <c r="E37" s="73">
        <v>3399</v>
      </c>
      <c r="F37" s="80">
        <f t="shared" si="0"/>
        <v>3399</v>
      </c>
      <c r="G37" s="71" t="s">
        <v>20</v>
      </c>
      <c r="I37" s="66" t="s">
        <v>384</v>
      </c>
      <c r="J37" s="81">
        <v>2</v>
      </c>
      <c r="K37" s="74">
        <v>1026178</v>
      </c>
    </row>
    <row r="38" spans="1:11" x14ac:dyDescent="0.25">
      <c r="A38" s="71" t="s">
        <v>298</v>
      </c>
      <c r="B38" s="77" t="s">
        <v>275</v>
      </c>
      <c r="C38" s="71" t="s">
        <v>22</v>
      </c>
      <c r="D38" s="72">
        <v>0.35</v>
      </c>
      <c r="E38" s="73">
        <v>52513</v>
      </c>
      <c r="F38" s="80">
        <f t="shared" si="0"/>
        <v>18379.55</v>
      </c>
      <c r="G38" s="71" t="s">
        <v>20</v>
      </c>
      <c r="I38" s="66" t="s">
        <v>293</v>
      </c>
      <c r="J38" s="81">
        <v>279.75120000000004</v>
      </c>
      <c r="K38" s="74">
        <v>1020248.2535999999</v>
      </c>
    </row>
    <row r="39" spans="1:11" x14ac:dyDescent="0.25">
      <c r="A39" s="71" t="s">
        <v>294</v>
      </c>
      <c r="B39" s="77" t="s">
        <v>274</v>
      </c>
      <c r="C39" s="71" t="s">
        <v>19</v>
      </c>
      <c r="D39" s="72">
        <v>1</v>
      </c>
      <c r="E39" s="73">
        <v>206922</v>
      </c>
      <c r="F39" s="80">
        <f t="shared" si="0"/>
        <v>206922</v>
      </c>
      <c r="G39" s="71" t="s">
        <v>20</v>
      </c>
      <c r="I39" s="66" t="s">
        <v>392</v>
      </c>
      <c r="J39" s="81">
        <v>5</v>
      </c>
      <c r="K39" s="74">
        <v>919690</v>
      </c>
    </row>
    <row r="40" spans="1:11" x14ac:dyDescent="0.25">
      <c r="A40" s="71" t="s">
        <v>285</v>
      </c>
      <c r="B40" s="77" t="s">
        <v>156</v>
      </c>
      <c r="C40" s="71" t="s">
        <v>93</v>
      </c>
      <c r="D40" s="72">
        <v>36</v>
      </c>
      <c r="E40" s="73">
        <v>135970</v>
      </c>
      <c r="F40" s="80">
        <f t="shared" si="0"/>
        <v>4894920</v>
      </c>
      <c r="G40" s="71" t="s">
        <v>50</v>
      </c>
      <c r="I40" s="66" t="s">
        <v>479</v>
      </c>
      <c r="J40" s="81">
        <v>1</v>
      </c>
      <c r="K40" s="74">
        <v>879663</v>
      </c>
    </row>
    <row r="41" spans="1:11" x14ac:dyDescent="0.25">
      <c r="A41" s="71" t="s">
        <v>306</v>
      </c>
      <c r="B41" s="77" t="s">
        <v>13</v>
      </c>
      <c r="C41" s="71" t="s">
        <v>14</v>
      </c>
      <c r="D41" s="72">
        <v>2.6459999999999999</v>
      </c>
      <c r="E41" s="73">
        <v>37685</v>
      </c>
      <c r="F41" s="80">
        <f t="shared" si="0"/>
        <v>99714.51</v>
      </c>
      <c r="G41" s="71" t="s">
        <v>15</v>
      </c>
      <c r="I41" s="66" t="s">
        <v>329</v>
      </c>
      <c r="J41" s="81">
        <v>2</v>
      </c>
      <c r="K41" s="74">
        <v>783334</v>
      </c>
    </row>
    <row r="42" spans="1:11" x14ac:dyDescent="0.25">
      <c r="A42" s="71" t="s">
        <v>294</v>
      </c>
      <c r="B42" s="77" t="s">
        <v>274</v>
      </c>
      <c r="C42" s="71" t="s">
        <v>19</v>
      </c>
      <c r="D42" s="72">
        <v>149.4</v>
      </c>
      <c r="E42" s="73">
        <v>1717453</v>
      </c>
      <c r="F42" s="80">
        <f t="shared" si="0"/>
        <v>256587478.20000002</v>
      </c>
      <c r="G42" s="71" t="s">
        <v>20</v>
      </c>
      <c r="I42" s="66" t="s">
        <v>539</v>
      </c>
      <c r="J42" s="81">
        <v>2</v>
      </c>
      <c r="K42" s="74">
        <v>721854</v>
      </c>
    </row>
    <row r="43" spans="1:11" x14ac:dyDescent="0.25">
      <c r="A43" s="71" t="s">
        <v>295</v>
      </c>
      <c r="B43" s="77" t="s">
        <v>273</v>
      </c>
      <c r="C43" s="71" t="s">
        <v>24</v>
      </c>
      <c r="D43" s="72">
        <v>9</v>
      </c>
      <c r="E43" s="73">
        <v>194706</v>
      </c>
      <c r="F43" s="80">
        <f t="shared" si="0"/>
        <v>1752354</v>
      </c>
      <c r="G43" s="71" t="s">
        <v>20</v>
      </c>
      <c r="I43" s="66" t="s">
        <v>327</v>
      </c>
      <c r="J43" s="81">
        <v>2</v>
      </c>
      <c r="K43" s="74">
        <v>598098</v>
      </c>
    </row>
    <row r="44" spans="1:11" x14ac:dyDescent="0.25">
      <c r="A44" s="71" t="s">
        <v>285</v>
      </c>
      <c r="B44" s="77" t="s">
        <v>156</v>
      </c>
      <c r="C44" s="71" t="s">
        <v>93</v>
      </c>
      <c r="D44" s="72">
        <v>1</v>
      </c>
      <c r="E44" s="73">
        <v>67985</v>
      </c>
      <c r="F44" s="80">
        <f t="shared" si="0"/>
        <v>67985</v>
      </c>
      <c r="G44" s="71" t="s">
        <v>50</v>
      </c>
      <c r="I44" s="66" t="s">
        <v>305</v>
      </c>
      <c r="J44" s="81">
        <v>70.228499999999983</v>
      </c>
      <c r="K44" s="74">
        <v>584689.38650000014</v>
      </c>
    </row>
    <row r="45" spans="1:11" x14ac:dyDescent="0.25">
      <c r="A45" s="71" t="s">
        <v>306</v>
      </c>
      <c r="B45" s="77" t="s">
        <v>13</v>
      </c>
      <c r="C45" s="71" t="s">
        <v>14</v>
      </c>
      <c r="D45" s="72">
        <v>2.9399999999999999E-2</v>
      </c>
      <c r="E45" s="73">
        <v>7537</v>
      </c>
      <c r="F45" s="80">
        <f t="shared" si="0"/>
        <v>221.58779999999999</v>
      </c>
      <c r="G45" s="71" t="s">
        <v>15</v>
      </c>
      <c r="I45" s="66" t="s">
        <v>348</v>
      </c>
      <c r="J45" s="81">
        <v>4.08</v>
      </c>
      <c r="K45" s="74">
        <v>554488.32000000007</v>
      </c>
    </row>
    <row r="46" spans="1:11" x14ac:dyDescent="0.25">
      <c r="A46" s="71" t="s">
        <v>294</v>
      </c>
      <c r="B46" s="77" t="s">
        <v>274</v>
      </c>
      <c r="C46" s="71" t="s">
        <v>19</v>
      </c>
      <c r="D46" s="72">
        <v>0.85</v>
      </c>
      <c r="E46" s="73">
        <v>175884</v>
      </c>
      <c r="F46" s="80">
        <f t="shared" si="0"/>
        <v>149501.4</v>
      </c>
      <c r="G46" s="71" t="s">
        <v>20</v>
      </c>
      <c r="I46" s="66" t="s">
        <v>538</v>
      </c>
      <c r="J46" s="81">
        <v>2</v>
      </c>
      <c r="K46" s="74">
        <v>525426</v>
      </c>
    </row>
    <row r="47" spans="1:11" x14ac:dyDescent="0.25">
      <c r="A47" s="71" t="s">
        <v>295</v>
      </c>
      <c r="B47" s="77" t="s">
        <v>273</v>
      </c>
      <c r="C47" s="71" t="s">
        <v>24</v>
      </c>
      <c r="D47" s="72">
        <v>0.05</v>
      </c>
      <c r="E47" s="73">
        <v>19471</v>
      </c>
      <c r="F47" s="80">
        <f t="shared" si="0"/>
        <v>973.55000000000007</v>
      </c>
      <c r="G47" s="71" t="s">
        <v>20</v>
      </c>
      <c r="I47" s="66" t="s">
        <v>335</v>
      </c>
      <c r="J47" s="81">
        <v>1</v>
      </c>
      <c r="K47" s="74">
        <v>503206</v>
      </c>
    </row>
    <row r="48" spans="1:11" x14ac:dyDescent="0.25">
      <c r="A48" s="71" t="s">
        <v>307</v>
      </c>
      <c r="B48" s="77" t="s">
        <v>170</v>
      </c>
      <c r="C48" s="71" t="s">
        <v>11</v>
      </c>
      <c r="D48" s="72">
        <v>0.01</v>
      </c>
      <c r="E48" s="73">
        <v>65</v>
      </c>
      <c r="F48" s="80">
        <f t="shared" si="0"/>
        <v>0.65</v>
      </c>
      <c r="G48" s="71" t="s">
        <v>10</v>
      </c>
      <c r="I48" s="66" t="s">
        <v>423</v>
      </c>
      <c r="J48" s="81">
        <v>0.61099999999999999</v>
      </c>
      <c r="K48" s="74">
        <v>494853.17699999997</v>
      </c>
    </row>
    <row r="49" spans="1:11" x14ac:dyDescent="0.25">
      <c r="A49" s="71" t="s">
        <v>308</v>
      </c>
      <c r="B49" s="77" t="s">
        <v>82</v>
      </c>
      <c r="C49" s="71" t="s">
        <v>60</v>
      </c>
      <c r="D49" s="72">
        <v>0.02</v>
      </c>
      <c r="E49" s="73">
        <v>90</v>
      </c>
      <c r="F49" s="80">
        <f t="shared" si="0"/>
        <v>1.8</v>
      </c>
      <c r="G49" s="71" t="s">
        <v>10</v>
      </c>
      <c r="I49" s="66" t="s">
        <v>350</v>
      </c>
      <c r="J49" s="81">
        <v>2.04</v>
      </c>
      <c r="K49" s="74">
        <v>454756.8</v>
      </c>
    </row>
    <row r="50" spans="1:11" x14ac:dyDescent="0.25">
      <c r="A50" s="71" t="s">
        <v>309</v>
      </c>
      <c r="B50" s="77" t="s">
        <v>126</v>
      </c>
      <c r="C50" s="71" t="s">
        <v>49</v>
      </c>
      <c r="D50" s="72">
        <v>2.0000000000000001E-4</v>
      </c>
      <c r="E50" s="73">
        <v>450</v>
      </c>
      <c r="F50" s="80">
        <f t="shared" si="0"/>
        <v>9.0000000000000011E-2</v>
      </c>
      <c r="G50" s="71" t="s">
        <v>20</v>
      </c>
      <c r="I50" s="66" t="s">
        <v>494</v>
      </c>
      <c r="J50" s="81">
        <v>1</v>
      </c>
      <c r="K50" s="74">
        <v>454217</v>
      </c>
    </row>
    <row r="51" spans="1:11" x14ac:dyDescent="0.25">
      <c r="A51" s="71" t="s">
        <v>310</v>
      </c>
      <c r="B51" s="77" t="s">
        <v>133</v>
      </c>
      <c r="C51" s="71" t="s">
        <v>25</v>
      </c>
      <c r="D51" s="72">
        <v>1</v>
      </c>
      <c r="E51" s="73">
        <v>6163</v>
      </c>
      <c r="F51" s="80">
        <f t="shared" si="0"/>
        <v>6163</v>
      </c>
      <c r="G51" s="71" t="s">
        <v>10</v>
      </c>
      <c r="I51" s="66" t="s">
        <v>443</v>
      </c>
      <c r="J51" s="81">
        <v>1</v>
      </c>
      <c r="K51" s="74">
        <v>454006</v>
      </c>
    </row>
    <row r="52" spans="1:11" x14ac:dyDescent="0.25">
      <c r="A52" s="71" t="s">
        <v>311</v>
      </c>
      <c r="B52" s="77" t="s">
        <v>150</v>
      </c>
      <c r="C52" s="71" t="s">
        <v>49</v>
      </c>
      <c r="D52" s="72">
        <v>1E-4</v>
      </c>
      <c r="E52" s="73">
        <v>297</v>
      </c>
      <c r="F52" s="80">
        <f t="shared" si="0"/>
        <v>2.9700000000000001E-2</v>
      </c>
      <c r="G52" s="71" t="s">
        <v>50</v>
      </c>
      <c r="I52" s="66" t="s">
        <v>399</v>
      </c>
      <c r="J52" s="81">
        <v>5.5972999999999997</v>
      </c>
      <c r="K52" s="74">
        <v>452089.10919999995</v>
      </c>
    </row>
    <row r="53" spans="1:11" x14ac:dyDescent="0.25">
      <c r="A53" s="71" t="s">
        <v>312</v>
      </c>
      <c r="B53" s="77" t="s">
        <v>149</v>
      </c>
      <c r="C53" s="71" t="s">
        <v>49</v>
      </c>
      <c r="D53" s="72">
        <v>1E-4</v>
      </c>
      <c r="E53" s="73">
        <v>251</v>
      </c>
      <c r="F53" s="80">
        <f t="shared" si="0"/>
        <v>2.5100000000000001E-2</v>
      </c>
      <c r="G53" s="71" t="s">
        <v>50</v>
      </c>
      <c r="I53" s="66" t="s">
        <v>543</v>
      </c>
      <c r="J53" s="81">
        <v>2</v>
      </c>
      <c r="K53" s="74">
        <v>416320</v>
      </c>
    </row>
    <row r="54" spans="1:11" x14ac:dyDescent="0.25">
      <c r="A54" s="71" t="s">
        <v>313</v>
      </c>
      <c r="B54" s="77" t="s">
        <v>48</v>
      </c>
      <c r="C54" s="71" t="s">
        <v>49</v>
      </c>
      <c r="D54" s="72">
        <v>1E-4</v>
      </c>
      <c r="E54" s="73">
        <v>419</v>
      </c>
      <c r="F54" s="80">
        <f t="shared" si="0"/>
        <v>4.19E-2</v>
      </c>
      <c r="G54" s="71" t="s">
        <v>50</v>
      </c>
      <c r="I54" s="66" t="s">
        <v>540</v>
      </c>
      <c r="J54" s="81">
        <v>2</v>
      </c>
      <c r="K54" s="74">
        <v>416320</v>
      </c>
    </row>
    <row r="55" spans="1:11" x14ac:dyDescent="0.25">
      <c r="A55" s="71" t="s">
        <v>286</v>
      </c>
      <c r="B55" s="77" t="s">
        <v>287</v>
      </c>
      <c r="C55" s="71" t="s">
        <v>288</v>
      </c>
      <c r="D55" s="72">
        <v>1</v>
      </c>
      <c r="E55" s="73">
        <v>29</v>
      </c>
      <c r="F55" s="80">
        <f t="shared" si="0"/>
        <v>29</v>
      </c>
      <c r="G55" s="71" t="s">
        <v>20</v>
      </c>
      <c r="I55" s="66" t="s">
        <v>289</v>
      </c>
      <c r="J55" s="81">
        <v>10</v>
      </c>
      <c r="K55" s="74">
        <v>408864</v>
      </c>
    </row>
    <row r="56" spans="1:11" x14ac:dyDescent="0.25">
      <c r="A56" s="71" t="s">
        <v>314</v>
      </c>
      <c r="B56" s="77" t="s">
        <v>315</v>
      </c>
      <c r="C56" s="71" t="s">
        <v>288</v>
      </c>
      <c r="D56" s="72">
        <v>1</v>
      </c>
      <c r="E56" s="73">
        <v>10</v>
      </c>
      <c r="F56" s="80">
        <f t="shared" si="0"/>
        <v>10</v>
      </c>
      <c r="G56" s="71" t="s">
        <v>10</v>
      </c>
      <c r="I56" s="66" t="s">
        <v>475</v>
      </c>
      <c r="J56" s="81">
        <v>1</v>
      </c>
      <c r="K56" s="74">
        <v>407878</v>
      </c>
    </row>
    <row r="57" spans="1:11" x14ac:dyDescent="0.25">
      <c r="A57" s="71" t="s">
        <v>285</v>
      </c>
      <c r="B57" s="77" t="s">
        <v>156</v>
      </c>
      <c r="C57" s="71" t="s">
        <v>93</v>
      </c>
      <c r="D57" s="72">
        <v>8.6E-3</v>
      </c>
      <c r="E57" s="73">
        <v>585</v>
      </c>
      <c r="F57" s="80">
        <f t="shared" si="0"/>
        <v>5.0309999999999997</v>
      </c>
      <c r="G57" s="71" t="s">
        <v>50</v>
      </c>
      <c r="I57" s="66" t="s">
        <v>459</v>
      </c>
      <c r="J57" s="81">
        <v>2</v>
      </c>
      <c r="K57" s="74">
        <v>405500</v>
      </c>
    </row>
    <row r="58" spans="1:11" x14ac:dyDescent="0.25">
      <c r="A58" s="71" t="s">
        <v>306</v>
      </c>
      <c r="B58" s="77" t="s">
        <v>13</v>
      </c>
      <c r="C58" s="71" t="s">
        <v>14</v>
      </c>
      <c r="D58" s="72">
        <v>0.2167</v>
      </c>
      <c r="E58" s="73">
        <v>55554</v>
      </c>
      <c r="F58" s="80">
        <f t="shared" si="0"/>
        <v>12038.551800000001</v>
      </c>
      <c r="G58" s="71" t="s">
        <v>15</v>
      </c>
      <c r="I58" s="66" t="s">
        <v>380</v>
      </c>
      <c r="J58" s="81">
        <v>2</v>
      </c>
      <c r="K58" s="74">
        <v>396032</v>
      </c>
    </row>
    <row r="59" spans="1:11" x14ac:dyDescent="0.25">
      <c r="A59" s="71" t="s">
        <v>286</v>
      </c>
      <c r="B59" s="77" t="s">
        <v>287</v>
      </c>
      <c r="C59" s="71" t="s">
        <v>288</v>
      </c>
      <c r="D59" s="72">
        <v>1</v>
      </c>
      <c r="E59" s="73">
        <v>12</v>
      </c>
      <c r="F59" s="80">
        <f t="shared" si="0"/>
        <v>12</v>
      </c>
      <c r="G59" s="71" t="s">
        <v>20</v>
      </c>
      <c r="I59" s="66" t="s">
        <v>346</v>
      </c>
      <c r="J59" s="81">
        <v>3.5127999999999999</v>
      </c>
      <c r="K59" s="74">
        <v>393481.59110000002</v>
      </c>
    </row>
    <row r="60" spans="1:11" x14ac:dyDescent="0.25">
      <c r="A60" s="71" t="s">
        <v>316</v>
      </c>
      <c r="B60" s="77" t="s">
        <v>70</v>
      </c>
      <c r="C60" s="71" t="s">
        <v>22</v>
      </c>
      <c r="D60" s="72">
        <v>4.0000000000000001E-3</v>
      </c>
      <c r="E60" s="73">
        <v>4638</v>
      </c>
      <c r="F60" s="80">
        <f t="shared" si="0"/>
        <v>18.552</v>
      </c>
      <c r="G60" s="71" t="s">
        <v>20</v>
      </c>
      <c r="I60" s="66" t="s">
        <v>337</v>
      </c>
      <c r="J60" s="81">
        <v>3.1131000000000006</v>
      </c>
      <c r="K60" s="74">
        <v>358802.51699999999</v>
      </c>
    </row>
    <row r="61" spans="1:11" x14ac:dyDescent="0.25">
      <c r="A61" s="71" t="s">
        <v>317</v>
      </c>
      <c r="B61" s="77" t="s">
        <v>147</v>
      </c>
      <c r="C61" s="71" t="s">
        <v>24</v>
      </c>
      <c r="D61" s="72">
        <v>1E-4</v>
      </c>
      <c r="E61" s="73">
        <v>24</v>
      </c>
      <c r="F61" s="80">
        <f t="shared" si="0"/>
        <v>2.4000000000000002E-3</v>
      </c>
      <c r="G61" s="71" t="s">
        <v>10</v>
      </c>
      <c r="I61" s="66" t="s">
        <v>532</v>
      </c>
      <c r="J61" s="81">
        <v>8.5679999999999996</v>
      </c>
      <c r="K61" s="74">
        <v>345101.90399999998</v>
      </c>
    </row>
    <row r="62" spans="1:11" x14ac:dyDescent="0.25">
      <c r="A62" s="71" t="s">
        <v>318</v>
      </c>
      <c r="B62" s="77" t="s">
        <v>97</v>
      </c>
      <c r="C62" s="71" t="s">
        <v>93</v>
      </c>
      <c r="D62" s="72">
        <v>2.9999999999999997E-4</v>
      </c>
      <c r="E62" s="73">
        <v>35</v>
      </c>
      <c r="F62" s="80">
        <f t="shared" si="0"/>
        <v>1.0499999999999999E-2</v>
      </c>
      <c r="G62" s="71" t="s">
        <v>50</v>
      </c>
      <c r="I62" s="66" t="s">
        <v>531</v>
      </c>
      <c r="J62" s="81">
        <v>3.4272</v>
      </c>
      <c r="K62" s="74">
        <v>334940.25599999999</v>
      </c>
    </row>
    <row r="63" spans="1:11" x14ac:dyDescent="0.25">
      <c r="A63" s="71" t="s">
        <v>285</v>
      </c>
      <c r="B63" s="77" t="s">
        <v>156</v>
      </c>
      <c r="C63" s="71" t="s">
        <v>93</v>
      </c>
      <c r="D63" s="72">
        <v>2.2200000000000001E-2</v>
      </c>
      <c r="E63" s="73">
        <v>1509</v>
      </c>
      <c r="F63" s="80">
        <f t="shared" si="0"/>
        <v>33.4998</v>
      </c>
      <c r="G63" s="71" t="s">
        <v>50</v>
      </c>
      <c r="I63" s="66" t="s">
        <v>537</v>
      </c>
      <c r="J63" s="81">
        <v>2</v>
      </c>
      <c r="K63" s="74">
        <v>334542</v>
      </c>
    </row>
    <row r="64" spans="1:11" x14ac:dyDescent="0.25">
      <c r="A64" s="71" t="s">
        <v>306</v>
      </c>
      <c r="B64" s="77" t="s">
        <v>13</v>
      </c>
      <c r="C64" s="71" t="s">
        <v>14</v>
      </c>
      <c r="D64" s="72">
        <v>0.2167</v>
      </c>
      <c r="E64" s="73">
        <v>55554</v>
      </c>
      <c r="F64" s="80">
        <f t="shared" si="0"/>
        <v>12038.551800000001</v>
      </c>
      <c r="G64" s="71" t="s">
        <v>15</v>
      </c>
      <c r="I64" s="66" t="s">
        <v>330</v>
      </c>
      <c r="J64" s="81">
        <v>2.024</v>
      </c>
      <c r="K64" s="74">
        <v>327606.32</v>
      </c>
    </row>
    <row r="65" spans="1:11" x14ac:dyDescent="0.25">
      <c r="A65" s="71" t="s">
        <v>286</v>
      </c>
      <c r="B65" s="77" t="s">
        <v>287</v>
      </c>
      <c r="C65" s="71" t="s">
        <v>288</v>
      </c>
      <c r="D65" s="72">
        <v>1</v>
      </c>
      <c r="E65" s="73">
        <v>837</v>
      </c>
      <c r="F65" s="80">
        <f t="shared" si="0"/>
        <v>837</v>
      </c>
      <c r="G65" s="71" t="s">
        <v>20</v>
      </c>
      <c r="I65" s="66" t="s">
        <v>326</v>
      </c>
      <c r="J65" s="81">
        <v>2</v>
      </c>
      <c r="K65" s="74">
        <v>291772</v>
      </c>
    </row>
    <row r="66" spans="1:11" x14ac:dyDescent="0.25">
      <c r="A66" s="71" t="s">
        <v>286</v>
      </c>
      <c r="B66" s="77" t="s">
        <v>287</v>
      </c>
      <c r="C66" s="71" t="s">
        <v>288</v>
      </c>
      <c r="D66" s="72">
        <v>1.11E-2</v>
      </c>
      <c r="E66" s="73">
        <v>1548</v>
      </c>
      <c r="F66" s="80">
        <f t="shared" si="0"/>
        <v>17.1828</v>
      </c>
      <c r="G66" s="71" t="s">
        <v>20</v>
      </c>
      <c r="I66" s="66" t="s">
        <v>347</v>
      </c>
      <c r="J66" s="81">
        <v>2.5916000000000006</v>
      </c>
      <c r="K66" s="74">
        <v>275033.90319999988</v>
      </c>
    </row>
    <row r="67" spans="1:11" x14ac:dyDescent="0.25">
      <c r="A67" s="71" t="s">
        <v>319</v>
      </c>
      <c r="B67" s="77" t="s">
        <v>260</v>
      </c>
      <c r="C67" s="71" t="s">
        <v>93</v>
      </c>
      <c r="D67" s="72">
        <v>5.1999999999999998E-2</v>
      </c>
      <c r="E67" s="73">
        <v>15187</v>
      </c>
      <c r="F67" s="80">
        <f t="shared" ref="F67:F130" si="1">+D67*E67</f>
        <v>789.72399999999993</v>
      </c>
      <c r="G67" s="71" t="s">
        <v>297</v>
      </c>
      <c r="I67" s="66" t="s">
        <v>547</v>
      </c>
      <c r="J67" s="81">
        <v>1</v>
      </c>
      <c r="K67" s="74">
        <v>270635</v>
      </c>
    </row>
    <row r="68" spans="1:11" x14ac:dyDescent="0.25">
      <c r="A68" s="71" t="s">
        <v>286</v>
      </c>
      <c r="B68" s="77" t="s">
        <v>287</v>
      </c>
      <c r="C68" s="71" t="s">
        <v>288</v>
      </c>
      <c r="D68" s="72">
        <v>1</v>
      </c>
      <c r="E68" s="73">
        <v>12</v>
      </c>
      <c r="F68" s="80">
        <f t="shared" si="1"/>
        <v>12</v>
      </c>
      <c r="G68" s="71" t="s">
        <v>20</v>
      </c>
      <c r="I68" s="66" t="s">
        <v>450</v>
      </c>
      <c r="J68" s="81">
        <v>1</v>
      </c>
      <c r="K68" s="74">
        <v>267767</v>
      </c>
    </row>
    <row r="69" spans="1:11" x14ac:dyDescent="0.25">
      <c r="A69" s="71" t="s">
        <v>316</v>
      </c>
      <c r="B69" s="77" t="s">
        <v>70</v>
      </c>
      <c r="C69" s="71" t="s">
        <v>22</v>
      </c>
      <c r="D69" s="72">
        <v>4.0000000000000001E-3</v>
      </c>
      <c r="E69" s="73">
        <v>4638</v>
      </c>
      <c r="F69" s="80">
        <f t="shared" si="1"/>
        <v>18.552</v>
      </c>
      <c r="G69" s="71" t="s">
        <v>20</v>
      </c>
      <c r="I69" s="66" t="s">
        <v>378</v>
      </c>
      <c r="J69" s="81">
        <v>5.25</v>
      </c>
      <c r="K69" s="74">
        <v>267508.5</v>
      </c>
    </row>
    <row r="70" spans="1:11" x14ac:dyDescent="0.25">
      <c r="A70" s="71" t="s">
        <v>320</v>
      </c>
      <c r="B70" s="77" t="s">
        <v>206</v>
      </c>
      <c r="C70" s="71" t="s">
        <v>14</v>
      </c>
      <c r="D70" s="72">
        <v>8.6699999999999999E-2</v>
      </c>
      <c r="E70" s="73">
        <v>37139</v>
      </c>
      <c r="F70" s="80">
        <f t="shared" si="1"/>
        <v>3219.9513000000002</v>
      </c>
      <c r="G70" s="71" t="s">
        <v>15</v>
      </c>
      <c r="I70" s="66" t="s">
        <v>490</v>
      </c>
      <c r="J70" s="81">
        <v>1</v>
      </c>
      <c r="K70" s="74">
        <v>259866</v>
      </c>
    </row>
    <row r="71" spans="1:11" x14ac:dyDescent="0.25">
      <c r="A71" s="71" t="s">
        <v>321</v>
      </c>
      <c r="B71" s="77" t="s">
        <v>284</v>
      </c>
      <c r="C71" s="71" t="s">
        <v>93</v>
      </c>
      <c r="D71" s="72">
        <v>4.0000000000000001E-3</v>
      </c>
      <c r="E71" s="73">
        <v>584</v>
      </c>
      <c r="F71" s="80">
        <f t="shared" si="1"/>
        <v>2.3359999999999999</v>
      </c>
      <c r="G71" s="71" t="s">
        <v>255</v>
      </c>
      <c r="I71" s="66" t="s">
        <v>541</v>
      </c>
      <c r="J71" s="81">
        <v>2</v>
      </c>
      <c r="K71" s="74">
        <v>243390</v>
      </c>
    </row>
    <row r="72" spans="1:11" x14ac:dyDescent="0.25">
      <c r="A72" s="71" t="s">
        <v>286</v>
      </c>
      <c r="B72" s="77" t="s">
        <v>287</v>
      </c>
      <c r="C72" s="71" t="s">
        <v>288</v>
      </c>
      <c r="D72" s="72">
        <v>1</v>
      </c>
      <c r="E72" s="73">
        <v>12</v>
      </c>
      <c r="F72" s="80">
        <f t="shared" si="1"/>
        <v>12</v>
      </c>
      <c r="G72" s="71" t="s">
        <v>20</v>
      </c>
      <c r="I72" s="66" t="s">
        <v>481</v>
      </c>
      <c r="J72" s="81">
        <v>1</v>
      </c>
      <c r="K72" s="74">
        <v>241365</v>
      </c>
    </row>
    <row r="73" spans="1:11" x14ac:dyDescent="0.25">
      <c r="A73" s="71" t="s">
        <v>316</v>
      </c>
      <c r="B73" s="77" t="s">
        <v>70</v>
      </c>
      <c r="C73" s="71" t="s">
        <v>22</v>
      </c>
      <c r="D73" s="72">
        <v>4.0000000000000001E-3</v>
      </c>
      <c r="E73" s="73">
        <v>4638</v>
      </c>
      <c r="F73" s="80">
        <f t="shared" si="1"/>
        <v>18.552</v>
      </c>
      <c r="G73" s="71" t="s">
        <v>20</v>
      </c>
      <c r="I73" s="66" t="s">
        <v>448</v>
      </c>
      <c r="J73" s="81">
        <v>1</v>
      </c>
      <c r="K73" s="74">
        <v>210190</v>
      </c>
    </row>
    <row r="74" spans="1:11" x14ac:dyDescent="0.25">
      <c r="A74" s="71" t="s">
        <v>320</v>
      </c>
      <c r="B74" s="77" t="s">
        <v>206</v>
      </c>
      <c r="C74" s="71" t="s">
        <v>14</v>
      </c>
      <c r="D74" s="72">
        <v>8.1299999999999997E-2</v>
      </c>
      <c r="E74" s="73">
        <v>34826</v>
      </c>
      <c r="F74" s="80">
        <f t="shared" si="1"/>
        <v>2831.3537999999999</v>
      </c>
      <c r="G74" s="71" t="s">
        <v>15</v>
      </c>
      <c r="I74" s="66" t="s">
        <v>340</v>
      </c>
      <c r="J74" s="81">
        <v>2.1</v>
      </c>
      <c r="K74" s="74">
        <v>209118</v>
      </c>
    </row>
    <row r="75" spans="1:11" x14ac:dyDescent="0.25">
      <c r="A75" s="71" t="s">
        <v>321</v>
      </c>
      <c r="B75" s="77" t="s">
        <v>284</v>
      </c>
      <c r="C75" s="71" t="s">
        <v>93</v>
      </c>
      <c r="D75" s="72">
        <v>4.0000000000000001E-3</v>
      </c>
      <c r="E75" s="73">
        <v>584</v>
      </c>
      <c r="F75" s="80">
        <f t="shared" si="1"/>
        <v>2.3359999999999999</v>
      </c>
      <c r="G75" s="71" t="s">
        <v>255</v>
      </c>
      <c r="I75" s="66" t="s">
        <v>441</v>
      </c>
      <c r="J75" s="81">
        <v>1</v>
      </c>
      <c r="K75" s="74">
        <v>208538</v>
      </c>
    </row>
    <row r="76" spans="1:11" x14ac:dyDescent="0.25">
      <c r="A76" s="71" t="s">
        <v>306</v>
      </c>
      <c r="B76" s="77" t="s">
        <v>13</v>
      </c>
      <c r="C76" s="71" t="s">
        <v>14</v>
      </c>
      <c r="D76" s="72">
        <v>0.20330000000000001</v>
      </c>
      <c r="E76" s="73">
        <v>52118</v>
      </c>
      <c r="F76" s="80">
        <f t="shared" si="1"/>
        <v>10595.589400000001</v>
      </c>
      <c r="G76" s="71" t="s">
        <v>15</v>
      </c>
      <c r="I76" s="66" t="s">
        <v>488</v>
      </c>
      <c r="J76" s="81">
        <v>1</v>
      </c>
      <c r="K76" s="74">
        <v>208241</v>
      </c>
    </row>
    <row r="77" spans="1:11" x14ac:dyDescent="0.25">
      <c r="A77" s="71" t="s">
        <v>286</v>
      </c>
      <c r="B77" s="77" t="s">
        <v>287</v>
      </c>
      <c r="C77" s="71" t="s">
        <v>288</v>
      </c>
      <c r="D77" s="72">
        <v>1</v>
      </c>
      <c r="E77" s="73">
        <v>12</v>
      </c>
      <c r="F77" s="80">
        <f t="shared" si="1"/>
        <v>12</v>
      </c>
      <c r="G77" s="71" t="s">
        <v>20</v>
      </c>
      <c r="I77" s="66" t="s">
        <v>517</v>
      </c>
      <c r="J77" s="81">
        <v>4.4000000000000004</v>
      </c>
      <c r="K77" s="74">
        <v>206144.40000000002</v>
      </c>
    </row>
    <row r="78" spans="1:11" x14ac:dyDescent="0.25">
      <c r="A78" s="71" t="s">
        <v>316</v>
      </c>
      <c r="B78" s="77" t="s">
        <v>70</v>
      </c>
      <c r="C78" s="71" t="s">
        <v>22</v>
      </c>
      <c r="D78" s="72">
        <v>4.0000000000000001E-3</v>
      </c>
      <c r="E78" s="73">
        <v>4638</v>
      </c>
      <c r="F78" s="80">
        <f t="shared" si="1"/>
        <v>18.552</v>
      </c>
      <c r="G78" s="71" t="s">
        <v>20</v>
      </c>
      <c r="I78" s="66" t="s">
        <v>529</v>
      </c>
      <c r="J78" s="81">
        <v>3.2130000000000001</v>
      </c>
      <c r="K78" s="74">
        <v>205898.679</v>
      </c>
    </row>
    <row r="79" spans="1:11" x14ac:dyDescent="0.25">
      <c r="A79" s="71" t="s">
        <v>321</v>
      </c>
      <c r="B79" s="77" t="s">
        <v>284</v>
      </c>
      <c r="C79" s="71" t="s">
        <v>93</v>
      </c>
      <c r="D79" s="72">
        <v>4.0000000000000001E-3</v>
      </c>
      <c r="E79" s="73">
        <v>584</v>
      </c>
      <c r="F79" s="80">
        <f t="shared" si="1"/>
        <v>2.3359999999999999</v>
      </c>
      <c r="G79" s="71" t="s">
        <v>255</v>
      </c>
      <c r="I79" s="66" t="s">
        <v>524</v>
      </c>
      <c r="J79" s="81">
        <v>2.31</v>
      </c>
      <c r="K79" s="74">
        <v>203785.89</v>
      </c>
    </row>
    <row r="80" spans="1:11" x14ac:dyDescent="0.25">
      <c r="A80" s="71" t="s">
        <v>322</v>
      </c>
      <c r="B80" s="77" t="s">
        <v>205</v>
      </c>
      <c r="C80" s="71" t="s">
        <v>26</v>
      </c>
      <c r="D80" s="72">
        <v>1</v>
      </c>
      <c r="E80" s="73">
        <v>2722</v>
      </c>
      <c r="F80" s="80">
        <f t="shared" si="1"/>
        <v>2722</v>
      </c>
      <c r="G80" s="71" t="s">
        <v>15</v>
      </c>
      <c r="I80" s="66" t="s">
        <v>485</v>
      </c>
      <c r="J80" s="81">
        <v>1</v>
      </c>
      <c r="K80" s="74">
        <v>201711</v>
      </c>
    </row>
    <row r="81" spans="1:11" x14ac:dyDescent="0.25">
      <c r="A81" s="71" t="s">
        <v>323</v>
      </c>
      <c r="B81" s="77" t="s">
        <v>29</v>
      </c>
      <c r="C81" s="71" t="s">
        <v>26</v>
      </c>
      <c r="D81" s="72">
        <v>1</v>
      </c>
      <c r="E81" s="73">
        <v>5175</v>
      </c>
      <c r="F81" s="80">
        <f t="shared" si="1"/>
        <v>5175</v>
      </c>
      <c r="G81" s="71" t="s">
        <v>15</v>
      </c>
      <c r="I81" s="66" t="s">
        <v>477</v>
      </c>
      <c r="J81" s="81">
        <v>1</v>
      </c>
      <c r="K81" s="74">
        <v>199964</v>
      </c>
    </row>
    <row r="82" spans="1:11" x14ac:dyDescent="0.25">
      <c r="A82" s="71" t="s">
        <v>324</v>
      </c>
      <c r="B82" s="77" t="s">
        <v>204</v>
      </c>
      <c r="C82" s="71" t="s">
        <v>26</v>
      </c>
      <c r="D82" s="72">
        <v>1</v>
      </c>
      <c r="E82" s="73">
        <v>2403</v>
      </c>
      <c r="F82" s="80">
        <f t="shared" si="1"/>
        <v>2403</v>
      </c>
      <c r="G82" s="71" t="s">
        <v>15</v>
      </c>
      <c r="I82" s="66" t="s">
        <v>486</v>
      </c>
      <c r="J82" s="81">
        <v>1</v>
      </c>
      <c r="K82" s="74">
        <v>198880</v>
      </c>
    </row>
    <row r="83" spans="1:11" x14ac:dyDescent="0.25">
      <c r="A83" s="71" t="s">
        <v>325</v>
      </c>
      <c r="B83" s="77" t="s">
        <v>28</v>
      </c>
      <c r="C83" s="71" t="s">
        <v>26</v>
      </c>
      <c r="D83" s="72">
        <v>1</v>
      </c>
      <c r="E83" s="73">
        <v>6413</v>
      </c>
      <c r="F83" s="80">
        <f t="shared" si="1"/>
        <v>6413</v>
      </c>
      <c r="G83" s="71" t="s">
        <v>15</v>
      </c>
      <c r="I83" s="66" t="s">
        <v>570</v>
      </c>
      <c r="J83" s="81">
        <v>1</v>
      </c>
      <c r="K83" s="74">
        <v>197494</v>
      </c>
    </row>
    <row r="84" spans="1:11" x14ac:dyDescent="0.25">
      <c r="A84" s="71" t="s">
        <v>326</v>
      </c>
      <c r="B84" s="77" t="s">
        <v>69</v>
      </c>
      <c r="C84" s="71" t="s">
        <v>19</v>
      </c>
      <c r="D84" s="72">
        <v>1</v>
      </c>
      <c r="E84" s="73">
        <v>145886</v>
      </c>
      <c r="F84" s="80">
        <f t="shared" si="1"/>
        <v>145886</v>
      </c>
      <c r="G84" s="71" t="s">
        <v>20</v>
      </c>
      <c r="I84" s="66" t="s">
        <v>376</v>
      </c>
      <c r="J84" s="81">
        <v>2</v>
      </c>
      <c r="K84" s="74">
        <v>188948</v>
      </c>
    </row>
    <row r="85" spans="1:11" x14ac:dyDescent="0.25">
      <c r="A85" s="71" t="s">
        <v>327</v>
      </c>
      <c r="B85" s="77" t="s">
        <v>45</v>
      </c>
      <c r="C85" s="71" t="s">
        <v>24</v>
      </c>
      <c r="D85" s="72">
        <v>1</v>
      </c>
      <c r="E85" s="73">
        <v>299049</v>
      </c>
      <c r="F85" s="80">
        <f t="shared" si="1"/>
        <v>299049</v>
      </c>
      <c r="G85" s="71" t="s">
        <v>20</v>
      </c>
      <c r="I85" s="66" t="s">
        <v>549</v>
      </c>
      <c r="J85" s="81">
        <v>1</v>
      </c>
      <c r="K85" s="74">
        <v>180989</v>
      </c>
    </row>
    <row r="86" spans="1:11" x14ac:dyDescent="0.25">
      <c r="A86" s="71" t="s">
        <v>328</v>
      </c>
      <c r="B86" s="77" t="s">
        <v>100</v>
      </c>
      <c r="C86" s="71" t="s">
        <v>19</v>
      </c>
      <c r="D86" s="72">
        <v>1</v>
      </c>
      <c r="E86" s="73">
        <v>77098</v>
      </c>
      <c r="F86" s="80">
        <f t="shared" si="1"/>
        <v>77098</v>
      </c>
      <c r="G86" s="71" t="s">
        <v>20</v>
      </c>
      <c r="I86" s="66" t="s">
        <v>561</v>
      </c>
      <c r="J86" s="81">
        <v>1</v>
      </c>
      <c r="K86" s="74">
        <v>165459</v>
      </c>
    </row>
    <row r="87" spans="1:11" x14ac:dyDescent="0.25">
      <c r="A87" s="71" t="s">
        <v>329</v>
      </c>
      <c r="B87" s="77" t="s">
        <v>46</v>
      </c>
      <c r="C87" s="71" t="s">
        <v>24</v>
      </c>
      <c r="D87" s="72">
        <v>1</v>
      </c>
      <c r="E87" s="73">
        <v>391667</v>
      </c>
      <c r="F87" s="80">
        <f t="shared" si="1"/>
        <v>391667</v>
      </c>
      <c r="G87" s="71" t="s">
        <v>20</v>
      </c>
      <c r="I87" s="66" t="s">
        <v>349</v>
      </c>
      <c r="J87" s="81">
        <v>1.9531999999999998</v>
      </c>
      <c r="K87" s="74">
        <v>158823.16159999999</v>
      </c>
    </row>
    <row r="88" spans="1:11" x14ac:dyDescent="0.25">
      <c r="A88" s="71" t="s">
        <v>330</v>
      </c>
      <c r="B88" s="77" t="s">
        <v>98</v>
      </c>
      <c r="C88" s="71" t="s">
        <v>19</v>
      </c>
      <c r="D88" s="72">
        <v>1</v>
      </c>
      <c r="E88" s="73">
        <v>163756</v>
      </c>
      <c r="F88" s="80">
        <f t="shared" si="1"/>
        <v>163756</v>
      </c>
      <c r="G88" s="71" t="s">
        <v>20</v>
      </c>
      <c r="I88" s="66" t="s">
        <v>572</v>
      </c>
      <c r="J88" s="81">
        <v>1</v>
      </c>
      <c r="K88" s="74">
        <v>158539</v>
      </c>
    </row>
    <row r="89" spans="1:11" x14ac:dyDescent="0.25">
      <c r="A89" s="71" t="s">
        <v>331</v>
      </c>
      <c r="B89" s="77" t="s">
        <v>272</v>
      </c>
      <c r="C89" s="71" t="s">
        <v>19</v>
      </c>
      <c r="D89" s="72">
        <v>70</v>
      </c>
      <c r="E89" s="73">
        <v>105042</v>
      </c>
      <c r="F89" s="80">
        <f t="shared" si="1"/>
        <v>7352940</v>
      </c>
      <c r="G89" s="71" t="s">
        <v>20</v>
      </c>
      <c r="I89" s="66" t="s">
        <v>296</v>
      </c>
      <c r="J89" s="81">
        <v>42.036999999999999</v>
      </c>
      <c r="K89" s="74">
        <v>158369.06300000002</v>
      </c>
    </row>
    <row r="90" spans="1:11" x14ac:dyDescent="0.25">
      <c r="A90" s="71" t="s">
        <v>332</v>
      </c>
      <c r="B90" s="77" t="s">
        <v>271</v>
      </c>
      <c r="C90" s="71" t="s">
        <v>19</v>
      </c>
      <c r="D90" s="72">
        <v>1</v>
      </c>
      <c r="E90" s="73">
        <v>40455</v>
      </c>
      <c r="F90" s="80">
        <f t="shared" si="1"/>
        <v>40455</v>
      </c>
      <c r="G90" s="71" t="s">
        <v>20</v>
      </c>
      <c r="I90" s="66" t="s">
        <v>444</v>
      </c>
      <c r="J90" s="81">
        <v>1</v>
      </c>
      <c r="K90" s="74">
        <v>153549</v>
      </c>
    </row>
    <row r="91" spans="1:11" x14ac:dyDescent="0.25">
      <c r="A91" s="71" t="s">
        <v>333</v>
      </c>
      <c r="B91" s="77" t="s">
        <v>118</v>
      </c>
      <c r="C91" s="71" t="s">
        <v>19</v>
      </c>
      <c r="D91" s="72">
        <v>1</v>
      </c>
      <c r="E91" s="73">
        <v>139716</v>
      </c>
      <c r="F91" s="80">
        <f t="shared" si="1"/>
        <v>139716</v>
      </c>
      <c r="G91" s="71" t="s">
        <v>20</v>
      </c>
      <c r="I91" s="66" t="s">
        <v>533</v>
      </c>
      <c r="J91" s="81">
        <v>5.7015000000000002</v>
      </c>
      <c r="K91" s="74">
        <v>152817.3045</v>
      </c>
    </row>
    <row r="92" spans="1:11" x14ac:dyDescent="0.25">
      <c r="A92" s="71" t="s">
        <v>285</v>
      </c>
      <c r="B92" s="77" t="s">
        <v>156</v>
      </c>
      <c r="C92" s="71" t="s">
        <v>93</v>
      </c>
      <c r="D92" s="72">
        <v>1.228</v>
      </c>
      <c r="E92" s="73">
        <v>14</v>
      </c>
      <c r="F92" s="80">
        <f t="shared" si="1"/>
        <v>17.192</v>
      </c>
      <c r="G92" s="71" t="s">
        <v>50</v>
      </c>
      <c r="I92" s="66" t="s">
        <v>562</v>
      </c>
      <c r="J92" s="81">
        <v>1</v>
      </c>
      <c r="K92" s="74">
        <v>150561</v>
      </c>
    </row>
    <row r="93" spans="1:11" x14ac:dyDescent="0.25">
      <c r="A93" s="71" t="s">
        <v>306</v>
      </c>
      <c r="B93" s="77" t="s">
        <v>13</v>
      </c>
      <c r="C93" s="71" t="s">
        <v>14</v>
      </c>
      <c r="D93" s="72">
        <v>3.07</v>
      </c>
      <c r="E93" s="73">
        <v>128</v>
      </c>
      <c r="F93" s="80">
        <f t="shared" si="1"/>
        <v>392.96</v>
      </c>
      <c r="G93" s="71" t="s">
        <v>15</v>
      </c>
      <c r="I93" s="66" t="s">
        <v>368</v>
      </c>
      <c r="J93" s="81">
        <v>10.766799999999998</v>
      </c>
      <c r="K93" s="74">
        <v>144030.33799999999</v>
      </c>
    </row>
    <row r="94" spans="1:11" x14ac:dyDescent="0.25">
      <c r="A94" s="71" t="s">
        <v>334</v>
      </c>
      <c r="B94" s="77" t="s">
        <v>270</v>
      </c>
      <c r="C94" s="71" t="s">
        <v>17</v>
      </c>
      <c r="D94" s="72">
        <v>6140</v>
      </c>
      <c r="E94" s="73">
        <v>769</v>
      </c>
      <c r="F94" s="80">
        <f t="shared" si="1"/>
        <v>4721660</v>
      </c>
      <c r="G94" s="71" t="s">
        <v>20</v>
      </c>
      <c r="I94" s="66" t="s">
        <v>333</v>
      </c>
      <c r="J94" s="81">
        <v>1</v>
      </c>
      <c r="K94" s="74">
        <v>139716</v>
      </c>
    </row>
    <row r="95" spans="1:11" x14ac:dyDescent="0.25">
      <c r="A95" s="71" t="s">
        <v>335</v>
      </c>
      <c r="B95" s="77" t="s">
        <v>47</v>
      </c>
      <c r="C95" s="71" t="s">
        <v>14</v>
      </c>
      <c r="D95" s="72">
        <v>1</v>
      </c>
      <c r="E95" s="73">
        <v>503206</v>
      </c>
      <c r="F95" s="80">
        <f t="shared" si="1"/>
        <v>503206</v>
      </c>
      <c r="G95" s="71" t="s">
        <v>15</v>
      </c>
      <c r="I95" s="66" t="s">
        <v>527</v>
      </c>
      <c r="J95" s="81">
        <v>2.04</v>
      </c>
      <c r="K95" s="74">
        <v>131845.20000000001</v>
      </c>
    </row>
    <row r="96" spans="1:11" x14ac:dyDescent="0.25">
      <c r="A96" s="71" t="s">
        <v>336</v>
      </c>
      <c r="B96" s="77" t="s">
        <v>52</v>
      </c>
      <c r="C96" s="71" t="s">
        <v>26</v>
      </c>
      <c r="D96" s="72">
        <v>1.03</v>
      </c>
      <c r="E96" s="73">
        <v>59374</v>
      </c>
      <c r="F96" s="80">
        <f t="shared" si="1"/>
        <v>61155.22</v>
      </c>
      <c r="G96" s="71" t="s">
        <v>10</v>
      </c>
      <c r="I96" s="66" t="s">
        <v>542</v>
      </c>
      <c r="J96" s="81">
        <v>2</v>
      </c>
      <c r="K96" s="74">
        <v>126346</v>
      </c>
    </row>
    <row r="97" spans="1:11" x14ac:dyDescent="0.25">
      <c r="A97" s="71" t="s">
        <v>317</v>
      </c>
      <c r="B97" s="77" t="s">
        <v>147</v>
      </c>
      <c r="C97" s="71" t="s">
        <v>24</v>
      </c>
      <c r="D97" s="72">
        <v>1E-4</v>
      </c>
      <c r="E97" s="73">
        <v>24</v>
      </c>
      <c r="F97" s="80">
        <f t="shared" si="1"/>
        <v>2.4000000000000002E-3</v>
      </c>
      <c r="G97" s="71" t="s">
        <v>10</v>
      </c>
      <c r="I97" s="66" t="s">
        <v>496</v>
      </c>
      <c r="J97" s="81">
        <v>1.2800000000000002</v>
      </c>
      <c r="K97" s="74">
        <v>125129</v>
      </c>
    </row>
    <row r="98" spans="1:11" x14ac:dyDescent="0.25">
      <c r="A98" s="71" t="s">
        <v>318</v>
      </c>
      <c r="B98" s="77" t="s">
        <v>97</v>
      </c>
      <c r="C98" s="71" t="s">
        <v>93</v>
      </c>
      <c r="D98" s="72">
        <v>5.9999999999999995E-4</v>
      </c>
      <c r="E98" s="73">
        <v>70</v>
      </c>
      <c r="F98" s="80">
        <f t="shared" si="1"/>
        <v>4.1999999999999996E-2</v>
      </c>
      <c r="G98" s="71" t="s">
        <v>50</v>
      </c>
      <c r="I98" s="66" t="s">
        <v>336</v>
      </c>
      <c r="J98" s="81">
        <v>2.06</v>
      </c>
      <c r="K98" s="74">
        <v>122310.44</v>
      </c>
    </row>
    <row r="99" spans="1:11" x14ac:dyDescent="0.25">
      <c r="A99" s="71" t="s">
        <v>285</v>
      </c>
      <c r="B99" s="77" t="s">
        <v>156</v>
      </c>
      <c r="C99" s="71" t="s">
        <v>93</v>
      </c>
      <c r="D99" s="72">
        <v>0.04</v>
      </c>
      <c r="E99" s="73">
        <v>2719</v>
      </c>
      <c r="F99" s="80">
        <f t="shared" si="1"/>
        <v>108.76</v>
      </c>
      <c r="G99" s="71" t="s">
        <v>50</v>
      </c>
      <c r="I99" s="66" t="s">
        <v>373</v>
      </c>
      <c r="J99" s="81">
        <v>2.5703000000000005</v>
      </c>
      <c r="K99" s="74">
        <v>120412.43489999999</v>
      </c>
    </row>
    <row r="100" spans="1:11" x14ac:dyDescent="0.25">
      <c r="A100" s="71" t="s">
        <v>286</v>
      </c>
      <c r="B100" s="77" t="s">
        <v>287</v>
      </c>
      <c r="C100" s="71" t="s">
        <v>288</v>
      </c>
      <c r="D100" s="72">
        <v>1</v>
      </c>
      <c r="E100" s="73">
        <v>117</v>
      </c>
      <c r="F100" s="80">
        <f t="shared" si="1"/>
        <v>117</v>
      </c>
      <c r="G100" s="71" t="s">
        <v>20</v>
      </c>
      <c r="I100" s="66" t="s">
        <v>422</v>
      </c>
      <c r="J100" s="81">
        <v>0.2</v>
      </c>
      <c r="K100" s="74">
        <v>111067.20000000001</v>
      </c>
    </row>
    <row r="101" spans="1:11" x14ac:dyDescent="0.25">
      <c r="A101" s="71" t="s">
        <v>286</v>
      </c>
      <c r="B101" s="77" t="s">
        <v>287</v>
      </c>
      <c r="C101" s="71" t="s">
        <v>288</v>
      </c>
      <c r="D101" s="72">
        <v>0.02</v>
      </c>
      <c r="E101" s="73">
        <v>2789</v>
      </c>
      <c r="F101" s="80">
        <f t="shared" si="1"/>
        <v>55.78</v>
      </c>
      <c r="G101" s="71" t="s">
        <v>20</v>
      </c>
      <c r="I101" s="66" t="s">
        <v>452</v>
      </c>
      <c r="J101" s="81">
        <v>1</v>
      </c>
      <c r="K101" s="74">
        <v>109103</v>
      </c>
    </row>
    <row r="102" spans="1:11" x14ac:dyDescent="0.25">
      <c r="A102" s="71" t="s">
        <v>321</v>
      </c>
      <c r="B102" s="77" t="s">
        <v>284</v>
      </c>
      <c r="C102" s="71" t="s">
        <v>93</v>
      </c>
      <c r="D102" s="72">
        <v>2.1000000000000001E-2</v>
      </c>
      <c r="E102" s="73">
        <v>3067</v>
      </c>
      <c r="F102" s="80">
        <f t="shared" si="1"/>
        <v>64.407000000000011</v>
      </c>
      <c r="G102" s="71" t="s">
        <v>255</v>
      </c>
      <c r="I102" s="66" t="s">
        <v>534</v>
      </c>
      <c r="J102" s="81">
        <v>1.2816999999999998</v>
      </c>
      <c r="K102" s="74">
        <v>108483.69279999999</v>
      </c>
    </row>
    <row r="103" spans="1:11" x14ac:dyDescent="0.25">
      <c r="A103" s="71" t="s">
        <v>337</v>
      </c>
      <c r="B103" s="77" t="s">
        <v>158</v>
      </c>
      <c r="C103" s="71" t="s">
        <v>26</v>
      </c>
      <c r="D103" s="72">
        <v>1.3125</v>
      </c>
      <c r="E103" s="73">
        <v>134529</v>
      </c>
      <c r="F103" s="80">
        <f t="shared" si="1"/>
        <v>176569.3125</v>
      </c>
      <c r="G103" s="71" t="s">
        <v>10</v>
      </c>
      <c r="I103" s="66" t="s">
        <v>568</v>
      </c>
      <c r="J103" s="81">
        <v>1.01</v>
      </c>
      <c r="K103" s="74">
        <v>108442.69</v>
      </c>
    </row>
    <row r="104" spans="1:11" x14ac:dyDescent="0.25">
      <c r="A104" s="71" t="s">
        <v>338</v>
      </c>
      <c r="B104" s="77" t="s">
        <v>265</v>
      </c>
      <c r="C104" s="71" t="s">
        <v>26</v>
      </c>
      <c r="D104" s="72">
        <v>1.05</v>
      </c>
      <c r="E104" s="73">
        <v>15295</v>
      </c>
      <c r="F104" s="80">
        <f t="shared" si="1"/>
        <v>16059.75</v>
      </c>
      <c r="G104" s="71" t="s">
        <v>297</v>
      </c>
      <c r="I104" s="66" t="s">
        <v>352</v>
      </c>
      <c r="J104" s="81">
        <v>7.74</v>
      </c>
      <c r="K104" s="74">
        <v>107148.04000000001</v>
      </c>
    </row>
    <row r="105" spans="1:11" x14ac:dyDescent="0.25">
      <c r="A105" s="71" t="s">
        <v>286</v>
      </c>
      <c r="B105" s="77" t="s">
        <v>287</v>
      </c>
      <c r="C105" s="71" t="s">
        <v>288</v>
      </c>
      <c r="D105" s="72">
        <v>1</v>
      </c>
      <c r="E105" s="73">
        <v>875</v>
      </c>
      <c r="F105" s="80">
        <f t="shared" si="1"/>
        <v>875</v>
      </c>
      <c r="G105" s="71" t="s">
        <v>20</v>
      </c>
      <c r="I105" s="66" t="s">
        <v>440</v>
      </c>
      <c r="J105" s="81">
        <v>2</v>
      </c>
      <c r="K105" s="74">
        <v>100144</v>
      </c>
    </row>
    <row r="106" spans="1:11" x14ac:dyDescent="0.25">
      <c r="A106" s="71" t="s">
        <v>321</v>
      </c>
      <c r="B106" s="77" t="s">
        <v>284</v>
      </c>
      <c r="C106" s="71" t="s">
        <v>93</v>
      </c>
      <c r="D106" s="72">
        <v>0.1</v>
      </c>
      <c r="E106" s="73">
        <v>14603</v>
      </c>
      <c r="F106" s="80">
        <f t="shared" si="1"/>
        <v>1460.3000000000002</v>
      </c>
      <c r="G106" s="71" t="s">
        <v>255</v>
      </c>
      <c r="I106" s="66" t="s">
        <v>526</v>
      </c>
      <c r="J106" s="81">
        <v>13.68</v>
      </c>
      <c r="K106" s="74">
        <v>95384.56</v>
      </c>
    </row>
    <row r="107" spans="1:11" x14ac:dyDescent="0.25">
      <c r="A107" s="71" t="s">
        <v>339</v>
      </c>
      <c r="B107" s="77" t="s">
        <v>160</v>
      </c>
      <c r="C107" s="71" t="s">
        <v>26</v>
      </c>
      <c r="D107" s="72">
        <v>107.1</v>
      </c>
      <c r="E107" s="73">
        <v>69607</v>
      </c>
      <c r="F107" s="80">
        <f t="shared" si="1"/>
        <v>7454909.6999999993</v>
      </c>
      <c r="G107" s="71" t="s">
        <v>10</v>
      </c>
      <c r="I107" s="66" t="s">
        <v>377</v>
      </c>
      <c r="J107" s="81">
        <v>2.0407999999999999</v>
      </c>
      <c r="K107" s="74">
        <v>91774.33679999999</v>
      </c>
    </row>
    <row r="108" spans="1:11" x14ac:dyDescent="0.25">
      <c r="A108" s="71" t="s">
        <v>317</v>
      </c>
      <c r="B108" s="77" t="s">
        <v>147</v>
      </c>
      <c r="C108" s="71" t="s">
        <v>24</v>
      </c>
      <c r="D108" s="72">
        <v>1.0200000000000001E-2</v>
      </c>
      <c r="E108" s="73">
        <v>24</v>
      </c>
      <c r="F108" s="80">
        <f t="shared" si="1"/>
        <v>0.24480000000000002</v>
      </c>
      <c r="G108" s="71" t="s">
        <v>10</v>
      </c>
      <c r="I108" s="66" t="s">
        <v>512</v>
      </c>
      <c r="J108" s="81">
        <v>1.3</v>
      </c>
      <c r="K108" s="74">
        <v>87444.5</v>
      </c>
    </row>
    <row r="109" spans="1:11" x14ac:dyDescent="0.25">
      <c r="A109" s="71" t="s">
        <v>318</v>
      </c>
      <c r="B109" s="77" t="s">
        <v>97</v>
      </c>
      <c r="C109" s="71" t="s">
        <v>93</v>
      </c>
      <c r="D109" s="72">
        <v>6.1199999999999997E-2</v>
      </c>
      <c r="E109" s="73">
        <v>70</v>
      </c>
      <c r="F109" s="80">
        <f t="shared" si="1"/>
        <v>4.2839999999999998</v>
      </c>
      <c r="G109" s="71" t="s">
        <v>50</v>
      </c>
      <c r="I109" s="66" t="s">
        <v>379</v>
      </c>
      <c r="J109" s="81">
        <v>2.1790000000000003</v>
      </c>
      <c r="K109" s="74">
        <v>86456.936000000002</v>
      </c>
    </row>
    <row r="110" spans="1:11" x14ac:dyDescent="0.25">
      <c r="A110" s="71" t="s">
        <v>285</v>
      </c>
      <c r="B110" s="77" t="s">
        <v>156</v>
      </c>
      <c r="C110" s="71" t="s">
        <v>93</v>
      </c>
      <c r="D110" s="72">
        <v>4.08</v>
      </c>
      <c r="E110" s="73">
        <v>2719</v>
      </c>
      <c r="F110" s="80">
        <f t="shared" si="1"/>
        <v>11093.52</v>
      </c>
      <c r="G110" s="71" t="s">
        <v>50</v>
      </c>
      <c r="I110" s="66" t="s">
        <v>564</v>
      </c>
      <c r="J110" s="81">
        <v>1</v>
      </c>
      <c r="K110" s="74">
        <v>86035</v>
      </c>
    </row>
    <row r="111" spans="1:11" x14ac:dyDescent="0.25">
      <c r="A111" s="71" t="s">
        <v>306</v>
      </c>
      <c r="B111" s="77" t="s">
        <v>13</v>
      </c>
      <c r="C111" s="71" t="s">
        <v>14</v>
      </c>
      <c r="D111" s="72">
        <v>35.700000000000003</v>
      </c>
      <c r="E111" s="73">
        <v>89727</v>
      </c>
      <c r="F111" s="80">
        <f t="shared" si="1"/>
        <v>3203253.9000000004</v>
      </c>
      <c r="G111" s="71" t="s">
        <v>15</v>
      </c>
      <c r="I111" s="66" t="s">
        <v>381</v>
      </c>
      <c r="J111" s="81">
        <v>1.8040000000000003</v>
      </c>
      <c r="K111" s="74">
        <v>82135.027999999991</v>
      </c>
    </row>
    <row r="112" spans="1:11" x14ac:dyDescent="0.25">
      <c r="A112" s="71" t="s">
        <v>286</v>
      </c>
      <c r="B112" s="77" t="s">
        <v>287</v>
      </c>
      <c r="C112" s="71" t="s">
        <v>288</v>
      </c>
      <c r="D112" s="72">
        <v>2.04</v>
      </c>
      <c r="E112" s="73">
        <v>2789</v>
      </c>
      <c r="F112" s="80">
        <f t="shared" si="1"/>
        <v>5689.56</v>
      </c>
      <c r="G112" s="71" t="s">
        <v>20</v>
      </c>
      <c r="I112" s="66" t="s">
        <v>332</v>
      </c>
      <c r="J112" s="81">
        <v>2</v>
      </c>
      <c r="K112" s="74">
        <v>80910</v>
      </c>
    </row>
    <row r="113" spans="1:11" x14ac:dyDescent="0.25">
      <c r="A113" s="71" t="s">
        <v>286</v>
      </c>
      <c r="B113" s="77" t="s">
        <v>287</v>
      </c>
      <c r="C113" s="71" t="s">
        <v>288</v>
      </c>
      <c r="D113" s="72">
        <v>102</v>
      </c>
      <c r="E113" s="73">
        <v>298</v>
      </c>
      <c r="F113" s="80">
        <f t="shared" si="1"/>
        <v>30396</v>
      </c>
      <c r="G113" s="71" t="s">
        <v>20</v>
      </c>
      <c r="I113" s="66" t="s">
        <v>345</v>
      </c>
      <c r="J113" s="81">
        <v>2.9182999999999999</v>
      </c>
      <c r="K113" s="74">
        <v>80776.405700000003</v>
      </c>
    </row>
    <row r="114" spans="1:11" x14ac:dyDescent="0.25">
      <c r="A114" s="71" t="s">
        <v>305</v>
      </c>
      <c r="B114" s="77" t="s">
        <v>283</v>
      </c>
      <c r="C114" s="71" t="s">
        <v>93</v>
      </c>
      <c r="D114" s="72">
        <v>4.9980000000000002</v>
      </c>
      <c r="E114" s="73">
        <v>7156</v>
      </c>
      <c r="F114" s="80">
        <f t="shared" si="1"/>
        <v>35765.688000000002</v>
      </c>
      <c r="G114" s="71" t="s">
        <v>255</v>
      </c>
      <c r="I114" s="66" t="s">
        <v>328</v>
      </c>
      <c r="J114" s="81">
        <v>1</v>
      </c>
      <c r="K114" s="74">
        <v>77098</v>
      </c>
    </row>
    <row r="115" spans="1:11" x14ac:dyDescent="0.25">
      <c r="A115" s="71" t="s">
        <v>340</v>
      </c>
      <c r="B115" s="77" t="s">
        <v>91</v>
      </c>
      <c r="C115" s="71" t="s">
        <v>26</v>
      </c>
      <c r="D115" s="72">
        <v>1.05</v>
      </c>
      <c r="E115" s="73">
        <v>99580</v>
      </c>
      <c r="F115" s="80">
        <f t="shared" si="1"/>
        <v>104559</v>
      </c>
      <c r="G115" s="71" t="s">
        <v>10</v>
      </c>
      <c r="I115" s="66" t="s">
        <v>446</v>
      </c>
      <c r="J115" s="81">
        <v>1</v>
      </c>
      <c r="K115" s="74">
        <v>75556</v>
      </c>
    </row>
    <row r="116" spans="1:11" x14ac:dyDescent="0.25">
      <c r="A116" s="71" t="s">
        <v>317</v>
      </c>
      <c r="B116" s="77" t="s">
        <v>147</v>
      </c>
      <c r="C116" s="71" t="s">
        <v>24</v>
      </c>
      <c r="D116" s="72">
        <v>1E-4</v>
      </c>
      <c r="E116" s="73">
        <v>24</v>
      </c>
      <c r="F116" s="80">
        <f t="shared" si="1"/>
        <v>2.4000000000000002E-3</v>
      </c>
      <c r="G116" s="71" t="s">
        <v>10</v>
      </c>
      <c r="I116" s="66" t="s">
        <v>515</v>
      </c>
      <c r="J116" s="81">
        <v>2.1</v>
      </c>
      <c r="K116" s="74">
        <v>73409.7</v>
      </c>
    </row>
    <row r="117" spans="1:11" x14ac:dyDescent="0.25">
      <c r="A117" s="71" t="s">
        <v>341</v>
      </c>
      <c r="B117" s="77" t="s">
        <v>21</v>
      </c>
      <c r="C117" s="71" t="s">
        <v>19</v>
      </c>
      <c r="D117" s="72">
        <v>1.7899999999999999E-2</v>
      </c>
      <c r="E117" s="73">
        <v>794</v>
      </c>
      <c r="F117" s="80">
        <f t="shared" si="1"/>
        <v>14.2126</v>
      </c>
      <c r="G117" s="71" t="s">
        <v>20</v>
      </c>
      <c r="I117" s="66" t="s">
        <v>303</v>
      </c>
      <c r="J117" s="81">
        <v>0.58310000000000006</v>
      </c>
      <c r="K117" s="74">
        <v>68949.202300000004</v>
      </c>
    </row>
    <row r="118" spans="1:11" x14ac:dyDescent="0.25">
      <c r="A118" s="71" t="s">
        <v>318</v>
      </c>
      <c r="B118" s="77" t="s">
        <v>97</v>
      </c>
      <c r="C118" s="71" t="s">
        <v>93</v>
      </c>
      <c r="D118" s="72">
        <v>5.9999999999999995E-4</v>
      </c>
      <c r="E118" s="73">
        <v>70</v>
      </c>
      <c r="F118" s="80">
        <f t="shared" si="1"/>
        <v>4.1999999999999996E-2</v>
      </c>
      <c r="G118" s="71" t="s">
        <v>50</v>
      </c>
      <c r="I118" s="66" t="s">
        <v>454</v>
      </c>
      <c r="J118" s="81">
        <v>2.6160999999999999</v>
      </c>
      <c r="K118" s="74">
        <v>68695.3652</v>
      </c>
    </row>
    <row r="119" spans="1:11" x14ac:dyDescent="0.25">
      <c r="A119" s="71" t="s">
        <v>285</v>
      </c>
      <c r="B119" s="77" t="s">
        <v>156</v>
      </c>
      <c r="C119" s="71" t="s">
        <v>93</v>
      </c>
      <c r="D119" s="72">
        <v>0.04</v>
      </c>
      <c r="E119" s="73">
        <v>2719</v>
      </c>
      <c r="F119" s="80">
        <f t="shared" si="1"/>
        <v>108.76</v>
      </c>
      <c r="G119" s="71" t="s">
        <v>50</v>
      </c>
      <c r="I119" s="66" t="s">
        <v>310</v>
      </c>
      <c r="J119" s="81">
        <v>4.8559999999999999</v>
      </c>
      <c r="K119" s="74">
        <v>62597.311999999998</v>
      </c>
    </row>
    <row r="120" spans="1:11" x14ac:dyDescent="0.25">
      <c r="A120" s="71" t="s">
        <v>306</v>
      </c>
      <c r="B120" s="77" t="s">
        <v>13</v>
      </c>
      <c r="C120" s="71" t="s">
        <v>14</v>
      </c>
      <c r="D120" s="72">
        <v>0.17</v>
      </c>
      <c r="E120" s="73">
        <v>43582</v>
      </c>
      <c r="F120" s="80">
        <f t="shared" si="1"/>
        <v>7408.9400000000005</v>
      </c>
      <c r="G120" s="71" t="s">
        <v>15</v>
      </c>
      <c r="I120" s="66" t="s">
        <v>530</v>
      </c>
      <c r="J120" s="81">
        <v>2.0808</v>
      </c>
      <c r="K120" s="74">
        <v>58614.055200000003</v>
      </c>
    </row>
    <row r="121" spans="1:11" x14ac:dyDescent="0.25">
      <c r="A121" s="71" t="s">
        <v>286</v>
      </c>
      <c r="B121" s="77" t="s">
        <v>287</v>
      </c>
      <c r="C121" s="71" t="s">
        <v>288</v>
      </c>
      <c r="D121" s="72">
        <v>0.02</v>
      </c>
      <c r="E121" s="73">
        <v>2789</v>
      </c>
      <c r="F121" s="80">
        <f t="shared" si="1"/>
        <v>55.78</v>
      </c>
      <c r="G121" s="71" t="s">
        <v>20</v>
      </c>
      <c r="I121" s="66" t="s">
        <v>410</v>
      </c>
      <c r="J121" s="81">
        <v>0.38</v>
      </c>
      <c r="K121" s="74">
        <v>54544.82</v>
      </c>
    </row>
    <row r="122" spans="1:11" x14ac:dyDescent="0.25">
      <c r="A122" s="71" t="s">
        <v>286</v>
      </c>
      <c r="B122" s="77" t="s">
        <v>287</v>
      </c>
      <c r="C122" s="71" t="s">
        <v>288</v>
      </c>
      <c r="D122" s="72">
        <v>1</v>
      </c>
      <c r="E122" s="73">
        <v>439</v>
      </c>
      <c r="F122" s="80">
        <f t="shared" si="1"/>
        <v>439</v>
      </c>
      <c r="G122" s="71" t="s">
        <v>20</v>
      </c>
      <c r="I122" s="66" t="s">
        <v>563</v>
      </c>
      <c r="J122" s="81">
        <v>1.25</v>
      </c>
      <c r="K122" s="74">
        <v>49945</v>
      </c>
    </row>
    <row r="123" spans="1:11" x14ac:dyDescent="0.25">
      <c r="A123" s="71" t="s">
        <v>342</v>
      </c>
      <c r="B123" s="77" t="s">
        <v>263</v>
      </c>
      <c r="C123" s="71" t="s">
        <v>93</v>
      </c>
      <c r="D123" s="72">
        <v>4.5999999999999999E-2</v>
      </c>
      <c r="E123" s="73">
        <v>19162</v>
      </c>
      <c r="F123" s="80">
        <f t="shared" si="1"/>
        <v>881.452</v>
      </c>
      <c r="G123" s="71" t="s">
        <v>297</v>
      </c>
      <c r="I123" s="66" t="s">
        <v>460</v>
      </c>
      <c r="J123" s="81">
        <v>1.02</v>
      </c>
      <c r="K123" s="74">
        <v>48228.66</v>
      </c>
    </row>
    <row r="124" spans="1:11" x14ac:dyDescent="0.25">
      <c r="A124" s="71" t="s">
        <v>343</v>
      </c>
      <c r="B124" s="77" t="s">
        <v>171</v>
      </c>
      <c r="C124" s="71" t="s">
        <v>172</v>
      </c>
      <c r="D124" s="72">
        <v>73</v>
      </c>
      <c r="E124" s="73">
        <v>1533</v>
      </c>
      <c r="F124" s="80">
        <f t="shared" si="1"/>
        <v>111909</v>
      </c>
      <c r="G124" s="71" t="s">
        <v>10</v>
      </c>
      <c r="I124" s="66" t="s">
        <v>492</v>
      </c>
      <c r="J124" s="81">
        <v>1</v>
      </c>
      <c r="K124" s="74">
        <v>47238</v>
      </c>
    </row>
    <row r="125" spans="1:11" x14ac:dyDescent="0.25">
      <c r="A125" s="71" t="s">
        <v>344</v>
      </c>
      <c r="B125" s="77" t="s">
        <v>276</v>
      </c>
      <c r="C125" s="71" t="s">
        <v>19</v>
      </c>
      <c r="D125" s="72">
        <v>0.3</v>
      </c>
      <c r="E125" s="73">
        <v>17432</v>
      </c>
      <c r="F125" s="80">
        <f t="shared" si="1"/>
        <v>5229.5999999999995</v>
      </c>
      <c r="G125" s="71" t="s">
        <v>20</v>
      </c>
      <c r="I125" s="66" t="s">
        <v>522</v>
      </c>
      <c r="J125" s="81">
        <v>0.59389999999999998</v>
      </c>
      <c r="K125" s="74">
        <v>41907.365700000002</v>
      </c>
    </row>
    <row r="126" spans="1:11" x14ac:dyDescent="0.25">
      <c r="A126" s="71" t="s">
        <v>345</v>
      </c>
      <c r="B126" s="77" t="s">
        <v>78</v>
      </c>
      <c r="C126" s="71" t="s">
        <v>26</v>
      </c>
      <c r="D126" s="72">
        <v>1.3</v>
      </c>
      <c r="E126" s="73">
        <v>30668</v>
      </c>
      <c r="F126" s="80">
        <f t="shared" si="1"/>
        <v>39868.400000000001</v>
      </c>
      <c r="G126" s="71" t="s">
        <v>10</v>
      </c>
      <c r="I126" s="66" t="s">
        <v>301</v>
      </c>
      <c r="J126" s="81">
        <v>4.6390000000000002</v>
      </c>
      <c r="K126" s="74">
        <v>37766.099000000002</v>
      </c>
    </row>
    <row r="127" spans="1:11" x14ac:dyDescent="0.25">
      <c r="A127" s="71" t="s">
        <v>306</v>
      </c>
      <c r="B127" s="77" t="s">
        <v>13</v>
      </c>
      <c r="C127" s="71" t="s">
        <v>14</v>
      </c>
      <c r="D127" s="72">
        <v>0.216</v>
      </c>
      <c r="E127" s="73">
        <v>55374</v>
      </c>
      <c r="F127" s="80">
        <f t="shared" si="1"/>
        <v>11960.784</v>
      </c>
      <c r="G127" s="71" t="s">
        <v>15</v>
      </c>
      <c r="I127" s="66" t="s">
        <v>356</v>
      </c>
      <c r="J127" s="81">
        <v>1.0087999999999999</v>
      </c>
      <c r="K127" s="74">
        <v>37594.7304</v>
      </c>
    </row>
    <row r="128" spans="1:11" x14ac:dyDescent="0.25">
      <c r="A128" s="71" t="s">
        <v>346</v>
      </c>
      <c r="B128" s="77" t="s">
        <v>266</v>
      </c>
      <c r="C128" s="71" t="s">
        <v>93</v>
      </c>
      <c r="D128" s="72">
        <v>8.8200000000000001E-2</v>
      </c>
      <c r="E128" s="73">
        <v>17420</v>
      </c>
      <c r="F128" s="80">
        <f t="shared" si="1"/>
        <v>1536.444</v>
      </c>
      <c r="G128" s="71" t="s">
        <v>297</v>
      </c>
      <c r="I128" s="66" t="s">
        <v>400</v>
      </c>
      <c r="J128" s="81">
        <v>2.4</v>
      </c>
      <c r="K128" s="74">
        <v>35396</v>
      </c>
    </row>
    <row r="129" spans="1:11" x14ac:dyDescent="0.25">
      <c r="A129" s="71" t="s">
        <v>286</v>
      </c>
      <c r="B129" s="77" t="s">
        <v>287</v>
      </c>
      <c r="C129" s="71" t="s">
        <v>288</v>
      </c>
      <c r="D129" s="72">
        <v>1</v>
      </c>
      <c r="E129" s="73">
        <v>730</v>
      </c>
      <c r="F129" s="80">
        <f t="shared" si="1"/>
        <v>730</v>
      </c>
      <c r="G129" s="71" t="s">
        <v>20</v>
      </c>
      <c r="I129" s="66" t="s">
        <v>513</v>
      </c>
      <c r="J129" s="81">
        <v>1.0406</v>
      </c>
      <c r="K129" s="74">
        <v>32756.9022</v>
      </c>
    </row>
    <row r="130" spans="1:11" x14ac:dyDescent="0.25">
      <c r="A130" s="71" t="s">
        <v>347</v>
      </c>
      <c r="B130" s="77" t="s">
        <v>252</v>
      </c>
      <c r="C130" s="71" t="s">
        <v>26</v>
      </c>
      <c r="D130" s="72">
        <v>1.02</v>
      </c>
      <c r="E130" s="73">
        <v>132062</v>
      </c>
      <c r="F130" s="80">
        <f t="shared" si="1"/>
        <v>134703.24</v>
      </c>
      <c r="G130" s="71" t="s">
        <v>10</v>
      </c>
      <c r="I130" s="66" t="s">
        <v>402</v>
      </c>
      <c r="J130" s="81">
        <v>4</v>
      </c>
      <c r="K130" s="74">
        <v>31656</v>
      </c>
    </row>
    <row r="131" spans="1:11" x14ac:dyDescent="0.25">
      <c r="A131" s="71" t="s">
        <v>305</v>
      </c>
      <c r="B131" s="77" t="s">
        <v>283</v>
      </c>
      <c r="C131" s="71" t="s">
        <v>93</v>
      </c>
      <c r="D131" s="72">
        <v>0.1</v>
      </c>
      <c r="E131" s="73">
        <v>14603</v>
      </c>
      <c r="F131" s="80">
        <f t="shared" ref="F131:F194" si="2">+D131*E131</f>
        <v>1460.3000000000002</v>
      </c>
      <c r="G131" s="71" t="s">
        <v>255</v>
      </c>
      <c r="I131" s="66" t="s">
        <v>298</v>
      </c>
      <c r="J131" s="81">
        <v>1.2863999999999998</v>
      </c>
      <c r="K131" s="74">
        <v>30803.211400000007</v>
      </c>
    </row>
    <row r="132" spans="1:11" x14ac:dyDescent="0.25">
      <c r="A132" s="71" t="s">
        <v>348</v>
      </c>
      <c r="B132" s="77" t="s">
        <v>251</v>
      </c>
      <c r="C132" s="71" t="s">
        <v>26</v>
      </c>
      <c r="D132" s="72">
        <v>1.02</v>
      </c>
      <c r="E132" s="73">
        <v>135904</v>
      </c>
      <c r="F132" s="80">
        <f t="shared" si="2"/>
        <v>138622.08000000002</v>
      </c>
      <c r="G132" s="71" t="s">
        <v>10</v>
      </c>
      <c r="I132" s="66" t="s">
        <v>355</v>
      </c>
      <c r="J132" s="81">
        <v>2.1456</v>
      </c>
      <c r="K132" s="74">
        <v>30482.663199999995</v>
      </c>
    </row>
    <row r="133" spans="1:11" x14ac:dyDescent="0.25">
      <c r="A133" s="71" t="s">
        <v>286</v>
      </c>
      <c r="B133" s="77" t="s">
        <v>287</v>
      </c>
      <c r="C133" s="71" t="s">
        <v>288</v>
      </c>
      <c r="D133" s="72">
        <v>1</v>
      </c>
      <c r="E133" s="73">
        <v>2074</v>
      </c>
      <c r="F133" s="80">
        <f t="shared" si="2"/>
        <v>2074</v>
      </c>
      <c r="G133" s="71" t="s">
        <v>20</v>
      </c>
      <c r="I133" s="66" t="s">
        <v>551</v>
      </c>
      <c r="J133" s="81">
        <v>0.7</v>
      </c>
      <c r="K133" s="74">
        <v>26056.1</v>
      </c>
    </row>
    <row r="134" spans="1:11" x14ac:dyDescent="0.25">
      <c r="A134" s="71" t="s">
        <v>305</v>
      </c>
      <c r="B134" s="77" t="s">
        <v>283</v>
      </c>
      <c r="C134" s="71" t="s">
        <v>93</v>
      </c>
      <c r="D134" s="72">
        <v>0.14199999999999999</v>
      </c>
      <c r="E134" s="73">
        <v>20737</v>
      </c>
      <c r="F134" s="80">
        <f t="shared" si="2"/>
        <v>2944.6539999999995</v>
      </c>
      <c r="G134" s="71" t="s">
        <v>255</v>
      </c>
      <c r="I134" s="66" t="s">
        <v>388</v>
      </c>
      <c r="J134" s="81">
        <v>2.6665999999999999</v>
      </c>
      <c r="K134" s="74">
        <v>25794.021799999999</v>
      </c>
    </row>
    <row r="135" spans="1:11" x14ac:dyDescent="0.25">
      <c r="A135" s="71" t="s">
        <v>317</v>
      </c>
      <c r="B135" s="77" t="s">
        <v>147</v>
      </c>
      <c r="C135" s="71" t="s">
        <v>24</v>
      </c>
      <c r="D135" s="72">
        <v>2.9999999999999997E-4</v>
      </c>
      <c r="E135" s="73">
        <v>71</v>
      </c>
      <c r="F135" s="80">
        <f t="shared" si="2"/>
        <v>2.1299999999999999E-2</v>
      </c>
      <c r="G135" s="71" t="s">
        <v>10</v>
      </c>
      <c r="I135" s="66" t="s">
        <v>521</v>
      </c>
      <c r="J135" s="81">
        <v>0.59389999999999998</v>
      </c>
      <c r="K135" s="74">
        <v>25121.376099999998</v>
      </c>
    </row>
    <row r="136" spans="1:11" x14ac:dyDescent="0.25">
      <c r="A136" s="71" t="s">
        <v>318</v>
      </c>
      <c r="B136" s="77" t="s">
        <v>97</v>
      </c>
      <c r="C136" s="71" t="s">
        <v>93</v>
      </c>
      <c r="D136" s="72">
        <v>1.5E-3</v>
      </c>
      <c r="E136" s="73">
        <v>174</v>
      </c>
      <c r="F136" s="80">
        <f t="shared" si="2"/>
        <v>0.26100000000000001</v>
      </c>
      <c r="G136" s="71" t="s">
        <v>50</v>
      </c>
      <c r="I136" s="66" t="s">
        <v>428</v>
      </c>
      <c r="J136" s="81">
        <v>1</v>
      </c>
      <c r="K136" s="74">
        <v>24174</v>
      </c>
    </row>
    <row r="137" spans="1:11" x14ac:dyDescent="0.25">
      <c r="A137" s="71" t="s">
        <v>304</v>
      </c>
      <c r="B137" s="77" t="s">
        <v>51</v>
      </c>
      <c r="C137" s="71" t="s">
        <v>26</v>
      </c>
      <c r="D137" s="72">
        <v>0.30599999999999999</v>
      </c>
      <c r="E137" s="73">
        <v>15082</v>
      </c>
      <c r="F137" s="80">
        <f t="shared" si="2"/>
        <v>4615.0919999999996</v>
      </c>
      <c r="G137" s="71" t="s">
        <v>10</v>
      </c>
      <c r="I137" s="66" t="s">
        <v>458</v>
      </c>
      <c r="J137" s="81">
        <v>1.3359999999999999</v>
      </c>
      <c r="K137" s="74">
        <v>23771.362300000001</v>
      </c>
    </row>
    <row r="138" spans="1:11" x14ac:dyDescent="0.25">
      <c r="A138" s="71" t="s">
        <v>348</v>
      </c>
      <c r="B138" s="77" t="s">
        <v>251</v>
      </c>
      <c r="C138" s="71" t="s">
        <v>26</v>
      </c>
      <c r="D138" s="72">
        <v>1.02</v>
      </c>
      <c r="E138" s="73">
        <v>135904</v>
      </c>
      <c r="F138" s="80">
        <f t="shared" si="2"/>
        <v>138622.08000000002</v>
      </c>
      <c r="G138" s="71" t="s">
        <v>10</v>
      </c>
      <c r="I138" s="66" t="s">
        <v>362</v>
      </c>
      <c r="J138" s="81">
        <v>232.41</v>
      </c>
      <c r="K138" s="74">
        <v>23705.82</v>
      </c>
    </row>
    <row r="139" spans="1:11" x14ac:dyDescent="0.25">
      <c r="A139" s="71" t="s">
        <v>285</v>
      </c>
      <c r="B139" s="77" t="s">
        <v>156</v>
      </c>
      <c r="C139" s="71" t="s">
        <v>93</v>
      </c>
      <c r="D139" s="72">
        <v>0.1</v>
      </c>
      <c r="E139" s="73">
        <v>6799</v>
      </c>
      <c r="F139" s="80">
        <f t="shared" si="2"/>
        <v>679.90000000000009</v>
      </c>
      <c r="G139" s="71" t="s">
        <v>50</v>
      </c>
      <c r="I139" s="66" t="s">
        <v>535</v>
      </c>
      <c r="J139" s="81">
        <v>0.48980000000000001</v>
      </c>
      <c r="K139" s="74">
        <v>22076.923200000001</v>
      </c>
    </row>
    <row r="140" spans="1:11" x14ac:dyDescent="0.25">
      <c r="A140" s="71" t="s">
        <v>349</v>
      </c>
      <c r="B140" s="77" t="s">
        <v>161</v>
      </c>
      <c r="C140" s="71" t="s">
        <v>26</v>
      </c>
      <c r="D140" s="72">
        <v>0.7</v>
      </c>
      <c r="E140" s="73">
        <v>108627</v>
      </c>
      <c r="F140" s="80">
        <f t="shared" si="2"/>
        <v>76038.899999999994</v>
      </c>
      <c r="G140" s="71" t="s">
        <v>10</v>
      </c>
      <c r="I140" s="66" t="s">
        <v>466</v>
      </c>
      <c r="J140" s="81">
        <v>1.02</v>
      </c>
      <c r="K140" s="74">
        <v>21409.8</v>
      </c>
    </row>
    <row r="141" spans="1:11" x14ac:dyDescent="0.25">
      <c r="A141" s="71" t="s">
        <v>286</v>
      </c>
      <c r="B141" s="77" t="s">
        <v>287</v>
      </c>
      <c r="C141" s="71" t="s">
        <v>288</v>
      </c>
      <c r="D141" s="72">
        <v>0.05</v>
      </c>
      <c r="E141" s="73">
        <v>6972</v>
      </c>
      <c r="F141" s="80">
        <f t="shared" si="2"/>
        <v>348.6</v>
      </c>
      <c r="G141" s="71" t="s">
        <v>20</v>
      </c>
      <c r="I141" s="66" t="s">
        <v>393</v>
      </c>
      <c r="J141" s="81">
        <v>3.9714999999999998</v>
      </c>
      <c r="K141" s="74">
        <v>18950.828500000003</v>
      </c>
    </row>
    <row r="142" spans="1:11" x14ac:dyDescent="0.25">
      <c r="A142" s="71" t="s">
        <v>286</v>
      </c>
      <c r="B142" s="77" t="s">
        <v>287</v>
      </c>
      <c r="C142" s="71" t="s">
        <v>288</v>
      </c>
      <c r="D142" s="72">
        <v>1</v>
      </c>
      <c r="E142" s="73">
        <v>5516</v>
      </c>
      <c r="F142" s="80">
        <f t="shared" si="2"/>
        <v>5516</v>
      </c>
      <c r="G142" s="71" t="s">
        <v>20</v>
      </c>
      <c r="I142" s="66" t="s">
        <v>411</v>
      </c>
      <c r="J142" s="81">
        <v>2.04</v>
      </c>
      <c r="K142" s="74">
        <v>17947.920000000002</v>
      </c>
    </row>
    <row r="143" spans="1:11" x14ac:dyDescent="0.25">
      <c r="A143" s="71" t="s">
        <v>298</v>
      </c>
      <c r="B143" s="77" t="s">
        <v>275</v>
      </c>
      <c r="C143" s="71" t="s">
        <v>22</v>
      </c>
      <c r="D143" s="72">
        <v>2.5000000000000001E-2</v>
      </c>
      <c r="E143" s="73">
        <v>3751</v>
      </c>
      <c r="F143" s="80">
        <f t="shared" si="2"/>
        <v>93.775000000000006</v>
      </c>
      <c r="G143" s="71" t="s">
        <v>20</v>
      </c>
      <c r="I143" s="66" t="s">
        <v>354</v>
      </c>
      <c r="J143" s="81">
        <v>2</v>
      </c>
      <c r="K143" s="74">
        <v>17676</v>
      </c>
    </row>
    <row r="144" spans="1:11" x14ac:dyDescent="0.25">
      <c r="A144" s="71" t="s">
        <v>305</v>
      </c>
      <c r="B144" s="77" t="s">
        <v>283</v>
      </c>
      <c r="C144" s="71" t="s">
        <v>93</v>
      </c>
      <c r="D144" s="72">
        <v>0.33</v>
      </c>
      <c r="E144" s="73">
        <v>48191</v>
      </c>
      <c r="F144" s="80">
        <f t="shared" si="2"/>
        <v>15903.03</v>
      </c>
      <c r="G144" s="71" t="s">
        <v>255</v>
      </c>
      <c r="I144" s="66" t="s">
        <v>417</v>
      </c>
      <c r="J144" s="81">
        <v>2</v>
      </c>
      <c r="K144" s="74">
        <v>16330</v>
      </c>
    </row>
    <row r="145" spans="1:11" x14ac:dyDescent="0.25">
      <c r="A145" s="71" t="s">
        <v>317</v>
      </c>
      <c r="B145" s="77" t="s">
        <v>147</v>
      </c>
      <c r="C145" s="71" t="s">
        <v>24</v>
      </c>
      <c r="D145" s="72">
        <v>2.9999999999999997E-4</v>
      </c>
      <c r="E145" s="73">
        <v>71</v>
      </c>
      <c r="F145" s="80">
        <f t="shared" si="2"/>
        <v>2.1299999999999999E-2</v>
      </c>
      <c r="G145" s="71" t="s">
        <v>10</v>
      </c>
      <c r="I145" s="66" t="s">
        <v>338</v>
      </c>
      <c r="J145" s="81">
        <v>1.05</v>
      </c>
      <c r="K145" s="74">
        <v>16059.75</v>
      </c>
    </row>
    <row r="146" spans="1:11" x14ac:dyDescent="0.25">
      <c r="A146" s="71" t="s">
        <v>350</v>
      </c>
      <c r="B146" s="77" t="s">
        <v>159</v>
      </c>
      <c r="C146" s="71" t="s">
        <v>26</v>
      </c>
      <c r="D146" s="72">
        <v>1.02</v>
      </c>
      <c r="E146" s="73">
        <v>222920</v>
      </c>
      <c r="F146" s="80">
        <f t="shared" si="2"/>
        <v>227378.4</v>
      </c>
      <c r="G146" s="71" t="s">
        <v>10</v>
      </c>
      <c r="I146" s="66" t="s">
        <v>321</v>
      </c>
      <c r="J146" s="81">
        <v>0.75839999999999996</v>
      </c>
      <c r="K146" s="74">
        <v>14728.965400000001</v>
      </c>
    </row>
    <row r="147" spans="1:11" x14ac:dyDescent="0.25">
      <c r="A147" s="71" t="s">
        <v>318</v>
      </c>
      <c r="B147" s="77" t="s">
        <v>97</v>
      </c>
      <c r="C147" s="71" t="s">
        <v>93</v>
      </c>
      <c r="D147" s="72">
        <v>1.2999999999999999E-3</v>
      </c>
      <c r="E147" s="73">
        <v>151</v>
      </c>
      <c r="F147" s="80">
        <f t="shared" si="2"/>
        <v>0.1963</v>
      </c>
      <c r="G147" s="71" t="s">
        <v>50</v>
      </c>
      <c r="I147" s="66" t="s">
        <v>552</v>
      </c>
      <c r="J147" s="81">
        <v>0.7</v>
      </c>
      <c r="K147" s="74">
        <v>13745.199999999999</v>
      </c>
    </row>
    <row r="148" spans="1:11" x14ac:dyDescent="0.25">
      <c r="A148" s="71" t="s">
        <v>285</v>
      </c>
      <c r="B148" s="77" t="s">
        <v>156</v>
      </c>
      <c r="C148" s="71" t="s">
        <v>93</v>
      </c>
      <c r="D148" s="72">
        <v>8.4000000000000005E-2</v>
      </c>
      <c r="E148" s="73">
        <v>5711</v>
      </c>
      <c r="F148" s="80">
        <f t="shared" si="2"/>
        <v>479.72400000000005</v>
      </c>
      <c r="G148" s="71" t="s">
        <v>50</v>
      </c>
      <c r="I148" s="66" t="s">
        <v>318</v>
      </c>
      <c r="J148" s="81">
        <v>1.0067999999999997</v>
      </c>
      <c r="K148" s="74">
        <v>13351.891700000006</v>
      </c>
    </row>
    <row r="149" spans="1:11" x14ac:dyDescent="0.25">
      <c r="A149" s="71" t="s">
        <v>286</v>
      </c>
      <c r="B149" s="77" t="s">
        <v>287</v>
      </c>
      <c r="C149" s="71" t="s">
        <v>288</v>
      </c>
      <c r="D149" s="72">
        <v>1</v>
      </c>
      <c r="E149" s="73">
        <v>907</v>
      </c>
      <c r="F149" s="80">
        <f t="shared" si="2"/>
        <v>907</v>
      </c>
      <c r="G149" s="71" t="s">
        <v>20</v>
      </c>
      <c r="I149" s="66" t="s">
        <v>525</v>
      </c>
      <c r="J149" s="81">
        <v>0.32550000000000001</v>
      </c>
      <c r="K149" s="74">
        <v>13084</v>
      </c>
    </row>
    <row r="150" spans="1:11" x14ac:dyDescent="0.25">
      <c r="A150" s="71" t="s">
        <v>286</v>
      </c>
      <c r="B150" s="77" t="s">
        <v>287</v>
      </c>
      <c r="C150" s="71" t="s">
        <v>288</v>
      </c>
      <c r="D150" s="72">
        <v>4.2000000000000003E-2</v>
      </c>
      <c r="E150" s="73">
        <v>5857</v>
      </c>
      <c r="F150" s="80">
        <f t="shared" si="2"/>
        <v>245.99400000000003</v>
      </c>
      <c r="G150" s="71" t="s">
        <v>20</v>
      </c>
      <c r="I150" s="66" t="s">
        <v>430</v>
      </c>
      <c r="J150" s="81">
        <v>1</v>
      </c>
      <c r="K150" s="74">
        <v>12872</v>
      </c>
    </row>
    <row r="151" spans="1:11" x14ac:dyDescent="0.25">
      <c r="A151" s="71" t="s">
        <v>305</v>
      </c>
      <c r="B151" s="77" t="s">
        <v>283</v>
      </c>
      <c r="C151" s="71" t="s">
        <v>93</v>
      </c>
      <c r="D151" s="72">
        <v>0.16700000000000001</v>
      </c>
      <c r="E151" s="73">
        <v>24387</v>
      </c>
      <c r="F151" s="80">
        <f t="shared" si="2"/>
        <v>4072.6290000000004</v>
      </c>
      <c r="G151" s="71" t="s">
        <v>255</v>
      </c>
      <c r="I151" s="66" t="s">
        <v>353</v>
      </c>
      <c r="J151" s="81">
        <v>2</v>
      </c>
      <c r="K151" s="74">
        <v>12514</v>
      </c>
    </row>
    <row r="152" spans="1:11" x14ac:dyDescent="0.25">
      <c r="A152" s="71" t="s">
        <v>351</v>
      </c>
      <c r="B152" s="77" t="s">
        <v>250</v>
      </c>
      <c r="C152" s="71" t="s">
        <v>26</v>
      </c>
      <c r="D152" s="72">
        <v>10.199999999999999</v>
      </c>
      <c r="E152" s="73">
        <v>293222</v>
      </c>
      <c r="F152" s="80">
        <f t="shared" si="2"/>
        <v>2990864.4</v>
      </c>
      <c r="G152" s="71" t="s">
        <v>10</v>
      </c>
      <c r="I152" s="66" t="s">
        <v>471</v>
      </c>
      <c r="J152" s="81">
        <v>1</v>
      </c>
      <c r="K152" s="74">
        <v>12172</v>
      </c>
    </row>
    <row r="153" spans="1:11" x14ac:dyDescent="0.25">
      <c r="A153" s="71" t="s">
        <v>286</v>
      </c>
      <c r="B153" s="77" t="s">
        <v>287</v>
      </c>
      <c r="C153" s="71" t="s">
        <v>288</v>
      </c>
      <c r="D153" s="72">
        <v>10</v>
      </c>
      <c r="E153" s="73">
        <v>1971</v>
      </c>
      <c r="F153" s="80">
        <f t="shared" si="2"/>
        <v>19710</v>
      </c>
      <c r="G153" s="71" t="s">
        <v>20</v>
      </c>
      <c r="I153" s="66" t="s">
        <v>320</v>
      </c>
      <c r="J153" s="81">
        <v>0.33599999999999997</v>
      </c>
      <c r="K153" s="74">
        <v>12102.610199999999</v>
      </c>
    </row>
    <row r="154" spans="1:11" x14ac:dyDescent="0.25">
      <c r="A154" s="71" t="s">
        <v>298</v>
      </c>
      <c r="B154" s="77" t="s">
        <v>275</v>
      </c>
      <c r="C154" s="71" t="s">
        <v>22</v>
      </c>
      <c r="D154" s="72">
        <v>0.51</v>
      </c>
      <c r="E154" s="73">
        <v>7652</v>
      </c>
      <c r="F154" s="80">
        <f t="shared" si="2"/>
        <v>3902.52</v>
      </c>
      <c r="G154" s="71" t="s">
        <v>20</v>
      </c>
      <c r="I154" s="66" t="s">
        <v>394</v>
      </c>
      <c r="J154" s="81">
        <v>1.4279999999999999</v>
      </c>
      <c r="K154" s="74">
        <v>12050.892</v>
      </c>
    </row>
    <row r="155" spans="1:11" x14ac:dyDescent="0.25">
      <c r="A155" s="71" t="s">
        <v>305</v>
      </c>
      <c r="B155" s="77" t="s">
        <v>283</v>
      </c>
      <c r="C155" s="71" t="s">
        <v>93</v>
      </c>
      <c r="D155" s="72">
        <v>2.7</v>
      </c>
      <c r="E155" s="73">
        <v>39429</v>
      </c>
      <c r="F155" s="80">
        <f t="shared" si="2"/>
        <v>106458.3</v>
      </c>
      <c r="G155" s="71" t="s">
        <v>255</v>
      </c>
      <c r="I155" s="66" t="s">
        <v>426</v>
      </c>
      <c r="J155" s="81">
        <v>1</v>
      </c>
      <c r="K155" s="74">
        <v>11324</v>
      </c>
    </row>
    <row r="156" spans="1:11" x14ac:dyDescent="0.25">
      <c r="A156" s="71" t="s">
        <v>352</v>
      </c>
      <c r="B156" s="77" t="s">
        <v>122</v>
      </c>
      <c r="C156" s="71" t="s">
        <v>17</v>
      </c>
      <c r="D156" s="72">
        <v>1</v>
      </c>
      <c r="E156" s="73">
        <v>5800</v>
      </c>
      <c r="F156" s="80">
        <f t="shared" si="2"/>
        <v>5800</v>
      </c>
      <c r="G156" s="71" t="s">
        <v>10</v>
      </c>
      <c r="I156" s="66" t="s">
        <v>304</v>
      </c>
      <c r="J156" s="81">
        <v>2.6160000000000001</v>
      </c>
      <c r="K156" s="74">
        <v>10879.475999999999</v>
      </c>
    </row>
    <row r="157" spans="1:11" x14ac:dyDescent="0.25">
      <c r="A157" s="71" t="s">
        <v>353</v>
      </c>
      <c r="B157" s="77" t="s">
        <v>121</v>
      </c>
      <c r="C157" s="71" t="s">
        <v>17</v>
      </c>
      <c r="D157" s="72">
        <v>1</v>
      </c>
      <c r="E157" s="73">
        <v>6257</v>
      </c>
      <c r="F157" s="80">
        <f t="shared" si="2"/>
        <v>6257</v>
      </c>
      <c r="G157" s="71" t="s">
        <v>10</v>
      </c>
      <c r="I157" s="66" t="s">
        <v>569</v>
      </c>
      <c r="J157" s="81">
        <v>0.17</v>
      </c>
      <c r="K157" s="74">
        <v>10811.320000000002</v>
      </c>
    </row>
    <row r="158" spans="1:11" x14ac:dyDescent="0.25">
      <c r="A158" s="71" t="s">
        <v>354</v>
      </c>
      <c r="B158" s="77" t="s">
        <v>245</v>
      </c>
      <c r="C158" s="71" t="s">
        <v>17</v>
      </c>
      <c r="D158" s="72">
        <v>1</v>
      </c>
      <c r="E158" s="73">
        <v>8838</v>
      </c>
      <c r="F158" s="80">
        <f t="shared" si="2"/>
        <v>8838</v>
      </c>
      <c r="G158" s="71" t="s">
        <v>10</v>
      </c>
      <c r="I158" s="66" t="s">
        <v>387</v>
      </c>
      <c r="J158" s="81">
        <v>2.0611999999999999</v>
      </c>
      <c r="K158" s="74">
        <v>10517.8532</v>
      </c>
    </row>
    <row r="159" spans="1:11" x14ac:dyDescent="0.25">
      <c r="A159" s="71" t="s">
        <v>318</v>
      </c>
      <c r="B159" s="77" t="s">
        <v>97</v>
      </c>
      <c r="C159" s="71" t="s">
        <v>93</v>
      </c>
      <c r="D159" s="72">
        <v>5.9999999999999995E-4</v>
      </c>
      <c r="E159" s="73">
        <v>70</v>
      </c>
      <c r="F159" s="80">
        <f t="shared" si="2"/>
        <v>4.1999999999999996E-2</v>
      </c>
      <c r="G159" s="71" t="s">
        <v>50</v>
      </c>
      <c r="I159" s="66" t="s">
        <v>344</v>
      </c>
      <c r="J159" s="81">
        <v>0.6</v>
      </c>
      <c r="K159" s="74">
        <v>10459.199999999999</v>
      </c>
    </row>
    <row r="160" spans="1:11" x14ac:dyDescent="0.25">
      <c r="A160" s="71" t="s">
        <v>285</v>
      </c>
      <c r="B160" s="77" t="s">
        <v>156</v>
      </c>
      <c r="C160" s="71" t="s">
        <v>93</v>
      </c>
      <c r="D160" s="72">
        <v>2.5999999999999999E-3</v>
      </c>
      <c r="E160" s="73">
        <v>177</v>
      </c>
      <c r="F160" s="80">
        <f t="shared" si="2"/>
        <v>0.4602</v>
      </c>
      <c r="G160" s="71" t="s">
        <v>50</v>
      </c>
      <c r="I160" s="66" t="s">
        <v>323</v>
      </c>
      <c r="J160" s="81">
        <v>2</v>
      </c>
      <c r="K160" s="74">
        <v>10350</v>
      </c>
    </row>
    <row r="161" spans="1:11" x14ac:dyDescent="0.25">
      <c r="A161" s="71" t="s">
        <v>285</v>
      </c>
      <c r="B161" s="77" t="s">
        <v>156</v>
      </c>
      <c r="C161" s="71" t="s">
        <v>93</v>
      </c>
      <c r="D161" s="72">
        <v>5.9999999999999995E-4</v>
      </c>
      <c r="E161" s="73">
        <v>41</v>
      </c>
      <c r="F161" s="80">
        <f t="shared" si="2"/>
        <v>2.4599999999999997E-2</v>
      </c>
      <c r="G161" s="71" t="s">
        <v>50</v>
      </c>
      <c r="I161" s="66" t="s">
        <v>418</v>
      </c>
      <c r="J161" s="81">
        <v>0.6</v>
      </c>
      <c r="K161" s="74">
        <v>10333.799999999999</v>
      </c>
    </row>
    <row r="162" spans="1:11" x14ac:dyDescent="0.25">
      <c r="A162" s="71" t="s">
        <v>293</v>
      </c>
      <c r="B162" s="77" t="s">
        <v>117</v>
      </c>
      <c r="C162" s="71" t="s">
        <v>19</v>
      </c>
      <c r="D162" s="72">
        <v>5.9999999999999995E-4</v>
      </c>
      <c r="E162" s="73">
        <v>3</v>
      </c>
      <c r="F162" s="80">
        <f t="shared" si="2"/>
        <v>1.8E-3</v>
      </c>
      <c r="G162" s="71" t="s">
        <v>20</v>
      </c>
      <c r="I162" s="66" t="s">
        <v>555</v>
      </c>
      <c r="J162" s="81">
        <v>1</v>
      </c>
      <c r="K162" s="74">
        <v>10104</v>
      </c>
    </row>
    <row r="163" spans="1:11" x14ac:dyDescent="0.25">
      <c r="A163" s="71" t="s">
        <v>306</v>
      </c>
      <c r="B163" s="77" t="s">
        <v>13</v>
      </c>
      <c r="C163" s="71" t="s">
        <v>14</v>
      </c>
      <c r="D163" s="72">
        <v>8.0000000000000004E-4</v>
      </c>
      <c r="E163" s="73">
        <v>205</v>
      </c>
      <c r="F163" s="80">
        <f t="shared" si="2"/>
        <v>0.16400000000000001</v>
      </c>
      <c r="G163" s="71" t="s">
        <v>15</v>
      </c>
      <c r="I163" s="66" t="s">
        <v>369</v>
      </c>
      <c r="J163" s="81">
        <v>2</v>
      </c>
      <c r="K163" s="74">
        <v>9592</v>
      </c>
    </row>
    <row r="164" spans="1:11" x14ac:dyDescent="0.25">
      <c r="A164" s="71" t="s">
        <v>286</v>
      </c>
      <c r="B164" s="77" t="s">
        <v>287</v>
      </c>
      <c r="C164" s="71" t="s">
        <v>288</v>
      </c>
      <c r="D164" s="72">
        <v>1</v>
      </c>
      <c r="E164" s="73">
        <v>38</v>
      </c>
      <c r="F164" s="80">
        <f t="shared" si="2"/>
        <v>38</v>
      </c>
      <c r="G164" s="71" t="s">
        <v>20</v>
      </c>
      <c r="I164" s="66" t="s">
        <v>571</v>
      </c>
      <c r="J164" s="81">
        <v>0.17</v>
      </c>
      <c r="K164" s="74">
        <v>9572.8700000000008</v>
      </c>
    </row>
    <row r="165" spans="1:11" x14ac:dyDescent="0.25">
      <c r="A165" s="71" t="s">
        <v>286</v>
      </c>
      <c r="B165" s="77" t="s">
        <v>287</v>
      </c>
      <c r="C165" s="71" t="s">
        <v>288</v>
      </c>
      <c r="D165" s="72">
        <v>2.2000000000000001E-3</v>
      </c>
      <c r="E165" s="73">
        <v>3</v>
      </c>
      <c r="F165" s="80">
        <f t="shared" si="2"/>
        <v>6.6E-3</v>
      </c>
      <c r="G165" s="71" t="s">
        <v>20</v>
      </c>
      <c r="I165" s="66" t="s">
        <v>567</v>
      </c>
      <c r="J165" s="81">
        <v>0.17</v>
      </c>
      <c r="K165" s="74">
        <v>8417.8900000000012</v>
      </c>
    </row>
    <row r="166" spans="1:11" x14ac:dyDescent="0.25">
      <c r="A166" s="71" t="s">
        <v>286</v>
      </c>
      <c r="B166" s="77" t="s">
        <v>287</v>
      </c>
      <c r="C166" s="71" t="s">
        <v>288</v>
      </c>
      <c r="D166" s="72">
        <v>1</v>
      </c>
      <c r="E166" s="73">
        <v>10</v>
      </c>
      <c r="F166" s="80">
        <f t="shared" si="2"/>
        <v>10</v>
      </c>
      <c r="G166" s="71" t="s">
        <v>20</v>
      </c>
      <c r="I166" s="66" t="s">
        <v>357</v>
      </c>
      <c r="J166" s="81">
        <v>4</v>
      </c>
      <c r="K166" s="74">
        <v>8280</v>
      </c>
    </row>
    <row r="167" spans="1:11" x14ac:dyDescent="0.25">
      <c r="A167" s="71" t="s">
        <v>355</v>
      </c>
      <c r="B167" s="77" t="s">
        <v>177</v>
      </c>
      <c r="C167" s="71" t="s">
        <v>144</v>
      </c>
      <c r="D167" s="72">
        <v>4.0000000000000002E-4</v>
      </c>
      <c r="E167" s="73">
        <v>7</v>
      </c>
      <c r="F167" s="80">
        <f t="shared" si="2"/>
        <v>2.8E-3</v>
      </c>
      <c r="G167" s="71" t="s">
        <v>10</v>
      </c>
      <c r="I167" s="66" t="s">
        <v>432</v>
      </c>
      <c r="J167" s="81">
        <v>1</v>
      </c>
      <c r="K167" s="74">
        <v>6929</v>
      </c>
    </row>
    <row r="168" spans="1:11" x14ac:dyDescent="0.25">
      <c r="A168" s="71" t="s">
        <v>356</v>
      </c>
      <c r="B168" s="77" t="s">
        <v>244</v>
      </c>
      <c r="C168" s="71" t="s">
        <v>24</v>
      </c>
      <c r="D168" s="72">
        <v>2.2000000000000001E-3</v>
      </c>
      <c r="E168" s="73">
        <v>83</v>
      </c>
      <c r="F168" s="80">
        <f t="shared" si="2"/>
        <v>0.18260000000000001</v>
      </c>
      <c r="G168" s="71" t="s">
        <v>10</v>
      </c>
      <c r="I168" s="66" t="s">
        <v>325</v>
      </c>
      <c r="J168" s="81">
        <v>1</v>
      </c>
      <c r="K168" s="74">
        <v>6413</v>
      </c>
    </row>
    <row r="169" spans="1:11" x14ac:dyDescent="0.25">
      <c r="A169" s="71" t="s">
        <v>305</v>
      </c>
      <c r="B169" s="77" t="s">
        <v>283</v>
      </c>
      <c r="C169" s="71" t="s">
        <v>93</v>
      </c>
      <c r="D169" s="72">
        <v>5.0000000000000001E-4</v>
      </c>
      <c r="E169" s="73">
        <v>73</v>
      </c>
      <c r="F169" s="80">
        <f t="shared" si="2"/>
        <v>3.6499999999999998E-2</v>
      </c>
      <c r="G169" s="71" t="s">
        <v>255</v>
      </c>
      <c r="I169" s="66" t="s">
        <v>462</v>
      </c>
      <c r="J169" s="81">
        <v>0.51</v>
      </c>
      <c r="K169" s="74">
        <v>6189.87</v>
      </c>
    </row>
    <row r="170" spans="1:11" x14ac:dyDescent="0.25">
      <c r="A170" s="71" t="s">
        <v>357</v>
      </c>
      <c r="B170" s="77" t="s">
        <v>66</v>
      </c>
      <c r="C170" s="71" t="s">
        <v>17</v>
      </c>
      <c r="D170" s="72">
        <v>1</v>
      </c>
      <c r="E170" s="73">
        <v>1380</v>
      </c>
      <c r="F170" s="80">
        <f t="shared" si="2"/>
        <v>1380</v>
      </c>
      <c r="G170" s="71" t="s">
        <v>67</v>
      </c>
      <c r="I170" s="66" t="s">
        <v>322</v>
      </c>
      <c r="J170" s="81">
        <v>2</v>
      </c>
      <c r="K170" s="74">
        <v>5444</v>
      </c>
    </row>
    <row r="171" spans="1:11" x14ac:dyDescent="0.25">
      <c r="A171" s="71" t="s">
        <v>358</v>
      </c>
      <c r="B171" s="77" t="s">
        <v>359</v>
      </c>
      <c r="C171" s="71" t="s">
        <v>25</v>
      </c>
      <c r="D171" s="72">
        <v>5.5999999999999999E-3</v>
      </c>
      <c r="E171" s="73">
        <v>55</v>
      </c>
      <c r="F171" s="80">
        <f t="shared" si="2"/>
        <v>0.308</v>
      </c>
      <c r="G171" s="71" t="s">
        <v>255</v>
      </c>
      <c r="I171" s="66" t="s">
        <v>389</v>
      </c>
      <c r="J171" s="81">
        <v>1.4196</v>
      </c>
      <c r="K171" s="74">
        <v>5363.5607999999993</v>
      </c>
    </row>
    <row r="172" spans="1:11" x14ac:dyDescent="0.25">
      <c r="A172" s="71" t="s">
        <v>296</v>
      </c>
      <c r="B172" s="77" t="s">
        <v>262</v>
      </c>
      <c r="C172" s="71" t="s">
        <v>93</v>
      </c>
      <c r="D172" s="72">
        <v>39.8964</v>
      </c>
      <c r="E172" s="73">
        <v>119</v>
      </c>
      <c r="F172" s="80">
        <f t="shared" si="2"/>
        <v>4747.6715999999997</v>
      </c>
      <c r="G172" s="71" t="s">
        <v>297</v>
      </c>
      <c r="I172" s="66" t="s">
        <v>565</v>
      </c>
      <c r="J172" s="81">
        <v>0.17</v>
      </c>
      <c r="K172" s="74">
        <v>5065.1500000000005</v>
      </c>
    </row>
    <row r="173" spans="1:11" x14ac:dyDescent="0.25">
      <c r="A173" s="71" t="s">
        <v>360</v>
      </c>
      <c r="B173" s="77" t="s">
        <v>269</v>
      </c>
      <c r="C173" s="71" t="s">
        <v>17</v>
      </c>
      <c r="D173" s="72">
        <v>66494</v>
      </c>
      <c r="E173" s="73">
        <v>1146</v>
      </c>
      <c r="F173" s="80">
        <f t="shared" si="2"/>
        <v>76202124</v>
      </c>
      <c r="G173" s="71" t="s">
        <v>20</v>
      </c>
      <c r="I173" s="66" t="s">
        <v>474</v>
      </c>
      <c r="J173" s="81">
        <v>1</v>
      </c>
      <c r="K173" s="74">
        <v>4983</v>
      </c>
    </row>
    <row r="174" spans="1:11" x14ac:dyDescent="0.25">
      <c r="A174" s="71" t="s">
        <v>285</v>
      </c>
      <c r="B174" s="77" t="s">
        <v>156</v>
      </c>
      <c r="C174" s="71" t="s">
        <v>93</v>
      </c>
      <c r="D174" s="72">
        <v>5.7392000000000003</v>
      </c>
      <c r="E174" s="73">
        <v>14</v>
      </c>
      <c r="F174" s="80">
        <f t="shared" si="2"/>
        <v>80.348800000000011</v>
      </c>
      <c r="G174" s="71" t="s">
        <v>50</v>
      </c>
      <c r="I174" s="66" t="s">
        <v>434</v>
      </c>
      <c r="J174" s="81">
        <v>1</v>
      </c>
      <c r="K174" s="74">
        <v>4941</v>
      </c>
    </row>
    <row r="175" spans="1:11" x14ac:dyDescent="0.25">
      <c r="A175" s="71" t="s">
        <v>361</v>
      </c>
      <c r="B175" s="77" t="s">
        <v>268</v>
      </c>
      <c r="C175" s="71" t="s">
        <v>17</v>
      </c>
      <c r="D175" s="72">
        <v>28696</v>
      </c>
      <c r="E175" s="73">
        <v>883</v>
      </c>
      <c r="F175" s="80">
        <f t="shared" si="2"/>
        <v>25338568</v>
      </c>
      <c r="G175" s="71" t="s">
        <v>20</v>
      </c>
      <c r="I175" s="66" t="s">
        <v>324</v>
      </c>
      <c r="J175" s="81">
        <v>2</v>
      </c>
      <c r="K175" s="74">
        <v>4806</v>
      </c>
    </row>
    <row r="176" spans="1:11" x14ac:dyDescent="0.25">
      <c r="A176" s="71" t="s">
        <v>285</v>
      </c>
      <c r="B176" s="77" t="s">
        <v>156</v>
      </c>
      <c r="C176" s="71" t="s">
        <v>93</v>
      </c>
      <c r="D176" s="72">
        <v>46.481000000000002</v>
      </c>
      <c r="E176" s="73">
        <v>34</v>
      </c>
      <c r="F176" s="80">
        <f t="shared" si="2"/>
        <v>1580.354</v>
      </c>
      <c r="G176" s="71" t="s">
        <v>50</v>
      </c>
      <c r="I176" s="66" t="s">
        <v>457</v>
      </c>
      <c r="J176" s="81">
        <v>0.2379</v>
      </c>
      <c r="K176" s="74">
        <v>4724.6185000000005</v>
      </c>
    </row>
    <row r="177" spans="1:11" x14ac:dyDescent="0.25">
      <c r="A177" s="71" t="s">
        <v>362</v>
      </c>
      <c r="B177" s="77" t="s">
        <v>243</v>
      </c>
      <c r="C177" s="71" t="s">
        <v>172</v>
      </c>
      <c r="D177" s="72">
        <v>232.405</v>
      </c>
      <c r="E177" s="73">
        <v>102</v>
      </c>
      <c r="F177" s="80">
        <f t="shared" si="2"/>
        <v>23705.31</v>
      </c>
      <c r="G177" s="71" t="s">
        <v>10</v>
      </c>
      <c r="I177" s="66" t="s">
        <v>396</v>
      </c>
      <c r="J177" s="81">
        <v>2.4438</v>
      </c>
      <c r="K177" s="74">
        <v>4511.0891999999994</v>
      </c>
    </row>
    <row r="178" spans="1:11" x14ac:dyDescent="0.25">
      <c r="A178" s="71" t="s">
        <v>363</v>
      </c>
      <c r="B178" s="77" t="s">
        <v>242</v>
      </c>
      <c r="C178" s="71" t="s">
        <v>172</v>
      </c>
      <c r="D178" s="72">
        <v>83.665800000000004</v>
      </c>
      <c r="E178" s="73">
        <v>24</v>
      </c>
      <c r="F178" s="80">
        <f t="shared" si="2"/>
        <v>2007.9792000000002</v>
      </c>
      <c r="G178" s="71" t="s">
        <v>10</v>
      </c>
      <c r="I178" s="66" t="s">
        <v>510</v>
      </c>
      <c r="J178" s="81">
        <v>1.0605</v>
      </c>
      <c r="K178" s="74">
        <v>4466.826</v>
      </c>
    </row>
    <row r="179" spans="1:11" x14ac:dyDescent="0.25">
      <c r="A179" s="71" t="s">
        <v>302</v>
      </c>
      <c r="B179" s="77" t="s">
        <v>246</v>
      </c>
      <c r="C179" s="71" t="s">
        <v>24</v>
      </c>
      <c r="D179" s="72">
        <v>9.2962000000000007</v>
      </c>
      <c r="E179" s="73">
        <v>27</v>
      </c>
      <c r="F179" s="80">
        <f t="shared" si="2"/>
        <v>250.99740000000003</v>
      </c>
      <c r="G179" s="71" t="s">
        <v>10</v>
      </c>
      <c r="I179" s="66" t="s">
        <v>395</v>
      </c>
      <c r="J179" s="81">
        <v>2.1</v>
      </c>
      <c r="K179" s="74">
        <v>4384.8</v>
      </c>
    </row>
    <row r="180" spans="1:11" x14ac:dyDescent="0.25">
      <c r="A180" s="71" t="s">
        <v>285</v>
      </c>
      <c r="B180" s="77" t="s">
        <v>156</v>
      </c>
      <c r="C180" s="71" t="s">
        <v>93</v>
      </c>
      <c r="D180" s="72">
        <v>58.9</v>
      </c>
      <c r="E180" s="73">
        <v>1292</v>
      </c>
      <c r="F180" s="80">
        <f t="shared" si="2"/>
        <v>76098.8</v>
      </c>
      <c r="G180" s="71" t="s">
        <v>50</v>
      </c>
      <c r="I180" s="66" t="s">
        <v>370</v>
      </c>
      <c r="J180" s="81">
        <v>2</v>
      </c>
      <c r="K180" s="74">
        <v>4288</v>
      </c>
    </row>
    <row r="181" spans="1:11" x14ac:dyDescent="0.25">
      <c r="A181" s="71" t="s">
        <v>364</v>
      </c>
      <c r="B181" s="77" t="s">
        <v>365</v>
      </c>
      <c r="C181" s="71" t="s">
        <v>11</v>
      </c>
      <c r="D181" s="72">
        <v>3193</v>
      </c>
      <c r="E181" s="73">
        <v>3969</v>
      </c>
      <c r="F181" s="80">
        <f t="shared" si="2"/>
        <v>12673017</v>
      </c>
      <c r="G181" s="71" t="s">
        <v>10</v>
      </c>
      <c r="I181" s="66" t="s">
        <v>366</v>
      </c>
      <c r="J181" s="81">
        <v>2.04</v>
      </c>
      <c r="K181" s="74">
        <v>4259.5200000000004</v>
      </c>
    </row>
    <row r="182" spans="1:11" x14ac:dyDescent="0.25">
      <c r="A182" s="71" t="s">
        <v>285</v>
      </c>
      <c r="B182" s="77" t="s">
        <v>156</v>
      </c>
      <c r="C182" s="71" t="s">
        <v>93</v>
      </c>
      <c r="D182" s="72">
        <v>1.9E-2</v>
      </c>
      <c r="E182" s="73">
        <v>1292</v>
      </c>
      <c r="F182" s="80">
        <f t="shared" si="2"/>
        <v>24.547999999999998</v>
      </c>
      <c r="G182" s="71" t="s">
        <v>50</v>
      </c>
      <c r="I182" s="66" t="s">
        <v>403</v>
      </c>
      <c r="J182" s="81">
        <v>0.40400000000000003</v>
      </c>
      <c r="K182" s="74">
        <v>3957.2919999999999</v>
      </c>
    </row>
    <row r="183" spans="1:11" x14ac:dyDescent="0.25">
      <c r="A183" s="71" t="s">
        <v>366</v>
      </c>
      <c r="B183" s="77" t="s">
        <v>241</v>
      </c>
      <c r="C183" s="71" t="s">
        <v>11</v>
      </c>
      <c r="D183" s="72">
        <v>1.02</v>
      </c>
      <c r="E183" s="73">
        <v>2088</v>
      </c>
      <c r="F183" s="80">
        <f t="shared" si="2"/>
        <v>2129.7600000000002</v>
      </c>
      <c r="G183" s="71" t="s">
        <v>10</v>
      </c>
      <c r="I183" s="66" t="s">
        <v>518</v>
      </c>
      <c r="J183" s="81">
        <v>8.5800000000000001E-2</v>
      </c>
      <c r="K183" s="74">
        <v>3562.8450000000003</v>
      </c>
    </row>
    <row r="184" spans="1:11" x14ac:dyDescent="0.25">
      <c r="A184" s="71" t="s">
        <v>367</v>
      </c>
      <c r="B184" s="77" t="s">
        <v>103</v>
      </c>
      <c r="C184" s="71" t="s">
        <v>25</v>
      </c>
      <c r="D184" s="72">
        <v>5.7000000000000002E-3</v>
      </c>
      <c r="E184" s="73">
        <v>9</v>
      </c>
      <c r="F184" s="80">
        <f t="shared" si="2"/>
        <v>5.1299999999999998E-2</v>
      </c>
      <c r="G184" s="71" t="s">
        <v>10</v>
      </c>
      <c r="I184" s="66" t="s">
        <v>407</v>
      </c>
      <c r="J184" s="81">
        <v>0.83000000000000007</v>
      </c>
      <c r="K184" s="74">
        <v>3435.23</v>
      </c>
    </row>
    <row r="185" spans="1:11" x14ac:dyDescent="0.25">
      <c r="A185" s="71" t="s">
        <v>285</v>
      </c>
      <c r="B185" s="77" t="s">
        <v>156</v>
      </c>
      <c r="C185" s="71" t="s">
        <v>93</v>
      </c>
      <c r="D185" s="72">
        <v>8.0000000000000004E-4</v>
      </c>
      <c r="E185" s="73">
        <v>54</v>
      </c>
      <c r="F185" s="80">
        <f t="shared" si="2"/>
        <v>4.3200000000000002E-2</v>
      </c>
      <c r="G185" s="71" t="s">
        <v>50</v>
      </c>
      <c r="I185" s="66" t="s">
        <v>544</v>
      </c>
      <c r="J185" s="81">
        <v>2.1</v>
      </c>
      <c r="K185" s="74">
        <v>3326.4</v>
      </c>
    </row>
    <row r="186" spans="1:11" x14ac:dyDescent="0.25">
      <c r="A186" s="71" t="s">
        <v>286</v>
      </c>
      <c r="B186" s="77" t="s">
        <v>287</v>
      </c>
      <c r="C186" s="71" t="s">
        <v>288</v>
      </c>
      <c r="D186" s="72">
        <v>1</v>
      </c>
      <c r="E186" s="73">
        <v>13</v>
      </c>
      <c r="F186" s="80">
        <f t="shared" si="2"/>
        <v>13</v>
      </c>
      <c r="G186" s="71" t="s">
        <v>20</v>
      </c>
      <c r="I186" s="66" t="s">
        <v>566</v>
      </c>
      <c r="J186" s="81">
        <v>0.21</v>
      </c>
      <c r="K186" s="74">
        <v>2998.17</v>
      </c>
    </row>
    <row r="187" spans="1:11" x14ac:dyDescent="0.25">
      <c r="A187" s="71" t="s">
        <v>286</v>
      </c>
      <c r="B187" s="77" t="s">
        <v>287</v>
      </c>
      <c r="C187" s="71" t="s">
        <v>288</v>
      </c>
      <c r="D187" s="72">
        <v>2.2000000000000001E-3</v>
      </c>
      <c r="E187" s="73">
        <v>3</v>
      </c>
      <c r="F187" s="80">
        <f t="shared" si="2"/>
        <v>6.6E-3</v>
      </c>
      <c r="G187" s="71" t="s">
        <v>20</v>
      </c>
      <c r="I187" s="66" t="s">
        <v>520</v>
      </c>
      <c r="J187" s="81">
        <v>6.59E-2</v>
      </c>
      <c r="K187" s="74">
        <v>2409.4358000000002</v>
      </c>
    </row>
    <row r="188" spans="1:11" x14ac:dyDescent="0.25">
      <c r="A188" s="71" t="s">
        <v>286</v>
      </c>
      <c r="B188" s="77" t="s">
        <v>287</v>
      </c>
      <c r="C188" s="71" t="s">
        <v>288</v>
      </c>
      <c r="D188" s="72">
        <v>5.5999999999999999E-3</v>
      </c>
      <c r="E188" s="73">
        <v>1</v>
      </c>
      <c r="F188" s="80">
        <f t="shared" si="2"/>
        <v>5.5999999999999999E-3</v>
      </c>
      <c r="G188" s="71" t="s">
        <v>20</v>
      </c>
      <c r="I188" s="66" t="s">
        <v>545</v>
      </c>
      <c r="J188" s="81">
        <v>1.02</v>
      </c>
      <c r="K188" s="74">
        <v>2253.1799999999998</v>
      </c>
    </row>
    <row r="189" spans="1:11" x14ac:dyDescent="0.25">
      <c r="A189" s="71" t="s">
        <v>368</v>
      </c>
      <c r="B189" s="77" t="s">
        <v>178</v>
      </c>
      <c r="C189" s="71" t="s">
        <v>24</v>
      </c>
      <c r="D189" s="72">
        <v>5.5999999999999999E-3</v>
      </c>
      <c r="E189" s="73">
        <v>35</v>
      </c>
      <c r="F189" s="80">
        <f t="shared" si="2"/>
        <v>0.19600000000000001</v>
      </c>
      <c r="G189" s="71" t="s">
        <v>10</v>
      </c>
      <c r="I189" s="66" t="s">
        <v>363</v>
      </c>
      <c r="J189" s="81">
        <v>83.667600000000007</v>
      </c>
      <c r="K189" s="74">
        <v>2008.0224000000003</v>
      </c>
    </row>
    <row r="190" spans="1:11" x14ac:dyDescent="0.25">
      <c r="A190" s="71" t="s">
        <v>355</v>
      </c>
      <c r="B190" s="77" t="s">
        <v>177</v>
      </c>
      <c r="C190" s="71" t="s">
        <v>144</v>
      </c>
      <c r="D190" s="72">
        <v>4.0000000000000002E-4</v>
      </c>
      <c r="E190" s="73">
        <v>7</v>
      </c>
      <c r="F190" s="80">
        <f t="shared" si="2"/>
        <v>2.8E-3</v>
      </c>
      <c r="G190" s="71" t="s">
        <v>10</v>
      </c>
      <c r="I190" s="66" t="s">
        <v>473</v>
      </c>
      <c r="J190" s="81">
        <v>8.5400000000000004E-2</v>
      </c>
      <c r="K190" s="74">
        <v>1972.9962</v>
      </c>
    </row>
    <row r="191" spans="1:11" x14ac:dyDescent="0.25">
      <c r="A191" s="71" t="s">
        <v>356</v>
      </c>
      <c r="B191" s="77" t="s">
        <v>244</v>
      </c>
      <c r="C191" s="71" t="s">
        <v>24</v>
      </c>
      <c r="D191" s="72">
        <v>2.2000000000000001E-3</v>
      </c>
      <c r="E191" s="73">
        <v>83</v>
      </c>
      <c r="F191" s="80">
        <f t="shared" si="2"/>
        <v>0.18260000000000001</v>
      </c>
      <c r="G191" s="71" t="s">
        <v>10</v>
      </c>
      <c r="I191" s="66" t="s">
        <v>314</v>
      </c>
      <c r="J191" s="81">
        <v>4</v>
      </c>
      <c r="K191" s="74">
        <v>1940</v>
      </c>
    </row>
    <row r="192" spans="1:11" x14ac:dyDescent="0.25">
      <c r="A192" s="71" t="s">
        <v>305</v>
      </c>
      <c r="B192" s="77" t="s">
        <v>283</v>
      </c>
      <c r="C192" s="71" t="s">
        <v>93</v>
      </c>
      <c r="D192" s="72">
        <v>5.0000000000000001E-4</v>
      </c>
      <c r="E192" s="73">
        <v>73</v>
      </c>
      <c r="F192" s="80">
        <f t="shared" si="2"/>
        <v>3.6499999999999998E-2</v>
      </c>
      <c r="G192" s="71" t="s">
        <v>255</v>
      </c>
      <c r="I192" s="66" t="s">
        <v>401</v>
      </c>
      <c r="J192" s="81">
        <v>0.3</v>
      </c>
      <c r="K192" s="74">
        <v>1820.7</v>
      </c>
    </row>
    <row r="193" spans="1:11" x14ac:dyDescent="0.25">
      <c r="A193" s="71" t="s">
        <v>369</v>
      </c>
      <c r="B193" s="77" t="s">
        <v>240</v>
      </c>
      <c r="C193" s="71" t="s">
        <v>17</v>
      </c>
      <c r="D193" s="72">
        <v>1</v>
      </c>
      <c r="E193" s="73">
        <v>4796</v>
      </c>
      <c r="F193" s="80">
        <f t="shared" si="2"/>
        <v>4796</v>
      </c>
      <c r="G193" s="71" t="s">
        <v>10</v>
      </c>
      <c r="I193" s="66" t="s">
        <v>342</v>
      </c>
      <c r="J193" s="81">
        <v>9.1999999999999998E-2</v>
      </c>
      <c r="K193" s="74">
        <v>1762.904</v>
      </c>
    </row>
    <row r="194" spans="1:11" x14ac:dyDescent="0.25">
      <c r="A194" s="71" t="s">
        <v>370</v>
      </c>
      <c r="B194" s="77" t="s">
        <v>239</v>
      </c>
      <c r="C194" s="71" t="s">
        <v>17</v>
      </c>
      <c r="D194" s="72">
        <v>1</v>
      </c>
      <c r="E194" s="73">
        <v>2144</v>
      </c>
      <c r="F194" s="80">
        <f t="shared" si="2"/>
        <v>2144</v>
      </c>
      <c r="G194" s="71" t="s">
        <v>10</v>
      </c>
      <c r="I194" s="66" t="s">
        <v>319</v>
      </c>
      <c r="J194" s="81">
        <v>0.1186</v>
      </c>
      <c r="K194" s="74">
        <v>1610.5751999999998</v>
      </c>
    </row>
    <row r="195" spans="1:11" x14ac:dyDescent="0.25">
      <c r="A195" s="71" t="s">
        <v>286</v>
      </c>
      <c r="B195" s="77" t="s">
        <v>287</v>
      </c>
      <c r="C195" s="71" t="s">
        <v>288</v>
      </c>
      <c r="D195" s="72">
        <v>5884</v>
      </c>
      <c r="E195" s="73">
        <v>66</v>
      </c>
      <c r="F195" s="80">
        <f t="shared" ref="F195:F258" si="3">+D195*E195</f>
        <v>388344</v>
      </c>
      <c r="G195" s="71" t="s">
        <v>20</v>
      </c>
      <c r="I195" s="66" t="s">
        <v>367</v>
      </c>
      <c r="J195" s="81">
        <v>1.0371000000000001</v>
      </c>
      <c r="K195" s="74">
        <v>1580.1339000000003</v>
      </c>
    </row>
    <row r="196" spans="1:11" x14ac:dyDescent="0.25">
      <c r="A196" s="71" t="s">
        <v>305</v>
      </c>
      <c r="B196" s="77" t="s">
        <v>283</v>
      </c>
      <c r="C196" s="71" t="s">
        <v>93</v>
      </c>
      <c r="D196" s="72">
        <v>44.13</v>
      </c>
      <c r="E196" s="73">
        <v>1095</v>
      </c>
      <c r="F196" s="80">
        <f t="shared" si="3"/>
        <v>48322.350000000006</v>
      </c>
      <c r="G196" s="71" t="s">
        <v>255</v>
      </c>
      <c r="I196" s="66" t="s">
        <v>421</v>
      </c>
      <c r="J196" s="81">
        <v>0.02</v>
      </c>
      <c r="K196" s="74">
        <v>1539.2</v>
      </c>
    </row>
    <row r="197" spans="1:11" x14ac:dyDescent="0.25">
      <c r="A197" s="71" t="s">
        <v>339</v>
      </c>
      <c r="B197" s="77" t="s">
        <v>160</v>
      </c>
      <c r="C197" s="71" t="s">
        <v>26</v>
      </c>
      <c r="D197" s="72">
        <v>0.40720000000000001</v>
      </c>
      <c r="E197" s="73">
        <v>26994</v>
      </c>
      <c r="F197" s="80">
        <f t="shared" si="3"/>
        <v>10991.9568</v>
      </c>
      <c r="G197" s="71" t="s">
        <v>10</v>
      </c>
      <c r="I197" s="66" t="s">
        <v>506</v>
      </c>
      <c r="J197" s="81">
        <v>1.7</v>
      </c>
      <c r="K197" s="74">
        <v>1477.3</v>
      </c>
    </row>
    <row r="198" spans="1:11" x14ac:dyDescent="0.25">
      <c r="A198" s="71" t="s">
        <v>371</v>
      </c>
      <c r="B198" s="77" t="s">
        <v>146</v>
      </c>
      <c r="C198" s="71" t="s">
        <v>11</v>
      </c>
      <c r="D198" s="72">
        <v>257.24560000000002</v>
      </c>
      <c r="E198" s="73">
        <v>151260</v>
      </c>
      <c r="F198" s="80">
        <f t="shared" si="3"/>
        <v>38910969.456</v>
      </c>
      <c r="G198" s="71" t="s">
        <v>10</v>
      </c>
      <c r="I198" s="66" t="s">
        <v>519</v>
      </c>
      <c r="J198" s="81">
        <v>0.32800000000000001</v>
      </c>
      <c r="K198" s="74">
        <v>1331.98</v>
      </c>
    </row>
    <row r="199" spans="1:11" x14ac:dyDescent="0.25">
      <c r="A199" s="71" t="s">
        <v>343</v>
      </c>
      <c r="B199" s="77" t="s">
        <v>171</v>
      </c>
      <c r="C199" s="71" t="s">
        <v>172</v>
      </c>
      <c r="D199" s="72">
        <v>123.9961</v>
      </c>
      <c r="E199" s="73">
        <v>2604</v>
      </c>
      <c r="F199" s="80">
        <f t="shared" si="3"/>
        <v>322885.8444</v>
      </c>
      <c r="G199" s="71" t="s">
        <v>10</v>
      </c>
      <c r="I199" s="66" t="s">
        <v>559</v>
      </c>
      <c r="J199" s="81">
        <v>1</v>
      </c>
      <c r="K199" s="74">
        <v>1224</v>
      </c>
    </row>
    <row r="200" spans="1:11" x14ac:dyDescent="0.25">
      <c r="A200" s="71" t="s">
        <v>317</v>
      </c>
      <c r="B200" s="77" t="s">
        <v>147</v>
      </c>
      <c r="C200" s="71" t="s">
        <v>24</v>
      </c>
      <c r="D200" s="72">
        <v>0</v>
      </c>
      <c r="E200" s="73">
        <v>0</v>
      </c>
      <c r="F200" s="80">
        <f t="shared" si="3"/>
        <v>0</v>
      </c>
      <c r="G200" s="71" t="s">
        <v>10</v>
      </c>
      <c r="I200" s="66" t="s">
        <v>445</v>
      </c>
      <c r="J200" s="81">
        <v>0.1371</v>
      </c>
      <c r="K200" s="74">
        <v>1209.6911</v>
      </c>
    </row>
    <row r="201" spans="1:11" x14ac:dyDescent="0.25">
      <c r="A201" s="71" t="s">
        <v>372</v>
      </c>
      <c r="B201" s="77" t="s">
        <v>85</v>
      </c>
      <c r="C201" s="71" t="s">
        <v>76</v>
      </c>
      <c r="D201" s="72">
        <v>1</v>
      </c>
      <c r="E201" s="73">
        <v>4794924</v>
      </c>
      <c r="F201" s="80">
        <f t="shared" si="3"/>
        <v>4794924</v>
      </c>
      <c r="G201" s="71" t="s">
        <v>10</v>
      </c>
      <c r="I201" s="66" t="s">
        <v>419</v>
      </c>
      <c r="J201" s="81">
        <v>4.1599999999999998E-2</v>
      </c>
      <c r="K201" s="74">
        <v>1074.2367999999999</v>
      </c>
    </row>
    <row r="202" spans="1:11" x14ac:dyDescent="0.25">
      <c r="A202" s="71" t="s">
        <v>373</v>
      </c>
      <c r="B202" s="77" t="s">
        <v>119</v>
      </c>
      <c r="C202" s="71" t="s">
        <v>26</v>
      </c>
      <c r="D202" s="72">
        <v>0.4133</v>
      </c>
      <c r="E202" s="73">
        <v>66117</v>
      </c>
      <c r="F202" s="80">
        <f t="shared" si="3"/>
        <v>27326.1561</v>
      </c>
      <c r="G202" s="71" t="s">
        <v>10</v>
      </c>
      <c r="I202" s="66" t="s">
        <v>391</v>
      </c>
      <c r="J202" s="81">
        <v>0.67200000000000004</v>
      </c>
      <c r="K202" s="74">
        <v>1061.76</v>
      </c>
    </row>
    <row r="203" spans="1:11" x14ac:dyDescent="0.25">
      <c r="A203" s="71" t="s">
        <v>318</v>
      </c>
      <c r="B203" s="77" t="s">
        <v>97</v>
      </c>
      <c r="C203" s="71" t="s">
        <v>93</v>
      </c>
      <c r="D203" s="72">
        <v>2.0000000000000001E-4</v>
      </c>
      <c r="E203" s="73">
        <v>23</v>
      </c>
      <c r="F203" s="80">
        <f t="shared" si="3"/>
        <v>4.5999999999999999E-3</v>
      </c>
      <c r="G203" s="71" t="s">
        <v>50</v>
      </c>
      <c r="I203" s="66" t="s">
        <v>386</v>
      </c>
      <c r="J203" s="81">
        <v>0.45020000000000004</v>
      </c>
      <c r="K203" s="74">
        <v>938.50059999999996</v>
      </c>
    </row>
    <row r="204" spans="1:11" x14ac:dyDescent="0.25">
      <c r="A204" s="71" t="s">
        <v>285</v>
      </c>
      <c r="B204" s="77" t="s">
        <v>156</v>
      </c>
      <c r="C204" s="71" t="s">
        <v>93</v>
      </c>
      <c r="D204" s="72">
        <v>1.4200000000000001E-2</v>
      </c>
      <c r="E204" s="73">
        <v>965</v>
      </c>
      <c r="F204" s="80">
        <f t="shared" si="3"/>
        <v>13.703000000000001</v>
      </c>
      <c r="G204" s="71" t="s">
        <v>50</v>
      </c>
      <c r="I204" s="66" t="s">
        <v>469</v>
      </c>
      <c r="J204" s="81">
        <v>0.32640000000000002</v>
      </c>
      <c r="K204" s="74">
        <v>788.25600000000009</v>
      </c>
    </row>
    <row r="205" spans="1:11" x14ac:dyDescent="0.25">
      <c r="A205" s="71" t="s">
        <v>285</v>
      </c>
      <c r="B205" s="77" t="s">
        <v>156</v>
      </c>
      <c r="C205" s="71" t="s">
        <v>93</v>
      </c>
      <c r="D205" s="72">
        <v>0.53029999999999999</v>
      </c>
      <c r="E205" s="73">
        <v>36052</v>
      </c>
      <c r="F205" s="80">
        <f t="shared" si="3"/>
        <v>19118.375599999999</v>
      </c>
      <c r="G205" s="71" t="s">
        <v>50</v>
      </c>
      <c r="I205" s="66" t="s">
        <v>554</v>
      </c>
      <c r="J205" s="81">
        <v>0.1938</v>
      </c>
      <c r="K205" s="74">
        <v>648.64859999999999</v>
      </c>
    </row>
    <row r="206" spans="1:11" x14ac:dyDescent="0.25">
      <c r="A206" s="71" t="s">
        <v>306</v>
      </c>
      <c r="B206" s="77" t="s">
        <v>13</v>
      </c>
      <c r="C206" s="71" t="s">
        <v>14</v>
      </c>
      <c r="D206" s="72">
        <v>0.5665</v>
      </c>
      <c r="E206" s="73">
        <v>145229</v>
      </c>
      <c r="F206" s="80">
        <f t="shared" si="3"/>
        <v>82272.228499999997</v>
      </c>
      <c r="G206" s="71" t="s">
        <v>15</v>
      </c>
      <c r="I206" s="66" t="s">
        <v>557</v>
      </c>
      <c r="J206" s="81">
        <v>1</v>
      </c>
      <c r="K206" s="74">
        <v>570</v>
      </c>
    </row>
    <row r="207" spans="1:11" x14ac:dyDescent="0.25">
      <c r="A207" s="71" t="s">
        <v>306</v>
      </c>
      <c r="B207" s="77" t="s">
        <v>13</v>
      </c>
      <c r="C207" s="71" t="s">
        <v>14</v>
      </c>
      <c r="D207" s="72">
        <v>0.1381</v>
      </c>
      <c r="E207" s="73">
        <v>35404</v>
      </c>
      <c r="F207" s="80">
        <f t="shared" si="3"/>
        <v>4889.2924000000003</v>
      </c>
      <c r="G207" s="71" t="s">
        <v>15</v>
      </c>
      <c r="I207" s="66" t="s">
        <v>509</v>
      </c>
      <c r="J207" s="81">
        <v>7.3499999999999996E-2</v>
      </c>
      <c r="K207" s="74">
        <v>549.92700000000002</v>
      </c>
    </row>
    <row r="208" spans="1:11" x14ac:dyDescent="0.25">
      <c r="A208" s="71" t="s">
        <v>286</v>
      </c>
      <c r="B208" s="77" t="s">
        <v>287</v>
      </c>
      <c r="C208" s="71" t="s">
        <v>288</v>
      </c>
      <c r="D208" s="72">
        <v>7.1000000000000004E-3</v>
      </c>
      <c r="E208" s="73">
        <v>159</v>
      </c>
      <c r="F208" s="80">
        <f t="shared" si="3"/>
        <v>1.1289</v>
      </c>
      <c r="G208" s="71" t="s">
        <v>20</v>
      </c>
      <c r="I208" s="66" t="s">
        <v>436</v>
      </c>
      <c r="J208" s="81">
        <v>0.16569999999999999</v>
      </c>
      <c r="K208" s="74">
        <v>461.23550000000012</v>
      </c>
    </row>
    <row r="209" spans="1:11" x14ac:dyDescent="0.25">
      <c r="A209" s="71" t="s">
        <v>286</v>
      </c>
      <c r="B209" s="77" t="s">
        <v>287</v>
      </c>
      <c r="C209" s="71" t="s">
        <v>288</v>
      </c>
      <c r="D209" s="72">
        <v>1</v>
      </c>
      <c r="E209" s="73">
        <v>22464</v>
      </c>
      <c r="F209" s="80">
        <f t="shared" si="3"/>
        <v>22464</v>
      </c>
      <c r="G209" s="71" t="s">
        <v>20</v>
      </c>
      <c r="I209" s="66" t="s">
        <v>507</v>
      </c>
      <c r="J209" s="81">
        <v>0.20599999999999999</v>
      </c>
      <c r="K209" s="74">
        <v>441.04599999999999</v>
      </c>
    </row>
    <row r="210" spans="1:11" x14ac:dyDescent="0.25">
      <c r="A210" s="71" t="s">
        <v>286</v>
      </c>
      <c r="B210" s="77" t="s">
        <v>287</v>
      </c>
      <c r="C210" s="71" t="s">
        <v>288</v>
      </c>
      <c r="D210" s="72">
        <v>0.64</v>
      </c>
      <c r="E210" s="73">
        <v>14377</v>
      </c>
      <c r="F210" s="80">
        <f t="shared" si="3"/>
        <v>9201.2800000000007</v>
      </c>
      <c r="G210" s="71" t="s">
        <v>20</v>
      </c>
      <c r="I210" s="66" t="s">
        <v>408</v>
      </c>
      <c r="J210" s="81">
        <v>1.5491999999999999</v>
      </c>
      <c r="K210" s="74">
        <v>407.50599999999997</v>
      </c>
    </row>
    <row r="211" spans="1:11" x14ac:dyDescent="0.25">
      <c r="A211" s="71" t="s">
        <v>374</v>
      </c>
      <c r="B211" s="77" t="s">
        <v>259</v>
      </c>
      <c r="C211" s="71" t="s">
        <v>93</v>
      </c>
      <c r="D211" s="72">
        <v>1.2</v>
      </c>
      <c r="E211" s="73">
        <v>412247</v>
      </c>
      <c r="F211" s="80">
        <f t="shared" si="3"/>
        <v>494696.39999999997</v>
      </c>
      <c r="G211" s="71" t="s">
        <v>297</v>
      </c>
      <c r="I211" s="66" t="s">
        <v>414</v>
      </c>
      <c r="J211" s="81">
        <v>0.82399999999999995</v>
      </c>
      <c r="K211" s="74">
        <v>407.05599999999998</v>
      </c>
    </row>
    <row r="212" spans="1:11" x14ac:dyDescent="0.25">
      <c r="A212" s="71" t="s">
        <v>339</v>
      </c>
      <c r="B212" s="77" t="s">
        <v>160</v>
      </c>
      <c r="C212" s="71" t="s">
        <v>26</v>
      </c>
      <c r="D212" s="72">
        <v>0.18140000000000001</v>
      </c>
      <c r="E212" s="73">
        <v>12025</v>
      </c>
      <c r="F212" s="80">
        <f t="shared" si="3"/>
        <v>2181.335</v>
      </c>
      <c r="G212" s="71" t="s">
        <v>10</v>
      </c>
      <c r="I212" s="66" t="s">
        <v>468</v>
      </c>
      <c r="J212" s="81">
        <v>0.1938</v>
      </c>
      <c r="K212" s="74">
        <v>404.84820000000002</v>
      </c>
    </row>
    <row r="213" spans="1:11" x14ac:dyDescent="0.25">
      <c r="A213" s="71" t="s">
        <v>371</v>
      </c>
      <c r="B213" s="77" t="s">
        <v>146</v>
      </c>
      <c r="C213" s="71" t="s">
        <v>11</v>
      </c>
      <c r="D213" s="72">
        <v>114.7145</v>
      </c>
      <c r="E213" s="73">
        <v>67452</v>
      </c>
      <c r="F213" s="80">
        <f t="shared" si="3"/>
        <v>7737722.4539999999</v>
      </c>
      <c r="G213" s="71" t="s">
        <v>10</v>
      </c>
      <c r="I213" s="66" t="s">
        <v>424</v>
      </c>
      <c r="J213" s="81">
        <v>1</v>
      </c>
      <c r="K213" s="74">
        <v>397</v>
      </c>
    </row>
    <row r="214" spans="1:11" x14ac:dyDescent="0.25">
      <c r="A214" s="71" t="s">
        <v>343</v>
      </c>
      <c r="B214" s="77" t="s">
        <v>171</v>
      </c>
      <c r="C214" s="71" t="s">
        <v>172</v>
      </c>
      <c r="D214" s="72">
        <v>77.374499999999998</v>
      </c>
      <c r="E214" s="73">
        <v>1625</v>
      </c>
      <c r="F214" s="80">
        <f t="shared" si="3"/>
        <v>125733.5625</v>
      </c>
      <c r="G214" s="71" t="s">
        <v>10</v>
      </c>
      <c r="I214" s="66" t="s">
        <v>390</v>
      </c>
      <c r="J214" s="81">
        <v>0.35699999999999998</v>
      </c>
      <c r="K214" s="74">
        <v>358.428</v>
      </c>
    </row>
    <row r="215" spans="1:11" x14ac:dyDescent="0.25">
      <c r="A215" s="71" t="s">
        <v>317</v>
      </c>
      <c r="B215" s="77" t="s">
        <v>147</v>
      </c>
      <c r="C215" s="71" t="s">
        <v>24</v>
      </c>
      <c r="D215" s="72">
        <v>0</v>
      </c>
      <c r="E215" s="73">
        <v>0</v>
      </c>
      <c r="F215" s="80">
        <f t="shared" si="3"/>
        <v>0</v>
      </c>
      <c r="G215" s="71" t="s">
        <v>10</v>
      </c>
      <c r="I215" s="66" t="s">
        <v>307</v>
      </c>
      <c r="J215" s="81">
        <v>0.59550000000000003</v>
      </c>
      <c r="K215" s="74">
        <v>344.54669999999999</v>
      </c>
    </row>
    <row r="216" spans="1:11" x14ac:dyDescent="0.25">
      <c r="A216" s="71" t="s">
        <v>373</v>
      </c>
      <c r="B216" s="77" t="s">
        <v>119</v>
      </c>
      <c r="C216" s="71" t="s">
        <v>26</v>
      </c>
      <c r="D216" s="72">
        <v>0.3619</v>
      </c>
      <c r="E216" s="73">
        <v>57895</v>
      </c>
      <c r="F216" s="80">
        <f t="shared" si="3"/>
        <v>20952.200499999999</v>
      </c>
      <c r="G216" s="71" t="s">
        <v>10</v>
      </c>
      <c r="I216" s="66" t="s">
        <v>438</v>
      </c>
      <c r="J216" s="81">
        <v>0.6</v>
      </c>
      <c r="K216" s="74">
        <v>325.5</v>
      </c>
    </row>
    <row r="217" spans="1:11" x14ac:dyDescent="0.25">
      <c r="A217" s="71" t="s">
        <v>375</v>
      </c>
      <c r="B217" s="77" t="s">
        <v>238</v>
      </c>
      <c r="C217" s="71" t="s">
        <v>76</v>
      </c>
      <c r="D217" s="72">
        <v>1</v>
      </c>
      <c r="E217" s="73">
        <v>2761145</v>
      </c>
      <c r="F217" s="80">
        <f t="shared" si="3"/>
        <v>2761145</v>
      </c>
      <c r="G217" s="71" t="s">
        <v>10</v>
      </c>
      <c r="I217" s="66" t="s">
        <v>455</v>
      </c>
      <c r="J217" s="81">
        <v>0.10199999999999999</v>
      </c>
      <c r="K217" s="74">
        <v>295.69799999999998</v>
      </c>
    </row>
    <row r="218" spans="1:11" x14ac:dyDescent="0.25">
      <c r="A218" s="71" t="s">
        <v>318</v>
      </c>
      <c r="B218" s="77" t="s">
        <v>97</v>
      </c>
      <c r="C218" s="71" t="s">
        <v>93</v>
      </c>
      <c r="D218" s="72">
        <v>0.1033</v>
      </c>
      <c r="E218" s="73">
        <v>11974</v>
      </c>
      <c r="F218" s="80">
        <f t="shared" si="3"/>
        <v>1236.9141999999999</v>
      </c>
      <c r="G218" s="71" t="s">
        <v>50</v>
      </c>
      <c r="I218" s="66" t="s">
        <v>556</v>
      </c>
      <c r="J218" s="81">
        <v>7.46E-2</v>
      </c>
      <c r="K218" s="74">
        <v>276.02</v>
      </c>
    </row>
    <row r="219" spans="1:11" x14ac:dyDescent="0.25">
      <c r="A219" s="71" t="s">
        <v>318</v>
      </c>
      <c r="B219" s="77" t="s">
        <v>97</v>
      </c>
      <c r="C219" s="71" t="s">
        <v>93</v>
      </c>
      <c r="D219" s="72">
        <v>1E-4</v>
      </c>
      <c r="E219" s="73">
        <v>12</v>
      </c>
      <c r="F219" s="80">
        <f t="shared" si="3"/>
        <v>1.2000000000000001E-3</v>
      </c>
      <c r="G219" s="71" t="s">
        <v>50</v>
      </c>
      <c r="I219" s="66" t="s">
        <v>467</v>
      </c>
      <c r="J219" s="81">
        <v>0.10100000000000001</v>
      </c>
      <c r="K219" s="74">
        <v>267.04750000000001</v>
      </c>
    </row>
    <row r="220" spans="1:11" x14ac:dyDescent="0.25">
      <c r="A220" s="71" t="s">
        <v>285</v>
      </c>
      <c r="B220" s="77" t="s">
        <v>156</v>
      </c>
      <c r="C220" s="71" t="s">
        <v>93</v>
      </c>
      <c r="D220" s="72">
        <v>9.4000000000000004E-3</v>
      </c>
      <c r="E220" s="73">
        <v>639</v>
      </c>
      <c r="F220" s="80">
        <f t="shared" si="3"/>
        <v>6.0066000000000006</v>
      </c>
      <c r="G220" s="71" t="s">
        <v>50</v>
      </c>
      <c r="I220" s="66" t="s">
        <v>302</v>
      </c>
      <c r="J220" s="81">
        <v>9.2965999999999998</v>
      </c>
      <c r="K220" s="74">
        <v>251.00820000000004</v>
      </c>
    </row>
    <row r="221" spans="1:11" x14ac:dyDescent="0.25">
      <c r="A221" s="71" t="s">
        <v>285</v>
      </c>
      <c r="B221" s="77" t="s">
        <v>156</v>
      </c>
      <c r="C221" s="71" t="s">
        <v>93</v>
      </c>
      <c r="D221" s="72">
        <v>0.30030000000000001</v>
      </c>
      <c r="E221" s="73">
        <v>20416</v>
      </c>
      <c r="F221" s="80">
        <f t="shared" si="3"/>
        <v>6130.9248000000007</v>
      </c>
      <c r="G221" s="71" t="s">
        <v>50</v>
      </c>
      <c r="I221" s="66" t="s">
        <v>508</v>
      </c>
      <c r="J221" s="81">
        <v>0.17599999999999999</v>
      </c>
      <c r="K221" s="74">
        <v>228.976</v>
      </c>
    </row>
    <row r="222" spans="1:11" x14ac:dyDescent="0.25">
      <c r="A222" s="71" t="s">
        <v>306</v>
      </c>
      <c r="B222" s="77" t="s">
        <v>13</v>
      </c>
      <c r="C222" s="71" t="s">
        <v>14</v>
      </c>
      <c r="D222" s="72">
        <v>0.5171</v>
      </c>
      <c r="E222" s="73">
        <v>132565</v>
      </c>
      <c r="F222" s="80">
        <f t="shared" si="3"/>
        <v>68549.361499999999</v>
      </c>
      <c r="G222" s="71" t="s">
        <v>15</v>
      </c>
      <c r="I222" s="66" t="s">
        <v>523</v>
      </c>
      <c r="J222" s="81">
        <v>8.4000000000000005E-2</v>
      </c>
      <c r="K222" s="74">
        <v>216.13200000000001</v>
      </c>
    </row>
    <row r="223" spans="1:11" x14ac:dyDescent="0.25">
      <c r="A223" s="71" t="s">
        <v>286</v>
      </c>
      <c r="B223" s="77" t="s">
        <v>287</v>
      </c>
      <c r="C223" s="71" t="s">
        <v>288</v>
      </c>
      <c r="D223" s="72">
        <v>0.48099999999999998</v>
      </c>
      <c r="E223" s="73">
        <v>0</v>
      </c>
      <c r="F223" s="80">
        <f t="shared" si="3"/>
        <v>0</v>
      </c>
      <c r="G223" s="71" t="s">
        <v>20</v>
      </c>
      <c r="I223" s="66" t="s">
        <v>464</v>
      </c>
      <c r="J223" s="81">
        <v>0.2</v>
      </c>
      <c r="K223" s="74">
        <v>201.20000000000002</v>
      </c>
    </row>
    <row r="224" spans="1:11" x14ac:dyDescent="0.25">
      <c r="A224" s="71" t="s">
        <v>286</v>
      </c>
      <c r="B224" s="77" t="s">
        <v>287</v>
      </c>
      <c r="C224" s="71" t="s">
        <v>288</v>
      </c>
      <c r="D224" s="72">
        <v>1</v>
      </c>
      <c r="E224" s="73">
        <v>10241</v>
      </c>
      <c r="F224" s="80">
        <f t="shared" si="3"/>
        <v>10241</v>
      </c>
      <c r="G224" s="71" t="s">
        <v>20</v>
      </c>
      <c r="I224" s="66" t="s">
        <v>405</v>
      </c>
      <c r="J224" s="81">
        <v>0.1236</v>
      </c>
      <c r="K224" s="74">
        <v>198.62520000000001</v>
      </c>
    </row>
    <row r="225" spans="1:11" x14ac:dyDescent="0.25">
      <c r="A225" s="71" t="s">
        <v>286</v>
      </c>
      <c r="B225" s="77" t="s">
        <v>287</v>
      </c>
      <c r="C225" s="71" t="s">
        <v>288</v>
      </c>
      <c r="D225" s="72">
        <v>4.7000000000000002E-3</v>
      </c>
      <c r="E225" s="73">
        <v>655</v>
      </c>
      <c r="F225" s="80">
        <f t="shared" si="3"/>
        <v>3.0785</v>
      </c>
      <c r="G225" s="71" t="s">
        <v>20</v>
      </c>
      <c r="I225" s="66" t="s">
        <v>463</v>
      </c>
      <c r="J225" s="81">
        <v>5.21E-2</v>
      </c>
      <c r="K225" s="74">
        <v>193.34309999999999</v>
      </c>
    </row>
    <row r="226" spans="1:11" x14ac:dyDescent="0.25">
      <c r="A226" s="71" t="s">
        <v>374</v>
      </c>
      <c r="B226" s="77" t="s">
        <v>259</v>
      </c>
      <c r="C226" s="71" t="s">
        <v>93</v>
      </c>
      <c r="D226" s="72">
        <v>0.5</v>
      </c>
      <c r="E226" s="73">
        <v>171770</v>
      </c>
      <c r="F226" s="80">
        <f t="shared" si="3"/>
        <v>85885</v>
      </c>
      <c r="G226" s="71" t="s">
        <v>297</v>
      </c>
      <c r="I226" s="66" t="s">
        <v>461</v>
      </c>
      <c r="J226" s="81">
        <v>0.1457</v>
      </c>
      <c r="K226" s="74">
        <v>182.12600000000003</v>
      </c>
    </row>
    <row r="227" spans="1:11" x14ac:dyDescent="0.25">
      <c r="A227" s="71" t="s">
        <v>376</v>
      </c>
      <c r="B227" s="77" t="s">
        <v>234</v>
      </c>
      <c r="C227" s="71" t="s">
        <v>12</v>
      </c>
      <c r="D227" s="72">
        <v>1</v>
      </c>
      <c r="E227" s="73">
        <v>94474</v>
      </c>
      <c r="F227" s="80">
        <f t="shared" si="3"/>
        <v>94474</v>
      </c>
      <c r="G227" s="71" t="s">
        <v>10</v>
      </c>
      <c r="I227" s="66" t="s">
        <v>316</v>
      </c>
      <c r="J227" s="81">
        <v>3.44E-2</v>
      </c>
      <c r="K227" s="74">
        <v>151.84719999999999</v>
      </c>
    </row>
    <row r="228" spans="1:11" x14ac:dyDescent="0.25">
      <c r="A228" s="71" t="s">
        <v>377</v>
      </c>
      <c r="B228" s="77" t="s">
        <v>164</v>
      </c>
      <c r="C228" s="71" t="s">
        <v>12</v>
      </c>
      <c r="D228" s="72">
        <v>1</v>
      </c>
      <c r="E228" s="73">
        <v>45849</v>
      </c>
      <c r="F228" s="80">
        <f t="shared" si="3"/>
        <v>45849</v>
      </c>
      <c r="G228" s="71" t="s">
        <v>10</v>
      </c>
      <c r="I228" s="66" t="s">
        <v>465</v>
      </c>
      <c r="J228" s="81">
        <v>0.1</v>
      </c>
      <c r="K228" s="74">
        <v>133.5</v>
      </c>
    </row>
    <row r="229" spans="1:11" x14ac:dyDescent="0.25">
      <c r="A229" s="71" t="s">
        <v>378</v>
      </c>
      <c r="B229" s="77" t="s">
        <v>233</v>
      </c>
      <c r="C229" s="71" t="s">
        <v>11</v>
      </c>
      <c r="D229" s="72">
        <v>2.625</v>
      </c>
      <c r="E229" s="73">
        <v>50954</v>
      </c>
      <c r="F229" s="80">
        <f t="shared" si="3"/>
        <v>133754.25</v>
      </c>
      <c r="G229" s="71" t="s">
        <v>10</v>
      </c>
      <c r="I229" s="66" t="s">
        <v>528</v>
      </c>
      <c r="J229" s="81">
        <v>6.1199999999999997E-2</v>
      </c>
      <c r="K229" s="74">
        <v>130.96799999999999</v>
      </c>
    </row>
    <row r="230" spans="1:11" x14ac:dyDescent="0.25">
      <c r="A230" s="71" t="s">
        <v>379</v>
      </c>
      <c r="B230" s="77" t="s">
        <v>128</v>
      </c>
      <c r="C230" s="71" t="s">
        <v>22</v>
      </c>
      <c r="D230" s="72">
        <v>1</v>
      </c>
      <c r="E230" s="73">
        <v>42876</v>
      </c>
      <c r="F230" s="80">
        <f t="shared" si="3"/>
        <v>42876</v>
      </c>
      <c r="G230" s="71" t="s">
        <v>20</v>
      </c>
      <c r="I230" s="66" t="s">
        <v>398</v>
      </c>
      <c r="J230" s="81">
        <v>5.04E-2</v>
      </c>
      <c r="K230" s="74">
        <v>113.148</v>
      </c>
    </row>
    <row r="231" spans="1:11" x14ac:dyDescent="0.25">
      <c r="A231" s="71" t="s">
        <v>286</v>
      </c>
      <c r="B231" s="77" t="s">
        <v>287</v>
      </c>
      <c r="C231" s="71" t="s">
        <v>288</v>
      </c>
      <c r="D231" s="72">
        <v>1</v>
      </c>
      <c r="E231" s="73">
        <v>3960</v>
      </c>
      <c r="F231" s="80">
        <f t="shared" si="3"/>
        <v>3960</v>
      </c>
      <c r="G231" s="71" t="s">
        <v>20</v>
      </c>
      <c r="I231" s="66" t="s">
        <v>341</v>
      </c>
      <c r="J231" s="81">
        <v>7.3800000000000004E-2</v>
      </c>
      <c r="K231" s="74">
        <v>92.493199999999987</v>
      </c>
    </row>
    <row r="232" spans="1:11" x14ac:dyDescent="0.25">
      <c r="A232" s="71" t="s">
        <v>380</v>
      </c>
      <c r="B232" s="77" t="s">
        <v>280</v>
      </c>
      <c r="C232" s="71" t="s">
        <v>93</v>
      </c>
      <c r="D232" s="72">
        <v>1</v>
      </c>
      <c r="E232" s="73">
        <v>198016</v>
      </c>
      <c r="F232" s="80">
        <f t="shared" si="3"/>
        <v>198016</v>
      </c>
      <c r="G232" s="71" t="s">
        <v>255</v>
      </c>
      <c r="I232" s="66" t="s">
        <v>470</v>
      </c>
      <c r="J232" s="81">
        <v>0.1734</v>
      </c>
      <c r="K232" s="74">
        <v>83.4054</v>
      </c>
    </row>
    <row r="233" spans="1:11" x14ac:dyDescent="0.25">
      <c r="A233" s="71" t="s">
        <v>381</v>
      </c>
      <c r="B233" s="77" t="s">
        <v>148</v>
      </c>
      <c r="C233" s="71" t="s">
        <v>22</v>
      </c>
      <c r="D233" s="72">
        <v>0.2</v>
      </c>
      <c r="E233" s="73">
        <v>32853</v>
      </c>
      <c r="F233" s="80">
        <f t="shared" si="3"/>
        <v>6570.6</v>
      </c>
      <c r="G233" s="71" t="s">
        <v>15</v>
      </c>
      <c r="I233" s="66" t="s">
        <v>415</v>
      </c>
      <c r="J233" s="81">
        <v>0.75480000000000003</v>
      </c>
      <c r="K233" s="74">
        <v>73.215600000000009</v>
      </c>
    </row>
    <row r="234" spans="1:11" x14ac:dyDescent="0.25">
      <c r="A234" s="71" t="s">
        <v>296</v>
      </c>
      <c r="B234" s="77" t="s">
        <v>262</v>
      </c>
      <c r="C234" s="71" t="s">
        <v>93</v>
      </c>
      <c r="D234" s="72">
        <v>0.3</v>
      </c>
      <c r="E234" s="73">
        <v>59252</v>
      </c>
      <c r="F234" s="80">
        <f t="shared" si="3"/>
        <v>17775.599999999999</v>
      </c>
      <c r="G234" s="71" t="s">
        <v>297</v>
      </c>
      <c r="I234" s="66" t="s">
        <v>409</v>
      </c>
      <c r="J234" s="81">
        <v>2.52E-2</v>
      </c>
      <c r="K234" s="74">
        <v>64.486800000000002</v>
      </c>
    </row>
    <row r="235" spans="1:11" x14ac:dyDescent="0.25">
      <c r="A235" s="71" t="s">
        <v>286</v>
      </c>
      <c r="B235" s="77" t="s">
        <v>287</v>
      </c>
      <c r="C235" s="71" t="s">
        <v>288</v>
      </c>
      <c r="D235" s="72">
        <v>1</v>
      </c>
      <c r="E235" s="73">
        <v>5925</v>
      </c>
      <c r="F235" s="80">
        <f t="shared" si="3"/>
        <v>5925</v>
      </c>
      <c r="G235" s="71" t="s">
        <v>20</v>
      </c>
      <c r="I235" s="66" t="s">
        <v>511</v>
      </c>
      <c r="J235" s="81">
        <v>2.47E-2</v>
      </c>
      <c r="K235" s="74">
        <v>49.029499999999999</v>
      </c>
    </row>
    <row r="236" spans="1:11" x14ac:dyDescent="0.25">
      <c r="A236" s="71" t="s">
        <v>382</v>
      </c>
      <c r="B236" s="77" t="s">
        <v>232</v>
      </c>
      <c r="C236" s="71" t="s">
        <v>76</v>
      </c>
      <c r="D236" s="72">
        <v>1</v>
      </c>
      <c r="E236" s="73">
        <v>1313151</v>
      </c>
      <c r="F236" s="80">
        <f t="shared" si="3"/>
        <v>1313151</v>
      </c>
      <c r="G236" s="71" t="s">
        <v>10</v>
      </c>
      <c r="I236" s="66" t="s">
        <v>397</v>
      </c>
      <c r="J236" s="81">
        <v>5.1500000000000004E-2</v>
      </c>
      <c r="K236" s="74">
        <v>47.408499999999997</v>
      </c>
    </row>
    <row r="237" spans="1:11" x14ac:dyDescent="0.25">
      <c r="A237" s="71" t="s">
        <v>381</v>
      </c>
      <c r="B237" s="77" t="s">
        <v>148</v>
      </c>
      <c r="C237" s="71" t="s">
        <v>22</v>
      </c>
      <c r="D237" s="72">
        <v>0.2</v>
      </c>
      <c r="E237" s="73">
        <v>32853</v>
      </c>
      <c r="F237" s="80">
        <f t="shared" si="3"/>
        <v>6570.6</v>
      </c>
      <c r="G237" s="71" t="s">
        <v>15</v>
      </c>
      <c r="I237" s="66" t="s">
        <v>514</v>
      </c>
      <c r="J237" s="81">
        <v>7.0000000000000001E-3</v>
      </c>
      <c r="K237" s="74">
        <v>37.289000000000001</v>
      </c>
    </row>
    <row r="238" spans="1:11" x14ac:dyDescent="0.25">
      <c r="A238" s="71" t="s">
        <v>296</v>
      </c>
      <c r="B238" s="77" t="s">
        <v>262</v>
      </c>
      <c r="C238" s="71" t="s">
        <v>93</v>
      </c>
      <c r="D238" s="72">
        <v>0.42</v>
      </c>
      <c r="E238" s="73">
        <v>82953</v>
      </c>
      <c r="F238" s="80">
        <f t="shared" si="3"/>
        <v>34840.26</v>
      </c>
      <c r="G238" s="71" t="s">
        <v>297</v>
      </c>
      <c r="I238" s="66" t="s">
        <v>573</v>
      </c>
      <c r="J238" s="81">
        <v>2.5000000000000001E-2</v>
      </c>
      <c r="K238" s="74">
        <v>28.375</v>
      </c>
    </row>
    <row r="239" spans="1:11" x14ac:dyDescent="0.25">
      <c r="A239" s="71" t="s">
        <v>286</v>
      </c>
      <c r="B239" s="77" t="s">
        <v>287</v>
      </c>
      <c r="C239" s="71" t="s">
        <v>288</v>
      </c>
      <c r="D239" s="72">
        <v>1</v>
      </c>
      <c r="E239" s="73">
        <v>8295</v>
      </c>
      <c r="F239" s="80">
        <f t="shared" si="3"/>
        <v>8295</v>
      </c>
      <c r="G239" s="71" t="s">
        <v>20</v>
      </c>
      <c r="I239" s="66" t="s">
        <v>308</v>
      </c>
      <c r="J239" s="81">
        <v>0.1135</v>
      </c>
      <c r="K239" s="74">
        <v>27.855</v>
      </c>
    </row>
    <row r="240" spans="1:11" x14ac:dyDescent="0.25">
      <c r="A240" s="71" t="s">
        <v>383</v>
      </c>
      <c r="B240" s="77" t="s">
        <v>231</v>
      </c>
      <c r="C240" s="71" t="s">
        <v>76</v>
      </c>
      <c r="D240" s="72">
        <v>1</v>
      </c>
      <c r="E240" s="73">
        <v>1374724</v>
      </c>
      <c r="F240" s="80">
        <f t="shared" si="3"/>
        <v>1374724</v>
      </c>
      <c r="G240" s="71" t="s">
        <v>10</v>
      </c>
      <c r="I240" s="66" t="s">
        <v>560</v>
      </c>
      <c r="J240" s="81">
        <v>1.04E-2</v>
      </c>
      <c r="K240" s="74">
        <v>21.746399999999998</v>
      </c>
    </row>
    <row r="241" spans="1:11" x14ac:dyDescent="0.25">
      <c r="A241" s="71" t="s">
        <v>285</v>
      </c>
      <c r="B241" s="77" t="s">
        <v>156</v>
      </c>
      <c r="C241" s="71" t="s">
        <v>93</v>
      </c>
      <c r="D241" s="72">
        <v>0.44</v>
      </c>
      <c r="E241" s="73">
        <v>29913</v>
      </c>
      <c r="F241" s="80">
        <f t="shared" si="3"/>
        <v>13161.72</v>
      </c>
      <c r="G241" s="71" t="s">
        <v>50</v>
      </c>
      <c r="I241" s="66" t="s">
        <v>553</v>
      </c>
      <c r="J241" s="81">
        <v>6.7599999999999993E-2</v>
      </c>
      <c r="K241" s="74">
        <v>18.9956</v>
      </c>
    </row>
    <row r="242" spans="1:11" x14ac:dyDescent="0.25">
      <c r="A242" s="71" t="s">
        <v>286</v>
      </c>
      <c r="B242" s="77" t="s">
        <v>287</v>
      </c>
      <c r="C242" s="71" t="s">
        <v>288</v>
      </c>
      <c r="D242" s="72">
        <v>1</v>
      </c>
      <c r="E242" s="73">
        <v>598</v>
      </c>
      <c r="F242" s="80">
        <f t="shared" si="3"/>
        <v>598</v>
      </c>
      <c r="G242" s="71" t="s">
        <v>20</v>
      </c>
      <c r="I242" s="66" t="s">
        <v>404</v>
      </c>
      <c r="J242" s="81">
        <v>3.4000000000000002E-2</v>
      </c>
      <c r="K242" s="74">
        <v>8.33</v>
      </c>
    </row>
    <row r="243" spans="1:11" x14ac:dyDescent="0.25">
      <c r="A243" s="71" t="s">
        <v>384</v>
      </c>
      <c r="B243" s="77" t="s">
        <v>230</v>
      </c>
      <c r="C243" s="71" t="s">
        <v>76</v>
      </c>
      <c r="D243" s="72">
        <v>1</v>
      </c>
      <c r="E243" s="73">
        <v>513089</v>
      </c>
      <c r="F243" s="80">
        <f t="shared" si="3"/>
        <v>513089</v>
      </c>
      <c r="G243" s="71" t="s">
        <v>10</v>
      </c>
      <c r="I243" s="66" t="s">
        <v>437</v>
      </c>
      <c r="J243" s="81">
        <v>1.0500000000000001E-2</v>
      </c>
      <c r="K243" s="74">
        <v>5.4705000000000004</v>
      </c>
    </row>
    <row r="244" spans="1:11" x14ac:dyDescent="0.25">
      <c r="A244" s="71" t="s">
        <v>307</v>
      </c>
      <c r="B244" s="77" t="s">
        <v>170</v>
      </c>
      <c r="C244" s="71" t="s">
        <v>11</v>
      </c>
      <c r="D244" s="72">
        <v>7.3499999999999996E-2</v>
      </c>
      <c r="E244" s="73">
        <v>479</v>
      </c>
      <c r="F244" s="80">
        <f t="shared" si="3"/>
        <v>35.206499999999998</v>
      </c>
      <c r="G244" s="71" t="s">
        <v>10</v>
      </c>
      <c r="I244" s="66" t="s">
        <v>447</v>
      </c>
      <c r="J244" s="81">
        <v>0.01</v>
      </c>
      <c r="K244" s="74">
        <v>4.88</v>
      </c>
    </row>
    <row r="245" spans="1:11" x14ac:dyDescent="0.25">
      <c r="A245" s="71" t="s">
        <v>339</v>
      </c>
      <c r="B245" s="77" t="s">
        <v>160</v>
      </c>
      <c r="C245" s="71" t="s">
        <v>26</v>
      </c>
      <c r="D245" s="72">
        <v>6.0199999999999997E-2</v>
      </c>
      <c r="E245" s="73">
        <v>3991</v>
      </c>
      <c r="F245" s="80">
        <f t="shared" si="3"/>
        <v>240.25819999999999</v>
      </c>
      <c r="G245" s="71" t="s">
        <v>10</v>
      </c>
      <c r="I245" s="66" t="s">
        <v>546</v>
      </c>
      <c r="J245" s="81">
        <v>8.5000000000000006E-3</v>
      </c>
      <c r="K245" s="74">
        <v>4.4285000000000005</v>
      </c>
    </row>
    <row r="246" spans="1:11" x14ac:dyDescent="0.25">
      <c r="A246" s="71" t="s">
        <v>385</v>
      </c>
      <c r="B246" s="77" t="s">
        <v>113</v>
      </c>
      <c r="C246" s="71" t="s">
        <v>11</v>
      </c>
      <c r="D246" s="72">
        <v>2.4</v>
      </c>
      <c r="E246" s="73">
        <v>11282</v>
      </c>
      <c r="F246" s="80">
        <f t="shared" si="3"/>
        <v>27076.799999999999</v>
      </c>
      <c r="G246" s="71" t="s">
        <v>10</v>
      </c>
      <c r="I246" s="66" t="s">
        <v>413</v>
      </c>
      <c r="J246" s="81">
        <v>2.6599999999999999E-2</v>
      </c>
      <c r="K246" s="74">
        <v>4.1761999999999997</v>
      </c>
    </row>
    <row r="247" spans="1:11" x14ac:dyDescent="0.25">
      <c r="A247" s="71" t="s">
        <v>386</v>
      </c>
      <c r="B247" s="77" t="s">
        <v>81</v>
      </c>
      <c r="C247" s="71" t="s">
        <v>22</v>
      </c>
      <c r="D247" s="72">
        <v>2.41E-2</v>
      </c>
      <c r="E247" s="73">
        <v>1193</v>
      </c>
      <c r="F247" s="80">
        <f t="shared" si="3"/>
        <v>28.751300000000001</v>
      </c>
      <c r="G247" s="71" t="s">
        <v>20</v>
      </c>
      <c r="I247" s="66" t="s">
        <v>558</v>
      </c>
      <c r="J247" s="81">
        <v>8.9999999999999993E-3</v>
      </c>
      <c r="K247" s="74">
        <v>2.9789999999999996</v>
      </c>
    </row>
    <row r="248" spans="1:11" x14ac:dyDescent="0.25">
      <c r="A248" s="71" t="s">
        <v>387</v>
      </c>
      <c r="B248" s="77" t="s">
        <v>83</v>
      </c>
      <c r="C248" s="71" t="s">
        <v>60</v>
      </c>
      <c r="D248" s="72">
        <v>1</v>
      </c>
      <c r="E248" s="73">
        <v>5254</v>
      </c>
      <c r="F248" s="80">
        <f t="shared" si="3"/>
        <v>5254</v>
      </c>
      <c r="G248" s="71" t="s">
        <v>10</v>
      </c>
      <c r="I248" s="66" t="s">
        <v>299</v>
      </c>
      <c r="J248" s="81">
        <v>0.02</v>
      </c>
      <c r="K248" s="74">
        <v>2.2400000000000002</v>
      </c>
    </row>
    <row r="249" spans="1:11" x14ac:dyDescent="0.25">
      <c r="A249" s="71" t="s">
        <v>371</v>
      </c>
      <c r="B249" s="77" t="s">
        <v>146</v>
      </c>
      <c r="C249" s="71" t="s">
        <v>11</v>
      </c>
      <c r="D249" s="72">
        <v>35.726999999999997</v>
      </c>
      <c r="E249" s="73">
        <v>21007</v>
      </c>
      <c r="F249" s="80">
        <f t="shared" si="3"/>
        <v>750517.08899999992</v>
      </c>
      <c r="G249" s="71" t="s">
        <v>10</v>
      </c>
      <c r="I249" s="66" t="s">
        <v>300</v>
      </c>
      <c r="J249" s="81">
        <v>0.02</v>
      </c>
      <c r="K249" s="74">
        <v>1.8800000000000001</v>
      </c>
    </row>
    <row r="250" spans="1:11" x14ac:dyDescent="0.25">
      <c r="A250" s="71" t="s">
        <v>371</v>
      </c>
      <c r="B250" s="77" t="s">
        <v>146</v>
      </c>
      <c r="C250" s="71" t="s">
        <v>11</v>
      </c>
      <c r="D250" s="72">
        <v>0.60570000000000002</v>
      </c>
      <c r="E250" s="73">
        <v>356</v>
      </c>
      <c r="F250" s="80">
        <f t="shared" si="3"/>
        <v>215.6292</v>
      </c>
      <c r="G250" s="71" t="s">
        <v>10</v>
      </c>
      <c r="I250" s="66" t="s">
        <v>317</v>
      </c>
      <c r="J250" s="81">
        <v>1.6599999999999993E-2</v>
      </c>
      <c r="K250" s="74">
        <v>0.86419999999999964</v>
      </c>
    </row>
    <row r="251" spans="1:11" x14ac:dyDescent="0.25">
      <c r="A251" s="71" t="s">
        <v>343</v>
      </c>
      <c r="B251" s="77" t="s">
        <v>171</v>
      </c>
      <c r="C251" s="71" t="s">
        <v>172</v>
      </c>
      <c r="D251" s="72">
        <v>22.055</v>
      </c>
      <c r="E251" s="73">
        <v>463</v>
      </c>
      <c r="F251" s="80">
        <f t="shared" si="3"/>
        <v>10211.465</v>
      </c>
      <c r="G251" s="71" t="s">
        <v>10</v>
      </c>
      <c r="I251" s="66" t="s">
        <v>412</v>
      </c>
      <c r="J251" s="81">
        <v>2.6599999999999999E-2</v>
      </c>
      <c r="K251" s="74">
        <v>0.69159999999999999</v>
      </c>
    </row>
    <row r="252" spans="1:11" x14ac:dyDescent="0.25">
      <c r="A252" s="71" t="s">
        <v>343</v>
      </c>
      <c r="B252" s="77" t="s">
        <v>171</v>
      </c>
      <c r="C252" s="71" t="s">
        <v>172</v>
      </c>
      <c r="D252" s="72">
        <v>0.3024</v>
      </c>
      <c r="E252" s="73">
        <v>6</v>
      </c>
      <c r="F252" s="80">
        <f t="shared" si="3"/>
        <v>1.8144</v>
      </c>
      <c r="G252" s="71" t="s">
        <v>10</v>
      </c>
      <c r="I252" s="66" t="s">
        <v>358</v>
      </c>
      <c r="J252" s="81">
        <v>5.5999999999999999E-3</v>
      </c>
      <c r="K252" s="74">
        <v>0.308</v>
      </c>
    </row>
    <row r="253" spans="1:11" x14ac:dyDescent="0.25">
      <c r="A253" s="71" t="s">
        <v>343</v>
      </c>
      <c r="B253" s="77" t="s">
        <v>171</v>
      </c>
      <c r="C253" s="71" t="s">
        <v>172</v>
      </c>
      <c r="D253" s="72">
        <v>16.498000000000001</v>
      </c>
      <c r="E253" s="73">
        <v>346</v>
      </c>
      <c r="F253" s="80">
        <f t="shared" si="3"/>
        <v>5708.308</v>
      </c>
      <c r="G253" s="71" t="s">
        <v>10</v>
      </c>
      <c r="I253" s="66" t="s">
        <v>309</v>
      </c>
      <c r="J253" s="81">
        <v>4.0000000000000002E-4</v>
      </c>
      <c r="K253" s="74">
        <v>0.18000000000000002</v>
      </c>
    </row>
    <row r="254" spans="1:11" x14ac:dyDescent="0.25">
      <c r="A254" s="71" t="s">
        <v>388</v>
      </c>
      <c r="B254" s="77" t="s">
        <v>58</v>
      </c>
      <c r="C254" s="71" t="s">
        <v>25</v>
      </c>
      <c r="D254" s="72">
        <v>1.3332999999999999</v>
      </c>
      <c r="E254" s="73">
        <v>9673</v>
      </c>
      <c r="F254" s="80">
        <f t="shared" si="3"/>
        <v>12897.010899999999</v>
      </c>
      <c r="G254" s="71" t="s">
        <v>10</v>
      </c>
      <c r="I254" s="66" t="s">
        <v>313</v>
      </c>
      <c r="J254" s="81">
        <v>2.0000000000000001E-4</v>
      </c>
      <c r="K254" s="74">
        <v>8.3799999999999999E-2</v>
      </c>
    </row>
    <row r="255" spans="1:11" x14ac:dyDescent="0.25">
      <c r="A255" s="71" t="s">
        <v>317</v>
      </c>
      <c r="B255" s="77" t="s">
        <v>147</v>
      </c>
      <c r="C255" s="71" t="s">
        <v>24</v>
      </c>
      <c r="D255" s="72">
        <v>2.0000000000000001E-4</v>
      </c>
      <c r="E255" s="73">
        <v>48</v>
      </c>
      <c r="F255" s="80">
        <f t="shared" si="3"/>
        <v>9.6000000000000009E-3</v>
      </c>
      <c r="G255" s="71" t="s">
        <v>10</v>
      </c>
      <c r="I255" s="66" t="s">
        <v>311</v>
      </c>
      <c r="J255" s="81">
        <v>2.0000000000000001E-4</v>
      </c>
      <c r="K255" s="74">
        <v>5.9400000000000001E-2</v>
      </c>
    </row>
    <row r="256" spans="1:11" x14ac:dyDescent="0.25">
      <c r="A256" s="71" t="s">
        <v>389</v>
      </c>
      <c r="B256" s="77" t="s">
        <v>79</v>
      </c>
      <c r="C256" s="71" t="s">
        <v>26</v>
      </c>
      <c r="D256" s="72">
        <v>0.29380000000000001</v>
      </c>
      <c r="E256" s="73">
        <v>3038</v>
      </c>
      <c r="F256" s="80">
        <f t="shared" si="3"/>
        <v>892.56439999999998</v>
      </c>
      <c r="G256" s="71" t="s">
        <v>10</v>
      </c>
      <c r="I256" s="66" t="s">
        <v>312</v>
      </c>
      <c r="J256" s="81">
        <v>2.0000000000000001E-4</v>
      </c>
      <c r="K256" s="74">
        <v>5.0200000000000002E-2</v>
      </c>
    </row>
    <row r="257" spans="1:11" x14ac:dyDescent="0.25">
      <c r="A257" s="71" t="s">
        <v>389</v>
      </c>
      <c r="B257" s="77" t="s">
        <v>79</v>
      </c>
      <c r="C257" s="71" t="s">
        <v>26</v>
      </c>
      <c r="D257" s="72">
        <v>0.41599999999999998</v>
      </c>
      <c r="E257" s="73">
        <v>4301</v>
      </c>
      <c r="F257" s="80">
        <f t="shared" si="3"/>
        <v>1789.2159999999999</v>
      </c>
      <c r="G257" s="71" t="s">
        <v>10</v>
      </c>
      <c r="I257" s="66" t="s">
        <v>501</v>
      </c>
      <c r="J257" s="81">
        <v>0</v>
      </c>
      <c r="K257" s="74">
        <v>0</v>
      </c>
    </row>
    <row r="258" spans="1:11" x14ac:dyDescent="0.25">
      <c r="A258" s="71" t="s">
        <v>352</v>
      </c>
      <c r="B258" s="77" t="s">
        <v>122</v>
      </c>
      <c r="C258" s="71" t="s">
        <v>17</v>
      </c>
      <c r="D258" s="72">
        <v>2.87</v>
      </c>
      <c r="E258" s="73">
        <v>16646</v>
      </c>
      <c r="F258" s="80">
        <f t="shared" si="3"/>
        <v>47774.020000000004</v>
      </c>
      <c r="G258" s="71" t="s">
        <v>10</v>
      </c>
      <c r="I258" s="66" t="s">
        <v>500</v>
      </c>
      <c r="J258" s="81">
        <v>0</v>
      </c>
      <c r="K258" s="74">
        <v>0</v>
      </c>
    </row>
    <row r="259" spans="1:11" x14ac:dyDescent="0.25">
      <c r="A259" s="71" t="s">
        <v>390</v>
      </c>
      <c r="B259" s="77" t="s">
        <v>64</v>
      </c>
      <c r="C259" s="71" t="s">
        <v>11</v>
      </c>
      <c r="D259" s="72">
        <v>0.17849999999999999</v>
      </c>
      <c r="E259" s="73">
        <v>1004</v>
      </c>
      <c r="F259" s="80">
        <f t="shared" ref="F259:F322" si="4">+D259*E259</f>
        <v>179.214</v>
      </c>
      <c r="G259" s="71" t="s">
        <v>10</v>
      </c>
      <c r="I259" s="66" t="s">
        <v>499</v>
      </c>
      <c r="J259" s="81">
        <v>0</v>
      </c>
      <c r="K259" s="74">
        <v>0</v>
      </c>
    </row>
    <row r="260" spans="1:11" x14ac:dyDescent="0.25">
      <c r="A260" s="71" t="s">
        <v>373</v>
      </c>
      <c r="B260" s="77" t="s">
        <v>119</v>
      </c>
      <c r="C260" s="71" t="s">
        <v>26</v>
      </c>
      <c r="D260" s="72">
        <v>9.5200000000000007E-2</v>
      </c>
      <c r="E260" s="73">
        <v>15230</v>
      </c>
      <c r="F260" s="80">
        <f t="shared" si="4"/>
        <v>1449.8960000000002</v>
      </c>
      <c r="G260" s="71" t="s">
        <v>10</v>
      </c>
      <c r="I260" s="66" t="s">
        <v>505</v>
      </c>
      <c r="J260" s="81">
        <v>0</v>
      </c>
      <c r="K260" s="74">
        <v>0</v>
      </c>
    </row>
    <row r="261" spans="1:11" x14ac:dyDescent="0.25">
      <c r="A261" s="71" t="s">
        <v>318</v>
      </c>
      <c r="B261" s="77" t="s">
        <v>97</v>
      </c>
      <c r="C261" s="71" t="s">
        <v>93</v>
      </c>
      <c r="D261" s="72">
        <v>1.1999999999999999E-3</v>
      </c>
      <c r="E261" s="73">
        <v>139</v>
      </c>
      <c r="F261" s="80">
        <f t="shared" si="4"/>
        <v>0.16679999999999998</v>
      </c>
      <c r="G261" s="71" t="s">
        <v>50</v>
      </c>
      <c r="I261" s="66" t="s">
        <v>503</v>
      </c>
      <c r="J261" s="81">
        <v>0</v>
      </c>
      <c r="K261" s="74">
        <v>0</v>
      </c>
    </row>
    <row r="262" spans="1:11" x14ac:dyDescent="0.25">
      <c r="A262" s="71" t="s">
        <v>318</v>
      </c>
      <c r="B262" s="77" t="s">
        <v>97</v>
      </c>
      <c r="C262" s="71" t="s">
        <v>93</v>
      </c>
      <c r="D262" s="72">
        <v>0.1082</v>
      </c>
      <c r="E262" s="73">
        <v>12542</v>
      </c>
      <c r="F262" s="80">
        <f t="shared" si="4"/>
        <v>1357.0444</v>
      </c>
      <c r="G262" s="71" t="s">
        <v>50</v>
      </c>
      <c r="I262" s="66" t="s">
        <v>575</v>
      </c>
      <c r="J262" s="81">
        <v>119003.50729999998</v>
      </c>
      <c r="K262" s="74">
        <v>1285791884.1048996</v>
      </c>
    </row>
    <row r="263" spans="1:11" x14ac:dyDescent="0.25">
      <c r="A263" s="71" t="s">
        <v>318</v>
      </c>
      <c r="B263" s="77" t="s">
        <v>97</v>
      </c>
      <c r="C263" s="71" t="s">
        <v>93</v>
      </c>
      <c r="D263" s="72">
        <v>0</v>
      </c>
      <c r="E263" s="73">
        <v>0</v>
      </c>
      <c r="F263" s="80">
        <f t="shared" si="4"/>
        <v>0</v>
      </c>
      <c r="G263" s="71" t="s">
        <v>50</v>
      </c>
    </row>
    <row r="264" spans="1:11" x14ac:dyDescent="0.25">
      <c r="A264" s="71" t="s">
        <v>391</v>
      </c>
      <c r="B264" s="77" t="s">
        <v>114</v>
      </c>
      <c r="C264" s="71" t="s">
        <v>11</v>
      </c>
      <c r="D264" s="72">
        <v>0.33600000000000002</v>
      </c>
      <c r="E264" s="73">
        <v>1580</v>
      </c>
      <c r="F264" s="80">
        <f t="shared" si="4"/>
        <v>530.88</v>
      </c>
      <c r="G264" s="71" t="s">
        <v>10</v>
      </c>
    </row>
    <row r="265" spans="1:11" x14ac:dyDescent="0.25">
      <c r="A265" s="71" t="s">
        <v>392</v>
      </c>
      <c r="B265" s="77" t="s">
        <v>229</v>
      </c>
      <c r="C265" s="71" t="s">
        <v>24</v>
      </c>
      <c r="D265" s="72">
        <v>2.5</v>
      </c>
      <c r="E265" s="73">
        <v>183938</v>
      </c>
      <c r="F265" s="80">
        <f t="shared" si="4"/>
        <v>459845</v>
      </c>
      <c r="G265" s="71" t="s">
        <v>10</v>
      </c>
    </row>
    <row r="266" spans="1:11" x14ac:dyDescent="0.25">
      <c r="A266" s="71" t="s">
        <v>393</v>
      </c>
      <c r="B266" s="77" t="s">
        <v>129</v>
      </c>
      <c r="C266" s="71" t="s">
        <v>11</v>
      </c>
      <c r="D266" s="72">
        <v>1.554</v>
      </c>
      <c r="E266" s="73">
        <v>5282</v>
      </c>
      <c r="F266" s="80">
        <f t="shared" si="4"/>
        <v>8208.228000000001</v>
      </c>
      <c r="G266" s="71" t="s">
        <v>10</v>
      </c>
    </row>
    <row r="267" spans="1:11" x14ac:dyDescent="0.25">
      <c r="A267" s="71" t="s">
        <v>337</v>
      </c>
      <c r="B267" s="77" t="s">
        <v>158</v>
      </c>
      <c r="C267" s="71" t="s">
        <v>26</v>
      </c>
      <c r="D267" s="72">
        <v>2E-3</v>
      </c>
      <c r="E267" s="73">
        <v>205</v>
      </c>
      <c r="F267" s="80">
        <f t="shared" si="4"/>
        <v>0.41000000000000003</v>
      </c>
      <c r="G267" s="71" t="s">
        <v>10</v>
      </c>
    </row>
    <row r="268" spans="1:11" x14ac:dyDescent="0.25">
      <c r="A268" s="71" t="s">
        <v>285</v>
      </c>
      <c r="B268" s="77" t="s">
        <v>156</v>
      </c>
      <c r="C268" s="71" t="s">
        <v>93</v>
      </c>
      <c r="D268" s="72">
        <v>0.17380000000000001</v>
      </c>
      <c r="E268" s="73">
        <v>11816</v>
      </c>
      <c r="F268" s="80">
        <f t="shared" si="4"/>
        <v>2053.6208000000001</v>
      </c>
      <c r="G268" s="71" t="s">
        <v>50</v>
      </c>
    </row>
    <row r="269" spans="1:11" x14ac:dyDescent="0.25">
      <c r="A269" s="71" t="s">
        <v>285</v>
      </c>
      <c r="B269" s="77" t="s">
        <v>156</v>
      </c>
      <c r="C269" s="71" t="s">
        <v>93</v>
      </c>
      <c r="D269" s="72">
        <v>3.3300000000000003E-2</v>
      </c>
      <c r="E269" s="73">
        <v>2264</v>
      </c>
      <c r="F269" s="80">
        <f t="shared" si="4"/>
        <v>75.391200000000012</v>
      </c>
      <c r="G269" s="71" t="s">
        <v>50</v>
      </c>
    </row>
    <row r="270" spans="1:11" x14ac:dyDescent="0.25">
      <c r="A270" s="71" t="s">
        <v>285</v>
      </c>
      <c r="B270" s="77" t="s">
        <v>156</v>
      </c>
      <c r="C270" s="71" t="s">
        <v>93</v>
      </c>
      <c r="D270" s="72">
        <v>9.9000000000000008E-3</v>
      </c>
      <c r="E270" s="73">
        <v>579</v>
      </c>
      <c r="F270" s="80">
        <f t="shared" si="4"/>
        <v>5.7321000000000009</v>
      </c>
      <c r="G270" s="71" t="s">
        <v>50</v>
      </c>
    </row>
    <row r="271" spans="1:11" x14ac:dyDescent="0.25">
      <c r="A271" s="71" t="s">
        <v>285</v>
      </c>
      <c r="B271" s="77" t="s">
        <v>156</v>
      </c>
      <c r="C271" s="71" t="s">
        <v>93</v>
      </c>
      <c r="D271" s="72">
        <v>0.13639999999999999</v>
      </c>
      <c r="E271" s="73">
        <v>9273</v>
      </c>
      <c r="F271" s="80">
        <f t="shared" si="4"/>
        <v>1264.8371999999999</v>
      </c>
      <c r="G271" s="71" t="s">
        <v>50</v>
      </c>
    </row>
    <row r="272" spans="1:11" x14ac:dyDescent="0.25">
      <c r="A272" s="71" t="s">
        <v>285</v>
      </c>
      <c r="B272" s="77" t="s">
        <v>156</v>
      </c>
      <c r="C272" s="71" t="s">
        <v>93</v>
      </c>
      <c r="D272" s="72">
        <v>0.17760000000000001</v>
      </c>
      <c r="E272" s="73">
        <v>10379</v>
      </c>
      <c r="F272" s="80">
        <f t="shared" si="4"/>
        <v>1843.3104000000001</v>
      </c>
      <c r="G272" s="71" t="s">
        <v>50</v>
      </c>
    </row>
    <row r="273" spans="1:7" x14ac:dyDescent="0.25">
      <c r="A273" s="71" t="s">
        <v>285</v>
      </c>
      <c r="B273" s="77" t="s">
        <v>156</v>
      </c>
      <c r="C273" s="71" t="s">
        <v>93</v>
      </c>
      <c r="D273" s="72">
        <v>2.3300000000000001E-2</v>
      </c>
      <c r="E273" s="73">
        <v>1584</v>
      </c>
      <c r="F273" s="80">
        <f t="shared" si="4"/>
        <v>36.907200000000003</v>
      </c>
      <c r="G273" s="71" t="s">
        <v>50</v>
      </c>
    </row>
    <row r="274" spans="1:7" x14ac:dyDescent="0.25">
      <c r="A274" s="71" t="s">
        <v>306</v>
      </c>
      <c r="B274" s="77" t="s">
        <v>13</v>
      </c>
      <c r="C274" s="71" t="s">
        <v>14</v>
      </c>
      <c r="D274" s="72">
        <v>0.1555</v>
      </c>
      <c r="E274" s="73">
        <v>39864</v>
      </c>
      <c r="F274" s="80">
        <f t="shared" si="4"/>
        <v>6198.8519999999999</v>
      </c>
      <c r="G274" s="71" t="s">
        <v>15</v>
      </c>
    </row>
    <row r="275" spans="1:7" x14ac:dyDescent="0.25">
      <c r="A275" s="71" t="s">
        <v>306</v>
      </c>
      <c r="B275" s="77" t="s">
        <v>13</v>
      </c>
      <c r="C275" s="71" t="s">
        <v>14</v>
      </c>
      <c r="D275" s="72">
        <v>0.1923</v>
      </c>
      <c r="E275" s="73">
        <v>49298</v>
      </c>
      <c r="F275" s="80">
        <f t="shared" si="4"/>
        <v>9480.0054</v>
      </c>
      <c r="G275" s="71" t="s">
        <v>15</v>
      </c>
    </row>
    <row r="276" spans="1:7" x14ac:dyDescent="0.25">
      <c r="A276" s="71" t="s">
        <v>286</v>
      </c>
      <c r="B276" s="77" t="s">
        <v>287</v>
      </c>
      <c r="C276" s="71" t="s">
        <v>288</v>
      </c>
      <c r="D276" s="72">
        <v>0.87</v>
      </c>
      <c r="E276" s="73">
        <v>0</v>
      </c>
      <c r="F276" s="80">
        <f t="shared" si="4"/>
        <v>0</v>
      </c>
      <c r="G276" s="71" t="s">
        <v>20</v>
      </c>
    </row>
    <row r="277" spans="1:7" x14ac:dyDescent="0.25">
      <c r="A277" s="71" t="s">
        <v>286</v>
      </c>
      <c r="B277" s="77" t="s">
        <v>287</v>
      </c>
      <c r="C277" s="71" t="s">
        <v>288</v>
      </c>
      <c r="D277" s="72">
        <v>0.87</v>
      </c>
      <c r="E277" s="73">
        <v>0</v>
      </c>
      <c r="F277" s="80">
        <f t="shared" si="4"/>
        <v>0</v>
      </c>
      <c r="G277" s="71" t="s">
        <v>20</v>
      </c>
    </row>
    <row r="278" spans="1:7" x14ac:dyDescent="0.25">
      <c r="A278" s="71" t="s">
        <v>286</v>
      </c>
      <c r="B278" s="77" t="s">
        <v>287</v>
      </c>
      <c r="C278" s="71" t="s">
        <v>288</v>
      </c>
      <c r="D278" s="72">
        <v>1</v>
      </c>
      <c r="E278" s="73">
        <v>2073</v>
      </c>
      <c r="F278" s="80">
        <f t="shared" si="4"/>
        <v>2073</v>
      </c>
      <c r="G278" s="71" t="s">
        <v>20</v>
      </c>
    </row>
    <row r="279" spans="1:7" x14ac:dyDescent="0.25">
      <c r="A279" s="71" t="s">
        <v>286</v>
      </c>
      <c r="B279" s="77" t="s">
        <v>287</v>
      </c>
      <c r="C279" s="71" t="s">
        <v>288</v>
      </c>
      <c r="D279" s="72">
        <v>0.04</v>
      </c>
      <c r="E279" s="73">
        <v>5578</v>
      </c>
      <c r="F279" s="80">
        <f t="shared" si="4"/>
        <v>223.12</v>
      </c>
      <c r="G279" s="71" t="s">
        <v>20</v>
      </c>
    </row>
    <row r="280" spans="1:7" x14ac:dyDescent="0.25">
      <c r="A280" s="71" t="s">
        <v>286</v>
      </c>
      <c r="B280" s="77" t="s">
        <v>287</v>
      </c>
      <c r="C280" s="71" t="s">
        <v>288</v>
      </c>
      <c r="D280" s="72">
        <v>2.0000000000000001E-4</v>
      </c>
      <c r="E280" s="73">
        <v>28</v>
      </c>
      <c r="F280" s="80">
        <f t="shared" si="4"/>
        <v>5.5999999999999999E-3</v>
      </c>
      <c r="G280" s="71" t="s">
        <v>20</v>
      </c>
    </row>
    <row r="281" spans="1:7" x14ac:dyDescent="0.25">
      <c r="A281" s="71" t="s">
        <v>346</v>
      </c>
      <c r="B281" s="77" t="s">
        <v>266</v>
      </c>
      <c r="C281" s="71" t="s">
        <v>93</v>
      </c>
      <c r="D281" s="72">
        <v>0.27</v>
      </c>
      <c r="E281" s="73">
        <v>53327</v>
      </c>
      <c r="F281" s="80">
        <f t="shared" si="4"/>
        <v>14398.29</v>
      </c>
      <c r="G281" s="71" t="s">
        <v>297</v>
      </c>
    </row>
    <row r="282" spans="1:7" x14ac:dyDescent="0.25">
      <c r="A282" s="71" t="s">
        <v>387</v>
      </c>
      <c r="B282" s="77" t="s">
        <v>83</v>
      </c>
      <c r="C282" s="71" t="s">
        <v>60</v>
      </c>
      <c r="D282" s="72">
        <v>3.0599999999999999E-2</v>
      </c>
      <c r="E282" s="73">
        <v>161</v>
      </c>
      <c r="F282" s="80">
        <f t="shared" si="4"/>
        <v>4.9265999999999996</v>
      </c>
      <c r="G282" s="71" t="s">
        <v>10</v>
      </c>
    </row>
    <row r="283" spans="1:7" x14ac:dyDescent="0.25">
      <c r="A283" s="71" t="s">
        <v>317</v>
      </c>
      <c r="B283" s="77" t="s">
        <v>147</v>
      </c>
      <c r="C283" s="71" t="s">
        <v>24</v>
      </c>
      <c r="D283" s="72">
        <v>0</v>
      </c>
      <c r="E283" s="73">
        <v>0</v>
      </c>
      <c r="F283" s="80">
        <f t="shared" si="4"/>
        <v>0</v>
      </c>
      <c r="G283" s="71" t="s">
        <v>10</v>
      </c>
    </row>
    <row r="284" spans="1:7" x14ac:dyDescent="0.25">
      <c r="A284" s="71" t="s">
        <v>394</v>
      </c>
      <c r="B284" s="77" t="s">
        <v>228</v>
      </c>
      <c r="C284" s="71" t="s">
        <v>25</v>
      </c>
      <c r="D284" s="72">
        <v>1.4279999999999999</v>
      </c>
      <c r="E284" s="73">
        <v>8439</v>
      </c>
      <c r="F284" s="80">
        <f t="shared" si="4"/>
        <v>12050.892</v>
      </c>
      <c r="G284" s="71" t="s">
        <v>10</v>
      </c>
    </row>
    <row r="285" spans="1:7" x14ac:dyDescent="0.25">
      <c r="A285" s="71" t="s">
        <v>395</v>
      </c>
      <c r="B285" s="77" t="s">
        <v>53</v>
      </c>
      <c r="C285" s="71" t="s">
        <v>17</v>
      </c>
      <c r="D285" s="72">
        <v>1.05</v>
      </c>
      <c r="E285" s="73">
        <v>2088</v>
      </c>
      <c r="F285" s="80">
        <f t="shared" si="4"/>
        <v>2192.4</v>
      </c>
      <c r="G285" s="71" t="s">
        <v>10</v>
      </c>
    </row>
    <row r="286" spans="1:7" x14ac:dyDescent="0.25">
      <c r="A286" s="71" t="s">
        <v>318</v>
      </c>
      <c r="B286" s="77" t="s">
        <v>97</v>
      </c>
      <c r="C286" s="71" t="s">
        <v>93</v>
      </c>
      <c r="D286" s="72">
        <v>0</v>
      </c>
      <c r="E286" s="73">
        <v>0</v>
      </c>
      <c r="F286" s="80">
        <f t="shared" si="4"/>
        <v>0</v>
      </c>
      <c r="G286" s="71" t="s">
        <v>50</v>
      </c>
    </row>
    <row r="287" spans="1:7" x14ac:dyDescent="0.25">
      <c r="A287" s="71" t="s">
        <v>285</v>
      </c>
      <c r="B287" s="77" t="s">
        <v>156</v>
      </c>
      <c r="C287" s="71" t="s">
        <v>93</v>
      </c>
      <c r="D287" s="72">
        <v>2.0999999999999999E-3</v>
      </c>
      <c r="E287" s="73">
        <v>143</v>
      </c>
      <c r="F287" s="80">
        <f t="shared" si="4"/>
        <v>0.30029999999999996</v>
      </c>
      <c r="G287" s="71" t="s">
        <v>50</v>
      </c>
    </row>
    <row r="288" spans="1:7" x14ac:dyDescent="0.25">
      <c r="A288" s="71" t="s">
        <v>285</v>
      </c>
      <c r="B288" s="77" t="s">
        <v>156</v>
      </c>
      <c r="C288" s="71" t="s">
        <v>93</v>
      </c>
      <c r="D288" s="72">
        <v>4.0000000000000002E-4</v>
      </c>
      <c r="E288" s="73">
        <v>27</v>
      </c>
      <c r="F288" s="80">
        <f t="shared" si="4"/>
        <v>1.0800000000000001E-2</v>
      </c>
      <c r="G288" s="71" t="s">
        <v>50</v>
      </c>
    </row>
    <row r="289" spans="1:7" x14ac:dyDescent="0.25">
      <c r="A289" s="71" t="s">
        <v>286</v>
      </c>
      <c r="B289" s="77" t="s">
        <v>287</v>
      </c>
      <c r="C289" s="71" t="s">
        <v>288</v>
      </c>
      <c r="D289" s="72">
        <v>2.0000000000000001E-4</v>
      </c>
      <c r="E289" s="73">
        <v>28</v>
      </c>
      <c r="F289" s="80">
        <f t="shared" si="4"/>
        <v>5.5999999999999999E-3</v>
      </c>
      <c r="G289" s="71" t="s">
        <v>20</v>
      </c>
    </row>
    <row r="290" spans="1:7" x14ac:dyDescent="0.25">
      <c r="A290" s="71" t="s">
        <v>286</v>
      </c>
      <c r="B290" s="77" t="s">
        <v>287</v>
      </c>
      <c r="C290" s="71" t="s">
        <v>288</v>
      </c>
      <c r="D290" s="72">
        <v>1</v>
      </c>
      <c r="E290" s="73">
        <v>106</v>
      </c>
      <c r="F290" s="80">
        <f t="shared" si="4"/>
        <v>106</v>
      </c>
      <c r="G290" s="71" t="s">
        <v>20</v>
      </c>
    </row>
    <row r="291" spans="1:7" x14ac:dyDescent="0.25">
      <c r="A291" s="71" t="s">
        <v>286</v>
      </c>
      <c r="B291" s="77" t="s">
        <v>287</v>
      </c>
      <c r="C291" s="71" t="s">
        <v>288</v>
      </c>
      <c r="D291" s="72">
        <v>1.4E-2</v>
      </c>
      <c r="E291" s="73">
        <v>0</v>
      </c>
      <c r="F291" s="80">
        <f t="shared" si="4"/>
        <v>0</v>
      </c>
      <c r="G291" s="71" t="s">
        <v>20</v>
      </c>
    </row>
    <row r="292" spans="1:7" x14ac:dyDescent="0.25">
      <c r="A292" s="71" t="s">
        <v>305</v>
      </c>
      <c r="B292" s="77" t="s">
        <v>283</v>
      </c>
      <c r="C292" s="71" t="s">
        <v>93</v>
      </c>
      <c r="D292" s="72">
        <v>3.5000000000000003E-2</v>
      </c>
      <c r="E292" s="73">
        <v>5111</v>
      </c>
      <c r="F292" s="80">
        <f t="shared" si="4"/>
        <v>178.88500000000002</v>
      </c>
      <c r="G292" s="71" t="s">
        <v>255</v>
      </c>
    </row>
    <row r="293" spans="1:7" x14ac:dyDescent="0.25">
      <c r="A293" s="71" t="s">
        <v>307</v>
      </c>
      <c r="B293" s="77" t="s">
        <v>170</v>
      </c>
      <c r="C293" s="71" t="s">
        <v>11</v>
      </c>
      <c r="D293" s="72">
        <v>0.1181</v>
      </c>
      <c r="E293" s="73">
        <v>770</v>
      </c>
      <c r="F293" s="80">
        <f t="shared" si="4"/>
        <v>90.936999999999998</v>
      </c>
      <c r="G293" s="71" t="s">
        <v>10</v>
      </c>
    </row>
    <row r="294" spans="1:7" x14ac:dyDescent="0.25">
      <c r="A294" s="71" t="s">
        <v>339</v>
      </c>
      <c r="B294" s="77" t="s">
        <v>160</v>
      </c>
      <c r="C294" s="71" t="s">
        <v>26</v>
      </c>
      <c r="D294" s="72">
        <v>0.20880000000000001</v>
      </c>
      <c r="E294" s="73">
        <v>13842</v>
      </c>
      <c r="F294" s="80">
        <f t="shared" si="4"/>
        <v>2890.2096000000001</v>
      </c>
      <c r="G294" s="71" t="s">
        <v>10</v>
      </c>
    </row>
    <row r="295" spans="1:7" x14ac:dyDescent="0.25">
      <c r="A295" s="71" t="s">
        <v>385</v>
      </c>
      <c r="B295" s="77" t="s">
        <v>113</v>
      </c>
      <c r="C295" s="71" t="s">
        <v>11</v>
      </c>
      <c r="D295" s="72">
        <v>12</v>
      </c>
      <c r="E295" s="73">
        <v>56412</v>
      </c>
      <c r="F295" s="80">
        <f t="shared" si="4"/>
        <v>676944</v>
      </c>
      <c r="G295" s="71" t="s">
        <v>10</v>
      </c>
    </row>
    <row r="296" spans="1:7" x14ac:dyDescent="0.25">
      <c r="A296" s="71" t="s">
        <v>396</v>
      </c>
      <c r="B296" s="77" t="s">
        <v>167</v>
      </c>
      <c r="C296" s="71" t="s">
        <v>22</v>
      </c>
      <c r="D296" s="72">
        <v>1.2</v>
      </c>
      <c r="E296" s="73">
        <v>1879</v>
      </c>
      <c r="F296" s="80">
        <f t="shared" si="4"/>
        <v>2254.7999999999997</v>
      </c>
      <c r="G296" s="71" t="s">
        <v>20</v>
      </c>
    </row>
    <row r="297" spans="1:7" x14ac:dyDescent="0.25">
      <c r="A297" s="71" t="s">
        <v>397</v>
      </c>
      <c r="B297" s="77" t="s">
        <v>23</v>
      </c>
      <c r="C297" s="71" t="s">
        <v>22</v>
      </c>
      <c r="D297" s="72">
        <v>8.9999999999999993E-3</v>
      </c>
      <c r="E297" s="73">
        <v>397</v>
      </c>
      <c r="F297" s="80">
        <f t="shared" si="4"/>
        <v>3.5729999999999995</v>
      </c>
      <c r="G297" s="71" t="s">
        <v>20</v>
      </c>
    </row>
    <row r="298" spans="1:7" x14ac:dyDescent="0.25">
      <c r="A298" s="71" t="s">
        <v>371</v>
      </c>
      <c r="B298" s="77" t="s">
        <v>146</v>
      </c>
      <c r="C298" s="71" t="s">
        <v>11</v>
      </c>
      <c r="D298" s="72">
        <v>131.94049999999999</v>
      </c>
      <c r="E298" s="73">
        <v>77581</v>
      </c>
      <c r="F298" s="80">
        <f t="shared" si="4"/>
        <v>10236075.930499999</v>
      </c>
      <c r="G298" s="71" t="s">
        <v>10</v>
      </c>
    </row>
    <row r="299" spans="1:7" x14ac:dyDescent="0.25">
      <c r="A299" s="71" t="s">
        <v>343</v>
      </c>
      <c r="B299" s="77" t="s">
        <v>171</v>
      </c>
      <c r="C299" s="71" t="s">
        <v>172</v>
      </c>
      <c r="D299" s="72">
        <v>63.597200000000001</v>
      </c>
      <c r="E299" s="73">
        <v>1336</v>
      </c>
      <c r="F299" s="80">
        <f t="shared" si="4"/>
        <v>84965.859200000006</v>
      </c>
      <c r="G299" s="71" t="s">
        <v>10</v>
      </c>
    </row>
    <row r="300" spans="1:7" x14ac:dyDescent="0.25">
      <c r="A300" s="71" t="s">
        <v>398</v>
      </c>
      <c r="B300" s="77" t="s">
        <v>127</v>
      </c>
      <c r="C300" s="71" t="s">
        <v>12</v>
      </c>
      <c r="D300" s="72">
        <v>2.52E-2</v>
      </c>
      <c r="E300" s="73">
        <v>2245</v>
      </c>
      <c r="F300" s="80">
        <f t="shared" si="4"/>
        <v>56.573999999999998</v>
      </c>
      <c r="G300" s="71" t="s">
        <v>10</v>
      </c>
    </row>
    <row r="301" spans="1:7" x14ac:dyDescent="0.25">
      <c r="A301" s="71" t="s">
        <v>317</v>
      </c>
      <c r="B301" s="77" t="s">
        <v>147</v>
      </c>
      <c r="C301" s="71" t="s">
        <v>24</v>
      </c>
      <c r="D301" s="72">
        <v>6.9999999999999999E-4</v>
      </c>
      <c r="E301" s="73">
        <v>167</v>
      </c>
      <c r="F301" s="80">
        <f t="shared" si="4"/>
        <v>0.1169</v>
      </c>
      <c r="G301" s="71" t="s">
        <v>10</v>
      </c>
    </row>
    <row r="302" spans="1:7" x14ac:dyDescent="0.25">
      <c r="A302" s="71" t="s">
        <v>399</v>
      </c>
      <c r="B302" s="77" t="s">
        <v>92</v>
      </c>
      <c r="C302" s="71" t="s">
        <v>25</v>
      </c>
      <c r="D302" s="72">
        <v>2.25</v>
      </c>
      <c r="E302" s="73">
        <v>90581</v>
      </c>
      <c r="F302" s="80">
        <f t="shared" si="4"/>
        <v>203807.25</v>
      </c>
      <c r="G302" s="71" t="s">
        <v>67</v>
      </c>
    </row>
    <row r="303" spans="1:7" x14ac:dyDescent="0.25">
      <c r="A303" s="71" t="s">
        <v>400</v>
      </c>
      <c r="B303" s="77" t="s">
        <v>56</v>
      </c>
      <c r="C303" s="71" t="s">
        <v>24</v>
      </c>
      <c r="D303" s="72">
        <v>1</v>
      </c>
      <c r="E303" s="73">
        <v>16387</v>
      </c>
      <c r="F303" s="80">
        <f t="shared" si="4"/>
        <v>16387</v>
      </c>
      <c r="G303" s="71" t="s">
        <v>10</v>
      </c>
    </row>
    <row r="304" spans="1:7" x14ac:dyDescent="0.25">
      <c r="A304" s="71" t="s">
        <v>373</v>
      </c>
      <c r="B304" s="77" t="s">
        <v>119</v>
      </c>
      <c r="C304" s="71" t="s">
        <v>26</v>
      </c>
      <c r="D304" s="72">
        <v>0.21199999999999999</v>
      </c>
      <c r="E304" s="73">
        <v>33914</v>
      </c>
      <c r="F304" s="80">
        <f t="shared" si="4"/>
        <v>7189.768</v>
      </c>
      <c r="G304" s="71" t="s">
        <v>10</v>
      </c>
    </row>
    <row r="305" spans="1:7" x14ac:dyDescent="0.25">
      <c r="A305" s="71" t="s">
        <v>318</v>
      </c>
      <c r="B305" s="77" t="s">
        <v>97</v>
      </c>
      <c r="C305" s="71" t="s">
        <v>93</v>
      </c>
      <c r="D305" s="72">
        <v>3.8E-3</v>
      </c>
      <c r="E305" s="73">
        <v>440</v>
      </c>
      <c r="F305" s="80">
        <f t="shared" si="4"/>
        <v>1.6719999999999999</v>
      </c>
      <c r="G305" s="71" t="s">
        <v>50</v>
      </c>
    </row>
    <row r="306" spans="1:7" x14ac:dyDescent="0.25">
      <c r="A306" s="71" t="s">
        <v>318</v>
      </c>
      <c r="B306" s="77" t="s">
        <v>97</v>
      </c>
      <c r="C306" s="71" t="s">
        <v>93</v>
      </c>
      <c r="D306" s="72">
        <v>0.17649999999999999</v>
      </c>
      <c r="E306" s="73">
        <v>20459</v>
      </c>
      <c r="F306" s="80">
        <f t="shared" si="4"/>
        <v>3611.0135</v>
      </c>
      <c r="G306" s="71" t="s">
        <v>50</v>
      </c>
    </row>
    <row r="307" spans="1:7" x14ac:dyDescent="0.25">
      <c r="A307" s="71" t="s">
        <v>401</v>
      </c>
      <c r="B307" s="77" t="s">
        <v>138</v>
      </c>
      <c r="C307" s="71" t="s">
        <v>22</v>
      </c>
      <c r="D307" s="72">
        <v>0.15</v>
      </c>
      <c r="E307" s="73">
        <v>6069</v>
      </c>
      <c r="F307" s="80">
        <f t="shared" si="4"/>
        <v>910.35</v>
      </c>
      <c r="G307" s="71" t="s">
        <v>20</v>
      </c>
    </row>
    <row r="308" spans="1:7" x14ac:dyDescent="0.25">
      <c r="A308" s="71" t="s">
        <v>402</v>
      </c>
      <c r="B308" s="77" t="s">
        <v>132</v>
      </c>
      <c r="C308" s="71" t="s">
        <v>25</v>
      </c>
      <c r="D308" s="72">
        <v>2</v>
      </c>
      <c r="E308" s="73">
        <v>7914</v>
      </c>
      <c r="F308" s="80">
        <f t="shared" si="4"/>
        <v>15828</v>
      </c>
      <c r="G308" s="71" t="s">
        <v>10</v>
      </c>
    </row>
    <row r="309" spans="1:7" x14ac:dyDescent="0.25">
      <c r="A309" s="71" t="s">
        <v>403</v>
      </c>
      <c r="B309" s="77" t="s">
        <v>88</v>
      </c>
      <c r="C309" s="71" t="s">
        <v>22</v>
      </c>
      <c r="D309" s="72">
        <v>0.15</v>
      </c>
      <c r="E309" s="73">
        <v>10635</v>
      </c>
      <c r="F309" s="80">
        <f t="shared" si="4"/>
        <v>1595.25</v>
      </c>
      <c r="G309" s="71" t="s">
        <v>20</v>
      </c>
    </row>
    <row r="310" spans="1:7" x14ac:dyDescent="0.25">
      <c r="A310" s="71" t="s">
        <v>285</v>
      </c>
      <c r="B310" s="77" t="s">
        <v>156</v>
      </c>
      <c r="C310" s="71" t="s">
        <v>93</v>
      </c>
      <c r="D310" s="72">
        <v>0.51490000000000002</v>
      </c>
      <c r="E310" s="73">
        <v>30091</v>
      </c>
      <c r="F310" s="80">
        <f t="shared" si="4"/>
        <v>15493.8559</v>
      </c>
      <c r="G310" s="71" t="s">
        <v>50</v>
      </c>
    </row>
    <row r="311" spans="1:7" x14ac:dyDescent="0.25">
      <c r="A311" s="71" t="s">
        <v>285</v>
      </c>
      <c r="B311" s="77" t="s">
        <v>156</v>
      </c>
      <c r="C311" s="71" t="s">
        <v>93</v>
      </c>
      <c r="D311" s="72">
        <v>0.06</v>
      </c>
      <c r="E311" s="73">
        <v>4079</v>
      </c>
      <c r="F311" s="80">
        <f t="shared" si="4"/>
        <v>244.73999999999998</v>
      </c>
      <c r="G311" s="71" t="s">
        <v>50</v>
      </c>
    </row>
    <row r="312" spans="1:7" x14ac:dyDescent="0.25">
      <c r="A312" s="71" t="s">
        <v>285</v>
      </c>
      <c r="B312" s="77" t="s">
        <v>156</v>
      </c>
      <c r="C312" s="71" t="s">
        <v>93</v>
      </c>
      <c r="D312" s="72">
        <v>0.15</v>
      </c>
      <c r="E312" s="73">
        <v>10198</v>
      </c>
      <c r="F312" s="80">
        <f t="shared" si="4"/>
        <v>1529.7</v>
      </c>
      <c r="G312" s="71" t="s">
        <v>50</v>
      </c>
    </row>
    <row r="313" spans="1:7" x14ac:dyDescent="0.25">
      <c r="A313" s="71" t="s">
        <v>404</v>
      </c>
      <c r="B313" s="77" t="s">
        <v>176</v>
      </c>
      <c r="C313" s="71" t="s">
        <v>144</v>
      </c>
      <c r="D313" s="72">
        <v>1.7000000000000001E-2</v>
      </c>
      <c r="E313" s="73">
        <v>245</v>
      </c>
      <c r="F313" s="80">
        <f t="shared" si="4"/>
        <v>4.165</v>
      </c>
      <c r="G313" s="71" t="s">
        <v>10</v>
      </c>
    </row>
    <row r="314" spans="1:7" x14ac:dyDescent="0.25">
      <c r="A314" s="71" t="s">
        <v>306</v>
      </c>
      <c r="B314" s="77" t="s">
        <v>13</v>
      </c>
      <c r="C314" s="71" t="s">
        <v>14</v>
      </c>
      <c r="D314" s="72">
        <v>0.25490000000000002</v>
      </c>
      <c r="E314" s="73">
        <v>65347</v>
      </c>
      <c r="F314" s="80">
        <f t="shared" si="4"/>
        <v>16656.9503</v>
      </c>
      <c r="G314" s="71" t="s">
        <v>15</v>
      </c>
    </row>
    <row r="315" spans="1:7" x14ac:dyDescent="0.25">
      <c r="A315" s="71" t="s">
        <v>286</v>
      </c>
      <c r="B315" s="77" t="s">
        <v>287</v>
      </c>
      <c r="C315" s="71" t="s">
        <v>288</v>
      </c>
      <c r="D315" s="72">
        <v>0.02</v>
      </c>
      <c r="E315" s="73">
        <v>4253</v>
      </c>
      <c r="F315" s="80">
        <f t="shared" si="4"/>
        <v>85.06</v>
      </c>
      <c r="G315" s="71" t="s">
        <v>20</v>
      </c>
    </row>
    <row r="316" spans="1:7" x14ac:dyDescent="0.25">
      <c r="A316" s="71" t="s">
        <v>286</v>
      </c>
      <c r="B316" s="77" t="s">
        <v>287</v>
      </c>
      <c r="C316" s="71" t="s">
        <v>288</v>
      </c>
      <c r="D316" s="72">
        <v>1.5</v>
      </c>
      <c r="E316" s="73">
        <v>3296</v>
      </c>
      <c r="F316" s="80">
        <f t="shared" si="4"/>
        <v>4944</v>
      </c>
      <c r="G316" s="71" t="s">
        <v>20</v>
      </c>
    </row>
    <row r="317" spans="1:7" x14ac:dyDescent="0.25">
      <c r="A317" s="71" t="s">
        <v>286</v>
      </c>
      <c r="B317" s="77" t="s">
        <v>287</v>
      </c>
      <c r="C317" s="71" t="s">
        <v>288</v>
      </c>
      <c r="D317" s="72">
        <v>7.4999999999999997E-2</v>
      </c>
      <c r="E317" s="73">
        <v>10459</v>
      </c>
      <c r="F317" s="80">
        <f t="shared" si="4"/>
        <v>784.42499999999995</v>
      </c>
      <c r="G317" s="71" t="s">
        <v>20</v>
      </c>
    </row>
    <row r="318" spans="1:7" x14ac:dyDescent="0.25">
      <c r="A318" s="71" t="s">
        <v>405</v>
      </c>
      <c r="B318" s="77" t="s">
        <v>134</v>
      </c>
      <c r="C318" s="71" t="s">
        <v>12</v>
      </c>
      <c r="D318" s="72">
        <v>6.1800000000000001E-2</v>
      </c>
      <c r="E318" s="73">
        <v>1607</v>
      </c>
      <c r="F318" s="80">
        <f t="shared" si="4"/>
        <v>99.312600000000003</v>
      </c>
      <c r="G318" s="71" t="s">
        <v>10</v>
      </c>
    </row>
    <row r="319" spans="1:7" x14ac:dyDescent="0.25">
      <c r="A319" s="71" t="s">
        <v>406</v>
      </c>
      <c r="B319" s="77" t="s">
        <v>40</v>
      </c>
      <c r="C319" s="71" t="s">
        <v>25</v>
      </c>
      <c r="D319" s="72">
        <v>6</v>
      </c>
      <c r="E319" s="73">
        <v>285888</v>
      </c>
      <c r="F319" s="80">
        <f t="shared" si="4"/>
        <v>1715328</v>
      </c>
      <c r="G319" s="71" t="s">
        <v>10</v>
      </c>
    </row>
    <row r="320" spans="1:7" x14ac:dyDescent="0.25">
      <c r="A320" s="71" t="s">
        <v>407</v>
      </c>
      <c r="B320" s="77" t="s">
        <v>157</v>
      </c>
      <c r="C320" s="71" t="s">
        <v>22</v>
      </c>
      <c r="D320" s="72">
        <v>0.4</v>
      </c>
      <c r="E320" s="73">
        <v>4288</v>
      </c>
      <c r="F320" s="80">
        <f t="shared" si="4"/>
        <v>1715.2</v>
      </c>
      <c r="G320" s="71" t="s">
        <v>20</v>
      </c>
    </row>
    <row r="321" spans="1:7" x14ac:dyDescent="0.25">
      <c r="A321" s="71" t="s">
        <v>408</v>
      </c>
      <c r="B321" s="77" t="s">
        <v>90</v>
      </c>
      <c r="C321" s="71" t="s">
        <v>22</v>
      </c>
      <c r="D321" s="72">
        <v>0.76</v>
      </c>
      <c r="E321" s="73">
        <v>268</v>
      </c>
      <c r="F321" s="80">
        <f t="shared" si="4"/>
        <v>203.68</v>
      </c>
      <c r="G321" s="71" t="s">
        <v>20</v>
      </c>
    </row>
    <row r="322" spans="1:7" x14ac:dyDescent="0.25">
      <c r="A322" s="71" t="s">
        <v>409</v>
      </c>
      <c r="B322" s="77" t="s">
        <v>227</v>
      </c>
      <c r="C322" s="71" t="s">
        <v>12</v>
      </c>
      <c r="D322" s="72">
        <v>1.26E-2</v>
      </c>
      <c r="E322" s="73">
        <v>2559</v>
      </c>
      <c r="F322" s="80">
        <f t="shared" si="4"/>
        <v>32.243400000000001</v>
      </c>
      <c r="G322" s="71" t="s">
        <v>10</v>
      </c>
    </row>
    <row r="323" spans="1:7" x14ac:dyDescent="0.25">
      <c r="A323" s="71" t="s">
        <v>410</v>
      </c>
      <c r="B323" s="77" t="s">
        <v>278</v>
      </c>
      <c r="C323" s="71" t="s">
        <v>93</v>
      </c>
      <c r="D323" s="72">
        <v>0.38</v>
      </c>
      <c r="E323" s="73">
        <v>143539</v>
      </c>
      <c r="F323" s="80">
        <f t="shared" ref="F323:F386" si="5">+D323*E323</f>
        <v>54544.82</v>
      </c>
      <c r="G323" s="71" t="s">
        <v>255</v>
      </c>
    </row>
    <row r="324" spans="1:7" x14ac:dyDescent="0.25">
      <c r="A324" s="71" t="s">
        <v>396</v>
      </c>
      <c r="B324" s="77" t="s">
        <v>167</v>
      </c>
      <c r="C324" s="71" t="s">
        <v>22</v>
      </c>
      <c r="D324" s="72">
        <v>2.1899999999999999E-2</v>
      </c>
      <c r="E324" s="73">
        <v>34</v>
      </c>
      <c r="F324" s="80">
        <f t="shared" si="5"/>
        <v>0.74459999999999993</v>
      </c>
      <c r="G324" s="71" t="s">
        <v>20</v>
      </c>
    </row>
    <row r="325" spans="1:7" x14ac:dyDescent="0.25">
      <c r="A325" s="71" t="s">
        <v>317</v>
      </c>
      <c r="B325" s="77" t="s">
        <v>147</v>
      </c>
      <c r="C325" s="71" t="s">
        <v>24</v>
      </c>
      <c r="D325" s="72">
        <v>0</v>
      </c>
      <c r="E325" s="73">
        <v>0</v>
      </c>
      <c r="F325" s="80">
        <f t="shared" si="5"/>
        <v>0</v>
      </c>
      <c r="G325" s="71" t="s">
        <v>10</v>
      </c>
    </row>
    <row r="326" spans="1:7" x14ac:dyDescent="0.25">
      <c r="A326" s="71" t="s">
        <v>318</v>
      </c>
      <c r="B326" s="77" t="s">
        <v>97</v>
      </c>
      <c r="C326" s="71" t="s">
        <v>93</v>
      </c>
      <c r="D326" s="72">
        <v>0</v>
      </c>
      <c r="E326" s="73">
        <v>0</v>
      </c>
      <c r="F326" s="80">
        <f t="shared" si="5"/>
        <v>0</v>
      </c>
      <c r="G326" s="71" t="s">
        <v>50</v>
      </c>
    </row>
    <row r="327" spans="1:7" x14ac:dyDescent="0.25">
      <c r="A327" s="71" t="s">
        <v>285</v>
      </c>
      <c r="B327" s="77" t="s">
        <v>156</v>
      </c>
      <c r="C327" s="71" t="s">
        <v>93</v>
      </c>
      <c r="D327" s="72">
        <v>4.0000000000000002E-4</v>
      </c>
      <c r="E327" s="73">
        <v>27</v>
      </c>
      <c r="F327" s="80">
        <f t="shared" si="5"/>
        <v>1.0800000000000001E-2</v>
      </c>
      <c r="G327" s="71" t="s">
        <v>50</v>
      </c>
    </row>
    <row r="328" spans="1:7" x14ac:dyDescent="0.25">
      <c r="A328" s="71" t="s">
        <v>286</v>
      </c>
      <c r="B328" s="77" t="s">
        <v>287</v>
      </c>
      <c r="C328" s="71" t="s">
        <v>288</v>
      </c>
      <c r="D328" s="72">
        <v>1</v>
      </c>
      <c r="E328" s="73">
        <v>43</v>
      </c>
      <c r="F328" s="80">
        <f t="shared" si="5"/>
        <v>43</v>
      </c>
      <c r="G328" s="71" t="s">
        <v>20</v>
      </c>
    </row>
    <row r="329" spans="1:7" x14ac:dyDescent="0.25">
      <c r="A329" s="71" t="s">
        <v>286</v>
      </c>
      <c r="B329" s="77" t="s">
        <v>287</v>
      </c>
      <c r="C329" s="71" t="s">
        <v>288</v>
      </c>
      <c r="D329" s="72">
        <v>2.0000000000000001E-4</v>
      </c>
      <c r="E329" s="73">
        <v>28</v>
      </c>
      <c r="F329" s="80">
        <f t="shared" si="5"/>
        <v>5.5999999999999999E-3</v>
      </c>
      <c r="G329" s="71" t="s">
        <v>20</v>
      </c>
    </row>
    <row r="330" spans="1:7" x14ac:dyDescent="0.25">
      <c r="A330" s="71" t="s">
        <v>411</v>
      </c>
      <c r="B330" s="77" t="s">
        <v>226</v>
      </c>
      <c r="C330" s="71" t="s">
        <v>17</v>
      </c>
      <c r="D330" s="72">
        <v>1.02</v>
      </c>
      <c r="E330" s="73">
        <v>8798</v>
      </c>
      <c r="F330" s="80">
        <f t="shared" si="5"/>
        <v>8973.9600000000009</v>
      </c>
      <c r="G330" s="71" t="s">
        <v>10</v>
      </c>
    </row>
    <row r="331" spans="1:7" x14ac:dyDescent="0.25">
      <c r="A331" s="71" t="s">
        <v>407</v>
      </c>
      <c r="B331" s="77" t="s">
        <v>157</v>
      </c>
      <c r="C331" s="71" t="s">
        <v>22</v>
      </c>
      <c r="D331" s="72">
        <v>1.4999999999999999E-2</v>
      </c>
      <c r="E331" s="73">
        <v>161</v>
      </c>
      <c r="F331" s="80">
        <f t="shared" si="5"/>
        <v>2.415</v>
      </c>
      <c r="G331" s="71" t="s">
        <v>20</v>
      </c>
    </row>
    <row r="332" spans="1:7" x14ac:dyDescent="0.25">
      <c r="A332" s="71" t="s">
        <v>408</v>
      </c>
      <c r="B332" s="77" t="s">
        <v>90</v>
      </c>
      <c r="C332" s="71" t="s">
        <v>22</v>
      </c>
      <c r="D332" s="72">
        <v>1.46E-2</v>
      </c>
      <c r="E332" s="73">
        <v>5</v>
      </c>
      <c r="F332" s="80">
        <f t="shared" si="5"/>
        <v>7.2999999999999995E-2</v>
      </c>
      <c r="G332" s="71" t="s">
        <v>20</v>
      </c>
    </row>
    <row r="333" spans="1:7" x14ac:dyDescent="0.25">
      <c r="A333" s="71" t="s">
        <v>412</v>
      </c>
      <c r="B333" s="77" t="s">
        <v>225</v>
      </c>
      <c r="C333" s="71" t="s">
        <v>24</v>
      </c>
      <c r="D333" s="72">
        <v>1.3299999999999999E-2</v>
      </c>
      <c r="E333" s="73">
        <v>26</v>
      </c>
      <c r="F333" s="80">
        <f t="shared" si="5"/>
        <v>0.3458</v>
      </c>
      <c r="G333" s="71" t="s">
        <v>10</v>
      </c>
    </row>
    <row r="334" spans="1:7" x14ac:dyDescent="0.25">
      <c r="A334" s="71" t="s">
        <v>413</v>
      </c>
      <c r="B334" s="77" t="s">
        <v>224</v>
      </c>
      <c r="C334" s="71" t="s">
        <v>24</v>
      </c>
      <c r="D334" s="72">
        <v>1.3299999999999999E-2</v>
      </c>
      <c r="E334" s="73">
        <v>157</v>
      </c>
      <c r="F334" s="80">
        <f t="shared" si="5"/>
        <v>2.0880999999999998</v>
      </c>
      <c r="G334" s="71" t="s">
        <v>10</v>
      </c>
    </row>
    <row r="335" spans="1:7" x14ac:dyDescent="0.25">
      <c r="A335" s="71" t="s">
        <v>414</v>
      </c>
      <c r="B335" s="77" t="s">
        <v>223</v>
      </c>
      <c r="C335" s="71" t="s">
        <v>25</v>
      </c>
      <c r="D335" s="72">
        <v>0.41199999999999998</v>
      </c>
      <c r="E335" s="73">
        <v>494</v>
      </c>
      <c r="F335" s="80">
        <f t="shared" si="5"/>
        <v>203.52799999999999</v>
      </c>
      <c r="G335" s="71" t="s">
        <v>10</v>
      </c>
    </row>
    <row r="336" spans="1:7" x14ac:dyDescent="0.25">
      <c r="A336" s="71" t="s">
        <v>415</v>
      </c>
      <c r="B336" s="77" t="s">
        <v>222</v>
      </c>
      <c r="C336" s="71" t="s">
        <v>25</v>
      </c>
      <c r="D336" s="72">
        <v>0.37740000000000001</v>
      </c>
      <c r="E336" s="73">
        <v>97</v>
      </c>
      <c r="F336" s="80">
        <f t="shared" si="5"/>
        <v>36.607800000000005</v>
      </c>
      <c r="G336" s="71" t="s">
        <v>10</v>
      </c>
    </row>
    <row r="337" spans="1:7" x14ac:dyDescent="0.25">
      <c r="A337" s="71" t="s">
        <v>319</v>
      </c>
      <c r="B337" s="77" t="s">
        <v>260</v>
      </c>
      <c r="C337" s="71" t="s">
        <v>93</v>
      </c>
      <c r="D337" s="72">
        <v>7.3000000000000001E-3</v>
      </c>
      <c r="E337" s="73">
        <v>2132</v>
      </c>
      <c r="F337" s="80">
        <f t="shared" si="5"/>
        <v>15.563600000000001</v>
      </c>
      <c r="G337" s="71" t="s">
        <v>297</v>
      </c>
    </row>
    <row r="338" spans="1:7" x14ac:dyDescent="0.25">
      <c r="A338" s="71" t="s">
        <v>286</v>
      </c>
      <c r="B338" s="77" t="s">
        <v>287</v>
      </c>
      <c r="C338" s="71" t="s">
        <v>288</v>
      </c>
      <c r="D338" s="72">
        <v>1</v>
      </c>
      <c r="E338" s="73">
        <v>4381</v>
      </c>
      <c r="F338" s="80">
        <f t="shared" si="5"/>
        <v>4381</v>
      </c>
      <c r="G338" s="71" t="s">
        <v>20</v>
      </c>
    </row>
    <row r="339" spans="1:7" x14ac:dyDescent="0.25">
      <c r="A339" s="71" t="s">
        <v>416</v>
      </c>
      <c r="B339" s="77" t="s">
        <v>169</v>
      </c>
      <c r="C339" s="71" t="s">
        <v>19</v>
      </c>
      <c r="D339" s="72">
        <v>1.2</v>
      </c>
      <c r="E339" s="73">
        <v>558733</v>
      </c>
      <c r="F339" s="80">
        <f t="shared" si="5"/>
        <v>670479.6</v>
      </c>
      <c r="G339" s="71" t="s">
        <v>20</v>
      </c>
    </row>
    <row r="340" spans="1:7" x14ac:dyDescent="0.25">
      <c r="A340" s="71" t="s">
        <v>417</v>
      </c>
      <c r="B340" s="77" t="s">
        <v>99</v>
      </c>
      <c r="C340" s="71" t="s">
        <v>19</v>
      </c>
      <c r="D340" s="72">
        <v>1</v>
      </c>
      <c r="E340" s="73">
        <v>8165</v>
      </c>
      <c r="F340" s="80">
        <f t="shared" si="5"/>
        <v>8165</v>
      </c>
      <c r="G340" s="71" t="s">
        <v>20</v>
      </c>
    </row>
    <row r="341" spans="1:7" x14ac:dyDescent="0.25">
      <c r="A341" s="71" t="s">
        <v>418</v>
      </c>
      <c r="B341" s="77" t="s">
        <v>168</v>
      </c>
      <c r="C341" s="71" t="s">
        <v>22</v>
      </c>
      <c r="D341" s="72">
        <v>0.3</v>
      </c>
      <c r="E341" s="73">
        <v>17223</v>
      </c>
      <c r="F341" s="80">
        <f t="shared" si="5"/>
        <v>5166.8999999999996</v>
      </c>
      <c r="G341" s="71" t="s">
        <v>20</v>
      </c>
    </row>
    <row r="342" spans="1:7" x14ac:dyDescent="0.25">
      <c r="A342" s="71" t="s">
        <v>305</v>
      </c>
      <c r="B342" s="77" t="s">
        <v>283</v>
      </c>
      <c r="C342" s="71" t="s">
        <v>93</v>
      </c>
      <c r="D342" s="72">
        <v>0.3</v>
      </c>
      <c r="E342" s="73">
        <v>43810</v>
      </c>
      <c r="F342" s="80">
        <f t="shared" si="5"/>
        <v>13143</v>
      </c>
      <c r="G342" s="71" t="s">
        <v>255</v>
      </c>
    </row>
    <row r="343" spans="1:7" x14ac:dyDescent="0.25">
      <c r="A343" s="71" t="s">
        <v>419</v>
      </c>
      <c r="B343" s="77" t="s">
        <v>86</v>
      </c>
      <c r="C343" s="71" t="s">
        <v>49</v>
      </c>
      <c r="D343" s="72">
        <v>2.0799999999999999E-2</v>
      </c>
      <c r="E343" s="73">
        <v>25823</v>
      </c>
      <c r="F343" s="80">
        <f t="shared" si="5"/>
        <v>537.11839999999995</v>
      </c>
      <c r="G343" s="71" t="s">
        <v>20</v>
      </c>
    </row>
    <row r="344" spans="1:7" x14ac:dyDescent="0.25">
      <c r="A344" s="71" t="s">
        <v>381</v>
      </c>
      <c r="B344" s="77" t="s">
        <v>148</v>
      </c>
      <c r="C344" s="71" t="s">
        <v>22</v>
      </c>
      <c r="D344" s="72">
        <v>0.4</v>
      </c>
      <c r="E344" s="73">
        <v>65706</v>
      </c>
      <c r="F344" s="80">
        <f t="shared" si="5"/>
        <v>26282.400000000001</v>
      </c>
      <c r="G344" s="71" t="s">
        <v>15</v>
      </c>
    </row>
    <row r="345" spans="1:7" x14ac:dyDescent="0.25">
      <c r="A345" s="71" t="s">
        <v>420</v>
      </c>
      <c r="B345" s="77" t="s">
        <v>137</v>
      </c>
      <c r="C345" s="71" t="s">
        <v>49</v>
      </c>
      <c r="D345" s="72">
        <v>1.5</v>
      </c>
      <c r="E345" s="73">
        <v>476859</v>
      </c>
      <c r="F345" s="80">
        <f t="shared" si="5"/>
        <v>715288.5</v>
      </c>
      <c r="G345" s="71" t="s">
        <v>10</v>
      </c>
    </row>
    <row r="346" spans="1:7" x14ac:dyDescent="0.25">
      <c r="A346" s="71" t="s">
        <v>421</v>
      </c>
      <c r="B346" s="77" t="s">
        <v>135</v>
      </c>
      <c r="C346" s="71" t="s">
        <v>49</v>
      </c>
      <c r="D346" s="72">
        <v>0.01</v>
      </c>
      <c r="E346" s="73">
        <v>76960</v>
      </c>
      <c r="F346" s="80">
        <f t="shared" si="5"/>
        <v>769.6</v>
      </c>
      <c r="G346" s="71" t="s">
        <v>50</v>
      </c>
    </row>
    <row r="347" spans="1:7" x14ac:dyDescent="0.25">
      <c r="A347" s="71" t="s">
        <v>422</v>
      </c>
      <c r="B347" s="77" t="s">
        <v>258</v>
      </c>
      <c r="C347" s="71" t="s">
        <v>49</v>
      </c>
      <c r="D347" s="72">
        <v>0.1</v>
      </c>
      <c r="E347" s="73">
        <v>555336</v>
      </c>
      <c r="F347" s="80">
        <f t="shared" si="5"/>
        <v>55533.600000000006</v>
      </c>
      <c r="G347" s="71" t="s">
        <v>50</v>
      </c>
    </row>
    <row r="348" spans="1:7" x14ac:dyDescent="0.25">
      <c r="A348" s="71" t="s">
        <v>423</v>
      </c>
      <c r="B348" s="77" t="s">
        <v>55</v>
      </c>
      <c r="C348" s="71" t="s">
        <v>49</v>
      </c>
      <c r="D348" s="72">
        <v>0.30549999999999999</v>
      </c>
      <c r="E348" s="73">
        <v>809907</v>
      </c>
      <c r="F348" s="80">
        <f t="shared" si="5"/>
        <v>247426.58849999998</v>
      </c>
      <c r="G348" s="71" t="s">
        <v>50</v>
      </c>
    </row>
    <row r="349" spans="1:7" x14ac:dyDescent="0.25">
      <c r="A349" s="71" t="s">
        <v>424</v>
      </c>
      <c r="B349" s="77" t="s">
        <v>425</v>
      </c>
      <c r="C349" s="71" t="s">
        <v>17</v>
      </c>
      <c r="D349" s="72">
        <v>1</v>
      </c>
      <c r="E349" s="73">
        <v>397</v>
      </c>
      <c r="F349" s="80">
        <f t="shared" si="5"/>
        <v>397</v>
      </c>
      <c r="G349" s="71" t="s">
        <v>50</v>
      </c>
    </row>
    <row r="350" spans="1:7" x14ac:dyDescent="0.25">
      <c r="A350" s="71" t="s">
        <v>286</v>
      </c>
      <c r="B350" s="77" t="s">
        <v>287</v>
      </c>
      <c r="C350" s="71" t="s">
        <v>288</v>
      </c>
      <c r="D350" s="72">
        <v>1</v>
      </c>
      <c r="E350" s="73">
        <v>169</v>
      </c>
      <c r="F350" s="80">
        <f t="shared" si="5"/>
        <v>169</v>
      </c>
      <c r="G350" s="71" t="s">
        <v>20</v>
      </c>
    </row>
    <row r="351" spans="1:7" x14ac:dyDescent="0.25">
      <c r="A351" s="71" t="s">
        <v>426</v>
      </c>
      <c r="B351" s="77" t="s">
        <v>427</v>
      </c>
      <c r="C351" s="71" t="s">
        <v>25</v>
      </c>
      <c r="D351" s="72">
        <v>1</v>
      </c>
      <c r="E351" s="73">
        <v>11324</v>
      </c>
      <c r="F351" s="80">
        <f t="shared" si="5"/>
        <v>11324</v>
      </c>
      <c r="G351" s="71" t="s">
        <v>10</v>
      </c>
    </row>
    <row r="352" spans="1:7" x14ac:dyDescent="0.25">
      <c r="A352" s="71" t="s">
        <v>368</v>
      </c>
      <c r="B352" s="77" t="s">
        <v>178</v>
      </c>
      <c r="C352" s="71" t="s">
        <v>24</v>
      </c>
      <c r="D352" s="72">
        <v>3.5</v>
      </c>
      <c r="E352" s="73">
        <v>21858</v>
      </c>
      <c r="F352" s="80">
        <f t="shared" si="5"/>
        <v>76503</v>
      </c>
      <c r="G352" s="71" t="s">
        <v>10</v>
      </c>
    </row>
    <row r="353" spans="1:7" x14ac:dyDescent="0.25">
      <c r="A353" s="71" t="s">
        <v>346</v>
      </c>
      <c r="B353" s="77" t="s">
        <v>266</v>
      </c>
      <c r="C353" s="71" t="s">
        <v>93</v>
      </c>
      <c r="D353" s="72">
        <v>1.0699999999999999E-2</v>
      </c>
      <c r="E353" s="73">
        <v>2113</v>
      </c>
      <c r="F353" s="80">
        <f t="shared" si="5"/>
        <v>22.609099999999998</v>
      </c>
      <c r="G353" s="71" t="s">
        <v>297</v>
      </c>
    </row>
    <row r="354" spans="1:7" x14ac:dyDescent="0.25">
      <c r="A354" s="71" t="s">
        <v>285</v>
      </c>
      <c r="B354" s="77" t="s">
        <v>156</v>
      </c>
      <c r="C354" s="71" t="s">
        <v>93</v>
      </c>
      <c r="D354" s="72">
        <v>2.9399999999999999E-2</v>
      </c>
      <c r="E354" s="73">
        <v>1999</v>
      </c>
      <c r="F354" s="80">
        <f t="shared" si="5"/>
        <v>58.770599999999995</v>
      </c>
      <c r="G354" s="71" t="s">
        <v>50</v>
      </c>
    </row>
    <row r="355" spans="1:7" x14ac:dyDescent="0.25">
      <c r="A355" s="71" t="s">
        <v>286</v>
      </c>
      <c r="B355" s="77" t="s">
        <v>287</v>
      </c>
      <c r="C355" s="71" t="s">
        <v>288</v>
      </c>
      <c r="D355" s="72">
        <v>1</v>
      </c>
      <c r="E355" s="73">
        <v>160</v>
      </c>
      <c r="F355" s="80">
        <f t="shared" si="5"/>
        <v>160</v>
      </c>
      <c r="G355" s="71" t="s">
        <v>20</v>
      </c>
    </row>
    <row r="356" spans="1:7" x14ac:dyDescent="0.25">
      <c r="A356" s="71" t="s">
        <v>428</v>
      </c>
      <c r="B356" s="77" t="s">
        <v>429</v>
      </c>
      <c r="C356" s="71" t="s">
        <v>25</v>
      </c>
      <c r="D356" s="72">
        <v>1</v>
      </c>
      <c r="E356" s="73">
        <v>24174</v>
      </c>
      <c r="F356" s="80">
        <f t="shared" si="5"/>
        <v>24174</v>
      </c>
      <c r="G356" s="71" t="s">
        <v>10</v>
      </c>
    </row>
    <row r="357" spans="1:7" x14ac:dyDescent="0.25">
      <c r="A357" s="71" t="s">
        <v>368</v>
      </c>
      <c r="B357" s="77" t="s">
        <v>178</v>
      </c>
      <c r="C357" s="71" t="s">
        <v>24</v>
      </c>
      <c r="D357" s="72">
        <v>1.75</v>
      </c>
      <c r="E357" s="73">
        <v>10929</v>
      </c>
      <c r="F357" s="80">
        <f t="shared" si="5"/>
        <v>19125.75</v>
      </c>
      <c r="G357" s="71" t="s">
        <v>10</v>
      </c>
    </row>
    <row r="358" spans="1:7" x14ac:dyDescent="0.25">
      <c r="A358" s="71" t="s">
        <v>285</v>
      </c>
      <c r="B358" s="77" t="s">
        <v>156</v>
      </c>
      <c r="C358" s="71" t="s">
        <v>93</v>
      </c>
      <c r="D358" s="72">
        <v>2.9000000000000001E-2</v>
      </c>
      <c r="E358" s="73">
        <v>1972</v>
      </c>
      <c r="F358" s="80">
        <f t="shared" si="5"/>
        <v>57.188000000000002</v>
      </c>
      <c r="G358" s="71" t="s">
        <v>50</v>
      </c>
    </row>
    <row r="359" spans="1:7" x14ac:dyDescent="0.25">
      <c r="A359" s="71" t="s">
        <v>286</v>
      </c>
      <c r="B359" s="77" t="s">
        <v>287</v>
      </c>
      <c r="C359" s="71" t="s">
        <v>288</v>
      </c>
      <c r="D359" s="72">
        <v>1</v>
      </c>
      <c r="E359" s="73">
        <v>158</v>
      </c>
      <c r="F359" s="80">
        <f t="shared" si="5"/>
        <v>158</v>
      </c>
      <c r="G359" s="71" t="s">
        <v>20</v>
      </c>
    </row>
    <row r="360" spans="1:7" x14ac:dyDescent="0.25">
      <c r="A360" s="71" t="s">
        <v>430</v>
      </c>
      <c r="B360" s="77" t="s">
        <v>431</v>
      </c>
      <c r="C360" s="71" t="s">
        <v>25</v>
      </c>
      <c r="D360" s="72">
        <v>1</v>
      </c>
      <c r="E360" s="73">
        <v>12872</v>
      </c>
      <c r="F360" s="80">
        <f t="shared" si="5"/>
        <v>12872</v>
      </c>
      <c r="G360" s="71" t="s">
        <v>10</v>
      </c>
    </row>
    <row r="361" spans="1:7" x14ac:dyDescent="0.25">
      <c r="A361" s="71" t="s">
        <v>368</v>
      </c>
      <c r="B361" s="77" t="s">
        <v>178</v>
      </c>
      <c r="C361" s="71" t="s">
        <v>24</v>
      </c>
      <c r="D361" s="72">
        <v>1.5</v>
      </c>
      <c r="E361" s="73">
        <v>9368</v>
      </c>
      <c r="F361" s="80">
        <f t="shared" si="5"/>
        <v>14052</v>
      </c>
      <c r="G361" s="71" t="s">
        <v>10</v>
      </c>
    </row>
    <row r="362" spans="1:7" x14ac:dyDescent="0.25">
      <c r="A362" s="71" t="s">
        <v>285</v>
      </c>
      <c r="B362" s="77" t="s">
        <v>156</v>
      </c>
      <c r="C362" s="71" t="s">
        <v>93</v>
      </c>
      <c r="D362" s="72">
        <v>2.9000000000000001E-2</v>
      </c>
      <c r="E362" s="73">
        <v>1972</v>
      </c>
      <c r="F362" s="80">
        <f t="shared" si="5"/>
        <v>57.188000000000002</v>
      </c>
      <c r="G362" s="71" t="s">
        <v>50</v>
      </c>
    </row>
    <row r="363" spans="1:7" x14ac:dyDescent="0.25">
      <c r="A363" s="71" t="s">
        <v>286</v>
      </c>
      <c r="B363" s="77" t="s">
        <v>287</v>
      </c>
      <c r="C363" s="71" t="s">
        <v>288</v>
      </c>
      <c r="D363" s="72">
        <v>1</v>
      </c>
      <c r="E363" s="73">
        <v>158</v>
      </c>
      <c r="F363" s="80">
        <f t="shared" si="5"/>
        <v>158</v>
      </c>
      <c r="G363" s="71" t="s">
        <v>20</v>
      </c>
    </row>
    <row r="364" spans="1:7" x14ac:dyDescent="0.25">
      <c r="A364" s="71" t="s">
        <v>432</v>
      </c>
      <c r="B364" s="77" t="s">
        <v>433</v>
      </c>
      <c r="C364" s="71" t="s">
        <v>25</v>
      </c>
      <c r="D364" s="72">
        <v>1</v>
      </c>
      <c r="E364" s="73">
        <v>6929</v>
      </c>
      <c r="F364" s="80">
        <f t="shared" si="5"/>
        <v>6929</v>
      </c>
      <c r="G364" s="71" t="s">
        <v>10</v>
      </c>
    </row>
    <row r="365" spans="1:7" x14ac:dyDescent="0.25">
      <c r="A365" s="71" t="s">
        <v>368</v>
      </c>
      <c r="B365" s="77" t="s">
        <v>178</v>
      </c>
      <c r="C365" s="71" t="s">
        <v>24</v>
      </c>
      <c r="D365" s="72">
        <v>1.5</v>
      </c>
      <c r="E365" s="73">
        <v>9368</v>
      </c>
      <c r="F365" s="80">
        <f t="shared" si="5"/>
        <v>14052</v>
      </c>
      <c r="G365" s="71" t="s">
        <v>10</v>
      </c>
    </row>
    <row r="366" spans="1:7" x14ac:dyDescent="0.25">
      <c r="A366" s="71" t="s">
        <v>285</v>
      </c>
      <c r="B366" s="77" t="s">
        <v>156</v>
      </c>
      <c r="C366" s="71" t="s">
        <v>93</v>
      </c>
      <c r="D366" s="72">
        <v>2.9000000000000001E-2</v>
      </c>
      <c r="E366" s="73">
        <v>1972</v>
      </c>
      <c r="F366" s="80">
        <f t="shared" si="5"/>
        <v>57.188000000000002</v>
      </c>
      <c r="G366" s="71" t="s">
        <v>50</v>
      </c>
    </row>
    <row r="367" spans="1:7" x14ac:dyDescent="0.25">
      <c r="A367" s="71" t="s">
        <v>286</v>
      </c>
      <c r="B367" s="77" t="s">
        <v>287</v>
      </c>
      <c r="C367" s="71" t="s">
        <v>288</v>
      </c>
      <c r="D367" s="72">
        <v>1</v>
      </c>
      <c r="E367" s="73">
        <v>158</v>
      </c>
      <c r="F367" s="80">
        <f t="shared" si="5"/>
        <v>158</v>
      </c>
      <c r="G367" s="71" t="s">
        <v>20</v>
      </c>
    </row>
    <row r="368" spans="1:7" x14ac:dyDescent="0.25">
      <c r="A368" s="71" t="s">
        <v>434</v>
      </c>
      <c r="B368" s="77" t="s">
        <v>435</v>
      </c>
      <c r="C368" s="71" t="s">
        <v>25</v>
      </c>
      <c r="D368" s="72">
        <v>1</v>
      </c>
      <c r="E368" s="73">
        <v>4941</v>
      </c>
      <c r="F368" s="80">
        <f t="shared" si="5"/>
        <v>4941</v>
      </c>
      <c r="G368" s="71" t="s">
        <v>10</v>
      </c>
    </row>
    <row r="369" spans="1:7" x14ac:dyDescent="0.25">
      <c r="A369" s="71" t="s">
        <v>368</v>
      </c>
      <c r="B369" s="77" t="s">
        <v>178</v>
      </c>
      <c r="C369" s="71" t="s">
        <v>24</v>
      </c>
      <c r="D369" s="72">
        <v>1.5</v>
      </c>
      <c r="E369" s="73">
        <v>9368</v>
      </c>
      <c r="F369" s="80">
        <f t="shared" si="5"/>
        <v>14052</v>
      </c>
      <c r="G369" s="71" t="s">
        <v>10</v>
      </c>
    </row>
    <row r="370" spans="1:7" x14ac:dyDescent="0.25">
      <c r="A370" s="71" t="s">
        <v>367</v>
      </c>
      <c r="B370" s="77" t="s">
        <v>103</v>
      </c>
      <c r="C370" s="71" t="s">
        <v>25</v>
      </c>
      <c r="D370" s="72">
        <v>1.02</v>
      </c>
      <c r="E370" s="73">
        <v>1549</v>
      </c>
      <c r="F370" s="80">
        <f t="shared" si="5"/>
        <v>1579.98</v>
      </c>
      <c r="G370" s="71" t="s">
        <v>10</v>
      </c>
    </row>
    <row r="371" spans="1:7" x14ac:dyDescent="0.25">
      <c r="A371" s="71" t="s">
        <v>285</v>
      </c>
      <c r="B371" s="77" t="s">
        <v>156</v>
      </c>
      <c r="C371" s="71" t="s">
        <v>93</v>
      </c>
      <c r="D371" s="72">
        <v>2.9000000000000001E-2</v>
      </c>
      <c r="E371" s="73">
        <v>1972</v>
      </c>
      <c r="F371" s="80">
        <f t="shared" si="5"/>
        <v>57.188000000000002</v>
      </c>
      <c r="G371" s="71" t="s">
        <v>50</v>
      </c>
    </row>
    <row r="372" spans="1:7" x14ac:dyDescent="0.25">
      <c r="A372" s="71" t="s">
        <v>286</v>
      </c>
      <c r="B372" s="77" t="s">
        <v>287</v>
      </c>
      <c r="C372" s="71" t="s">
        <v>288</v>
      </c>
      <c r="D372" s="72">
        <v>1</v>
      </c>
      <c r="E372" s="73">
        <v>158</v>
      </c>
      <c r="F372" s="80">
        <f t="shared" si="5"/>
        <v>158</v>
      </c>
      <c r="G372" s="71" t="s">
        <v>20</v>
      </c>
    </row>
    <row r="373" spans="1:7" x14ac:dyDescent="0.25">
      <c r="A373" s="71" t="s">
        <v>368</v>
      </c>
      <c r="B373" s="77" t="s">
        <v>178</v>
      </c>
      <c r="C373" s="71" t="s">
        <v>24</v>
      </c>
      <c r="D373" s="72">
        <v>1</v>
      </c>
      <c r="E373" s="73">
        <v>6245</v>
      </c>
      <c r="F373" s="80">
        <f t="shared" si="5"/>
        <v>6245</v>
      </c>
      <c r="G373" s="71" t="s">
        <v>10</v>
      </c>
    </row>
    <row r="374" spans="1:7" x14ac:dyDescent="0.25">
      <c r="A374" s="71" t="s">
        <v>436</v>
      </c>
      <c r="B374" s="77" t="s">
        <v>59</v>
      </c>
      <c r="C374" s="71" t="s">
        <v>24</v>
      </c>
      <c r="D374" s="72">
        <v>1.0500000000000001E-2</v>
      </c>
      <c r="E374" s="73">
        <v>1035</v>
      </c>
      <c r="F374" s="80">
        <f t="shared" si="5"/>
        <v>10.867500000000001</v>
      </c>
      <c r="G374" s="71" t="s">
        <v>10</v>
      </c>
    </row>
    <row r="375" spans="1:7" x14ac:dyDescent="0.25">
      <c r="A375" s="71" t="s">
        <v>437</v>
      </c>
      <c r="B375" s="77" t="s">
        <v>109</v>
      </c>
      <c r="C375" s="71" t="s">
        <v>24</v>
      </c>
      <c r="D375" s="72">
        <v>1.0500000000000001E-2</v>
      </c>
      <c r="E375" s="73">
        <v>521</v>
      </c>
      <c r="F375" s="80">
        <f t="shared" si="5"/>
        <v>5.4705000000000004</v>
      </c>
      <c r="G375" s="71" t="s">
        <v>10</v>
      </c>
    </row>
    <row r="376" spans="1:7" x14ac:dyDescent="0.25">
      <c r="A376" s="71" t="s">
        <v>438</v>
      </c>
      <c r="B376" s="77" t="s">
        <v>142</v>
      </c>
      <c r="C376" s="71" t="s">
        <v>24</v>
      </c>
      <c r="D376" s="72">
        <v>0.5</v>
      </c>
      <c r="E376" s="73">
        <v>626</v>
      </c>
      <c r="F376" s="80">
        <f t="shared" si="5"/>
        <v>313</v>
      </c>
      <c r="G376" s="71" t="s">
        <v>10</v>
      </c>
    </row>
    <row r="377" spans="1:7" x14ac:dyDescent="0.25">
      <c r="A377" s="71" t="s">
        <v>286</v>
      </c>
      <c r="B377" s="77" t="s">
        <v>287</v>
      </c>
      <c r="C377" s="71" t="s">
        <v>288</v>
      </c>
      <c r="D377" s="72">
        <v>1</v>
      </c>
      <c r="E377" s="73">
        <v>804</v>
      </c>
      <c r="F377" s="80">
        <f t="shared" si="5"/>
        <v>804</v>
      </c>
      <c r="G377" s="71" t="s">
        <v>20</v>
      </c>
    </row>
    <row r="378" spans="1:7" x14ac:dyDescent="0.25">
      <c r="A378" s="71" t="s">
        <v>439</v>
      </c>
      <c r="B378" s="77" t="s">
        <v>73</v>
      </c>
      <c r="C378" s="71" t="s">
        <v>24</v>
      </c>
      <c r="D378" s="72">
        <v>1</v>
      </c>
      <c r="E378" s="73">
        <v>1100342</v>
      </c>
      <c r="F378" s="80">
        <f t="shared" si="5"/>
        <v>1100342</v>
      </c>
      <c r="G378" s="71" t="s">
        <v>10</v>
      </c>
    </row>
    <row r="379" spans="1:7" x14ac:dyDescent="0.25">
      <c r="A379" s="71" t="s">
        <v>440</v>
      </c>
      <c r="B379" s="77" t="s">
        <v>174</v>
      </c>
      <c r="C379" s="71" t="s">
        <v>24</v>
      </c>
      <c r="D379" s="72">
        <v>2</v>
      </c>
      <c r="E379" s="73">
        <v>50072</v>
      </c>
      <c r="F379" s="80">
        <f t="shared" si="5"/>
        <v>100144</v>
      </c>
      <c r="G379" s="71" t="s">
        <v>10</v>
      </c>
    </row>
    <row r="380" spans="1:7" x14ac:dyDescent="0.25">
      <c r="A380" s="71" t="s">
        <v>441</v>
      </c>
      <c r="B380" s="77" t="s">
        <v>30</v>
      </c>
      <c r="C380" s="71" t="s">
        <v>24</v>
      </c>
      <c r="D380" s="72">
        <v>1</v>
      </c>
      <c r="E380" s="73">
        <v>208538</v>
      </c>
      <c r="F380" s="80">
        <f t="shared" si="5"/>
        <v>208538</v>
      </c>
      <c r="G380" s="71" t="s">
        <v>10</v>
      </c>
    </row>
    <row r="381" spans="1:7" x14ac:dyDescent="0.25">
      <c r="A381" s="71" t="s">
        <v>442</v>
      </c>
      <c r="B381" s="77" t="s">
        <v>281</v>
      </c>
      <c r="C381" s="71" t="s">
        <v>93</v>
      </c>
      <c r="D381" s="72">
        <v>0.2</v>
      </c>
      <c r="E381" s="73">
        <v>40207</v>
      </c>
      <c r="F381" s="80">
        <f t="shared" si="5"/>
        <v>8041.4000000000005</v>
      </c>
      <c r="G381" s="71" t="s">
        <v>255</v>
      </c>
    </row>
    <row r="382" spans="1:7" x14ac:dyDescent="0.25">
      <c r="A382" s="71" t="s">
        <v>286</v>
      </c>
      <c r="B382" s="77" t="s">
        <v>287</v>
      </c>
      <c r="C382" s="71" t="s">
        <v>288</v>
      </c>
      <c r="D382" s="72">
        <v>1</v>
      </c>
      <c r="E382" s="73">
        <v>516</v>
      </c>
      <c r="F382" s="80">
        <f t="shared" si="5"/>
        <v>516</v>
      </c>
      <c r="G382" s="71" t="s">
        <v>20</v>
      </c>
    </row>
    <row r="383" spans="1:7" x14ac:dyDescent="0.25">
      <c r="A383" s="71" t="s">
        <v>443</v>
      </c>
      <c r="B383" s="77" t="s">
        <v>71</v>
      </c>
      <c r="C383" s="71" t="s">
        <v>24</v>
      </c>
      <c r="D383" s="72">
        <v>1</v>
      </c>
      <c r="E383" s="73">
        <v>454006</v>
      </c>
      <c r="F383" s="80">
        <f t="shared" si="5"/>
        <v>454006</v>
      </c>
      <c r="G383" s="71" t="s">
        <v>10</v>
      </c>
    </row>
    <row r="384" spans="1:7" x14ac:dyDescent="0.25">
      <c r="A384" s="71" t="s">
        <v>355</v>
      </c>
      <c r="B384" s="77" t="s">
        <v>177</v>
      </c>
      <c r="C384" s="71" t="s">
        <v>144</v>
      </c>
      <c r="D384" s="72">
        <v>1.26</v>
      </c>
      <c r="E384" s="73">
        <v>22088</v>
      </c>
      <c r="F384" s="80">
        <f t="shared" si="5"/>
        <v>27830.880000000001</v>
      </c>
      <c r="G384" s="71" t="s">
        <v>10</v>
      </c>
    </row>
    <row r="385" spans="1:7" x14ac:dyDescent="0.25">
      <c r="A385" s="71" t="s">
        <v>442</v>
      </c>
      <c r="B385" s="77" t="s">
        <v>281</v>
      </c>
      <c r="C385" s="71" t="s">
        <v>93</v>
      </c>
      <c r="D385" s="72">
        <v>5.1299999999999998E-2</v>
      </c>
      <c r="E385" s="73">
        <v>10313</v>
      </c>
      <c r="F385" s="80">
        <f t="shared" si="5"/>
        <v>529.05689999999993</v>
      </c>
      <c r="G385" s="71" t="s">
        <v>255</v>
      </c>
    </row>
    <row r="386" spans="1:7" x14ac:dyDescent="0.25">
      <c r="A386" s="71" t="s">
        <v>286</v>
      </c>
      <c r="B386" s="77" t="s">
        <v>287</v>
      </c>
      <c r="C386" s="71" t="s">
        <v>288</v>
      </c>
      <c r="D386" s="72">
        <v>1</v>
      </c>
      <c r="E386" s="73">
        <v>1206</v>
      </c>
      <c r="F386" s="80">
        <f t="shared" si="5"/>
        <v>1206</v>
      </c>
      <c r="G386" s="71" t="s">
        <v>20</v>
      </c>
    </row>
    <row r="387" spans="1:7" x14ac:dyDescent="0.25">
      <c r="A387" s="71" t="s">
        <v>355</v>
      </c>
      <c r="B387" s="77" t="s">
        <v>177</v>
      </c>
      <c r="C387" s="71" t="s">
        <v>144</v>
      </c>
      <c r="D387" s="72">
        <v>7.0000000000000007E-2</v>
      </c>
      <c r="E387" s="73">
        <v>1227</v>
      </c>
      <c r="F387" s="80">
        <f t="shared" ref="F387:F450" si="6">+D387*E387</f>
        <v>85.890000000000015</v>
      </c>
      <c r="G387" s="71" t="s">
        <v>10</v>
      </c>
    </row>
    <row r="388" spans="1:7" x14ac:dyDescent="0.25">
      <c r="A388" s="71" t="s">
        <v>444</v>
      </c>
      <c r="B388" s="77" t="s">
        <v>75</v>
      </c>
      <c r="C388" s="71" t="s">
        <v>24</v>
      </c>
      <c r="D388" s="72">
        <v>1</v>
      </c>
      <c r="E388" s="73">
        <v>153549</v>
      </c>
      <c r="F388" s="80">
        <f t="shared" si="6"/>
        <v>153549</v>
      </c>
      <c r="G388" s="71" t="s">
        <v>10</v>
      </c>
    </row>
    <row r="389" spans="1:7" x14ac:dyDescent="0.25">
      <c r="A389" s="71" t="s">
        <v>442</v>
      </c>
      <c r="B389" s="77" t="s">
        <v>281</v>
      </c>
      <c r="C389" s="71" t="s">
        <v>93</v>
      </c>
      <c r="D389" s="72">
        <v>0.12</v>
      </c>
      <c r="E389" s="73">
        <v>24124</v>
      </c>
      <c r="F389" s="80">
        <f t="shared" si="6"/>
        <v>2894.88</v>
      </c>
      <c r="G389" s="71" t="s">
        <v>255</v>
      </c>
    </row>
    <row r="390" spans="1:7" x14ac:dyDescent="0.25">
      <c r="A390" s="71" t="s">
        <v>436</v>
      </c>
      <c r="B390" s="77" t="s">
        <v>59</v>
      </c>
      <c r="C390" s="71" t="s">
        <v>24</v>
      </c>
      <c r="D390" s="72">
        <v>0.01</v>
      </c>
      <c r="E390" s="73">
        <v>986</v>
      </c>
      <c r="F390" s="80">
        <f t="shared" si="6"/>
        <v>9.86</v>
      </c>
      <c r="G390" s="71" t="s">
        <v>10</v>
      </c>
    </row>
    <row r="391" spans="1:7" x14ac:dyDescent="0.25">
      <c r="A391" s="71" t="s">
        <v>445</v>
      </c>
      <c r="B391" s="77" t="s">
        <v>94</v>
      </c>
      <c r="C391" s="71" t="s">
        <v>93</v>
      </c>
      <c r="D391" s="72">
        <v>8.5000000000000006E-2</v>
      </c>
      <c r="E391" s="73">
        <v>10345</v>
      </c>
      <c r="F391" s="80">
        <f t="shared" si="6"/>
        <v>879.32500000000005</v>
      </c>
      <c r="G391" s="71" t="s">
        <v>50</v>
      </c>
    </row>
    <row r="392" spans="1:7" x14ac:dyDescent="0.25">
      <c r="A392" s="71" t="s">
        <v>438</v>
      </c>
      <c r="B392" s="77" t="s">
        <v>142</v>
      </c>
      <c r="C392" s="71" t="s">
        <v>24</v>
      </c>
      <c r="D392" s="72">
        <v>0.1</v>
      </c>
      <c r="E392" s="73">
        <v>125</v>
      </c>
      <c r="F392" s="80">
        <f t="shared" si="6"/>
        <v>12.5</v>
      </c>
      <c r="G392" s="71" t="s">
        <v>10</v>
      </c>
    </row>
    <row r="393" spans="1:7" x14ac:dyDescent="0.25">
      <c r="A393" s="71" t="s">
        <v>286</v>
      </c>
      <c r="B393" s="77" t="s">
        <v>287</v>
      </c>
      <c r="C393" s="71" t="s">
        <v>288</v>
      </c>
      <c r="D393" s="72">
        <v>1</v>
      </c>
      <c r="E393" s="73">
        <v>310</v>
      </c>
      <c r="F393" s="80">
        <f t="shared" si="6"/>
        <v>310</v>
      </c>
      <c r="G393" s="71" t="s">
        <v>20</v>
      </c>
    </row>
    <row r="394" spans="1:7" x14ac:dyDescent="0.25">
      <c r="A394" s="71" t="s">
        <v>355</v>
      </c>
      <c r="B394" s="77" t="s">
        <v>177</v>
      </c>
      <c r="C394" s="71" t="s">
        <v>144</v>
      </c>
      <c r="D394" s="72">
        <v>8.4000000000000005E-2</v>
      </c>
      <c r="E394" s="73">
        <v>1473</v>
      </c>
      <c r="F394" s="80">
        <f t="shared" si="6"/>
        <v>123.73200000000001</v>
      </c>
      <c r="G394" s="71" t="s">
        <v>10</v>
      </c>
    </row>
    <row r="395" spans="1:7" x14ac:dyDescent="0.25">
      <c r="A395" s="71" t="s">
        <v>446</v>
      </c>
      <c r="B395" s="77" t="s">
        <v>72</v>
      </c>
      <c r="C395" s="71" t="s">
        <v>24</v>
      </c>
      <c r="D395" s="72">
        <v>1</v>
      </c>
      <c r="E395" s="73">
        <v>75556</v>
      </c>
      <c r="F395" s="80">
        <f t="shared" si="6"/>
        <v>75556</v>
      </c>
      <c r="G395" s="71" t="s">
        <v>10</v>
      </c>
    </row>
    <row r="396" spans="1:7" x14ac:dyDescent="0.25">
      <c r="A396" s="71" t="s">
        <v>447</v>
      </c>
      <c r="B396" s="77" t="s">
        <v>110</v>
      </c>
      <c r="C396" s="71" t="s">
        <v>24</v>
      </c>
      <c r="D396" s="72">
        <v>0.01</v>
      </c>
      <c r="E396" s="73">
        <v>488</v>
      </c>
      <c r="F396" s="80">
        <f t="shared" si="6"/>
        <v>4.88</v>
      </c>
      <c r="G396" s="71" t="s">
        <v>10</v>
      </c>
    </row>
    <row r="397" spans="1:7" x14ac:dyDescent="0.25">
      <c r="A397" s="71" t="s">
        <v>285</v>
      </c>
      <c r="B397" s="77" t="s">
        <v>156</v>
      </c>
      <c r="C397" s="71" t="s">
        <v>93</v>
      </c>
      <c r="D397" s="72">
        <v>0.89</v>
      </c>
      <c r="E397" s="73">
        <v>60507</v>
      </c>
      <c r="F397" s="80">
        <f t="shared" si="6"/>
        <v>53851.23</v>
      </c>
      <c r="G397" s="71" t="s">
        <v>50</v>
      </c>
    </row>
    <row r="398" spans="1:7" x14ac:dyDescent="0.25">
      <c r="A398" s="71" t="s">
        <v>306</v>
      </c>
      <c r="B398" s="77" t="s">
        <v>13</v>
      </c>
      <c r="C398" s="71" t="s">
        <v>14</v>
      </c>
      <c r="D398" s="72">
        <v>7.9000000000000001E-2</v>
      </c>
      <c r="E398" s="73">
        <v>20253</v>
      </c>
      <c r="F398" s="80">
        <f t="shared" si="6"/>
        <v>1599.9870000000001</v>
      </c>
      <c r="G398" s="71" t="s">
        <v>15</v>
      </c>
    </row>
    <row r="399" spans="1:7" x14ac:dyDescent="0.25">
      <c r="A399" s="71" t="s">
        <v>286</v>
      </c>
      <c r="B399" s="77" t="s">
        <v>287</v>
      </c>
      <c r="C399" s="71" t="s">
        <v>288</v>
      </c>
      <c r="D399" s="72">
        <v>1</v>
      </c>
      <c r="E399" s="73">
        <v>3025</v>
      </c>
      <c r="F399" s="80">
        <f t="shared" si="6"/>
        <v>3025</v>
      </c>
      <c r="G399" s="71" t="s">
        <v>20</v>
      </c>
    </row>
    <row r="400" spans="1:7" x14ac:dyDescent="0.25">
      <c r="A400" s="71" t="s">
        <v>355</v>
      </c>
      <c r="B400" s="77" t="s">
        <v>177</v>
      </c>
      <c r="C400" s="71" t="s">
        <v>144</v>
      </c>
      <c r="D400" s="72">
        <v>0.25</v>
      </c>
      <c r="E400" s="73">
        <v>4383</v>
      </c>
      <c r="F400" s="80">
        <f t="shared" si="6"/>
        <v>1095.75</v>
      </c>
      <c r="G400" s="71" t="s">
        <v>10</v>
      </c>
    </row>
    <row r="401" spans="1:7" x14ac:dyDescent="0.25">
      <c r="A401" s="71" t="s">
        <v>448</v>
      </c>
      <c r="B401" s="77" t="s">
        <v>449</v>
      </c>
      <c r="C401" s="71" t="s">
        <v>24</v>
      </c>
      <c r="D401" s="72">
        <v>1</v>
      </c>
      <c r="E401" s="73">
        <v>210190</v>
      </c>
      <c r="F401" s="80">
        <f t="shared" si="6"/>
        <v>210190</v>
      </c>
      <c r="G401" s="71" t="s">
        <v>10</v>
      </c>
    </row>
    <row r="402" spans="1:7" x14ac:dyDescent="0.25">
      <c r="A402" s="71" t="s">
        <v>285</v>
      </c>
      <c r="B402" s="77" t="s">
        <v>156</v>
      </c>
      <c r="C402" s="71" t="s">
        <v>93</v>
      </c>
      <c r="D402" s="72">
        <v>0.28499999999999998</v>
      </c>
      <c r="E402" s="73">
        <v>19376</v>
      </c>
      <c r="F402" s="80">
        <f t="shared" si="6"/>
        <v>5522.16</v>
      </c>
      <c r="G402" s="71" t="s">
        <v>50</v>
      </c>
    </row>
    <row r="403" spans="1:7" x14ac:dyDescent="0.25">
      <c r="A403" s="71" t="s">
        <v>286</v>
      </c>
      <c r="B403" s="77" t="s">
        <v>287</v>
      </c>
      <c r="C403" s="71" t="s">
        <v>288</v>
      </c>
      <c r="D403" s="72">
        <v>1</v>
      </c>
      <c r="E403" s="73">
        <v>1550</v>
      </c>
      <c r="F403" s="80">
        <f t="shared" si="6"/>
        <v>1550</v>
      </c>
      <c r="G403" s="71" t="s">
        <v>20</v>
      </c>
    </row>
    <row r="404" spans="1:7" x14ac:dyDescent="0.25">
      <c r="A404" s="71" t="s">
        <v>355</v>
      </c>
      <c r="B404" s="77" t="s">
        <v>177</v>
      </c>
      <c r="C404" s="71" t="s">
        <v>144</v>
      </c>
      <c r="D404" s="72">
        <v>0.16</v>
      </c>
      <c r="E404" s="73">
        <v>2805</v>
      </c>
      <c r="F404" s="80">
        <f t="shared" si="6"/>
        <v>448.8</v>
      </c>
      <c r="G404" s="71" t="s">
        <v>10</v>
      </c>
    </row>
    <row r="405" spans="1:7" x14ac:dyDescent="0.25">
      <c r="A405" s="71" t="s">
        <v>450</v>
      </c>
      <c r="B405" s="77" t="s">
        <v>451</v>
      </c>
      <c r="C405" s="71" t="s">
        <v>24</v>
      </c>
      <c r="D405" s="72">
        <v>1</v>
      </c>
      <c r="E405" s="73">
        <v>267767</v>
      </c>
      <c r="F405" s="80">
        <f t="shared" si="6"/>
        <v>267767</v>
      </c>
      <c r="G405" s="71" t="s">
        <v>10</v>
      </c>
    </row>
    <row r="406" spans="1:7" x14ac:dyDescent="0.25">
      <c r="A406" s="71" t="s">
        <v>285</v>
      </c>
      <c r="B406" s="77" t="s">
        <v>156</v>
      </c>
      <c r="C406" s="71" t="s">
        <v>93</v>
      </c>
      <c r="D406" s="72">
        <v>0.28499999999999998</v>
      </c>
      <c r="E406" s="73">
        <v>19376</v>
      </c>
      <c r="F406" s="80">
        <f t="shared" si="6"/>
        <v>5522.16</v>
      </c>
      <c r="G406" s="71" t="s">
        <v>50</v>
      </c>
    </row>
    <row r="407" spans="1:7" x14ac:dyDescent="0.25">
      <c r="A407" s="71" t="s">
        <v>286</v>
      </c>
      <c r="B407" s="77" t="s">
        <v>287</v>
      </c>
      <c r="C407" s="71" t="s">
        <v>288</v>
      </c>
      <c r="D407" s="72">
        <v>1</v>
      </c>
      <c r="E407" s="73">
        <v>1550</v>
      </c>
      <c r="F407" s="80">
        <f t="shared" si="6"/>
        <v>1550</v>
      </c>
      <c r="G407" s="71" t="s">
        <v>20</v>
      </c>
    </row>
    <row r="408" spans="1:7" x14ac:dyDescent="0.25">
      <c r="A408" s="71" t="s">
        <v>355</v>
      </c>
      <c r="B408" s="77" t="s">
        <v>177</v>
      </c>
      <c r="C408" s="71" t="s">
        <v>144</v>
      </c>
      <c r="D408" s="72">
        <v>0.16</v>
      </c>
      <c r="E408" s="73">
        <v>2805</v>
      </c>
      <c r="F408" s="80">
        <f t="shared" si="6"/>
        <v>448.8</v>
      </c>
      <c r="G408" s="71" t="s">
        <v>10</v>
      </c>
    </row>
    <row r="409" spans="1:7" x14ac:dyDescent="0.25">
      <c r="A409" s="71" t="s">
        <v>452</v>
      </c>
      <c r="B409" s="77" t="s">
        <v>453</v>
      </c>
      <c r="C409" s="71" t="s">
        <v>24</v>
      </c>
      <c r="D409" s="72">
        <v>1</v>
      </c>
      <c r="E409" s="73">
        <v>109103</v>
      </c>
      <c r="F409" s="80">
        <f t="shared" si="6"/>
        <v>109103</v>
      </c>
      <c r="G409" s="71" t="s">
        <v>10</v>
      </c>
    </row>
    <row r="410" spans="1:7" x14ac:dyDescent="0.25">
      <c r="A410" s="71" t="s">
        <v>285</v>
      </c>
      <c r="B410" s="77" t="s">
        <v>156</v>
      </c>
      <c r="C410" s="71" t="s">
        <v>93</v>
      </c>
      <c r="D410" s="72">
        <v>0.28499999999999998</v>
      </c>
      <c r="E410" s="73">
        <v>19376</v>
      </c>
      <c r="F410" s="80">
        <f t="shared" si="6"/>
        <v>5522.16</v>
      </c>
      <c r="G410" s="71" t="s">
        <v>50</v>
      </c>
    </row>
    <row r="411" spans="1:7" x14ac:dyDescent="0.25">
      <c r="A411" s="71" t="s">
        <v>286</v>
      </c>
      <c r="B411" s="77" t="s">
        <v>287</v>
      </c>
      <c r="C411" s="71" t="s">
        <v>288</v>
      </c>
      <c r="D411" s="72">
        <v>1</v>
      </c>
      <c r="E411" s="73">
        <v>1550</v>
      </c>
      <c r="F411" s="80">
        <f t="shared" si="6"/>
        <v>1550</v>
      </c>
      <c r="G411" s="71" t="s">
        <v>20</v>
      </c>
    </row>
    <row r="412" spans="1:7" x14ac:dyDescent="0.25">
      <c r="A412" s="71" t="s">
        <v>355</v>
      </c>
      <c r="B412" s="77" t="s">
        <v>177</v>
      </c>
      <c r="C412" s="71" t="s">
        <v>144</v>
      </c>
      <c r="D412" s="72">
        <v>0.16</v>
      </c>
      <c r="E412" s="73">
        <v>2805</v>
      </c>
      <c r="F412" s="80">
        <f t="shared" si="6"/>
        <v>448.8</v>
      </c>
      <c r="G412" s="71" t="s">
        <v>10</v>
      </c>
    </row>
    <row r="413" spans="1:7" x14ac:dyDescent="0.25">
      <c r="A413" s="71" t="s">
        <v>356</v>
      </c>
      <c r="B413" s="77" t="s">
        <v>244</v>
      </c>
      <c r="C413" s="71" t="s">
        <v>24</v>
      </c>
      <c r="D413" s="72">
        <v>1</v>
      </c>
      <c r="E413" s="73">
        <v>37594</v>
      </c>
      <c r="F413" s="80">
        <f t="shared" si="6"/>
        <v>37594</v>
      </c>
      <c r="G413" s="71" t="s">
        <v>10</v>
      </c>
    </row>
    <row r="414" spans="1:7" x14ac:dyDescent="0.25">
      <c r="A414" s="71" t="s">
        <v>339</v>
      </c>
      <c r="B414" s="77" t="s">
        <v>160</v>
      </c>
      <c r="C414" s="71" t="s">
        <v>26</v>
      </c>
      <c r="D414" s="72">
        <v>4.6300000000000001E-2</v>
      </c>
      <c r="E414" s="73">
        <v>3069</v>
      </c>
      <c r="F414" s="80">
        <f t="shared" si="6"/>
        <v>142.09469999999999</v>
      </c>
      <c r="G414" s="71" t="s">
        <v>10</v>
      </c>
    </row>
    <row r="415" spans="1:7" x14ac:dyDescent="0.25">
      <c r="A415" s="71" t="s">
        <v>371</v>
      </c>
      <c r="B415" s="77" t="s">
        <v>146</v>
      </c>
      <c r="C415" s="71" t="s">
        <v>11</v>
      </c>
      <c r="D415" s="72">
        <v>20.063700000000001</v>
      </c>
      <c r="E415" s="73">
        <v>11797</v>
      </c>
      <c r="F415" s="80">
        <f t="shared" si="6"/>
        <v>236691.46890000001</v>
      </c>
      <c r="G415" s="71" t="s">
        <v>10</v>
      </c>
    </row>
    <row r="416" spans="1:7" x14ac:dyDescent="0.25">
      <c r="A416" s="71" t="s">
        <v>371</v>
      </c>
      <c r="B416" s="77" t="s">
        <v>146</v>
      </c>
      <c r="C416" s="71" t="s">
        <v>11</v>
      </c>
      <c r="D416" s="72">
        <v>27.7621</v>
      </c>
      <c r="E416" s="73">
        <v>16324</v>
      </c>
      <c r="F416" s="80">
        <f t="shared" si="6"/>
        <v>453188.52039999998</v>
      </c>
      <c r="G416" s="71" t="s">
        <v>10</v>
      </c>
    </row>
    <row r="417" spans="1:7" x14ac:dyDescent="0.25">
      <c r="A417" s="71" t="s">
        <v>371</v>
      </c>
      <c r="B417" s="77" t="s">
        <v>146</v>
      </c>
      <c r="C417" s="71" t="s">
        <v>11</v>
      </c>
      <c r="D417" s="72">
        <v>10.387499999999999</v>
      </c>
      <c r="E417" s="73">
        <v>6108</v>
      </c>
      <c r="F417" s="80">
        <f t="shared" si="6"/>
        <v>63446.85</v>
      </c>
      <c r="G417" s="71" t="s">
        <v>10</v>
      </c>
    </row>
    <row r="418" spans="1:7" x14ac:dyDescent="0.25">
      <c r="A418" s="71" t="s">
        <v>343</v>
      </c>
      <c r="B418" s="77" t="s">
        <v>171</v>
      </c>
      <c r="C418" s="71" t="s">
        <v>172</v>
      </c>
      <c r="D418" s="72">
        <v>18.5063</v>
      </c>
      <c r="E418" s="73">
        <v>389</v>
      </c>
      <c r="F418" s="80">
        <f t="shared" si="6"/>
        <v>7198.9506999999994</v>
      </c>
      <c r="G418" s="71" t="s">
        <v>10</v>
      </c>
    </row>
    <row r="419" spans="1:7" x14ac:dyDescent="0.25">
      <c r="A419" s="71" t="s">
        <v>343</v>
      </c>
      <c r="B419" s="77" t="s">
        <v>171</v>
      </c>
      <c r="C419" s="71" t="s">
        <v>172</v>
      </c>
      <c r="D419" s="72">
        <v>6.7001999999999997</v>
      </c>
      <c r="E419" s="73">
        <v>141</v>
      </c>
      <c r="F419" s="80">
        <f t="shared" si="6"/>
        <v>944.72820000000002</v>
      </c>
      <c r="G419" s="71" t="s">
        <v>10</v>
      </c>
    </row>
    <row r="420" spans="1:7" x14ac:dyDescent="0.25">
      <c r="A420" s="71" t="s">
        <v>343</v>
      </c>
      <c r="B420" s="77" t="s">
        <v>171</v>
      </c>
      <c r="C420" s="71" t="s">
        <v>172</v>
      </c>
      <c r="D420" s="72">
        <v>10.250999999999999</v>
      </c>
      <c r="E420" s="73">
        <v>215</v>
      </c>
      <c r="F420" s="80">
        <f t="shared" si="6"/>
        <v>2203.9649999999997</v>
      </c>
      <c r="G420" s="71" t="s">
        <v>10</v>
      </c>
    </row>
    <row r="421" spans="1:7" x14ac:dyDescent="0.25">
      <c r="A421" s="71" t="s">
        <v>454</v>
      </c>
      <c r="B421" s="77" t="s">
        <v>65</v>
      </c>
      <c r="C421" s="71" t="s">
        <v>11</v>
      </c>
      <c r="D421" s="72">
        <v>0.96289999999999998</v>
      </c>
      <c r="E421" s="73">
        <v>18072</v>
      </c>
      <c r="F421" s="80">
        <f t="shared" si="6"/>
        <v>17401.5288</v>
      </c>
      <c r="G421" s="71" t="s">
        <v>10</v>
      </c>
    </row>
    <row r="422" spans="1:7" x14ac:dyDescent="0.25">
      <c r="A422" s="71" t="s">
        <v>317</v>
      </c>
      <c r="B422" s="77" t="s">
        <v>147</v>
      </c>
      <c r="C422" s="71" t="s">
        <v>24</v>
      </c>
      <c r="D422" s="72">
        <v>1E-4</v>
      </c>
      <c r="E422" s="73">
        <v>24</v>
      </c>
      <c r="F422" s="80">
        <f t="shared" si="6"/>
        <v>2.4000000000000002E-3</v>
      </c>
      <c r="G422" s="71" t="s">
        <v>10</v>
      </c>
    </row>
    <row r="423" spans="1:7" x14ac:dyDescent="0.25">
      <c r="A423" s="71" t="s">
        <v>455</v>
      </c>
      <c r="B423" s="77" t="s">
        <v>104</v>
      </c>
      <c r="C423" s="71" t="s">
        <v>24</v>
      </c>
      <c r="D423" s="72">
        <v>5.0999999999999997E-2</v>
      </c>
      <c r="E423" s="73">
        <v>2899</v>
      </c>
      <c r="F423" s="80">
        <f t="shared" si="6"/>
        <v>147.84899999999999</v>
      </c>
      <c r="G423" s="71" t="s">
        <v>10</v>
      </c>
    </row>
    <row r="424" spans="1:7" x14ac:dyDescent="0.25">
      <c r="A424" s="71" t="s">
        <v>373</v>
      </c>
      <c r="B424" s="77" t="s">
        <v>119</v>
      </c>
      <c r="C424" s="71" t="s">
        <v>26</v>
      </c>
      <c r="D424" s="72">
        <v>7.8E-2</v>
      </c>
      <c r="E424" s="73">
        <v>12478</v>
      </c>
      <c r="F424" s="80">
        <f t="shared" si="6"/>
        <v>973.28399999999999</v>
      </c>
      <c r="G424" s="71" t="s">
        <v>10</v>
      </c>
    </row>
    <row r="425" spans="1:7" x14ac:dyDescent="0.25">
      <c r="A425" s="71" t="s">
        <v>456</v>
      </c>
      <c r="B425" s="77" t="s">
        <v>112</v>
      </c>
      <c r="C425" s="71" t="s">
        <v>24</v>
      </c>
      <c r="D425" s="72">
        <v>110.16</v>
      </c>
      <c r="E425" s="73">
        <v>88018</v>
      </c>
      <c r="F425" s="80">
        <f t="shared" si="6"/>
        <v>9696062.879999999</v>
      </c>
      <c r="G425" s="71" t="s">
        <v>10</v>
      </c>
    </row>
    <row r="426" spans="1:7" x14ac:dyDescent="0.25">
      <c r="A426" s="71" t="s">
        <v>318</v>
      </c>
      <c r="B426" s="77" t="s">
        <v>97</v>
      </c>
      <c r="C426" s="71" t="s">
        <v>93</v>
      </c>
      <c r="D426" s="72">
        <v>2.9999999999999997E-4</v>
      </c>
      <c r="E426" s="73">
        <v>35</v>
      </c>
      <c r="F426" s="80">
        <f t="shared" si="6"/>
        <v>1.0499999999999999E-2</v>
      </c>
      <c r="G426" s="71" t="s">
        <v>50</v>
      </c>
    </row>
    <row r="427" spans="1:7" x14ac:dyDescent="0.25">
      <c r="A427" s="71" t="s">
        <v>457</v>
      </c>
      <c r="B427" s="77" t="s">
        <v>162</v>
      </c>
      <c r="C427" s="71" t="s">
        <v>26</v>
      </c>
      <c r="D427" s="72">
        <v>8.77E-2</v>
      </c>
      <c r="E427" s="73">
        <v>13697</v>
      </c>
      <c r="F427" s="80">
        <f t="shared" si="6"/>
        <v>1201.2269000000001</v>
      </c>
      <c r="G427" s="71" t="s">
        <v>10</v>
      </c>
    </row>
    <row r="428" spans="1:7" x14ac:dyDescent="0.25">
      <c r="A428" s="71" t="s">
        <v>285</v>
      </c>
      <c r="B428" s="77" t="s">
        <v>156</v>
      </c>
      <c r="C428" s="71" t="s">
        <v>93</v>
      </c>
      <c r="D428" s="72">
        <v>4.8000000000000001E-2</v>
      </c>
      <c r="E428" s="73">
        <v>3263</v>
      </c>
      <c r="F428" s="80">
        <f t="shared" si="6"/>
        <v>156.624</v>
      </c>
      <c r="G428" s="71" t="s">
        <v>50</v>
      </c>
    </row>
    <row r="429" spans="1:7" x14ac:dyDescent="0.25">
      <c r="A429" s="71" t="s">
        <v>285</v>
      </c>
      <c r="B429" s="77" t="s">
        <v>156</v>
      </c>
      <c r="C429" s="71" t="s">
        <v>93</v>
      </c>
      <c r="D429" s="72">
        <v>0.16880000000000001</v>
      </c>
      <c r="E429" s="73">
        <v>11476</v>
      </c>
      <c r="F429" s="80">
        <f t="shared" si="6"/>
        <v>1937.1488000000002</v>
      </c>
      <c r="G429" s="71" t="s">
        <v>50</v>
      </c>
    </row>
    <row r="430" spans="1:7" x14ac:dyDescent="0.25">
      <c r="A430" s="71" t="s">
        <v>285</v>
      </c>
      <c r="B430" s="77" t="s">
        <v>156</v>
      </c>
      <c r="C430" s="71" t="s">
        <v>93</v>
      </c>
      <c r="D430" s="72">
        <v>2.6200000000000001E-2</v>
      </c>
      <c r="E430" s="73">
        <v>1531</v>
      </c>
      <c r="F430" s="80">
        <f t="shared" si="6"/>
        <v>40.112200000000001</v>
      </c>
      <c r="G430" s="71" t="s">
        <v>50</v>
      </c>
    </row>
    <row r="431" spans="1:7" x14ac:dyDescent="0.25">
      <c r="A431" s="71" t="s">
        <v>285</v>
      </c>
      <c r="B431" s="77" t="s">
        <v>156</v>
      </c>
      <c r="C431" s="71" t="s">
        <v>93</v>
      </c>
      <c r="D431" s="72">
        <v>1.8700000000000001E-2</v>
      </c>
      <c r="E431" s="73">
        <v>1093</v>
      </c>
      <c r="F431" s="80">
        <f t="shared" si="6"/>
        <v>20.4391</v>
      </c>
      <c r="G431" s="71" t="s">
        <v>50</v>
      </c>
    </row>
    <row r="432" spans="1:7" x14ac:dyDescent="0.25">
      <c r="A432" s="71" t="s">
        <v>306</v>
      </c>
      <c r="B432" s="77" t="s">
        <v>13</v>
      </c>
      <c r="C432" s="71" t="s">
        <v>14</v>
      </c>
      <c r="D432" s="72">
        <v>0.1638</v>
      </c>
      <c r="E432" s="73">
        <v>41992</v>
      </c>
      <c r="F432" s="80">
        <f t="shared" si="6"/>
        <v>6878.2896000000001</v>
      </c>
      <c r="G432" s="71" t="s">
        <v>15</v>
      </c>
    </row>
    <row r="433" spans="1:7" x14ac:dyDescent="0.25">
      <c r="A433" s="71" t="s">
        <v>306</v>
      </c>
      <c r="B433" s="77" t="s">
        <v>13</v>
      </c>
      <c r="C433" s="71" t="s">
        <v>14</v>
      </c>
      <c r="D433" s="72">
        <v>9.7999999999999997E-3</v>
      </c>
      <c r="E433" s="73">
        <v>2512</v>
      </c>
      <c r="F433" s="80">
        <f t="shared" si="6"/>
        <v>24.617599999999999</v>
      </c>
      <c r="G433" s="71" t="s">
        <v>15</v>
      </c>
    </row>
    <row r="434" spans="1:7" x14ac:dyDescent="0.25">
      <c r="A434" s="71" t="s">
        <v>286</v>
      </c>
      <c r="B434" s="77" t="s">
        <v>287</v>
      </c>
      <c r="C434" s="71" t="s">
        <v>288</v>
      </c>
      <c r="D434" s="72">
        <v>8.3999999999999995E-3</v>
      </c>
      <c r="E434" s="73">
        <v>1171</v>
      </c>
      <c r="F434" s="80">
        <f t="shared" si="6"/>
        <v>9.8363999999999994</v>
      </c>
      <c r="G434" s="71" t="s">
        <v>20</v>
      </c>
    </row>
    <row r="435" spans="1:7" x14ac:dyDescent="0.25">
      <c r="A435" s="71" t="s">
        <v>286</v>
      </c>
      <c r="B435" s="77" t="s">
        <v>287</v>
      </c>
      <c r="C435" s="71" t="s">
        <v>288</v>
      </c>
      <c r="D435" s="72">
        <v>5.9999999999999995E-4</v>
      </c>
      <c r="E435" s="73">
        <v>84</v>
      </c>
      <c r="F435" s="80">
        <f t="shared" si="6"/>
        <v>5.0399999999999993E-2</v>
      </c>
      <c r="G435" s="71" t="s">
        <v>20</v>
      </c>
    </row>
    <row r="436" spans="1:7" x14ac:dyDescent="0.25">
      <c r="A436" s="71" t="s">
        <v>286</v>
      </c>
      <c r="B436" s="77" t="s">
        <v>287</v>
      </c>
      <c r="C436" s="71" t="s">
        <v>288</v>
      </c>
      <c r="D436" s="72">
        <v>0.75600000000000001</v>
      </c>
      <c r="E436" s="73">
        <v>0</v>
      </c>
      <c r="F436" s="80">
        <f t="shared" si="6"/>
        <v>0</v>
      </c>
      <c r="G436" s="71" t="s">
        <v>20</v>
      </c>
    </row>
    <row r="437" spans="1:7" x14ac:dyDescent="0.25">
      <c r="A437" s="71" t="s">
        <v>286</v>
      </c>
      <c r="B437" s="77" t="s">
        <v>287</v>
      </c>
      <c r="C437" s="71" t="s">
        <v>288</v>
      </c>
      <c r="D437" s="72">
        <v>1</v>
      </c>
      <c r="E437" s="73">
        <v>1581</v>
      </c>
      <c r="F437" s="80">
        <f t="shared" si="6"/>
        <v>1581</v>
      </c>
      <c r="G437" s="71" t="s">
        <v>20</v>
      </c>
    </row>
    <row r="438" spans="1:7" x14ac:dyDescent="0.25">
      <c r="A438" s="71" t="s">
        <v>458</v>
      </c>
      <c r="B438" s="77" t="s">
        <v>77</v>
      </c>
      <c r="C438" s="71" t="s">
        <v>26</v>
      </c>
      <c r="D438" s="72">
        <v>0.19439999999999999</v>
      </c>
      <c r="E438" s="73">
        <v>10820</v>
      </c>
      <c r="F438" s="80">
        <f t="shared" si="6"/>
        <v>2103.4079999999999</v>
      </c>
      <c r="G438" s="71" t="s">
        <v>10</v>
      </c>
    </row>
    <row r="439" spans="1:7" x14ac:dyDescent="0.25">
      <c r="A439" s="71" t="s">
        <v>459</v>
      </c>
      <c r="B439" s="77" t="s">
        <v>101</v>
      </c>
      <c r="C439" s="71" t="s">
        <v>24</v>
      </c>
      <c r="D439" s="72">
        <v>1</v>
      </c>
      <c r="E439" s="73">
        <v>202750</v>
      </c>
      <c r="F439" s="80">
        <f t="shared" si="6"/>
        <v>202750</v>
      </c>
      <c r="G439" s="71" t="s">
        <v>10</v>
      </c>
    </row>
    <row r="440" spans="1:7" x14ac:dyDescent="0.25">
      <c r="A440" s="71" t="s">
        <v>346</v>
      </c>
      <c r="B440" s="77" t="s">
        <v>266</v>
      </c>
      <c r="C440" s="71" t="s">
        <v>93</v>
      </c>
      <c r="D440" s="72">
        <v>0.31</v>
      </c>
      <c r="E440" s="73">
        <v>61227</v>
      </c>
      <c r="F440" s="80">
        <f t="shared" si="6"/>
        <v>18980.37</v>
      </c>
      <c r="G440" s="71" t="s">
        <v>297</v>
      </c>
    </row>
    <row r="441" spans="1:7" x14ac:dyDescent="0.25">
      <c r="A441" s="71" t="s">
        <v>286</v>
      </c>
      <c r="B441" s="77" t="s">
        <v>287</v>
      </c>
      <c r="C441" s="71" t="s">
        <v>288</v>
      </c>
      <c r="D441" s="72">
        <v>1</v>
      </c>
      <c r="E441" s="73">
        <v>280</v>
      </c>
      <c r="F441" s="80">
        <f t="shared" si="6"/>
        <v>280</v>
      </c>
      <c r="G441" s="71" t="s">
        <v>20</v>
      </c>
    </row>
    <row r="442" spans="1:7" x14ac:dyDescent="0.25">
      <c r="A442" s="71" t="s">
        <v>305</v>
      </c>
      <c r="B442" s="77" t="s">
        <v>283</v>
      </c>
      <c r="C442" s="71" t="s">
        <v>93</v>
      </c>
      <c r="D442" s="72">
        <v>2.4E-2</v>
      </c>
      <c r="E442" s="73">
        <v>3505</v>
      </c>
      <c r="F442" s="80">
        <f t="shared" si="6"/>
        <v>84.12</v>
      </c>
      <c r="G442" s="71" t="s">
        <v>255</v>
      </c>
    </row>
    <row r="443" spans="1:7" x14ac:dyDescent="0.25">
      <c r="A443" s="71" t="s">
        <v>357</v>
      </c>
      <c r="B443" s="77" t="s">
        <v>66</v>
      </c>
      <c r="C443" s="71" t="s">
        <v>17</v>
      </c>
      <c r="D443" s="72">
        <v>2</v>
      </c>
      <c r="E443" s="73">
        <v>2760</v>
      </c>
      <c r="F443" s="80">
        <f t="shared" si="6"/>
        <v>5520</v>
      </c>
      <c r="G443" s="71" t="s">
        <v>67</v>
      </c>
    </row>
    <row r="444" spans="1:7" x14ac:dyDescent="0.25">
      <c r="A444" s="71" t="s">
        <v>386</v>
      </c>
      <c r="B444" s="77" t="s">
        <v>81</v>
      </c>
      <c r="C444" s="71" t="s">
        <v>22</v>
      </c>
      <c r="D444" s="72">
        <v>1.4999999999999999E-2</v>
      </c>
      <c r="E444" s="73">
        <v>742</v>
      </c>
      <c r="F444" s="80">
        <f t="shared" si="6"/>
        <v>11.129999999999999</v>
      </c>
      <c r="G444" s="71" t="s">
        <v>20</v>
      </c>
    </row>
    <row r="445" spans="1:7" x14ac:dyDescent="0.25">
      <c r="A445" s="71" t="s">
        <v>436</v>
      </c>
      <c r="B445" s="77" t="s">
        <v>59</v>
      </c>
      <c r="C445" s="71" t="s">
        <v>24</v>
      </c>
      <c r="D445" s="72">
        <v>2.1000000000000001E-2</v>
      </c>
      <c r="E445" s="73">
        <v>2070</v>
      </c>
      <c r="F445" s="80">
        <f t="shared" si="6"/>
        <v>43.470000000000006</v>
      </c>
      <c r="G445" s="71" t="s">
        <v>10</v>
      </c>
    </row>
    <row r="446" spans="1:7" x14ac:dyDescent="0.25">
      <c r="A446" s="71" t="s">
        <v>460</v>
      </c>
      <c r="B446" s="77" t="s">
        <v>36</v>
      </c>
      <c r="C446" s="71" t="s">
        <v>25</v>
      </c>
      <c r="D446" s="72">
        <v>1.02</v>
      </c>
      <c r="E446" s="73">
        <v>47283</v>
      </c>
      <c r="F446" s="80">
        <f t="shared" si="6"/>
        <v>48228.66</v>
      </c>
      <c r="G446" s="71" t="s">
        <v>10</v>
      </c>
    </row>
    <row r="447" spans="1:7" x14ac:dyDescent="0.25">
      <c r="A447" s="71" t="s">
        <v>317</v>
      </c>
      <c r="B447" s="77" t="s">
        <v>147</v>
      </c>
      <c r="C447" s="71" t="s">
        <v>24</v>
      </c>
      <c r="D447" s="72">
        <v>2.0000000000000001E-4</v>
      </c>
      <c r="E447" s="73">
        <v>48</v>
      </c>
      <c r="F447" s="80">
        <f t="shared" si="6"/>
        <v>9.6000000000000009E-3</v>
      </c>
      <c r="G447" s="71" t="s">
        <v>10</v>
      </c>
    </row>
    <row r="448" spans="1:7" x14ac:dyDescent="0.25">
      <c r="A448" s="71" t="s">
        <v>461</v>
      </c>
      <c r="B448" s="77" t="s">
        <v>108</v>
      </c>
      <c r="C448" s="71" t="s">
        <v>24</v>
      </c>
      <c r="D448" s="72">
        <v>2.1000000000000001E-2</v>
      </c>
      <c r="E448" s="73">
        <v>1173</v>
      </c>
      <c r="F448" s="80">
        <f t="shared" si="6"/>
        <v>24.633000000000003</v>
      </c>
      <c r="G448" s="71" t="s">
        <v>10</v>
      </c>
    </row>
    <row r="449" spans="1:7" x14ac:dyDescent="0.25">
      <c r="A449" s="71" t="s">
        <v>462</v>
      </c>
      <c r="B449" s="77" t="s">
        <v>33</v>
      </c>
      <c r="C449" s="71" t="s">
        <v>24</v>
      </c>
      <c r="D449" s="72">
        <v>0.51</v>
      </c>
      <c r="E449" s="73">
        <v>12137</v>
      </c>
      <c r="F449" s="80">
        <f t="shared" si="6"/>
        <v>6189.87</v>
      </c>
      <c r="G449" s="71" t="s">
        <v>10</v>
      </c>
    </row>
    <row r="450" spans="1:7" x14ac:dyDescent="0.25">
      <c r="A450" s="71" t="s">
        <v>318</v>
      </c>
      <c r="B450" s="77" t="s">
        <v>97</v>
      </c>
      <c r="C450" s="71" t="s">
        <v>93</v>
      </c>
      <c r="D450" s="72">
        <v>8.9999999999999998E-4</v>
      </c>
      <c r="E450" s="73">
        <v>104</v>
      </c>
      <c r="F450" s="80">
        <f t="shared" si="6"/>
        <v>9.3600000000000003E-2</v>
      </c>
      <c r="G450" s="71" t="s">
        <v>50</v>
      </c>
    </row>
    <row r="451" spans="1:7" x14ac:dyDescent="0.25">
      <c r="A451" s="71" t="s">
        <v>463</v>
      </c>
      <c r="B451" s="77" t="s">
        <v>152</v>
      </c>
      <c r="C451" s="71" t="s">
        <v>93</v>
      </c>
      <c r="D451" s="72">
        <v>5.21E-2</v>
      </c>
      <c r="E451" s="73">
        <v>3711</v>
      </c>
      <c r="F451" s="80">
        <f t="shared" ref="F451:F514" si="7">+D451*E451</f>
        <v>193.34309999999999</v>
      </c>
      <c r="G451" s="71" t="s">
        <v>50</v>
      </c>
    </row>
    <row r="452" spans="1:7" x14ac:dyDescent="0.25">
      <c r="A452" s="71" t="s">
        <v>445</v>
      </c>
      <c r="B452" s="77" t="s">
        <v>94</v>
      </c>
      <c r="C452" s="71" t="s">
        <v>93</v>
      </c>
      <c r="D452" s="72">
        <v>5.21E-2</v>
      </c>
      <c r="E452" s="73">
        <v>6341</v>
      </c>
      <c r="F452" s="80">
        <f t="shared" si="7"/>
        <v>330.36610000000002</v>
      </c>
      <c r="G452" s="71" t="s">
        <v>50</v>
      </c>
    </row>
    <row r="453" spans="1:7" x14ac:dyDescent="0.25">
      <c r="A453" s="71" t="s">
        <v>337</v>
      </c>
      <c r="B453" s="77" t="s">
        <v>158</v>
      </c>
      <c r="C453" s="71" t="s">
        <v>26</v>
      </c>
      <c r="D453" s="72">
        <v>5.7799999999999997E-2</v>
      </c>
      <c r="E453" s="73">
        <v>5924</v>
      </c>
      <c r="F453" s="80">
        <f t="shared" si="7"/>
        <v>342.40719999999999</v>
      </c>
      <c r="G453" s="71" t="s">
        <v>10</v>
      </c>
    </row>
    <row r="454" spans="1:7" x14ac:dyDescent="0.25">
      <c r="A454" s="71" t="s">
        <v>285</v>
      </c>
      <c r="B454" s="77" t="s">
        <v>156</v>
      </c>
      <c r="C454" s="71" t="s">
        <v>93</v>
      </c>
      <c r="D454" s="72">
        <v>3.0000000000000001E-3</v>
      </c>
      <c r="E454" s="73">
        <v>175</v>
      </c>
      <c r="F454" s="80">
        <f t="shared" si="7"/>
        <v>0.52500000000000002</v>
      </c>
      <c r="G454" s="71" t="s">
        <v>50</v>
      </c>
    </row>
    <row r="455" spans="1:7" x14ac:dyDescent="0.25">
      <c r="A455" s="71" t="s">
        <v>285</v>
      </c>
      <c r="B455" s="77" t="s">
        <v>156</v>
      </c>
      <c r="C455" s="71" t="s">
        <v>93</v>
      </c>
      <c r="D455" s="72">
        <v>0.06</v>
      </c>
      <c r="E455" s="73">
        <v>4079</v>
      </c>
      <c r="F455" s="80">
        <f t="shared" si="7"/>
        <v>244.73999999999998</v>
      </c>
      <c r="G455" s="71" t="s">
        <v>50</v>
      </c>
    </row>
    <row r="456" spans="1:7" x14ac:dyDescent="0.25">
      <c r="A456" s="71" t="s">
        <v>306</v>
      </c>
      <c r="B456" s="77" t="s">
        <v>13</v>
      </c>
      <c r="C456" s="71" t="s">
        <v>14</v>
      </c>
      <c r="D456" s="72">
        <v>9.0800000000000006E-2</v>
      </c>
      <c r="E456" s="73">
        <v>23278</v>
      </c>
      <c r="F456" s="80">
        <f t="shared" si="7"/>
        <v>2113.6424000000002</v>
      </c>
      <c r="G456" s="71" t="s">
        <v>15</v>
      </c>
    </row>
    <row r="457" spans="1:7" x14ac:dyDescent="0.25">
      <c r="A457" s="71" t="s">
        <v>286</v>
      </c>
      <c r="B457" s="77" t="s">
        <v>287</v>
      </c>
      <c r="C457" s="71" t="s">
        <v>288</v>
      </c>
      <c r="D457" s="72">
        <v>1</v>
      </c>
      <c r="E457" s="73">
        <v>712</v>
      </c>
      <c r="F457" s="80">
        <f t="shared" si="7"/>
        <v>712</v>
      </c>
      <c r="G457" s="71" t="s">
        <v>20</v>
      </c>
    </row>
    <row r="458" spans="1:7" x14ac:dyDescent="0.25">
      <c r="A458" s="71" t="s">
        <v>286</v>
      </c>
      <c r="B458" s="77" t="s">
        <v>287</v>
      </c>
      <c r="C458" s="71" t="s">
        <v>288</v>
      </c>
      <c r="D458" s="72">
        <v>0.03</v>
      </c>
      <c r="E458" s="73">
        <v>4183</v>
      </c>
      <c r="F458" s="80">
        <f t="shared" si="7"/>
        <v>125.49</v>
      </c>
      <c r="G458" s="71" t="s">
        <v>20</v>
      </c>
    </row>
    <row r="459" spans="1:7" x14ac:dyDescent="0.25">
      <c r="A459" s="71" t="s">
        <v>286</v>
      </c>
      <c r="B459" s="77" t="s">
        <v>287</v>
      </c>
      <c r="C459" s="71" t="s">
        <v>288</v>
      </c>
      <c r="D459" s="72">
        <v>0.35</v>
      </c>
      <c r="E459" s="73">
        <v>0</v>
      </c>
      <c r="F459" s="80">
        <f t="shared" si="7"/>
        <v>0</v>
      </c>
      <c r="G459" s="71" t="s">
        <v>20</v>
      </c>
    </row>
    <row r="460" spans="1:7" x14ac:dyDescent="0.25">
      <c r="A460" s="71" t="s">
        <v>286</v>
      </c>
      <c r="B460" s="77" t="s">
        <v>287</v>
      </c>
      <c r="C460" s="71" t="s">
        <v>288</v>
      </c>
      <c r="D460" s="72">
        <v>1</v>
      </c>
      <c r="E460" s="73">
        <v>852</v>
      </c>
      <c r="F460" s="80">
        <f t="shared" si="7"/>
        <v>852</v>
      </c>
      <c r="G460" s="71" t="s">
        <v>20</v>
      </c>
    </row>
    <row r="461" spans="1:7" x14ac:dyDescent="0.25">
      <c r="A461" s="71" t="s">
        <v>316</v>
      </c>
      <c r="B461" s="77" t="s">
        <v>70</v>
      </c>
      <c r="C461" s="71" t="s">
        <v>22</v>
      </c>
      <c r="D461" s="72">
        <v>1.4E-3</v>
      </c>
      <c r="E461" s="73">
        <v>1623</v>
      </c>
      <c r="F461" s="80">
        <f t="shared" si="7"/>
        <v>2.2721999999999998</v>
      </c>
      <c r="G461" s="71" t="s">
        <v>20</v>
      </c>
    </row>
    <row r="462" spans="1:7" x14ac:dyDescent="0.25">
      <c r="A462" s="71" t="s">
        <v>314</v>
      </c>
      <c r="B462" s="77" t="s">
        <v>315</v>
      </c>
      <c r="C462" s="71" t="s">
        <v>288</v>
      </c>
      <c r="D462" s="72">
        <v>1</v>
      </c>
      <c r="E462" s="73">
        <v>142</v>
      </c>
      <c r="F462" s="80">
        <f t="shared" si="7"/>
        <v>142</v>
      </c>
      <c r="G462" s="71" t="s">
        <v>10</v>
      </c>
    </row>
    <row r="463" spans="1:7" x14ac:dyDescent="0.25">
      <c r="A463" s="71" t="s">
        <v>346</v>
      </c>
      <c r="B463" s="77" t="s">
        <v>266</v>
      </c>
      <c r="C463" s="71" t="s">
        <v>93</v>
      </c>
      <c r="D463" s="72">
        <v>1.32E-2</v>
      </c>
      <c r="E463" s="73">
        <v>2607</v>
      </c>
      <c r="F463" s="80">
        <f t="shared" si="7"/>
        <v>34.412399999999998</v>
      </c>
      <c r="G463" s="71" t="s">
        <v>297</v>
      </c>
    </row>
    <row r="464" spans="1:7" x14ac:dyDescent="0.25">
      <c r="A464" s="71" t="s">
        <v>386</v>
      </c>
      <c r="B464" s="77" t="s">
        <v>81</v>
      </c>
      <c r="C464" s="71" t="s">
        <v>22</v>
      </c>
      <c r="D464" s="72">
        <v>0.06</v>
      </c>
      <c r="E464" s="73">
        <v>2969</v>
      </c>
      <c r="F464" s="80">
        <f t="shared" si="7"/>
        <v>178.14</v>
      </c>
      <c r="G464" s="71" t="s">
        <v>20</v>
      </c>
    </row>
    <row r="465" spans="1:7" x14ac:dyDescent="0.25">
      <c r="A465" s="71" t="s">
        <v>464</v>
      </c>
      <c r="B465" s="77" t="s">
        <v>31</v>
      </c>
      <c r="C465" s="71" t="s">
        <v>24</v>
      </c>
      <c r="D465" s="72">
        <v>0.2</v>
      </c>
      <c r="E465" s="73">
        <v>1006</v>
      </c>
      <c r="F465" s="80">
        <f t="shared" si="7"/>
        <v>201.20000000000002</v>
      </c>
      <c r="G465" s="71" t="s">
        <v>10</v>
      </c>
    </row>
    <row r="466" spans="1:7" x14ac:dyDescent="0.25">
      <c r="A466" s="71" t="s">
        <v>465</v>
      </c>
      <c r="B466" s="77" t="s">
        <v>141</v>
      </c>
      <c r="C466" s="71" t="s">
        <v>24</v>
      </c>
      <c r="D466" s="72">
        <v>0.1</v>
      </c>
      <c r="E466" s="73">
        <v>1335</v>
      </c>
      <c r="F466" s="80">
        <f t="shared" si="7"/>
        <v>133.5</v>
      </c>
      <c r="G466" s="71" t="s">
        <v>10</v>
      </c>
    </row>
    <row r="467" spans="1:7" x14ac:dyDescent="0.25">
      <c r="A467" s="71" t="s">
        <v>436</v>
      </c>
      <c r="B467" s="77" t="s">
        <v>59</v>
      </c>
      <c r="C467" s="71" t="s">
        <v>24</v>
      </c>
      <c r="D467" s="72">
        <v>2.1000000000000001E-2</v>
      </c>
      <c r="E467" s="73">
        <v>2070</v>
      </c>
      <c r="F467" s="80">
        <f t="shared" si="7"/>
        <v>43.470000000000006</v>
      </c>
      <c r="G467" s="71" t="s">
        <v>10</v>
      </c>
    </row>
    <row r="468" spans="1:7" x14ac:dyDescent="0.25">
      <c r="A468" s="71" t="s">
        <v>466</v>
      </c>
      <c r="B468" s="77" t="s">
        <v>38</v>
      </c>
      <c r="C468" s="71" t="s">
        <v>25</v>
      </c>
      <c r="D468" s="72">
        <v>1.02</v>
      </c>
      <c r="E468" s="73">
        <v>20990</v>
      </c>
      <c r="F468" s="80">
        <f t="shared" si="7"/>
        <v>21409.8</v>
      </c>
      <c r="G468" s="71" t="s">
        <v>10</v>
      </c>
    </row>
    <row r="469" spans="1:7" x14ac:dyDescent="0.25">
      <c r="A469" s="71" t="s">
        <v>317</v>
      </c>
      <c r="B469" s="77" t="s">
        <v>147</v>
      </c>
      <c r="C469" s="71" t="s">
        <v>24</v>
      </c>
      <c r="D469" s="72">
        <v>5.9999999999999995E-4</v>
      </c>
      <c r="E469" s="73">
        <v>143</v>
      </c>
      <c r="F469" s="80">
        <f t="shared" si="7"/>
        <v>8.5799999999999987E-2</v>
      </c>
      <c r="G469" s="71" t="s">
        <v>10</v>
      </c>
    </row>
    <row r="470" spans="1:7" x14ac:dyDescent="0.25">
      <c r="A470" s="71" t="s">
        <v>461</v>
      </c>
      <c r="B470" s="77" t="s">
        <v>108</v>
      </c>
      <c r="C470" s="71" t="s">
        <v>24</v>
      </c>
      <c r="D470" s="72">
        <v>2.1000000000000001E-2</v>
      </c>
      <c r="E470" s="73">
        <v>1173</v>
      </c>
      <c r="F470" s="80">
        <f t="shared" si="7"/>
        <v>24.633000000000003</v>
      </c>
      <c r="G470" s="71" t="s">
        <v>10</v>
      </c>
    </row>
    <row r="471" spans="1:7" x14ac:dyDescent="0.25">
      <c r="A471" s="71" t="s">
        <v>318</v>
      </c>
      <c r="B471" s="77" t="s">
        <v>97</v>
      </c>
      <c r="C471" s="71" t="s">
        <v>93</v>
      </c>
      <c r="D471" s="72">
        <v>3.0000000000000001E-3</v>
      </c>
      <c r="E471" s="73">
        <v>348</v>
      </c>
      <c r="F471" s="80">
        <f t="shared" si="7"/>
        <v>1.044</v>
      </c>
      <c r="G471" s="71" t="s">
        <v>50</v>
      </c>
    </row>
    <row r="472" spans="1:7" x14ac:dyDescent="0.25">
      <c r="A472" s="71" t="s">
        <v>337</v>
      </c>
      <c r="B472" s="77" t="s">
        <v>158</v>
      </c>
      <c r="C472" s="71" t="s">
        <v>26</v>
      </c>
      <c r="D472" s="72">
        <v>1.3100000000000001E-2</v>
      </c>
      <c r="E472" s="73">
        <v>1343</v>
      </c>
      <c r="F472" s="80">
        <f t="shared" si="7"/>
        <v>17.593299999999999</v>
      </c>
      <c r="G472" s="71" t="s">
        <v>10</v>
      </c>
    </row>
    <row r="473" spans="1:7" x14ac:dyDescent="0.25">
      <c r="A473" s="71" t="s">
        <v>285</v>
      </c>
      <c r="B473" s="77" t="s">
        <v>156</v>
      </c>
      <c r="C473" s="71" t="s">
        <v>93</v>
      </c>
      <c r="D473" s="72">
        <v>0.2</v>
      </c>
      <c r="E473" s="73">
        <v>13597</v>
      </c>
      <c r="F473" s="80">
        <f t="shared" si="7"/>
        <v>2719.4</v>
      </c>
      <c r="G473" s="71" t="s">
        <v>50</v>
      </c>
    </row>
    <row r="474" spans="1:7" x14ac:dyDescent="0.25">
      <c r="A474" s="71" t="s">
        <v>306</v>
      </c>
      <c r="B474" s="77" t="s">
        <v>13</v>
      </c>
      <c r="C474" s="71" t="s">
        <v>14</v>
      </c>
      <c r="D474" s="72">
        <v>0.01</v>
      </c>
      <c r="E474" s="73">
        <v>2564</v>
      </c>
      <c r="F474" s="80">
        <f t="shared" si="7"/>
        <v>25.64</v>
      </c>
      <c r="G474" s="71" t="s">
        <v>15</v>
      </c>
    </row>
    <row r="475" spans="1:7" x14ac:dyDescent="0.25">
      <c r="A475" s="71" t="s">
        <v>286</v>
      </c>
      <c r="B475" s="77" t="s">
        <v>287</v>
      </c>
      <c r="C475" s="71" t="s">
        <v>288</v>
      </c>
      <c r="D475" s="72">
        <v>0.1</v>
      </c>
      <c r="E475" s="73">
        <v>13945</v>
      </c>
      <c r="F475" s="80">
        <f t="shared" si="7"/>
        <v>1394.5</v>
      </c>
      <c r="G475" s="71" t="s">
        <v>20</v>
      </c>
    </row>
    <row r="476" spans="1:7" x14ac:dyDescent="0.25">
      <c r="A476" s="71" t="s">
        <v>286</v>
      </c>
      <c r="B476" s="77" t="s">
        <v>287</v>
      </c>
      <c r="C476" s="71" t="s">
        <v>288</v>
      </c>
      <c r="D476" s="72">
        <v>1</v>
      </c>
      <c r="E476" s="73">
        <v>1487</v>
      </c>
      <c r="F476" s="80">
        <f t="shared" si="7"/>
        <v>1487</v>
      </c>
      <c r="G476" s="71" t="s">
        <v>20</v>
      </c>
    </row>
    <row r="477" spans="1:7" x14ac:dyDescent="0.25">
      <c r="A477" s="71" t="s">
        <v>458</v>
      </c>
      <c r="B477" s="77" t="s">
        <v>77</v>
      </c>
      <c r="C477" s="71" t="s">
        <v>26</v>
      </c>
      <c r="D477" s="72">
        <v>7.8799999999999995E-2</v>
      </c>
      <c r="E477" s="73">
        <v>4386</v>
      </c>
      <c r="F477" s="80">
        <f t="shared" si="7"/>
        <v>345.61679999999996</v>
      </c>
      <c r="G477" s="71" t="s">
        <v>10</v>
      </c>
    </row>
    <row r="478" spans="1:7" x14ac:dyDescent="0.25">
      <c r="A478" s="71" t="s">
        <v>467</v>
      </c>
      <c r="B478" s="77" t="s">
        <v>143</v>
      </c>
      <c r="C478" s="71" t="s">
        <v>102</v>
      </c>
      <c r="D478" s="72">
        <v>4.1000000000000003E-3</v>
      </c>
      <c r="E478" s="73">
        <v>116</v>
      </c>
      <c r="F478" s="80">
        <f t="shared" si="7"/>
        <v>0.47560000000000002</v>
      </c>
      <c r="G478" s="71" t="s">
        <v>10</v>
      </c>
    </row>
    <row r="479" spans="1:7" x14ac:dyDescent="0.25">
      <c r="A479" s="71" t="s">
        <v>346</v>
      </c>
      <c r="B479" s="77" t="s">
        <v>266</v>
      </c>
      <c r="C479" s="71" t="s">
        <v>93</v>
      </c>
      <c r="D479" s="72">
        <v>0.08</v>
      </c>
      <c r="E479" s="73">
        <v>15801</v>
      </c>
      <c r="F479" s="80">
        <f t="shared" si="7"/>
        <v>1264.08</v>
      </c>
      <c r="G479" s="71" t="s">
        <v>297</v>
      </c>
    </row>
    <row r="480" spans="1:7" x14ac:dyDescent="0.25">
      <c r="A480" s="71" t="s">
        <v>386</v>
      </c>
      <c r="B480" s="77" t="s">
        <v>81</v>
      </c>
      <c r="C480" s="71" t="s">
        <v>22</v>
      </c>
      <c r="D480" s="72">
        <v>0.06</v>
      </c>
      <c r="E480" s="73">
        <v>2969</v>
      </c>
      <c r="F480" s="80">
        <f t="shared" si="7"/>
        <v>178.14</v>
      </c>
      <c r="G480" s="71" t="s">
        <v>20</v>
      </c>
    </row>
    <row r="481" spans="1:7" x14ac:dyDescent="0.25">
      <c r="A481" s="71" t="s">
        <v>468</v>
      </c>
      <c r="B481" s="77" t="s">
        <v>54</v>
      </c>
      <c r="C481" s="71" t="s">
        <v>24</v>
      </c>
      <c r="D481" s="72">
        <v>0.1938</v>
      </c>
      <c r="E481" s="73">
        <v>2089</v>
      </c>
      <c r="F481" s="80">
        <f t="shared" si="7"/>
        <v>404.84820000000002</v>
      </c>
      <c r="G481" s="71" t="s">
        <v>10</v>
      </c>
    </row>
    <row r="482" spans="1:7" x14ac:dyDescent="0.25">
      <c r="A482" s="71" t="s">
        <v>469</v>
      </c>
      <c r="B482" s="77" t="s">
        <v>140</v>
      </c>
      <c r="C482" s="71" t="s">
        <v>24</v>
      </c>
      <c r="D482" s="72">
        <v>0.32640000000000002</v>
      </c>
      <c r="E482" s="73">
        <v>2415</v>
      </c>
      <c r="F482" s="80">
        <f t="shared" si="7"/>
        <v>788.25600000000009</v>
      </c>
      <c r="G482" s="71" t="s">
        <v>10</v>
      </c>
    </row>
    <row r="483" spans="1:7" x14ac:dyDescent="0.25">
      <c r="A483" s="71" t="s">
        <v>436</v>
      </c>
      <c r="B483" s="77" t="s">
        <v>59</v>
      </c>
      <c r="C483" s="71" t="s">
        <v>24</v>
      </c>
      <c r="D483" s="72">
        <v>1.0200000000000001E-2</v>
      </c>
      <c r="E483" s="73">
        <v>1005</v>
      </c>
      <c r="F483" s="80">
        <f t="shared" si="7"/>
        <v>10.251000000000001</v>
      </c>
      <c r="G483" s="71" t="s">
        <v>10</v>
      </c>
    </row>
    <row r="484" spans="1:7" x14ac:dyDescent="0.25">
      <c r="A484" s="71" t="s">
        <v>470</v>
      </c>
      <c r="B484" s="77" t="s">
        <v>32</v>
      </c>
      <c r="C484" s="71" t="s">
        <v>24</v>
      </c>
      <c r="D484" s="72">
        <v>0.1734</v>
      </c>
      <c r="E484" s="73">
        <v>481</v>
      </c>
      <c r="F484" s="80">
        <f t="shared" si="7"/>
        <v>83.4054</v>
      </c>
      <c r="G484" s="71" t="s">
        <v>10</v>
      </c>
    </row>
    <row r="485" spans="1:7" x14ac:dyDescent="0.25">
      <c r="A485" s="71" t="s">
        <v>461</v>
      </c>
      <c r="B485" s="77" t="s">
        <v>108</v>
      </c>
      <c r="C485" s="71" t="s">
        <v>24</v>
      </c>
      <c r="D485" s="72">
        <v>1.0200000000000001E-2</v>
      </c>
      <c r="E485" s="73">
        <v>570</v>
      </c>
      <c r="F485" s="80">
        <f t="shared" si="7"/>
        <v>5.8140000000000001</v>
      </c>
      <c r="G485" s="71" t="s">
        <v>10</v>
      </c>
    </row>
    <row r="486" spans="1:7" x14ac:dyDescent="0.25">
      <c r="A486" s="71" t="s">
        <v>337</v>
      </c>
      <c r="B486" s="77" t="s">
        <v>158</v>
      </c>
      <c r="C486" s="71" t="s">
        <v>26</v>
      </c>
      <c r="D486" s="72">
        <v>1.3100000000000001E-2</v>
      </c>
      <c r="E486" s="73">
        <v>1343</v>
      </c>
      <c r="F486" s="80">
        <f t="shared" si="7"/>
        <v>17.593299999999999</v>
      </c>
      <c r="G486" s="71" t="s">
        <v>10</v>
      </c>
    </row>
    <row r="487" spans="1:7" x14ac:dyDescent="0.25">
      <c r="A487" s="71" t="s">
        <v>345</v>
      </c>
      <c r="B487" s="77" t="s">
        <v>78</v>
      </c>
      <c r="C487" s="71" t="s">
        <v>26</v>
      </c>
      <c r="D487" s="72">
        <v>7.8799999999999995E-2</v>
      </c>
      <c r="E487" s="73">
        <v>1859</v>
      </c>
      <c r="F487" s="80">
        <f t="shared" si="7"/>
        <v>146.48919999999998</v>
      </c>
      <c r="G487" s="71" t="s">
        <v>10</v>
      </c>
    </row>
    <row r="488" spans="1:7" x14ac:dyDescent="0.25">
      <c r="A488" s="71" t="s">
        <v>306</v>
      </c>
      <c r="B488" s="77" t="s">
        <v>13</v>
      </c>
      <c r="C488" s="71" t="s">
        <v>14</v>
      </c>
      <c r="D488" s="72">
        <v>0.03</v>
      </c>
      <c r="E488" s="73">
        <v>7691</v>
      </c>
      <c r="F488" s="80">
        <f t="shared" si="7"/>
        <v>230.73</v>
      </c>
      <c r="G488" s="71" t="s">
        <v>15</v>
      </c>
    </row>
    <row r="489" spans="1:7" x14ac:dyDescent="0.25">
      <c r="A489" s="71" t="s">
        <v>286</v>
      </c>
      <c r="B489" s="77" t="s">
        <v>287</v>
      </c>
      <c r="C489" s="71" t="s">
        <v>288</v>
      </c>
      <c r="D489" s="72">
        <v>1</v>
      </c>
      <c r="E489" s="73">
        <v>1532</v>
      </c>
      <c r="F489" s="80">
        <f t="shared" si="7"/>
        <v>1532</v>
      </c>
      <c r="G489" s="71" t="s">
        <v>20</v>
      </c>
    </row>
    <row r="490" spans="1:7" x14ac:dyDescent="0.25">
      <c r="A490" s="71" t="s">
        <v>471</v>
      </c>
      <c r="B490" s="77" t="s">
        <v>472</v>
      </c>
      <c r="C490" s="71" t="s">
        <v>25</v>
      </c>
      <c r="D490" s="72">
        <v>1</v>
      </c>
      <c r="E490" s="73">
        <v>12172</v>
      </c>
      <c r="F490" s="80">
        <f t="shared" si="7"/>
        <v>12172</v>
      </c>
      <c r="G490" s="71" t="s">
        <v>10</v>
      </c>
    </row>
    <row r="491" spans="1:7" x14ac:dyDescent="0.25">
      <c r="A491" s="71" t="s">
        <v>442</v>
      </c>
      <c r="B491" s="77" t="s">
        <v>281</v>
      </c>
      <c r="C491" s="71" t="s">
        <v>93</v>
      </c>
      <c r="D491" s="72">
        <v>3.7499999999999999E-2</v>
      </c>
      <c r="E491" s="73">
        <v>7539</v>
      </c>
      <c r="F491" s="80">
        <f t="shared" si="7"/>
        <v>282.71249999999998</v>
      </c>
      <c r="G491" s="71" t="s">
        <v>255</v>
      </c>
    </row>
    <row r="492" spans="1:7" x14ac:dyDescent="0.25">
      <c r="A492" s="71" t="s">
        <v>473</v>
      </c>
      <c r="B492" s="77" t="s">
        <v>261</v>
      </c>
      <c r="C492" s="71" t="s">
        <v>93</v>
      </c>
      <c r="D492" s="72">
        <v>8.5400000000000004E-2</v>
      </c>
      <c r="E492" s="73">
        <v>23103</v>
      </c>
      <c r="F492" s="80">
        <f t="shared" si="7"/>
        <v>1972.9962</v>
      </c>
      <c r="G492" s="71" t="s">
        <v>297</v>
      </c>
    </row>
    <row r="493" spans="1:7" x14ac:dyDescent="0.25">
      <c r="A493" s="71" t="s">
        <v>386</v>
      </c>
      <c r="B493" s="77" t="s">
        <v>81</v>
      </c>
      <c r="C493" s="71" t="s">
        <v>22</v>
      </c>
      <c r="D493" s="72">
        <v>0.04</v>
      </c>
      <c r="E493" s="73">
        <v>1980</v>
      </c>
      <c r="F493" s="80">
        <f t="shared" si="7"/>
        <v>79.2</v>
      </c>
      <c r="G493" s="71" t="s">
        <v>20</v>
      </c>
    </row>
    <row r="494" spans="1:7" x14ac:dyDescent="0.25">
      <c r="A494" s="71" t="s">
        <v>436</v>
      </c>
      <c r="B494" s="77" t="s">
        <v>59</v>
      </c>
      <c r="C494" s="71" t="s">
        <v>24</v>
      </c>
      <c r="D494" s="72">
        <v>5.0999999999999997E-2</v>
      </c>
      <c r="E494" s="73">
        <v>5027</v>
      </c>
      <c r="F494" s="80">
        <f t="shared" si="7"/>
        <v>256.37700000000001</v>
      </c>
      <c r="G494" s="71" t="s">
        <v>10</v>
      </c>
    </row>
    <row r="495" spans="1:7" x14ac:dyDescent="0.25">
      <c r="A495" s="71" t="s">
        <v>461</v>
      </c>
      <c r="B495" s="77" t="s">
        <v>108</v>
      </c>
      <c r="C495" s="71" t="s">
        <v>24</v>
      </c>
      <c r="D495" s="72">
        <v>3.15E-2</v>
      </c>
      <c r="E495" s="73">
        <v>1760</v>
      </c>
      <c r="F495" s="80">
        <f t="shared" si="7"/>
        <v>55.44</v>
      </c>
      <c r="G495" s="71" t="s">
        <v>10</v>
      </c>
    </row>
    <row r="496" spans="1:7" x14ac:dyDescent="0.25">
      <c r="A496" s="71" t="s">
        <v>337</v>
      </c>
      <c r="B496" s="77" t="s">
        <v>158</v>
      </c>
      <c r="C496" s="71" t="s">
        <v>26</v>
      </c>
      <c r="D496" s="72">
        <v>6.2399999999999997E-2</v>
      </c>
      <c r="E496" s="73">
        <v>6396</v>
      </c>
      <c r="F496" s="80">
        <f t="shared" si="7"/>
        <v>399.11039999999997</v>
      </c>
      <c r="G496" s="71" t="s">
        <v>10</v>
      </c>
    </row>
    <row r="497" spans="1:7" x14ac:dyDescent="0.25">
      <c r="A497" s="71" t="s">
        <v>285</v>
      </c>
      <c r="B497" s="77" t="s">
        <v>156</v>
      </c>
      <c r="C497" s="71" t="s">
        <v>93</v>
      </c>
      <c r="D497" s="72">
        <v>2.0999999999999999E-3</v>
      </c>
      <c r="E497" s="73">
        <v>123</v>
      </c>
      <c r="F497" s="80">
        <f t="shared" si="7"/>
        <v>0.25829999999999997</v>
      </c>
      <c r="G497" s="71" t="s">
        <v>50</v>
      </c>
    </row>
    <row r="498" spans="1:7" x14ac:dyDescent="0.25">
      <c r="A498" s="71" t="s">
        <v>306</v>
      </c>
      <c r="B498" s="77" t="s">
        <v>13</v>
      </c>
      <c r="C498" s="71" t="s">
        <v>14</v>
      </c>
      <c r="D498" s="72">
        <v>6.7199999999999996E-2</v>
      </c>
      <c r="E498" s="73">
        <v>17228</v>
      </c>
      <c r="F498" s="80">
        <f t="shared" si="7"/>
        <v>1157.7215999999999</v>
      </c>
      <c r="G498" s="71" t="s">
        <v>15</v>
      </c>
    </row>
    <row r="499" spans="1:7" x14ac:dyDescent="0.25">
      <c r="A499" s="71" t="s">
        <v>286</v>
      </c>
      <c r="B499" s="77" t="s">
        <v>287</v>
      </c>
      <c r="C499" s="71" t="s">
        <v>288</v>
      </c>
      <c r="D499" s="72">
        <v>0.25</v>
      </c>
      <c r="E499" s="73">
        <v>0</v>
      </c>
      <c r="F499" s="80">
        <f t="shared" si="7"/>
        <v>0</v>
      </c>
      <c r="G499" s="71" t="s">
        <v>20</v>
      </c>
    </row>
    <row r="500" spans="1:7" x14ac:dyDescent="0.25">
      <c r="A500" s="71" t="s">
        <v>286</v>
      </c>
      <c r="B500" s="77" t="s">
        <v>287</v>
      </c>
      <c r="C500" s="71" t="s">
        <v>288</v>
      </c>
      <c r="D500" s="72">
        <v>1</v>
      </c>
      <c r="E500" s="73">
        <v>138</v>
      </c>
      <c r="F500" s="80">
        <f t="shared" si="7"/>
        <v>138</v>
      </c>
      <c r="G500" s="71" t="s">
        <v>20</v>
      </c>
    </row>
    <row r="501" spans="1:7" x14ac:dyDescent="0.25">
      <c r="A501" s="71" t="s">
        <v>316</v>
      </c>
      <c r="B501" s="77" t="s">
        <v>70</v>
      </c>
      <c r="C501" s="71" t="s">
        <v>22</v>
      </c>
      <c r="D501" s="72">
        <v>1E-3</v>
      </c>
      <c r="E501" s="73">
        <v>1159</v>
      </c>
      <c r="F501" s="80">
        <f t="shared" si="7"/>
        <v>1.159</v>
      </c>
      <c r="G501" s="71" t="s">
        <v>20</v>
      </c>
    </row>
    <row r="502" spans="1:7" x14ac:dyDescent="0.25">
      <c r="A502" s="71" t="s">
        <v>474</v>
      </c>
      <c r="B502" s="77" t="s">
        <v>37</v>
      </c>
      <c r="C502" s="71" t="s">
        <v>25</v>
      </c>
      <c r="D502" s="72">
        <v>1</v>
      </c>
      <c r="E502" s="73">
        <v>4983</v>
      </c>
      <c r="F502" s="80">
        <f t="shared" si="7"/>
        <v>4983</v>
      </c>
      <c r="G502" s="71" t="s">
        <v>10</v>
      </c>
    </row>
    <row r="503" spans="1:7" x14ac:dyDescent="0.25">
      <c r="A503" s="71" t="s">
        <v>346</v>
      </c>
      <c r="B503" s="77" t="s">
        <v>266</v>
      </c>
      <c r="C503" s="71" t="s">
        <v>93</v>
      </c>
      <c r="D503" s="72">
        <v>1.32E-2</v>
      </c>
      <c r="E503" s="73">
        <v>2607</v>
      </c>
      <c r="F503" s="80">
        <f t="shared" si="7"/>
        <v>34.412399999999998</v>
      </c>
      <c r="G503" s="71" t="s">
        <v>297</v>
      </c>
    </row>
    <row r="504" spans="1:7" x14ac:dyDescent="0.25">
      <c r="A504" s="71" t="s">
        <v>286</v>
      </c>
      <c r="B504" s="77" t="s">
        <v>287</v>
      </c>
      <c r="C504" s="71" t="s">
        <v>288</v>
      </c>
      <c r="D504" s="72">
        <v>1</v>
      </c>
      <c r="E504" s="73">
        <v>10821</v>
      </c>
      <c r="F504" s="80">
        <f t="shared" si="7"/>
        <v>10821</v>
      </c>
      <c r="G504" s="71" t="s">
        <v>20</v>
      </c>
    </row>
    <row r="505" spans="1:7" x14ac:dyDescent="0.25">
      <c r="A505" s="71" t="s">
        <v>475</v>
      </c>
      <c r="B505" s="77" t="s">
        <v>476</v>
      </c>
      <c r="C505" s="71" t="s">
        <v>24</v>
      </c>
      <c r="D505" s="72">
        <v>1</v>
      </c>
      <c r="E505" s="73">
        <v>407878</v>
      </c>
      <c r="F505" s="80">
        <f t="shared" si="7"/>
        <v>407878</v>
      </c>
      <c r="G505" s="71" t="s">
        <v>10</v>
      </c>
    </row>
    <row r="506" spans="1:7" x14ac:dyDescent="0.25">
      <c r="A506" s="71" t="s">
        <v>477</v>
      </c>
      <c r="B506" s="77" t="s">
        <v>478</v>
      </c>
      <c r="C506" s="71" t="s">
        <v>24</v>
      </c>
      <c r="D506" s="72">
        <v>1</v>
      </c>
      <c r="E506" s="73">
        <v>199964</v>
      </c>
      <c r="F506" s="80">
        <f t="shared" si="7"/>
        <v>199964</v>
      </c>
      <c r="G506" s="71" t="s">
        <v>10</v>
      </c>
    </row>
    <row r="507" spans="1:7" x14ac:dyDescent="0.25">
      <c r="A507" s="71" t="s">
        <v>303</v>
      </c>
      <c r="B507" s="77" t="s">
        <v>261</v>
      </c>
      <c r="C507" s="71" t="s">
        <v>93</v>
      </c>
      <c r="D507" s="72">
        <v>0.5</v>
      </c>
      <c r="E507" s="73">
        <v>135262</v>
      </c>
      <c r="F507" s="80">
        <f t="shared" si="7"/>
        <v>67631</v>
      </c>
      <c r="G507" s="71" t="s">
        <v>255</v>
      </c>
    </row>
    <row r="508" spans="1:7" x14ac:dyDescent="0.25">
      <c r="A508" s="71" t="s">
        <v>306</v>
      </c>
      <c r="B508" s="77" t="s">
        <v>13</v>
      </c>
      <c r="C508" s="71" t="s">
        <v>14</v>
      </c>
      <c r="D508" s="72">
        <v>7.9000000000000001E-2</v>
      </c>
      <c r="E508" s="73">
        <v>20253</v>
      </c>
      <c r="F508" s="80">
        <f t="shared" si="7"/>
        <v>1599.9870000000001</v>
      </c>
      <c r="G508" s="71" t="s">
        <v>15</v>
      </c>
    </row>
    <row r="509" spans="1:7" x14ac:dyDescent="0.25">
      <c r="A509" s="71" t="s">
        <v>286</v>
      </c>
      <c r="B509" s="77" t="s">
        <v>287</v>
      </c>
      <c r="C509" s="71" t="s">
        <v>288</v>
      </c>
      <c r="D509" s="72">
        <v>1</v>
      </c>
      <c r="E509" s="73">
        <v>10086</v>
      </c>
      <c r="F509" s="80">
        <f t="shared" si="7"/>
        <v>10086</v>
      </c>
      <c r="G509" s="71" t="s">
        <v>20</v>
      </c>
    </row>
    <row r="510" spans="1:7" x14ac:dyDescent="0.25">
      <c r="A510" s="71" t="s">
        <v>479</v>
      </c>
      <c r="B510" s="77" t="s">
        <v>480</v>
      </c>
      <c r="C510" s="71" t="s">
        <v>24</v>
      </c>
      <c r="D510" s="72">
        <v>1</v>
      </c>
      <c r="E510" s="73">
        <v>879663</v>
      </c>
      <c r="F510" s="80">
        <f t="shared" si="7"/>
        <v>879663</v>
      </c>
      <c r="G510" s="71" t="s">
        <v>10</v>
      </c>
    </row>
    <row r="511" spans="1:7" x14ac:dyDescent="0.25">
      <c r="A511" s="71" t="s">
        <v>481</v>
      </c>
      <c r="B511" s="77" t="s">
        <v>482</v>
      </c>
      <c r="C511" s="71" t="s">
        <v>24</v>
      </c>
      <c r="D511" s="72">
        <v>1</v>
      </c>
      <c r="E511" s="73">
        <v>241365</v>
      </c>
      <c r="F511" s="80">
        <f t="shared" si="7"/>
        <v>241365</v>
      </c>
      <c r="G511" s="71" t="s">
        <v>10</v>
      </c>
    </row>
    <row r="512" spans="1:7" x14ac:dyDescent="0.25">
      <c r="A512" s="71" t="s">
        <v>483</v>
      </c>
      <c r="B512" s="77" t="s">
        <v>484</v>
      </c>
      <c r="C512" s="71" t="s">
        <v>25</v>
      </c>
      <c r="D512" s="72">
        <v>1.02</v>
      </c>
      <c r="E512" s="73">
        <v>7031</v>
      </c>
      <c r="F512" s="80">
        <f t="shared" si="7"/>
        <v>7171.62</v>
      </c>
      <c r="G512" s="71" t="s">
        <v>10</v>
      </c>
    </row>
    <row r="513" spans="1:7" x14ac:dyDescent="0.25">
      <c r="A513" s="71" t="s">
        <v>485</v>
      </c>
      <c r="B513" s="77" t="s">
        <v>282</v>
      </c>
      <c r="C513" s="71" t="s">
        <v>93</v>
      </c>
      <c r="D513" s="72">
        <v>1</v>
      </c>
      <c r="E513" s="73">
        <v>201711</v>
      </c>
      <c r="F513" s="80">
        <f t="shared" si="7"/>
        <v>201711</v>
      </c>
      <c r="G513" s="71" t="s">
        <v>255</v>
      </c>
    </row>
    <row r="514" spans="1:7" x14ac:dyDescent="0.25">
      <c r="A514" s="71" t="s">
        <v>486</v>
      </c>
      <c r="B514" s="77" t="s">
        <v>487</v>
      </c>
      <c r="C514" s="71" t="s">
        <v>24</v>
      </c>
      <c r="D514" s="72">
        <v>1</v>
      </c>
      <c r="E514" s="73">
        <v>198880</v>
      </c>
      <c r="F514" s="80">
        <f t="shared" si="7"/>
        <v>198880</v>
      </c>
      <c r="G514" s="71" t="s">
        <v>10</v>
      </c>
    </row>
    <row r="515" spans="1:7" x14ac:dyDescent="0.25">
      <c r="A515" s="71" t="s">
        <v>286</v>
      </c>
      <c r="B515" s="77" t="s">
        <v>287</v>
      </c>
      <c r="C515" s="71" t="s">
        <v>288</v>
      </c>
      <c r="D515" s="72">
        <v>1</v>
      </c>
      <c r="E515" s="73">
        <v>39001</v>
      </c>
      <c r="F515" s="80">
        <f t="shared" ref="F515:F578" si="8">+D515*E515</f>
        <v>39001</v>
      </c>
      <c r="G515" s="71" t="s">
        <v>20</v>
      </c>
    </row>
    <row r="516" spans="1:7" x14ac:dyDescent="0.25">
      <c r="A516" s="71" t="s">
        <v>488</v>
      </c>
      <c r="B516" s="77" t="s">
        <v>489</v>
      </c>
      <c r="C516" s="71" t="s">
        <v>24</v>
      </c>
      <c r="D516" s="72">
        <v>1</v>
      </c>
      <c r="E516" s="73">
        <v>208241</v>
      </c>
      <c r="F516" s="80">
        <f t="shared" si="8"/>
        <v>208241</v>
      </c>
      <c r="G516" s="71" t="s">
        <v>10</v>
      </c>
    </row>
    <row r="517" spans="1:7" x14ac:dyDescent="0.25">
      <c r="A517" s="71" t="s">
        <v>490</v>
      </c>
      <c r="B517" s="77" t="s">
        <v>491</v>
      </c>
      <c r="C517" s="71" t="s">
        <v>24</v>
      </c>
      <c r="D517" s="72">
        <v>1</v>
      </c>
      <c r="E517" s="73">
        <v>259866</v>
      </c>
      <c r="F517" s="80">
        <f t="shared" si="8"/>
        <v>259866</v>
      </c>
      <c r="G517" s="71" t="s">
        <v>10</v>
      </c>
    </row>
    <row r="518" spans="1:7" x14ac:dyDescent="0.25">
      <c r="A518" s="71" t="s">
        <v>483</v>
      </c>
      <c r="B518" s="77" t="s">
        <v>484</v>
      </c>
      <c r="C518" s="71" t="s">
        <v>25</v>
      </c>
      <c r="D518" s="72">
        <v>50</v>
      </c>
      <c r="E518" s="73">
        <v>344650</v>
      </c>
      <c r="F518" s="80">
        <f t="shared" si="8"/>
        <v>17232500</v>
      </c>
      <c r="G518" s="71" t="s">
        <v>10</v>
      </c>
    </row>
    <row r="519" spans="1:7" x14ac:dyDescent="0.25">
      <c r="A519" s="71" t="s">
        <v>492</v>
      </c>
      <c r="B519" s="77" t="s">
        <v>493</v>
      </c>
      <c r="C519" s="71" t="s">
        <v>24</v>
      </c>
      <c r="D519" s="72">
        <v>1</v>
      </c>
      <c r="E519" s="73">
        <v>47238</v>
      </c>
      <c r="F519" s="80">
        <f t="shared" si="8"/>
        <v>47238</v>
      </c>
      <c r="G519" s="71" t="s">
        <v>10</v>
      </c>
    </row>
    <row r="520" spans="1:7" x14ac:dyDescent="0.25">
      <c r="A520" s="71" t="s">
        <v>494</v>
      </c>
      <c r="B520" s="77" t="s">
        <v>495</v>
      </c>
      <c r="C520" s="71" t="s">
        <v>24</v>
      </c>
      <c r="D520" s="72">
        <v>1</v>
      </c>
      <c r="E520" s="73">
        <v>454217</v>
      </c>
      <c r="F520" s="80">
        <f t="shared" si="8"/>
        <v>454217</v>
      </c>
      <c r="G520" s="71" t="s">
        <v>10</v>
      </c>
    </row>
    <row r="521" spans="1:7" x14ac:dyDescent="0.25">
      <c r="A521" s="71" t="s">
        <v>442</v>
      </c>
      <c r="B521" s="77" t="s">
        <v>281</v>
      </c>
      <c r="C521" s="71" t="s">
        <v>93</v>
      </c>
      <c r="D521" s="72">
        <v>3.88</v>
      </c>
      <c r="E521" s="73">
        <v>780020</v>
      </c>
      <c r="F521" s="80">
        <f t="shared" si="8"/>
        <v>3026477.6</v>
      </c>
      <c r="G521" s="71" t="s">
        <v>255</v>
      </c>
    </row>
    <row r="522" spans="1:7" x14ac:dyDescent="0.25">
      <c r="A522" s="71" t="s">
        <v>496</v>
      </c>
      <c r="B522" s="77" t="s">
        <v>267</v>
      </c>
      <c r="C522" s="71" t="s">
        <v>19</v>
      </c>
      <c r="D522" s="72">
        <v>1</v>
      </c>
      <c r="E522" s="73">
        <v>123743</v>
      </c>
      <c r="F522" s="80">
        <f t="shared" si="8"/>
        <v>123743</v>
      </c>
      <c r="G522" s="71" t="s">
        <v>20</v>
      </c>
    </row>
    <row r="523" spans="1:7" x14ac:dyDescent="0.25">
      <c r="A523" s="71" t="s">
        <v>497</v>
      </c>
      <c r="B523" s="77" t="s">
        <v>498</v>
      </c>
      <c r="C523" s="71" t="s">
        <v>24</v>
      </c>
      <c r="D523" s="72">
        <v>1</v>
      </c>
      <c r="E523" s="73">
        <v>4109398</v>
      </c>
      <c r="F523" s="80">
        <f t="shared" si="8"/>
        <v>4109398</v>
      </c>
      <c r="G523" s="71" t="s">
        <v>20</v>
      </c>
    </row>
    <row r="524" spans="1:7" x14ac:dyDescent="0.25">
      <c r="A524" s="71" t="s">
        <v>465</v>
      </c>
      <c r="B524" s="77" t="s">
        <v>141</v>
      </c>
      <c r="C524" s="71" t="s">
        <v>24</v>
      </c>
      <c r="D524" s="72">
        <v>0</v>
      </c>
      <c r="E524" s="73">
        <v>26702</v>
      </c>
      <c r="F524" s="80">
        <f t="shared" si="8"/>
        <v>0</v>
      </c>
      <c r="G524" s="71" t="s">
        <v>10</v>
      </c>
    </row>
    <row r="525" spans="1:7" x14ac:dyDescent="0.25">
      <c r="A525" s="71" t="s">
        <v>499</v>
      </c>
      <c r="B525" s="77" t="s">
        <v>74</v>
      </c>
      <c r="C525" s="71" t="s">
        <v>24</v>
      </c>
      <c r="D525" s="72">
        <v>0</v>
      </c>
      <c r="E525" s="73">
        <v>445355</v>
      </c>
      <c r="F525" s="80">
        <f t="shared" si="8"/>
        <v>0</v>
      </c>
      <c r="G525" s="71" t="s">
        <v>10</v>
      </c>
    </row>
    <row r="526" spans="1:7" x14ac:dyDescent="0.25">
      <c r="A526" s="71" t="s">
        <v>436</v>
      </c>
      <c r="B526" s="77" t="s">
        <v>59</v>
      </c>
      <c r="C526" s="71" t="s">
        <v>24</v>
      </c>
      <c r="D526" s="72">
        <v>0</v>
      </c>
      <c r="E526" s="73">
        <v>5126</v>
      </c>
      <c r="F526" s="80">
        <f t="shared" si="8"/>
        <v>0</v>
      </c>
      <c r="G526" s="71" t="s">
        <v>10</v>
      </c>
    </row>
    <row r="527" spans="1:7" x14ac:dyDescent="0.25">
      <c r="A527" s="71" t="s">
        <v>466</v>
      </c>
      <c r="B527" s="77" t="s">
        <v>38</v>
      </c>
      <c r="C527" s="71" t="s">
        <v>25</v>
      </c>
      <c r="D527" s="72">
        <v>0</v>
      </c>
      <c r="E527" s="73">
        <v>52474</v>
      </c>
      <c r="F527" s="80">
        <f t="shared" si="8"/>
        <v>0</v>
      </c>
      <c r="G527" s="71" t="s">
        <v>10</v>
      </c>
    </row>
    <row r="528" spans="1:7" x14ac:dyDescent="0.25">
      <c r="A528" s="71" t="s">
        <v>500</v>
      </c>
      <c r="B528" s="77" t="s">
        <v>125</v>
      </c>
      <c r="C528" s="71" t="s">
        <v>24</v>
      </c>
      <c r="D528" s="72">
        <v>0</v>
      </c>
      <c r="E528" s="73">
        <v>558481</v>
      </c>
      <c r="F528" s="80">
        <f t="shared" si="8"/>
        <v>0</v>
      </c>
      <c r="G528" s="71" t="s">
        <v>10</v>
      </c>
    </row>
    <row r="529" spans="1:7" x14ac:dyDescent="0.25">
      <c r="A529" s="71" t="s">
        <v>286</v>
      </c>
      <c r="B529" s="77" t="s">
        <v>287</v>
      </c>
      <c r="C529" s="71" t="s">
        <v>288</v>
      </c>
      <c r="D529" s="72">
        <v>0</v>
      </c>
      <c r="E529" s="73">
        <v>4542</v>
      </c>
      <c r="F529" s="80">
        <f t="shared" si="8"/>
        <v>0</v>
      </c>
      <c r="G529" s="71" t="s">
        <v>20</v>
      </c>
    </row>
    <row r="530" spans="1:7" x14ac:dyDescent="0.25">
      <c r="A530" s="71" t="s">
        <v>501</v>
      </c>
      <c r="B530" s="77" t="s">
        <v>502</v>
      </c>
      <c r="C530" s="71" t="s">
        <v>24</v>
      </c>
      <c r="D530" s="72">
        <v>0</v>
      </c>
      <c r="E530" s="73">
        <v>28160</v>
      </c>
      <c r="F530" s="80">
        <f t="shared" si="8"/>
        <v>0</v>
      </c>
      <c r="G530" s="71" t="s">
        <v>10</v>
      </c>
    </row>
    <row r="531" spans="1:7" x14ac:dyDescent="0.25">
      <c r="A531" s="71" t="s">
        <v>503</v>
      </c>
      <c r="B531" s="77" t="s">
        <v>504</v>
      </c>
      <c r="C531" s="71" t="s">
        <v>24</v>
      </c>
      <c r="D531" s="72">
        <v>0</v>
      </c>
      <c r="E531" s="73">
        <v>23488774</v>
      </c>
      <c r="F531" s="80">
        <f t="shared" si="8"/>
        <v>0</v>
      </c>
      <c r="G531" s="71" t="s">
        <v>10</v>
      </c>
    </row>
    <row r="532" spans="1:7" x14ac:dyDescent="0.25">
      <c r="A532" s="71" t="s">
        <v>505</v>
      </c>
      <c r="B532" s="77" t="s">
        <v>279</v>
      </c>
      <c r="C532" s="71" t="s">
        <v>93</v>
      </c>
      <c r="D532" s="72">
        <v>0</v>
      </c>
      <c r="E532" s="73">
        <v>90833</v>
      </c>
      <c r="F532" s="80">
        <f t="shared" si="8"/>
        <v>0</v>
      </c>
      <c r="G532" s="71" t="s">
        <v>255</v>
      </c>
    </row>
    <row r="533" spans="1:7" x14ac:dyDescent="0.25">
      <c r="A533" s="71" t="s">
        <v>307</v>
      </c>
      <c r="B533" s="77" t="s">
        <v>170</v>
      </c>
      <c r="C533" s="71" t="s">
        <v>11</v>
      </c>
      <c r="D533" s="72">
        <v>4.1200000000000001E-2</v>
      </c>
      <c r="E533" s="73">
        <v>269</v>
      </c>
      <c r="F533" s="80">
        <f t="shared" si="8"/>
        <v>11.082800000000001</v>
      </c>
      <c r="G533" s="71" t="s">
        <v>10</v>
      </c>
    </row>
    <row r="534" spans="1:7" x14ac:dyDescent="0.25">
      <c r="A534" s="71" t="s">
        <v>339</v>
      </c>
      <c r="B534" s="77" t="s">
        <v>160</v>
      </c>
      <c r="C534" s="71" t="s">
        <v>26</v>
      </c>
      <c r="D534" s="72">
        <v>5.8299999999999998E-2</v>
      </c>
      <c r="E534" s="73">
        <v>3865</v>
      </c>
      <c r="F534" s="80">
        <f t="shared" si="8"/>
        <v>225.3295</v>
      </c>
      <c r="G534" s="71" t="s">
        <v>10</v>
      </c>
    </row>
    <row r="535" spans="1:7" x14ac:dyDescent="0.25">
      <c r="A535" s="71" t="s">
        <v>506</v>
      </c>
      <c r="B535" s="77" t="s">
        <v>124</v>
      </c>
      <c r="C535" s="71" t="s">
        <v>22</v>
      </c>
      <c r="D535" s="72">
        <v>1.7</v>
      </c>
      <c r="E535" s="73">
        <v>869</v>
      </c>
      <c r="F535" s="80">
        <f t="shared" si="8"/>
        <v>1477.3</v>
      </c>
      <c r="G535" s="71" t="s">
        <v>20</v>
      </c>
    </row>
    <row r="536" spans="1:7" x14ac:dyDescent="0.25">
      <c r="A536" s="71" t="s">
        <v>397</v>
      </c>
      <c r="B536" s="77" t="s">
        <v>23</v>
      </c>
      <c r="C536" s="71" t="s">
        <v>22</v>
      </c>
      <c r="D536" s="72">
        <v>0.03</v>
      </c>
      <c r="E536" s="73">
        <v>1324</v>
      </c>
      <c r="F536" s="80">
        <f t="shared" si="8"/>
        <v>39.72</v>
      </c>
      <c r="G536" s="71" t="s">
        <v>20</v>
      </c>
    </row>
    <row r="537" spans="1:7" x14ac:dyDescent="0.25">
      <c r="A537" s="71" t="s">
        <v>308</v>
      </c>
      <c r="B537" s="77" t="s">
        <v>82</v>
      </c>
      <c r="C537" s="71" t="s">
        <v>60</v>
      </c>
      <c r="D537" s="72">
        <v>7.3499999999999996E-2</v>
      </c>
      <c r="E537" s="73">
        <v>330</v>
      </c>
      <c r="F537" s="80">
        <f t="shared" si="8"/>
        <v>24.254999999999999</v>
      </c>
      <c r="G537" s="71" t="s">
        <v>10</v>
      </c>
    </row>
    <row r="538" spans="1:7" x14ac:dyDescent="0.25">
      <c r="A538" s="71" t="s">
        <v>371</v>
      </c>
      <c r="B538" s="77" t="s">
        <v>146</v>
      </c>
      <c r="C538" s="71" t="s">
        <v>11</v>
      </c>
      <c r="D538" s="72">
        <v>36.560899999999997</v>
      </c>
      <c r="E538" s="73">
        <v>21498</v>
      </c>
      <c r="F538" s="80">
        <f t="shared" si="8"/>
        <v>785986.2281999999</v>
      </c>
      <c r="G538" s="71" t="s">
        <v>10</v>
      </c>
    </row>
    <row r="539" spans="1:7" x14ac:dyDescent="0.25">
      <c r="A539" s="71" t="s">
        <v>343</v>
      </c>
      <c r="B539" s="77" t="s">
        <v>171</v>
      </c>
      <c r="C539" s="71" t="s">
        <v>172</v>
      </c>
      <c r="D539" s="72">
        <v>21.747399999999999</v>
      </c>
      <c r="E539" s="73">
        <v>457</v>
      </c>
      <c r="F539" s="80">
        <f t="shared" si="8"/>
        <v>9938.5617999999995</v>
      </c>
      <c r="G539" s="71" t="s">
        <v>10</v>
      </c>
    </row>
    <row r="540" spans="1:7" x14ac:dyDescent="0.25">
      <c r="A540" s="71" t="s">
        <v>507</v>
      </c>
      <c r="B540" s="77" t="s">
        <v>163</v>
      </c>
      <c r="C540" s="71" t="s">
        <v>11</v>
      </c>
      <c r="D540" s="72">
        <v>0.20599999999999999</v>
      </c>
      <c r="E540" s="73">
        <v>2141</v>
      </c>
      <c r="F540" s="80">
        <f t="shared" si="8"/>
        <v>441.04599999999999</v>
      </c>
      <c r="G540" s="71" t="s">
        <v>10</v>
      </c>
    </row>
    <row r="541" spans="1:7" x14ac:dyDescent="0.25">
      <c r="A541" s="71" t="s">
        <v>508</v>
      </c>
      <c r="B541" s="77" t="s">
        <v>107</v>
      </c>
      <c r="C541" s="71" t="s">
        <v>25</v>
      </c>
      <c r="D541" s="72">
        <v>0.17599999999999999</v>
      </c>
      <c r="E541" s="73">
        <v>1301</v>
      </c>
      <c r="F541" s="80">
        <f t="shared" si="8"/>
        <v>228.976</v>
      </c>
      <c r="G541" s="71" t="s">
        <v>10</v>
      </c>
    </row>
    <row r="542" spans="1:7" x14ac:dyDescent="0.25">
      <c r="A542" s="71" t="s">
        <v>509</v>
      </c>
      <c r="B542" s="77" t="s">
        <v>106</v>
      </c>
      <c r="C542" s="71" t="s">
        <v>24</v>
      </c>
      <c r="D542" s="72">
        <v>7.3499999999999996E-2</v>
      </c>
      <c r="E542" s="73">
        <v>7482</v>
      </c>
      <c r="F542" s="80">
        <f t="shared" si="8"/>
        <v>549.92700000000002</v>
      </c>
      <c r="G542" s="71" t="s">
        <v>10</v>
      </c>
    </row>
    <row r="543" spans="1:7" x14ac:dyDescent="0.25">
      <c r="A543" s="71" t="s">
        <v>373</v>
      </c>
      <c r="B543" s="77" t="s">
        <v>119</v>
      </c>
      <c r="C543" s="71" t="s">
        <v>26</v>
      </c>
      <c r="D543" s="72">
        <v>8.77E-2</v>
      </c>
      <c r="E543" s="73">
        <v>14030</v>
      </c>
      <c r="F543" s="80">
        <f t="shared" si="8"/>
        <v>1230.431</v>
      </c>
      <c r="G543" s="71" t="s">
        <v>10</v>
      </c>
    </row>
    <row r="544" spans="1:7" x14ac:dyDescent="0.25">
      <c r="A544" s="71" t="s">
        <v>318</v>
      </c>
      <c r="B544" s="77" t="s">
        <v>97</v>
      </c>
      <c r="C544" s="71" t="s">
        <v>93</v>
      </c>
      <c r="D544" s="72">
        <v>4.3799999999999999E-2</v>
      </c>
      <c r="E544" s="73">
        <v>5077</v>
      </c>
      <c r="F544" s="80">
        <f t="shared" si="8"/>
        <v>222.37260000000001</v>
      </c>
      <c r="G544" s="71" t="s">
        <v>50</v>
      </c>
    </row>
    <row r="545" spans="1:7" x14ac:dyDescent="0.25">
      <c r="A545" s="71" t="s">
        <v>510</v>
      </c>
      <c r="B545" s="77" t="s">
        <v>130</v>
      </c>
      <c r="C545" s="71" t="s">
        <v>11</v>
      </c>
      <c r="D545" s="72">
        <v>1.0605</v>
      </c>
      <c r="E545" s="73">
        <v>4212</v>
      </c>
      <c r="F545" s="80">
        <f t="shared" si="8"/>
        <v>4466.826</v>
      </c>
      <c r="G545" s="71" t="s">
        <v>10</v>
      </c>
    </row>
    <row r="546" spans="1:7" x14ac:dyDescent="0.25">
      <c r="A546" s="71" t="s">
        <v>285</v>
      </c>
      <c r="B546" s="77" t="s">
        <v>156</v>
      </c>
      <c r="C546" s="71" t="s">
        <v>93</v>
      </c>
      <c r="D546" s="72">
        <v>4.3799999999999999E-2</v>
      </c>
      <c r="E546" s="73">
        <v>2978</v>
      </c>
      <c r="F546" s="80">
        <f t="shared" si="8"/>
        <v>130.43639999999999</v>
      </c>
      <c r="G546" s="71" t="s">
        <v>50</v>
      </c>
    </row>
    <row r="547" spans="1:7" x14ac:dyDescent="0.25">
      <c r="A547" s="71" t="s">
        <v>306</v>
      </c>
      <c r="B547" s="77" t="s">
        <v>13</v>
      </c>
      <c r="C547" s="71" t="s">
        <v>14</v>
      </c>
      <c r="D547" s="72">
        <v>1.14E-2</v>
      </c>
      <c r="E547" s="73">
        <v>2923</v>
      </c>
      <c r="F547" s="80">
        <f t="shared" si="8"/>
        <v>33.322200000000002</v>
      </c>
      <c r="G547" s="71" t="s">
        <v>15</v>
      </c>
    </row>
    <row r="548" spans="1:7" x14ac:dyDescent="0.25">
      <c r="A548" s="71" t="s">
        <v>286</v>
      </c>
      <c r="B548" s="77" t="s">
        <v>287</v>
      </c>
      <c r="C548" s="71" t="s">
        <v>288</v>
      </c>
      <c r="D548" s="72">
        <v>1.05</v>
      </c>
      <c r="E548" s="73">
        <v>155</v>
      </c>
      <c r="F548" s="80">
        <f t="shared" si="8"/>
        <v>162.75</v>
      </c>
      <c r="G548" s="71" t="s">
        <v>20</v>
      </c>
    </row>
    <row r="549" spans="1:7" x14ac:dyDescent="0.25">
      <c r="A549" s="71" t="s">
        <v>286</v>
      </c>
      <c r="B549" s="77" t="s">
        <v>287</v>
      </c>
      <c r="C549" s="71" t="s">
        <v>288</v>
      </c>
      <c r="D549" s="72">
        <v>1</v>
      </c>
      <c r="E549" s="73">
        <v>1337</v>
      </c>
      <c r="F549" s="80">
        <f t="shared" si="8"/>
        <v>1337</v>
      </c>
      <c r="G549" s="71" t="s">
        <v>20</v>
      </c>
    </row>
    <row r="550" spans="1:7" x14ac:dyDescent="0.25">
      <c r="A550" s="71" t="s">
        <v>303</v>
      </c>
      <c r="B550" s="77" t="s">
        <v>261</v>
      </c>
      <c r="C550" s="71" t="s">
        <v>93</v>
      </c>
      <c r="D550" s="72">
        <v>6.9099999999999995E-2</v>
      </c>
      <c r="E550" s="73">
        <v>18693</v>
      </c>
      <c r="F550" s="80">
        <f t="shared" si="8"/>
        <v>1291.6862999999998</v>
      </c>
      <c r="G550" s="71" t="s">
        <v>255</v>
      </c>
    </row>
    <row r="551" spans="1:7" x14ac:dyDescent="0.25">
      <c r="A551" s="71" t="s">
        <v>317</v>
      </c>
      <c r="B551" s="77" t="s">
        <v>147</v>
      </c>
      <c r="C551" s="71" t="s">
        <v>24</v>
      </c>
      <c r="D551" s="72">
        <v>1E-4</v>
      </c>
      <c r="E551" s="73">
        <v>24</v>
      </c>
      <c r="F551" s="80">
        <f t="shared" si="8"/>
        <v>2.4000000000000002E-3</v>
      </c>
      <c r="G551" s="71" t="s">
        <v>10</v>
      </c>
    </row>
    <row r="552" spans="1:7" x14ac:dyDescent="0.25">
      <c r="A552" s="71" t="s">
        <v>511</v>
      </c>
      <c r="B552" s="77" t="s">
        <v>80</v>
      </c>
      <c r="C552" s="71" t="s">
        <v>19</v>
      </c>
      <c r="D552" s="72">
        <v>2.47E-2</v>
      </c>
      <c r="E552" s="73">
        <v>1985</v>
      </c>
      <c r="F552" s="80">
        <f t="shared" si="8"/>
        <v>49.029499999999999</v>
      </c>
      <c r="G552" s="71" t="s">
        <v>15</v>
      </c>
    </row>
    <row r="553" spans="1:7" x14ac:dyDescent="0.25">
      <c r="A553" s="71" t="s">
        <v>341</v>
      </c>
      <c r="B553" s="77" t="s">
        <v>21</v>
      </c>
      <c r="C553" s="71" t="s">
        <v>19</v>
      </c>
      <c r="D553" s="72">
        <v>3.7999999999999999E-2</v>
      </c>
      <c r="E553" s="73">
        <v>1686</v>
      </c>
      <c r="F553" s="80">
        <f t="shared" si="8"/>
        <v>64.067999999999998</v>
      </c>
      <c r="G553" s="71" t="s">
        <v>20</v>
      </c>
    </row>
    <row r="554" spans="1:7" x14ac:dyDescent="0.25">
      <c r="A554" s="71" t="s">
        <v>330</v>
      </c>
      <c r="B554" s="77" t="s">
        <v>98</v>
      </c>
      <c r="C554" s="71" t="s">
        <v>19</v>
      </c>
      <c r="D554" s="72">
        <v>2.4E-2</v>
      </c>
      <c r="E554" s="73">
        <v>3930</v>
      </c>
      <c r="F554" s="80">
        <f t="shared" si="8"/>
        <v>94.320000000000007</v>
      </c>
      <c r="G554" s="71" t="s">
        <v>20</v>
      </c>
    </row>
    <row r="555" spans="1:7" x14ac:dyDescent="0.25">
      <c r="A555" s="71" t="s">
        <v>318</v>
      </c>
      <c r="B555" s="77" t="s">
        <v>97</v>
      </c>
      <c r="C555" s="71" t="s">
        <v>93</v>
      </c>
      <c r="D555" s="72">
        <v>5.0000000000000001E-4</v>
      </c>
      <c r="E555" s="73">
        <v>58</v>
      </c>
      <c r="F555" s="80">
        <f t="shared" si="8"/>
        <v>2.9000000000000001E-2</v>
      </c>
      <c r="G555" s="71" t="s">
        <v>50</v>
      </c>
    </row>
    <row r="556" spans="1:7" x14ac:dyDescent="0.25">
      <c r="A556" s="71" t="s">
        <v>285</v>
      </c>
      <c r="B556" s="77" t="s">
        <v>156</v>
      </c>
      <c r="C556" s="71" t="s">
        <v>93</v>
      </c>
      <c r="D556" s="72">
        <v>0.03</v>
      </c>
      <c r="E556" s="73">
        <v>2040</v>
      </c>
      <c r="F556" s="80">
        <f t="shared" si="8"/>
        <v>61.199999999999996</v>
      </c>
      <c r="G556" s="71" t="s">
        <v>50</v>
      </c>
    </row>
    <row r="557" spans="1:7" x14ac:dyDescent="0.25">
      <c r="A557" s="71" t="s">
        <v>512</v>
      </c>
      <c r="B557" s="77" t="s">
        <v>151</v>
      </c>
      <c r="C557" s="71" t="s">
        <v>26</v>
      </c>
      <c r="D557" s="72">
        <v>1.3</v>
      </c>
      <c r="E557" s="73">
        <v>67265</v>
      </c>
      <c r="F557" s="80">
        <f t="shared" si="8"/>
        <v>87444.5</v>
      </c>
      <c r="G557" s="71" t="s">
        <v>10</v>
      </c>
    </row>
    <row r="558" spans="1:7" x14ac:dyDescent="0.25">
      <c r="A558" s="71" t="s">
        <v>306</v>
      </c>
      <c r="B558" s="77" t="s">
        <v>13</v>
      </c>
      <c r="C558" s="71" t="s">
        <v>14</v>
      </c>
      <c r="D558" s="72">
        <v>0.221</v>
      </c>
      <c r="E558" s="73">
        <v>56656</v>
      </c>
      <c r="F558" s="80">
        <f t="shared" si="8"/>
        <v>12520.976000000001</v>
      </c>
      <c r="G558" s="71" t="s">
        <v>15</v>
      </c>
    </row>
    <row r="559" spans="1:7" x14ac:dyDescent="0.25">
      <c r="A559" s="71" t="s">
        <v>286</v>
      </c>
      <c r="B559" s="77" t="s">
        <v>287</v>
      </c>
      <c r="C559" s="71" t="s">
        <v>288</v>
      </c>
      <c r="D559" s="72">
        <v>1.4999999999999999E-2</v>
      </c>
      <c r="E559" s="73">
        <v>2092</v>
      </c>
      <c r="F559" s="80">
        <f t="shared" si="8"/>
        <v>31.38</v>
      </c>
      <c r="G559" s="71" t="s">
        <v>20</v>
      </c>
    </row>
    <row r="560" spans="1:7" x14ac:dyDescent="0.25">
      <c r="A560" s="71" t="s">
        <v>286</v>
      </c>
      <c r="B560" s="77" t="s">
        <v>287</v>
      </c>
      <c r="C560" s="71" t="s">
        <v>288</v>
      </c>
      <c r="D560" s="72">
        <v>1</v>
      </c>
      <c r="E560" s="73">
        <v>1191</v>
      </c>
      <c r="F560" s="80">
        <f t="shared" si="8"/>
        <v>1191</v>
      </c>
      <c r="G560" s="71" t="s">
        <v>20</v>
      </c>
    </row>
    <row r="561" spans="1:7" x14ac:dyDescent="0.25">
      <c r="A561" s="71" t="s">
        <v>346</v>
      </c>
      <c r="B561" s="77" t="s">
        <v>266</v>
      </c>
      <c r="C561" s="71" t="s">
        <v>93</v>
      </c>
      <c r="D561" s="72">
        <v>0.11</v>
      </c>
      <c r="E561" s="73">
        <v>21726</v>
      </c>
      <c r="F561" s="80">
        <f t="shared" si="8"/>
        <v>2389.86</v>
      </c>
      <c r="G561" s="71" t="s">
        <v>297</v>
      </c>
    </row>
    <row r="562" spans="1:7" x14ac:dyDescent="0.25">
      <c r="A562" s="71" t="s">
        <v>307</v>
      </c>
      <c r="B562" s="77" t="s">
        <v>170</v>
      </c>
      <c r="C562" s="71" t="s">
        <v>11</v>
      </c>
      <c r="D562" s="72">
        <v>5.5100000000000003E-2</v>
      </c>
      <c r="E562" s="73">
        <v>359</v>
      </c>
      <c r="F562" s="80">
        <f t="shared" si="8"/>
        <v>19.780900000000003</v>
      </c>
      <c r="G562" s="71" t="s">
        <v>10</v>
      </c>
    </row>
    <row r="563" spans="1:7" x14ac:dyDescent="0.25">
      <c r="A563" s="71" t="s">
        <v>513</v>
      </c>
      <c r="B563" s="77" t="s">
        <v>87</v>
      </c>
      <c r="C563" s="71" t="s">
        <v>24</v>
      </c>
      <c r="D563" s="72">
        <v>0.73260000000000003</v>
      </c>
      <c r="E563" s="73">
        <v>37997</v>
      </c>
      <c r="F563" s="80">
        <f t="shared" si="8"/>
        <v>27836.602200000001</v>
      </c>
      <c r="G563" s="71" t="s">
        <v>10</v>
      </c>
    </row>
    <row r="564" spans="1:7" x14ac:dyDescent="0.25">
      <c r="A564" s="71" t="s">
        <v>385</v>
      </c>
      <c r="B564" s="77" t="s">
        <v>113</v>
      </c>
      <c r="C564" s="71" t="s">
        <v>11</v>
      </c>
      <c r="D564" s="72">
        <v>8.82</v>
      </c>
      <c r="E564" s="73">
        <v>41463</v>
      </c>
      <c r="F564" s="80">
        <f t="shared" si="8"/>
        <v>365703.66000000003</v>
      </c>
      <c r="G564" s="71" t="s">
        <v>10</v>
      </c>
    </row>
    <row r="565" spans="1:7" x14ac:dyDescent="0.25">
      <c r="A565" s="71" t="s">
        <v>397</v>
      </c>
      <c r="B565" s="77" t="s">
        <v>23</v>
      </c>
      <c r="C565" s="71" t="s">
        <v>22</v>
      </c>
      <c r="D565" s="72">
        <v>3.5000000000000001E-3</v>
      </c>
      <c r="E565" s="73">
        <v>155</v>
      </c>
      <c r="F565" s="80">
        <f t="shared" si="8"/>
        <v>0.54249999999999998</v>
      </c>
      <c r="G565" s="71" t="s">
        <v>20</v>
      </c>
    </row>
    <row r="566" spans="1:7" x14ac:dyDescent="0.25">
      <c r="A566" s="71" t="s">
        <v>377</v>
      </c>
      <c r="B566" s="77" t="s">
        <v>164</v>
      </c>
      <c r="C566" s="71" t="s">
        <v>12</v>
      </c>
      <c r="D566" s="72">
        <v>4.0800000000000003E-2</v>
      </c>
      <c r="E566" s="73">
        <v>1871</v>
      </c>
      <c r="F566" s="80">
        <f t="shared" si="8"/>
        <v>76.336800000000011</v>
      </c>
      <c r="G566" s="71" t="s">
        <v>10</v>
      </c>
    </row>
    <row r="567" spans="1:7" x14ac:dyDescent="0.25">
      <c r="A567" s="71" t="s">
        <v>514</v>
      </c>
      <c r="B567" s="77" t="s">
        <v>139</v>
      </c>
      <c r="C567" s="71" t="s">
        <v>24</v>
      </c>
      <c r="D567" s="72">
        <v>7.0000000000000001E-3</v>
      </c>
      <c r="E567" s="73">
        <v>5327</v>
      </c>
      <c r="F567" s="80">
        <f t="shared" si="8"/>
        <v>37.289000000000001</v>
      </c>
      <c r="G567" s="71" t="s">
        <v>10</v>
      </c>
    </row>
    <row r="568" spans="1:7" x14ac:dyDescent="0.25">
      <c r="A568" s="71" t="s">
        <v>317</v>
      </c>
      <c r="B568" s="77" t="s">
        <v>147</v>
      </c>
      <c r="C568" s="71" t="s">
        <v>24</v>
      </c>
      <c r="D568" s="72">
        <v>4.0000000000000002E-4</v>
      </c>
      <c r="E568" s="73">
        <v>95</v>
      </c>
      <c r="F568" s="80">
        <f t="shared" si="8"/>
        <v>3.7999999999999999E-2</v>
      </c>
      <c r="G568" s="71" t="s">
        <v>10</v>
      </c>
    </row>
    <row r="569" spans="1:7" x14ac:dyDescent="0.25">
      <c r="A569" s="71" t="s">
        <v>515</v>
      </c>
      <c r="B569" s="77" t="s">
        <v>516</v>
      </c>
      <c r="C569" s="71" t="s">
        <v>17</v>
      </c>
      <c r="D569" s="72">
        <v>2.1</v>
      </c>
      <c r="E569" s="73">
        <v>34957</v>
      </c>
      <c r="F569" s="80">
        <f t="shared" si="8"/>
        <v>73409.7</v>
      </c>
      <c r="G569" s="71" t="s">
        <v>10</v>
      </c>
    </row>
    <row r="570" spans="1:7" x14ac:dyDescent="0.25">
      <c r="A570" s="71" t="s">
        <v>517</v>
      </c>
      <c r="B570" s="77" t="s">
        <v>165</v>
      </c>
      <c r="C570" s="71" t="s">
        <v>25</v>
      </c>
      <c r="D570" s="72">
        <v>4.4000000000000004</v>
      </c>
      <c r="E570" s="73">
        <v>46851</v>
      </c>
      <c r="F570" s="80">
        <f t="shared" si="8"/>
        <v>206144.40000000002</v>
      </c>
      <c r="G570" s="71" t="s">
        <v>10</v>
      </c>
    </row>
    <row r="571" spans="1:7" x14ac:dyDescent="0.25">
      <c r="A571" s="71" t="s">
        <v>518</v>
      </c>
      <c r="B571" s="77" t="s">
        <v>136</v>
      </c>
      <c r="C571" s="71" t="s">
        <v>26</v>
      </c>
      <c r="D571" s="72">
        <v>8.5800000000000001E-2</v>
      </c>
      <c r="E571" s="73">
        <v>41525</v>
      </c>
      <c r="F571" s="80">
        <f t="shared" si="8"/>
        <v>3562.8450000000003</v>
      </c>
      <c r="G571" s="71" t="s">
        <v>10</v>
      </c>
    </row>
    <row r="572" spans="1:7" x14ac:dyDescent="0.25">
      <c r="A572" s="71" t="s">
        <v>519</v>
      </c>
      <c r="B572" s="77" t="s">
        <v>62</v>
      </c>
      <c r="C572" s="71" t="s">
        <v>11</v>
      </c>
      <c r="D572" s="72">
        <v>0.126</v>
      </c>
      <c r="E572" s="73">
        <v>2961</v>
      </c>
      <c r="F572" s="80">
        <f t="shared" si="8"/>
        <v>373.08600000000001</v>
      </c>
      <c r="G572" s="71" t="s">
        <v>10</v>
      </c>
    </row>
    <row r="573" spans="1:7" x14ac:dyDescent="0.25">
      <c r="A573" s="71" t="s">
        <v>399</v>
      </c>
      <c r="B573" s="77" t="s">
        <v>92</v>
      </c>
      <c r="C573" s="71" t="s">
        <v>25</v>
      </c>
      <c r="D573" s="72">
        <v>1.05</v>
      </c>
      <c r="E573" s="73">
        <v>42271</v>
      </c>
      <c r="F573" s="80">
        <f t="shared" si="8"/>
        <v>44384.55</v>
      </c>
      <c r="G573" s="71" t="s">
        <v>67</v>
      </c>
    </row>
    <row r="574" spans="1:7" x14ac:dyDescent="0.25">
      <c r="A574" s="71" t="s">
        <v>399</v>
      </c>
      <c r="B574" s="77" t="s">
        <v>92</v>
      </c>
      <c r="C574" s="71" t="s">
        <v>25</v>
      </c>
      <c r="D574" s="72">
        <v>4.7300000000000002E-2</v>
      </c>
      <c r="E574" s="73">
        <v>1904</v>
      </c>
      <c r="F574" s="80">
        <f t="shared" si="8"/>
        <v>90.059200000000004</v>
      </c>
      <c r="G574" s="71" t="s">
        <v>67</v>
      </c>
    </row>
    <row r="575" spans="1:7" x14ac:dyDescent="0.25">
      <c r="A575" s="71" t="s">
        <v>400</v>
      </c>
      <c r="B575" s="77" t="s">
        <v>56</v>
      </c>
      <c r="C575" s="71" t="s">
        <v>24</v>
      </c>
      <c r="D575" s="72">
        <v>0.4</v>
      </c>
      <c r="E575" s="73">
        <v>6555</v>
      </c>
      <c r="F575" s="80">
        <f t="shared" si="8"/>
        <v>2622</v>
      </c>
      <c r="G575" s="71" t="s">
        <v>10</v>
      </c>
    </row>
    <row r="576" spans="1:7" x14ac:dyDescent="0.25">
      <c r="A576" s="71" t="s">
        <v>520</v>
      </c>
      <c r="B576" s="77" t="s">
        <v>63</v>
      </c>
      <c r="C576" s="71" t="s">
        <v>12</v>
      </c>
      <c r="D576" s="72">
        <v>6.59E-2</v>
      </c>
      <c r="E576" s="73">
        <v>36562</v>
      </c>
      <c r="F576" s="80">
        <f t="shared" si="8"/>
        <v>2409.4358000000002</v>
      </c>
      <c r="G576" s="71" t="s">
        <v>10</v>
      </c>
    </row>
    <row r="577" spans="1:7" x14ac:dyDescent="0.25">
      <c r="A577" s="71" t="s">
        <v>318</v>
      </c>
      <c r="B577" s="77" t="s">
        <v>97</v>
      </c>
      <c r="C577" s="71" t="s">
        <v>93</v>
      </c>
      <c r="D577" s="72">
        <v>2.0999999999999999E-3</v>
      </c>
      <c r="E577" s="73">
        <v>243</v>
      </c>
      <c r="F577" s="80">
        <f t="shared" si="8"/>
        <v>0.51029999999999998</v>
      </c>
      <c r="G577" s="71" t="s">
        <v>50</v>
      </c>
    </row>
    <row r="578" spans="1:7" x14ac:dyDescent="0.25">
      <c r="A578" s="71" t="s">
        <v>318</v>
      </c>
      <c r="B578" s="77" t="s">
        <v>97</v>
      </c>
      <c r="C578" s="71" t="s">
        <v>93</v>
      </c>
      <c r="D578" s="72">
        <v>7.6700000000000004E-2</v>
      </c>
      <c r="E578" s="73">
        <v>8891</v>
      </c>
      <c r="F578" s="80">
        <f t="shared" si="8"/>
        <v>681.93970000000002</v>
      </c>
      <c r="G578" s="71" t="s">
        <v>50</v>
      </c>
    </row>
    <row r="579" spans="1:7" x14ac:dyDescent="0.25">
      <c r="A579" s="71" t="s">
        <v>521</v>
      </c>
      <c r="B579" s="77" t="s">
        <v>154</v>
      </c>
      <c r="C579" s="71" t="s">
        <v>93</v>
      </c>
      <c r="D579" s="72">
        <v>0.59389999999999998</v>
      </c>
      <c r="E579" s="73">
        <v>42299</v>
      </c>
      <c r="F579" s="80">
        <f t="shared" ref="F579:F642" si="9">+D579*E579</f>
        <v>25121.376099999998</v>
      </c>
      <c r="G579" s="71" t="s">
        <v>50</v>
      </c>
    </row>
    <row r="580" spans="1:7" x14ac:dyDescent="0.25">
      <c r="A580" s="71" t="s">
        <v>522</v>
      </c>
      <c r="B580" s="77" t="s">
        <v>96</v>
      </c>
      <c r="C580" s="71" t="s">
        <v>93</v>
      </c>
      <c r="D580" s="72">
        <v>0.59389999999999998</v>
      </c>
      <c r="E580" s="73">
        <v>70563</v>
      </c>
      <c r="F580" s="80">
        <f t="shared" si="9"/>
        <v>41907.365700000002</v>
      </c>
      <c r="G580" s="71" t="s">
        <v>50</v>
      </c>
    </row>
    <row r="581" spans="1:7" x14ac:dyDescent="0.25">
      <c r="A581" s="71" t="s">
        <v>285</v>
      </c>
      <c r="B581" s="77" t="s">
        <v>156</v>
      </c>
      <c r="C581" s="71" t="s">
        <v>93</v>
      </c>
      <c r="D581" s="72">
        <v>7.6700000000000004E-2</v>
      </c>
      <c r="E581" s="73">
        <v>5214</v>
      </c>
      <c r="F581" s="80">
        <f t="shared" si="9"/>
        <v>399.91380000000004</v>
      </c>
      <c r="G581" s="71" t="s">
        <v>50</v>
      </c>
    </row>
    <row r="582" spans="1:7" x14ac:dyDescent="0.25">
      <c r="A582" s="71" t="s">
        <v>285</v>
      </c>
      <c r="B582" s="77" t="s">
        <v>156</v>
      </c>
      <c r="C582" s="71" t="s">
        <v>93</v>
      </c>
      <c r="D582" s="72">
        <v>0.14199999999999999</v>
      </c>
      <c r="E582" s="73">
        <v>9654</v>
      </c>
      <c r="F582" s="80">
        <f t="shared" si="9"/>
        <v>1370.8679999999999</v>
      </c>
      <c r="G582" s="71" t="s">
        <v>50</v>
      </c>
    </row>
    <row r="583" spans="1:7" x14ac:dyDescent="0.25">
      <c r="A583" s="71" t="s">
        <v>306</v>
      </c>
      <c r="B583" s="77" t="s">
        <v>13</v>
      </c>
      <c r="C583" s="71" t="s">
        <v>14</v>
      </c>
      <c r="D583" s="72">
        <v>0.1162</v>
      </c>
      <c r="E583" s="73">
        <v>29789</v>
      </c>
      <c r="F583" s="80">
        <f t="shared" si="9"/>
        <v>3461.4818</v>
      </c>
      <c r="G583" s="71" t="s">
        <v>15</v>
      </c>
    </row>
    <row r="584" spans="1:7" x14ac:dyDescent="0.25">
      <c r="A584" s="71" t="s">
        <v>379</v>
      </c>
      <c r="B584" s="77" t="s">
        <v>128</v>
      </c>
      <c r="C584" s="71" t="s">
        <v>22</v>
      </c>
      <c r="D584" s="72">
        <v>7.4999999999999997E-2</v>
      </c>
      <c r="E584" s="73">
        <v>3216</v>
      </c>
      <c r="F584" s="80">
        <f t="shared" si="9"/>
        <v>241.2</v>
      </c>
      <c r="G584" s="71" t="s">
        <v>20</v>
      </c>
    </row>
    <row r="585" spans="1:7" x14ac:dyDescent="0.25">
      <c r="A585" s="71" t="s">
        <v>286</v>
      </c>
      <c r="B585" s="77" t="s">
        <v>287</v>
      </c>
      <c r="C585" s="71" t="s">
        <v>288</v>
      </c>
      <c r="D585" s="72">
        <v>2.1000000000000001E-2</v>
      </c>
      <c r="E585" s="73">
        <v>2928</v>
      </c>
      <c r="F585" s="80">
        <f t="shared" si="9"/>
        <v>61.488000000000007</v>
      </c>
      <c r="G585" s="71" t="s">
        <v>20</v>
      </c>
    </row>
    <row r="586" spans="1:7" x14ac:dyDescent="0.25">
      <c r="A586" s="71" t="s">
        <v>286</v>
      </c>
      <c r="B586" s="77" t="s">
        <v>287</v>
      </c>
      <c r="C586" s="71" t="s">
        <v>288</v>
      </c>
      <c r="D586" s="72">
        <v>0.7</v>
      </c>
      <c r="E586" s="73">
        <v>851</v>
      </c>
      <c r="F586" s="80">
        <f t="shared" si="9"/>
        <v>595.69999999999993</v>
      </c>
      <c r="G586" s="71" t="s">
        <v>20</v>
      </c>
    </row>
    <row r="587" spans="1:7" x14ac:dyDescent="0.25">
      <c r="A587" s="71" t="s">
        <v>286</v>
      </c>
      <c r="B587" s="77" t="s">
        <v>287</v>
      </c>
      <c r="C587" s="71" t="s">
        <v>288</v>
      </c>
      <c r="D587" s="72">
        <v>0.05</v>
      </c>
      <c r="E587" s="73">
        <v>6972</v>
      </c>
      <c r="F587" s="80">
        <f t="shared" si="9"/>
        <v>348.6</v>
      </c>
      <c r="G587" s="71" t="s">
        <v>20</v>
      </c>
    </row>
    <row r="588" spans="1:7" x14ac:dyDescent="0.25">
      <c r="A588" s="71" t="s">
        <v>467</v>
      </c>
      <c r="B588" s="77" t="s">
        <v>143</v>
      </c>
      <c r="C588" s="71" t="s">
        <v>102</v>
      </c>
      <c r="D588" s="72">
        <v>9.69E-2</v>
      </c>
      <c r="E588" s="73">
        <v>2751</v>
      </c>
      <c r="F588" s="80">
        <f t="shared" si="9"/>
        <v>266.57190000000003</v>
      </c>
      <c r="G588" s="71" t="s">
        <v>10</v>
      </c>
    </row>
    <row r="589" spans="1:7" x14ac:dyDescent="0.25">
      <c r="A589" s="71" t="s">
        <v>523</v>
      </c>
      <c r="B589" s="77" t="s">
        <v>41</v>
      </c>
      <c r="C589" s="71" t="s">
        <v>25</v>
      </c>
      <c r="D589" s="72">
        <v>8.4000000000000005E-2</v>
      </c>
      <c r="E589" s="73">
        <v>2573</v>
      </c>
      <c r="F589" s="80">
        <f t="shared" si="9"/>
        <v>216.13200000000001</v>
      </c>
      <c r="G589" s="71" t="s">
        <v>10</v>
      </c>
    </row>
    <row r="590" spans="1:7" x14ac:dyDescent="0.25">
      <c r="A590" s="71" t="s">
        <v>524</v>
      </c>
      <c r="B590" s="77" t="s">
        <v>39</v>
      </c>
      <c r="C590" s="71" t="s">
        <v>25</v>
      </c>
      <c r="D590" s="72">
        <v>2.31</v>
      </c>
      <c r="E590" s="73">
        <v>88219</v>
      </c>
      <c r="F590" s="80">
        <f t="shared" si="9"/>
        <v>203785.89</v>
      </c>
      <c r="G590" s="71" t="s">
        <v>10</v>
      </c>
    </row>
    <row r="591" spans="1:7" x14ac:dyDescent="0.25">
      <c r="A591" s="71" t="s">
        <v>525</v>
      </c>
      <c r="B591" s="77" t="s">
        <v>277</v>
      </c>
      <c r="C591" s="71" t="s">
        <v>93</v>
      </c>
      <c r="D591" s="72">
        <v>0.2215</v>
      </c>
      <c r="E591" s="73">
        <v>48400</v>
      </c>
      <c r="F591" s="80">
        <f t="shared" si="9"/>
        <v>10720.6</v>
      </c>
      <c r="G591" s="71" t="s">
        <v>255</v>
      </c>
    </row>
    <row r="592" spans="1:7" x14ac:dyDescent="0.25">
      <c r="A592" s="71" t="s">
        <v>321</v>
      </c>
      <c r="B592" s="77" t="s">
        <v>284</v>
      </c>
      <c r="C592" s="71" t="s">
        <v>93</v>
      </c>
      <c r="D592" s="72">
        <v>1.24E-2</v>
      </c>
      <c r="E592" s="73">
        <v>1811</v>
      </c>
      <c r="F592" s="80">
        <f t="shared" si="9"/>
        <v>22.456399999999999</v>
      </c>
      <c r="G592" s="71" t="s">
        <v>255</v>
      </c>
    </row>
    <row r="593" spans="1:7" x14ac:dyDescent="0.25">
      <c r="A593" s="71" t="s">
        <v>393</v>
      </c>
      <c r="B593" s="77" t="s">
        <v>129</v>
      </c>
      <c r="C593" s="71" t="s">
        <v>11</v>
      </c>
      <c r="D593" s="72">
        <v>0.86350000000000005</v>
      </c>
      <c r="E593" s="73">
        <v>2935</v>
      </c>
      <c r="F593" s="80">
        <f t="shared" si="9"/>
        <v>2534.3724999999999</v>
      </c>
      <c r="G593" s="71" t="s">
        <v>10</v>
      </c>
    </row>
    <row r="594" spans="1:7" x14ac:dyDescent="0.25">
      <c r="A594" s="71" t="s">
        <v>285</v>
      </c>
      <c r="B594" s="77" t="s">
        <v>156</v>
      </c>
      <c r="C594" s="71" t="s">
        <v>93</v>
      </c>
      <c r="D594" s="72">
        <v>4.7000000000000002E-3</v>
      </c>
      <c r="E594" s="73">
        <v>320</v>
      </c>
      <c r="F594" s="80">
        <f t="shared" si="9"/>
        <v>1.504</v>
      </c>
      <c r="G594" s="71" t="s">
        <v>50</v>
      </c>
    </row>
    <row r="595" spans="1:7" x14ac:dyDescent="0.25">
      <c r="A595" s="71" t="s">
        <v>286</v>
      </c>
      <c r="B595" s="77" t="s">
        <v>287</v>
      </c>
      <c r="C595" s="71" t="s">
        <v>288</v>
      </c>
      <c r="D595" s="72">
        <v>1</v>
      </c>
      <c r="E595" s="73">
        <v>6</v>
      </c>
      <c r="F595" s="80">
        <f t="shared" si="9"/>
        <v>6</v>
      </c>
      <c r="G595" s="71" t="s">
        <v>20</v>
      </c>
    </row>
    <row r="596" spans="1:7" x14ac:dyDescent="0.25">
      <c r="A596" s="71" t="s">
        <v>386</v>
      </c>
      <c r="B596" s="77" t="s">
        <v>81</v>
      </c>
      <c r="C596" s="71" t="s">
        <v>22</v>
      </c>
      <c r="D596" s="72">
        <v>1.4999999999999999E-2</v>
      </c>
      <c r="E596" s="73">
        <v>742</v>
      </c>
      <c r="F596" s="80">
        <f t="shared" si="9"/>
        <v>11.129999999999999</v>
      </c>
      <c r="G596" s="71" t="s">
        <v>20</v>
      </c>
    </row>
    <row r="597" spans="1:7" x14ac:dyDescent="0.25">
      <c r="A597" s="71" t="s">
        <v>526</v>
      </c>
      <c r="B597" s="77" t="s">
        <v>123</v>
      </c>
      <c r="C597" s="71" t="s">
        <v>17</v>
      </c>
      <c r="D597" s="72">
        <v>2.09</v>
      </c>
      <c r="E597" s="73">
        <v>7442</v>
      </c>
      <c r="F597" s="80">
        <f t="shared" si="9"/>
        <v>15553.779999999999</v>
      </c>
      <c r="G597" s="71" t="s">
        <v>10</v>
      </c>
    </row>
    <row r="598" spans="1:7" x14ac:dyDescent="0.25">
      <c r="A598" s="71" t="s">
        <v>349</v>
      </c>
      <c r="B598" s="77" t="s">
        <v>161</v>
      </c>
      <c r="C598" s="71" t="s">
        <v>26</v>
      </c>
      <c r="D598" s="72">
        <v>7.8799999999999995E-2</v>
      </c>
      <c r="E598" s="73">
        <v>12228</v>
      </c>
      <c r="F598" s="80">
        <f t="shared" si="9"/>
        <v>963.56639999999993</v>
      </c>
      <c r="G598" s="71" t="s">
        <v>10</v>
      </c>
    </row>
    <row r="599" spans="1:7" x14ac:dyDescent="0.25">
      <c r="A599" s="71" t="s">
        <v>527</v>
      </c>
      <c r="B599" s="77" t="s">
        <v>257</v>
      </c>
      <c r="C599" s="71" t="s">
        <v>25</v>
      </c>
      <c r="D599" s="72">
        <v>1.02</v>
      </c>
      <c r="E599" s="73">
        <v>64630</v>
      </c>
      <c r="F599" s="80">
        <f t="shared" si="9"/>
        <v>65922.600000000006</v>
      </c>
      <c r="G599" s="71" t="s">
        <v>10</v>
      </c>
    </row>
    <row r="600" spans="1:7" x14ac:dyDescent="0.25">
      <c r="A600" s="71" t="s">
        <v>306</v>
      </c>
      <c r="B600" s="77" t="s">
        <v>13</v>
      </c>
      <c r="C600" s="71" t="s">
        <v>14</v>
      </c>
      <c r="D600" s="72">
        <v>0.01</v>
      </c>
      <c r="E600" s="73">
        <v>2564</v>
      </c>
      <c r="F600" s="80">
        <f t="shared" si="9"/>
        <v>25.64</v>
      </c>
      <c r="G600" s="71" t="s">
        <v>15</v>
      </c>
    </row>
    <row r="601" spans="1:7" x14ac:dyDescent="0.25">
      <c r="A601" s="71" t="s">
        <v>286</v>
      </c>
      <c r="B601" s="77" t="s">
        <v>287</v>
      </c>
      <c r="C601" s="71" t="s">
        <v>288</v>
      </c>
      <c r="D601" s="72">
        <v>1</v>
      </c>
      <c r="E601" s="73">
        <v>754</v>
      </c>
      <c r="F601" s="80">
        <f t="shared" si="9"/>
        <v>754</v>
      </c>
      <c r="G601" s="71" t="s">
        <v>20</v>
      </c>
    </row>
    <row r="602" spans="1:7" x14ac:dyDescent="0.25">
      <c r="A602" s="71" t="s">
        <v>347</v>
      </c>
      <c r="B602" s="77" t="s">
        <v>252</v>
      </c>
      <c r="C602" s="71" t="s">
        <v>26</v>
      </c>
      <c r="D602" s="72">
        <v>7.8799999999999995E-2</v>
      </c>
      <c r="E602" s="73">
        <v>10202</v>
      </c>
      <c r="F602" s="80">
        <f t="shared" si="9"/>
        <v>803.91759999999999</v>
      </c>
      <c r="G602" s="71" t="s">
        <v>10</v>
      </c>
    </row>
    <row r="603" spans="1:7" x14ac:dyDescent="0.25">
      <c r="A603" s="71" t="s">
        <v>496</v>
      </c>
      <c r="B603" s="77" t="s">
        <v>267</v>
      </c>
      <c r="C603" s="71" t="s">
        <v>19</v>
      </c>
      <c r="D603" s="72">
        <v>0.04</v>
      </c>
      <c r="E603" s="73">
        <v>4950</v>
      </c>
      <c r="F603" s="80">
        <f t="shared" si="9"/>
        <v>198</v>
      </c>
      <c r="G603" s="71" t="s">
        <v>20</v>
      </c>
    </row>
    <row r="604" spans="1:7" x14ac:dyDescent="0.25">
      <c r="A604" s="71" t="s">
        <v>528</v>
      </c>
      <c r="B604" s="77" t="s">
        <v>256</v>
      </c>
      <c r="C604" s="71" t="s">
        <v>24</v>
      </c>
      <c r="D604" s="72">
        <v>3.0599999999999999E-2</v>
      </c>
      <c r="E604" s="73">
        <v>2140</v>
      </c>
      <c r="F604" s="80">
        <f t="shared" si="9"/>
        <v>65.483999999999995</v>
      </c>
      <c r="G604" s="71" t="s">
        <v>10</v>
      </c>
    </row>
    <row r="605" spans="1:7" x14ac:dyDescent="0.25">
      <c r="A605" s="71" t="s">
        <v>442</v>
      </c>
      <c r="B605" s="77" t="s">
        <v>281</v>
      </c>
      <c r="C605" s="71" t="s">
        <v>93</v>
      </c>
      <c r="D605" s="72">
        <v>7.4999999999999997E-2</v>
      </c>
      <c r="E605" s="73">
        <v>15078</v>
      </c>
      <c r="F605" s="80">
        <f t="shared" si="9"/>
        <v>1130.8499999999999</v>
      </c>
      <c r="G605" s="71" t="s">
        <v>255</v>
      </c>
    </row>
    <row r="606" spans="1:7" x14ac:dyDescent="0.25">
      <c r="A606" s="71" t="s">
        <v>386</v>
      </c>
      <c r="B606" s="77" t="s">
        <v>81</v>
      </c>
      <c r="C606" s="71" t="s">
        <v>22</v>
      </c>
      <c r="D606" s="72">
        <v>0.03</v>
      </c>
      <c r="E606" s="73">
        <v>742</v>
      </c>
      <c r="F606" s="80">
        <f t="shared" si="9"/>
        <v>22.259999999999998</v>
      </c>
      <c r="G606" s="71" t="s">
        <v>20</v>
      </c>
    </row>
    <row r="607" spans="1:7" x14ac:dyDescent="0.25">
      <c r="A607" s="71" t="s">
        <v>526</v>
      </c>
      <c r="B607" s="77" t="s">
        <v>123</v>
      </c>
      <c r="C607" s="71" t="s">
        <v>17</v>
      </c>
      <c r="D607" s="72">
        <v>3.8</v>
      </c>
      <c r="E607" s="73">
        <v>6766</v>
      </c>
      <c r="F607" s="80">
        <f t="shared" si="9"/>
        <v>25710.799999999999</v>
      </c>
      <c r="G607" s="71" t="s">
        <v>10</v>
      </c>
    </row>
    <row r="608" spans="1:7" x14ac:dyDescent="0.25">
      <c r="A608" s="71" t="s">
        <v>349</v>
      </c>
      <c r="B608" s="77" t="s">
        <v>161</v>
      </c>
      <c r="C608" s="71" t="s">
        <v>26</v>
      </c>
      <c r="D608" s="72">
        <v>0.15759999999999999</v>
      </c>
      <c r="E608" s="73">
        <v>12228</v>
      </c>
      <c r="F608" s="80">
        <f t="shared" si="9"/>
        <v>1927.1327999999999</v>
      </c>
      <c r="G608" s="71" t="s">
        <v>10</v>
      </c>
    </row>
    <row r="609" spans="1:7" x14ac:dyDescent="0.25">
      <c r="A609" s="71" t="s">
        <v>306</v>
      </c>
      <c r="B609" s="77" t="s">
        <v>13</v>
      </c>
      <c r="C609" s="71" t="s">
        <v>14</v>
      </c>
      <c r="D609" s="72">
        <v>0.03</v>
      </c>
      <c r="E609" s="73">
        <v>3845</v>
      </c>
      <c r="F609" s="80">
        <f t="shared" si="9"/>
        <v>115.35</v>
      </c>
      <c r="G609" s="71" t="s">
        <v>15</v>
      </c>
    </row>
    <row r="610" spans="1:7" x14ac:dyDescent="0.25">
      <c r="A610" s="71" t="s">
        <v>286</v>
      </c>
      <c r="B610" s="77" t="s">
        <v>287</v>
      </c>
      <c r="C610" s="71" t="s">
        <v>288</v>
      </c>
      <c r="D610" s="72">
        <v>2</v>
      </c>
      <c r="E610" s="73">
        <v>749</v>
      </c>
      <c r="F610" s="80">
        <f t="shared" si="9"/>
        <v>1498</v>
      </c>
      <c r="G610" s="71" t="s">
        <v>20</v>
      </c>
    </row>
    <row r="611" spans="1:7" x14ac:dyDescent="0.25">
      <c r="A611" s="71" t="s">
        <v>347</v>
      </c>
      <c r="B611" s="77" t="s">
        <v>252</v>
      </c>
      <c r="C611" s="71" t="s">
        <v>26</v>
      </c>
      <c r="D611" s="72">
        <v>0.15759999999999999</v>
      </c>
      <c r="E611" s="73">
        <v>10202</v>
      </c>
      <c r="F611" s="80">
        <f t="shared" si="9"/>
        <v>1607.8352</v>
      </c>
      <c r="G611" s="71" t="s">
        <v>10</v>
      </c>
    </row>
    <row r="612" spans="1:7" x14ac:dyDescent="0.25">
      <c r="A612" s="71" t="s">
        <v>496</v>
      </c>
      <c r="B612" s="77" t="s">
        <v>267</v>
      </c>
      <c r="C612" s="71" t="s">
        <v>19</v>
      </c>
      <c r="D612" s="72">
        <v>0.08</v>
      </c>
      <c r="E612" s="73">
        <v>4950</v>
      </c>
      <c r="F612" s="80">
        <f t="shared" si="9"/>
        <v>396</v>
      </c>
      <c r="G612" s="71" t="s">
        <v>20</v>
      </c>
    </row>
    <row r="613" spans="1:7" x14ac:dyDescent="0.25">
      <c r="A613" s="71" t="s">
        <v>529</v>
      </c>
      <c r="B613" s="77" t="s">
        <v>218</v>
      </c>
      <c r="C613" s="71" t="s">
        <v>25</v>
      </c>
      <c r="D613" s="72">
        <v>2.1419999999999999</v>
      </c>
      <c r="E613" s="73">
        <v>64083</v>
      </c>
      <c r="F613" s="80">
        <f t="shared" si="9"/>
        <v>137265.78599999999</v>
      </c>
      <c r="G613" s="71" t="s">
        <v>10</v>
      </c>
    </row>
    <row r="614" spans="1:7" x14ac:dyDescent="0.25">
      <c r="A614" s="71" t="s">
        <v>442</v>
      </c>
      <c r="B614" s="77" t="s">
        <v>281</v>
      </c>
      <c r="C614" s="71" t="s">
        <v>93</v>
      </c>
      <c r="D614" s="72">
        <v>0.14899999999999999</v>
      </c>
      <c r="E614" s="73">
        <v>14977</v>
      </c>
      <c r="F614" s="80">
        <f t="shared" si="9"/>
        <v>2231.5729999999999</v>
      </c>
      <c r="G614" s="71" t="s">
        <v>255</v>
      </c>
    </row>
    <row r="615" spans="1:7" x14ac:dyDescent="0.25">
      <c r="A615" s="71" t="s">
        <v>386</v>
      </c>
      <c r="B615" s="77" t="s">
        <v>81</v>
      </c>
      <c r="C615" s="71" t="s">
        <v>22</v>
      </c>
      <c r="D615" s="72">
        <v>1.4999999999999999E-2</v>
      </c>
      <c r="E615" s="73">
        <v>742</v>
      </c>
      <c r="F615" s="80">
        <f t="shared" si="9"/>
        <v>11.129999999999999</v>
      </c>
      <c r="G615" s="71" t="s">
        <v>20</v>
      </c>
    </row>
    <row r="616" spans="1:7" x14ac:dyDescent="0.25">
      <c r="A616" s="71" t="s">
        <v>526</v>
      </c>
      <c r="B616" s="77" t="s">
        <v>123</v>
      </c>
      <c r="C616" s="71" t="s">
        <v>17</v>
      </c>
      <c r="D616" s="72">
        <v>1.9</v>
      </c>
      <c r="E616" s="73">
        <v>6766</v>
      </c>
      <c r="F616" s="80">
        <f t="shared" si="9"/>
        <v>12855.4</v>
      </c>
      <c r="G616" s="71" t="s">
        <v>10</v>
      </c>
    </row>
    <row r="617" spans="1:7" x14ac:dyDescent="0.25">
      <c r="A617" s="71" t="s">
        <v>349</v>
      </c>
      <c r="B617" s="77" t="s">
        <v>161</v>
      </c>
      <c r="C617" s="71" t="s">
        <v>26</v>
      </c>
      <c r="D617" s="72">
        <v>7.8799999999999995E-2</v>
      </c>
      <c r="E617" s="73">
        <v>12228</v>
      </c>
      <c r="F617" s="80">
        <f t="shared" si="9"/>
        <v>963.56639999999993</v>
      </c>
      <c r="G617" s="71" t="s">
        <v>10</v>
      </c>
    </row>
    <row r="618" spans="1:7" x14ac:dyDescent="0.25">
      <c r="A618" s="71" t="s">
        <v>306</v>
      </c>
      <c r="B618" s="77" t="s">
        <v>13</v>
      </c>
      <c r="C618" s="71" t="s">
        <v>14</v>
      </c>
      <c r="D618" s="72">
        <v>1.4999999999999999E-2</v>
      </c>
      <c r="E618" s="73">
        <v>3845</v>
      </c>
      <c r="F618" s="80">
        <f t="shared" si="9"/>
        <v>57.674999999999997</v>
      </c>
      <c r="G618" s="71" t="s">
        <v>15</v>
      </c>
    </row>
    <row r="619" spans="1:7" x14ac:dyDescent="0.25">
      <c r="A619" s="71" t="s">
        <v>286</v>
      </c>
      <c r="B619" s="77" t="s">
        <v>287</v>
      </c>
      <c r="C619" s="71" t="s">
        <v>288</v>
      </c>
      <c r="D619" s="72">
        <v>1</v>
      </c>
      <c r="E619" s="73">
        <v>750</v>
      </c>
      <c r="F619" s="80">
        <f t="shared" si="9"/>
        <v>750</v>
      </c>
      <c r="G619" s="71" t="s">
        <v>20</v>
      </c>
    </row>
    <row r="620" spans="1:7" x14ac:dyDescent="0.25">
      <c r="A620" s="71" t="s">
        <v>347</v>
      </c>
      <c r="B620" s="77" t="s">
        <v>252</v>
      </c>
      <c r="C620" s="71" t="s">
        <v>26</v>
      </c>
      <c r="D620" s="72">
        <v>7.8799999999999995E-2</v>
      </c>
      <c r="E620" s="73">
        <v>10202</v>
      </c>
      <c r="F620" s="80">
        <f t="shared" si="9"/>
        <v>803.91759999999999</v>
      </c>
      <c r="G620" s="71" t="s">
        <v>10</v>
      </c>
    </row>
    <row r="621" spans="1:7" x14ac:dyDescent="0.25">
      <c r="A621" s="71" t="s">
        <v>496</v>
      </c>
      <c r="B621" s="77" t="s">
        <v>267</v>
      </c>
      <c r="C621" s="71" t="s">
        <v>19</v>
      </c>
      <c r="D621" s="72">
        <v>0.04</v>
      </c>
      <c r="E621" s="73">
        <v>4950</v>
      </c>
      <c r="F621" s="80">
        <f t="shared" si="9"/>
        <v>198</v>
      </c>
      <c r="G621" s="71" t="s">
        <v>20</v>
      </c>
    </row>
    <row r="622" spans="1:7" x14ac:dyDescent="0.25">
      <c r="A622" s="71" t="s">
        <v>530</v>
      </c>
      <c r="B622" s="77" t="s">
        <v>42</v>
      </c>
      <c r="C622" s="71" t="s">
        <v>25</v>
      </c>
      <c r="D622" s="72">
        <v>1.0404</v>
      </c>
      <c r="E622" s="73">
        <v>28169</v>
      </c>
      <c r="F622" s="80">
        <f t="shared" si="9"/>
        <v>29307.027600000001</v>
      </c>
      <c r="G622" s="71" t="s">
        <v>10</v>
      </c>
    </row>
    <row r="623" spans="1:7" x14ac:dyDescent="0.25">
      <c r="A623" s="71" t="s">
        <v>442</v>
      </c>
      <c r="B623" s="77" t="s">
        <v>281</v>
      </c>
      <c r="C623" s="71" t="s">
        <v>93</v>
      </c>
      <c r="D623" s="72">
        <v>7.46E-2</v>
      </c>
      <c r="E623" s="73">
        <v>14997</v>
      </c>
      <c r="F623" s="80">
        <f t="shared" si="9"/>
        <v>1118.7762</v>
      </c>
      <c r="G623" s="71" t="s">
        <v>255</v>
      </c>
    </row>
    <row r="624" spans="1:7" x14ac:dyDescent="0.25">
      <c r="A624" s="71" t="s">
        <v>307</v>
      </c>
      <c r="B624" s="77" t="s">
        <v>170</v>
      </c>
      <c r="C624" s="71" t="s">
        <v>11</v>
      </c>
      <c r="D624" s="72">
        <v>9.6000000000000002E-2</v>
      </c>
      <c r="E624" s="73">
        <v>626</v>
      </c>
      <c r="F624" s="80">
        <f t="shared" si="9"/>
        <v>60.096000000000004</v>
      </c>
      <c r="G624" s="71" t="s">
        <v>10</v>
      </c>
    </row>
    <row r="625" spans="1:7" x14ac:dyDescent="0.25">
      <c r="A625" s="71" t="s">
        <v>531</v>
      </c>
      <c r="B625" s="77" t="s">
        <v>166</v>
      </c>
      <c r="C625" s="71" t="s">
        <v>25</v>
      </c>
      <c r="D625" s="72">
        <v>3.4272</v>
      </c>
      <c r="E625" s="73">
        <v>97730</v>
      </c>
      <c r="F625" s="80">
        <f t="shared" si="9"/>
        <v>334940.25599999999</v>
      </c>
      <c r="G625" s="71" t="s">
        <v>10</v>
      </c>
    </row>
    <row r="626" spans="1:7" x14ac:dyDescent="0.25">
      <c r="A626" s="71" t="s">
        <v>532</v>
      </c>
      <c r="B626" s="77" t="s">
        <v>116</v>
      </c>
      <c r="C626" s="71" t="s">
        <v>11</v>
      </c>
      <c r="D626" s="72">
        <v>8.5679999999999996</v>
      </c>
      <c r="E626" s="73">
        <v>40278</v>
      </c>
      <c r="F626" s="80">
        <f t="shared" si="9"/>
        <v>345101.90399999998</v>
      </c>
      <c r="G626" s="71" t="s">
        <v>10</v>
      </c>
    </row>
    <row r="627" spans="1:7" x14ac:dyDescent="0.25">
      <c r="A627" s="71" t="s">
        <v>533</v>
      </c>
      <c r="B627" s="77" t="s">
        <v>115</v>
      </c>
      <c r="C627" s="71" t="s">
        <v>11</v>
      </c>
      <c r="D627" s="72">
        <v>5.7015000000000002</v>
      </c>
      <c r="E627" s="73">
        <v>26803</v>
      </c>
      <c r="F627" s="80">
        <f t="shared" si="9"/>
        <v>152817.3045</v>
      </c>
      <c r="G627" s="71" t="s">
        <v>10</v>
      </c>
    </row>
    <row r="628" spans="1:7" x14ac:dyDescent="0.25">
      <c r="A628" s="71" t="s">
        <v>513</v>
      </c>
      <c r="B628" s="77" t="s">
        <v>87</v>
      </c>
      <c r="C628" s="71" t="s">
        <v>24</v>
      </c>
      <c r="D628" s="72">
        <v>0.308</v>
      </c>
      <c r="E628" s="73">
        <v>15975</v>
      </c>
      <c r="F628" s="80">
        <f t="shared" si="9"/>
        <v>4920.3</v>
      </c>
      <c r="G628" s="71" t="s">
        <v>10</v>
      </c>
    </row>
    <row r="629" spans="1:7" x14ac:dyDescent="0.25">
      <c r="A629" s="71" t="s">
        <v>339</v>
      </c>
      <c r="B629" s="77" t="s">
        <v>160</v>
      </c>
      <c r="C629" s="71" t="s">
        <v>26</v>
      </c>
      <c r="D629" s="72">
        <v>8.3299999999999999E-2</v>
      </c>
      <c r="E629" s="73">
        <v>5522</v>
      </c>
      <c r="F629" s="80">
        <f t="shared" si="9"/>
        <v>459.98259999999999</v>
      </c>
      <c r="G629" s="71" t="s">
        <v>10</v>
      </c>
    </row>
    <row r="630" spans="1:7" x14ac:dyDescent="0.25">
      <c r="A630" s="71" t="s">
        <v>371</v>
      </c>
      <c r="B630" s="77" t="s">
        <v>146</v>
      </c>
      <c r="C630" s="71" t="s">
        <v>11</v>
      </c>
      <c r="D630" s="72">
        <v>48.054200000000002</v>
      </c>
      <c r="E630" s="73">
        <v>28256</v>
      </c>
      <c r="F630" s="80">
        <f t="shared" si="9"/>
        <v>1357819.4752</v>
      </c>
      <c r="G630" s="71" t="s">
        <v>10</v>
      </c>
    </row>
    <row r="631" spans="1:7" x14ac:dyDescent="0.25">
      <c r="A631" s="71" t="s">
        <v>371</v>
      </c>
      <c r="B631" s="77" t="s">
        <v>146</v>
      </c>
      <c r="C631" s="71" t="s">
        <v>11</v>
      </c>
      <c r="D631" s="72">
        <v>35.646900000000002</v>
      </c>
      <c r="E631" s="73">
        <v>20960</v>
      </c>
      <c r="F631" s="80">
        <f t="shared" si="9"/>
        <v>747159.02400000009</v>
      </c>
      <c r="G631" s="71" t="s">
        <v>10</v>
      </c>
    </row>
    <row r="632" spans="1:7" x14ac:dyDescent="0.25">
      <c r="A632" s="71" t="s">
        <v>343</v>
      </c>
      <c r="B632" s="77" t="s">
        <v>171</v>
      </c>
      <c r="C632" s="71" t="s">
        <v>172</v>
      </c>
      <c r="D632" s="72">
        <v>25.130400000000002</v>
      </c>
      <c r="E632" s="73">
        <v>528</v>
      </c>
      <c r="F632" s="80">
        <f t="shared" si="9"/>
        <v>13268.851200000001</v>
      </c>
      <c r="G632" s="71" t="s">
        <v>10</v>
      </c>
    </row>
    <row r="633" spans="1:7" x14ac:dyDescent="0.25">
      <c r="A633" s="71" t="s">
        <v>343</v>
      </c>
      <c r="B633" s="77" t="s">
        <v>171</v>
      </c>
      <c r="C633" s="71" t="s">
        <v>172</v>
      </c>
      <c r="D633" s="72">
        <v>32.933300000000003</v>
      </c>
      <c r="E633" s="73">
        <v>692</v>
      </c>
      <c r="F633" s="80">
        <f t="shared" si="9"/>
        <v>22789.8436</v>
      </c>
      <c r="G633" s="71" t="s">
        <v>10</v>
      </c>
    </row>
    <row r="634" spans="1:7" x14ac:dyDescent="0.25">
      <c r="A634" s="71" t="s">
        <v>317</v>
      </c>
      <c r="B634" s="77" t="s">
        <v>147</v>
      </c>
      <c r="C634" s="71" t="s">
        <v>24</v>
      </c>
      <c r="D634" s="72">
        <v>1E-4</v>
      </c>
      <c r="E634" s="73">
        <v>24</v>
      </c>
      <c r="F634" s="80">
        <f t="shared" si="9"/>
        <v>2.4000000000000002E-3</v>
      </c>
      <c r="G634" s="71" t="s">
        <v>10</v>
      </c>
    </row>
    <row r="635" spans="1:7" x14ac:dyDescent="0.25">
      <c r="A635" s="71" t="s">
        <v>519</v>
      </c>
      <c r="B635" s="77" t="s">
        <v>62</v>
      </c>
      <c r="C635" s="71" t="s">
        <v>11</v>
      </c>
      <c r="D635" s="72">
        <v>0.20200000000000001</v>
      </c>
      <c r="E635" s="73">
        <v>4747</v>
      </c>
      <c r="F635" s="80">
        <f t="shared" si="9"/>
        <v>958.89400000000001</v>
      </c>
      <c r="G635" s="71" t="s">
        <v>10</v>
      </c>
    </row>
    <row r="636" spans="1:7" x14ac:dyDescent="0.25">
      <c r="A636" s="71" t="s">
        <v>373</v>
      </c>
      <c r="B636" s="77" t="s">
        <v>119</v>
      </c>
      <c r="C636" s="71" t="s">
        <v>26</v>
      </c>
      <c r="D636" s="72">
        <v>0.11269999999999999</v>
      </c>
      <c r="E636" s="73">
        <v>18029</v>
      </c>
      <c r="F636" s="80">
        <f t="shared" si="9"/>
        <v>2031.8682999999999</v>
      </c>
      <c r="G636" s="71" t="s">
        <v>10</v>
      </c>
    </row>
    <row r="637" spans="1:7" x14ac:dyDescent="0.25">
      <c r="A637" s="71" t="s">
        <v>318</v>
      </c>
      <c r="B637" s="77" t="s">
        <v>97</v>
      </c>
      <c r="C637" s="71" t="s">
        <v>93</v>
      </c>
      <c r="D637" s="72">
        <v>5.0000000000000001E-4</v>
      </c>
      <c r="E637" s="73">
        <v>58</v>
      </c>
      <c r="F637" s="80">
        <f t="shared" si="9"/>
        <v>2.9000000000000001E-2</v>
      </c>
      <c r="G637" s="71" t="s">
        <v>50</v>
      </c>
    </row>
    <row r="638" spans="1:7" x14ac:dyDescent="0.25">
      <c r="A638" s="71" t="s">
        <v>534</v>
      </c>
      <c r="B638" s="77" t="s">
        <v>153</v>
      </c>
      <c r="C638" s="71" t="s">
        <v>93</v>
      </c>
      <c r="D638" s="72">
        <v>9.3799999999999994E-2</v>
      </c>
      <c r="E638" s="73">
        <v>7167</v>
      </c>
      <c r="F638" s="80">
        <f t="shared" si="9"/>
        <v>672.26459999999997</v>
      </c>
      <c r="G638" s="71" t="s">
        <v>50</v>
      </c>
    </row>
    <row r="639" spans="1:7" x14ac:dyDescent="0.25">
      <c r="A639" s="71" t="s">
        <v>535</v>
      </c>
      <c r="B639" s="77" t="s">
        <v>95</v>
      </c>
      <c r="C639" s="71" t="s">
        <v>93</v>
      </c>
      <c r="D639" s="72">
        <v>9.3799999999999994E-2</v>
      </c>
      <c r="E639" s="73">
        <v>12504</v>
      </c>
      <c r="F639" s="80">
        <f t="shared" si="9"/>
        <v>1172.8751999999999</v>
      </c>
      <c r="G639" s="71" t="s">
        <v>50</v>
      </c>
    </row>
    <row r="640" spans="1:7" x14ac:dyDescent="0.25">
      <c r="A640" s="71" t="s">
        <v>337</v>
      </c>
      <c r="B640" s="77" t="s">
        <v>158</v>
      </c>
      <c r="C640" s="71" t="s">
        <v>26</v>
      </c>
      <c r="D640" s="72">
        <v>0.1928</v>
      </c>
      <c r="E640" s="73">
        <v>19762</v>
      </c>
      <c r="F640" s="80">
        <f t="shared" si="9"/>
        <v>3810.1136000000001</v>
      </c>
      <c r="G640" s="71" t="s">
        <v>10</v>
      </c>
    </row>
    <row r="641" spans="1:7" x14ac:dyDescent="0.25">
      <c r="A641" s="71" t="s">
        <v>285</v>
      </c>
      <c r="B641" s="77" t="s">
        <v>156</v>
      </c>
      <c r="C641" s="71" t="s">
        <v>93</v>
      </c>
      <c r="D641" s="72">
        <v>8.8800000000000004E-2</v>
      </c>
      <c r="E641" s="73">
        <v>6037</v>
      </c>
      <c r="F641" s="80">
        <f t="shared" si="9"/>
        <v>536.0856</v>
      </c>
      <c r="G641" s="71" t="s">
        <v>50</v>
      </c>
    </row>
    <row r="642" spans="1:7" x14ac:dyDescent="0.25">
      <c r="A642" s="71" t="s">
        <v>285</v>
      </c>
      <c r="B642" s="77" t="s">
        <v>156</v>
      </c>
      <c r="C642" s="71" t="s">
        <v>93</v>
      </c>
      <c r="D642" s="72">
        <v>6.9800000000000001E-2</v>
      </c>
      <c r="E642" s="73">
        <v>4079</v>
      </c>
      <c r="F642" s="80">
        <f t="shared" si="9"/>
        <v>284.71420000000001</v>
      </c>
      <c r="G642" s="71" t="s">
        <v>50</v>
      </c>
    </row>
    <row r="643" spans="1:7" x14ac:dyDescent="0.25">
      <c r="A643" s="71" t="s">
        <v>285</v>
      </c>
      <c r="B643" s="77" t="s">
        <v>156</v>
      </c>
      <c r="C643" s="71" t="s">
        <v>93</v>
      </c>
      <c r="D643" s="72">
        <v>0.24360000000000001</v>
      </c>
      <c r="E643" s="73">
        <v>16561</v>
      </c>
      <c r="F643" s="80">
        <f t="shared" ref="F643:F706" si="10">+D643*E643</f>
        <v>4034.2596000000003</v>
      </c>
      <c r="G643" s="71" t="s">
        <v>50</v>
      </c>
    </row>
    <row r="644" spans="1:7" x14ac:dyDescent="0.25">
      <c r="A644" s="71" t="s">
        <v>345</v>
      </c>
      <c r="B644" s="77" t="s">
        <v>78</v>
      </c>
      <c r="C644" s="71" t="s">
        <v>26</v>
      </c>
      <c r="D644" s="72">
        <v>0.1875</v>
      </c>
      <c r="E644" s="73">
        <v>4423</v>
      </c>
      <c r="F644" s="80">
        <f t="shared" si="10"/>
        <v>829.3125</v>
      </c>
      <c r="G644" s="71" t="s">
        <v>10</v>
      </c>
    </row>
    <row r="645" spans="1:7" x14ac:dyDescent="0.25">
      <c r="A645" s="71" t="s">
        <v>306</v>
      </c>
      <c r="B645" s="77" t="s">
        <v>13</v>
      </c>
      <c r="C645" s="71" t="s">
        <v>14</v>
      </c>
      <c r="D645" s="72">
        <v>0.23619999999999999</v>
      </c>
      <c r="E645" s="73">
        <v>60553</v>
      </c>
      <c r="F645" s="80">
        <f t="shared" si="10"/>
        <v>14302.6186</v>
      </c>
      <c r="G645" s="71" t="s">
        <v>15</v>
      </c>
    </row>
    <row r="646" spans="1:7" x14ac:dyDescent="0.25">
      <c r="A646" s="71" t="s">
        <v>306</v>
      </c>
      <c r="B646" s="77" t="s">
        <v>13</v>
      </c>
      <c r="C646" s="71" t="s">
        <v>14</v>
      </c>
      <c r="D646" s="72">
        <v>1.67E-2</v>
      </c>
      <c r="E646" s="73">
        <v>4281</v>
      </c>
      <c r="F646" s="80">
        <f t="shared" si="10"/>
        <v>71.492699999999999</v>
      </c>
      <c r="G646" s="71" t="s">
        <v>15</v>
      </c>
    </row>
    <row r="647" spans="1:7" x14ac:dyDescent="0.25">
      <c r="A647" s="71" t="s">
        <v>286</v>
      </c>
      <c r="B647" s="77" t="s">
        <v>287</v>
      </c>
      <c r="C647" s="71" t="s">
        <v>288</v>
      </c>
      <c r="D647" s="72">
        <v>1.21E-2</v>
      </c>
      <c r="E647" s="73">
        <v>1687</v>
      </c>
      <c r="F647" s="80">
        <f t="shared" si="10"/>
        <v>20.412700000000001</v>
      </c>
      <c r="G647" s="71" t="s">
        <v>20</v>
      </c>
    </row>
    <row r="648" spans="1:7" x14ac:dyDescent="0.25">
      <c r="A648" s="71" t="s">
        <v>286</v>
      </c>
      <c r="B648" s="77" t="s">
        <v>287</v>
      </c>
      <c r="C648" s="71" t="s">
        <v>288</v>
      </c>
      <c r="D648" s="72">
        <v>1.6999999999999999E-3</v>
      </c>
      <c r="E648" s="73">
        <v>237</v>
      </c>
      <c r="F648" s="80">
        <f t="shared" si="10"/>
        <v>0.40289999999999998</v>
      </c>
      <c r="G648" s="71" t="s">
        <v>20</v>
      </c>
    </row>
    <row r="649" spans="1:7" x14ac:dyDescent="0.25">
      <c r="A649" s="71" t="s">
        <v>286</v>
      </c>
      <c r="B649" s="77" t="s">
        <v>287</v>
      </c>
      <c r="C649" s="71" t="s">
        <v>288</v>
      </c>
      <c r="D649" s="72">
        <v>1.0900000000000001</v>
      </c>
      <c r="E649" s="73">
        <v>0</v>
      </c>
      <c r="F649" s="80">
        <f t="shared" si="10"/>
        <v>0</v>
      </c>
      <c r="G649" s="71" t="s">
        <v>20</v>
      </c>
    </row>
    <row r="650" spans="1:7" x14ac:dyDescent="0.25">
      <c r="A650" s="71" t="s">
        <v>286</v>
      </c>
      <c r="B650" s="77" t="s">
        <v>287</v>
      </c>
      <c r="C650" s="71" t="s">
        <v>288</v>
      </c>
      <c r="D650" s="72">
        <v>1</v>
      </c>
      <c r="E650" s="73">
        <v>6444</v>
      </c>
      <c r="F650" s="80">
        <f t="shared" si="10"/>
        <v>6444</v>
      </c>
      <c r="G650" s="71" t="s">
        <v>20</v>
      </c>
    </row>
    <row r="651" spans="1:7" x14ac:dyDescent="0.25">
      <c r="A651" s="71" t="s">
        <v>536</v>
      </c>
      <c r="B651" s="77" t="s">
        <v>111</v>
      </c>
      <c r="C651" s="71" t="s">
        <v>24</v>
      </c>
      <c r="D651" s="72">
        <v>225.42</v>
      </c>
      <c r="E651" s="73">
        <v>154413</v>
      </c>
      <c r="F651" s="80">
        <f t="shared" si="10"/>
        <v>34807778.460000001</v>
      </c>
      <c r="G651" s="71" t="s">
        <v>10</v>
      </c>
    </row>
    <row r="652" spans="1:7" x14ac:dyDescent="0.25">
      <c r="A652" s="71" t="s">
        <v>346</v>
      </c>
      <c r="B652" s="77" t="s">
        <v>266</v>
      </c>
      <c r="C652" s="71" t="s">
        <v>93</v>
      </c>
      <c r="D652" s="72">
        <v>0.84930000000000005</v>
      </c>
      <c r="E652" s="73">
        <v>167744</v>
      </c>
      <c r="F652" s="80">
        <f t="shared" si="10"/>
        <v>142464.9792</v>
      </c>
      <c r="G652" s="71" t="s">
        <v>297</v>
      </c>
    </row>
    <row r="653" spans="1:7" x14ac:dyDescent="0.25">
      <c r="A653" s="71" t="s">
        <v>339</v>
      </c>
      <c r="B653" s="77" t="s">
        <v>160</v>
      </c>
      <c r="C653" s="71" t="s">
        <v>26</v>
      </c>
      <c r="D653" s="72">
        <v>7.1499999999999994E-2</v>
      </c>
      <c r="E653" s="73">
        <v>4740</v>
      </c>
      <c r="F653" s="80">
        <f t="shared" si="10"/>
        <v>338.90999999999997</v>
      </c>
      <c r="G653" s="71" t="s">
        <v>10</v>
      </c>
    </row>
    <row r="654" spans="1:7" x14ac:dyDescent="0.25">
      <c r="A654" s="71" t="s">
        <v>371</v>
      </c>
      <c r="B654" s="77" t="s">
        <v>146</v>
      </c>
      <c r="C654" s="71" t="s">
        <v>11</v>
      </c>
      <c r="D654" s="72">
        <v>33.994700000000002</v>
      </c>
      <c r="E654" s="73">
        <v>19989</v>
      </c>
      <c r="F654" s="80">
        <f t="shared" si="10"/>
        <v>679520.05830000003</v>
      </c>
      <c r="G654" s="71" t="s">
        <v>10</v>
      </c>
    </row>
    <row r="655" spans="1:7" x14ac:dyDescent="0.25">
      <c r="A655" s="71" t="s">
        <v>371</v>
      </c>
      <c r="B655" s="77" t="s">
        <v>146</v>
      </c>
      <c r="C655" s="71" t="s">
        <v>11</v>
      </c>
      <c r="D655" s="72">
        <v>44.345599999999997</v>
      </c>
      <c r="E655" s="73">
        <v>26075</v>
      </c>
      <c r="F655" s="80">
        <f t="shared" si="10"/>
        <v>1156311.52</v>
      </c>
      <c r="G655" s="71" t="s">
        <v>10</v>
      </c>
    </row>
    <row r="656" spans="1:7" x14ac:dyDescent="0.25">
      <c r="A656" s="71" t="s">
        <v>371</v>
      </c>
      <c r="B656" s="77" t="s">
        <v>146</v>
      </c>
      <c r="C656" s="71" t="s">
        <v>11</v>
      </c>
      <c r="D656" s="72">
        <v>18.319800000000001</v>
      </c>
      <c r="E656" s="73">
        <v>10772</v>
      </c>
      <c r="F656" s="80">
        <f t="shared" si="10"/>
        <v>197340.88560000001</v>
      </c>
      <c r="G656" s="71" t="s">
        <v>10</v>
      </c>
    </row>
    <row r="657" spans="1:7" x14ac:dyDescent="0.25">
      <c r="A657" s="71" t="s">
        <v>343</v>
      </c>
      <c r="B657" s="77" t="s">
        <v>171</v>
      </c>
      <c r="C657" s="71" t="s">
        <v>172</v>
      </c>
      <c r="D657" s="72">
        <v>31.732099999999999</v>
      </c>
      <c r="E657" s="73">
        <v>666</v>
      </c>
      <c r="F657" s="80">
        <f t="shared" si="10"/>
        <v>21133.578600000001</v>
      </c>
      <c r="G657" s="71" t="s">
        <v>10</v>
      </c>
    </row>
    <row r="658" spans="1:7" x14ac:dyDescent="0.25">
      <c r="A658" s="71" t="s">
        <v>343</v>
      </c>
      <c r="B658" s="77" t="s">
        <v>171</v>
      </c>
      <c r="C658" s="71" t="s">
        <v>172</v>
      </c>
      <c r="D658" s="72">
        <v>10.341200000000001</v>
      </c>
      <c r="E658" s="73">
        <v>217</v>
      </c>
      <c r="F658" s="80">
        <f t="shared" si="10"/>
        <v>2244.0404000000003</v>
      </c>
      <c r="G658" s="71" t="s">
        <v>10</v>
      </c>
    </row>
    <row r="659" spans="1:7" x14ac:dyDescent="0.25">
      <c r="A659" s="71" t="s">
        <v>343</v>
      </c>
      <c r="B659" s="77" t="s">
        <v>171</v>
      </c>
      <c r="C659" s="71" t="s">
        <v>172</v>
      </c>
      <c r="D659" s="72">
        <v>15.889099999999999</v>
      </c>
      <c r="E659" s="73">
        <v>334</v>
      </c>
      <c r="F659" s="80">
        <f t="shared" si="10"/>
        <v>5306.9593999999997</v>
      </c>
      <c r="G659" s="71" t="s">
        <v>10</v>
      </c>
    </row>
    <row r="660" spans="1:7" x14ac:dyDescent="0.25">
      <c r="A660" s="71" t="s">
        <v>454</v>
      </c>
      <c r="B660" s="77" t="s">
        <v>65</v>
      </c>
      <c r="C660" s="71" t="s">
        <v>11</v>
      </c>
      <c r="D660" s="72">
        <v>1.6532</v>
      </c>
      <c r="E660" s="73">
        <v>31027</v>
      </c>
      <c r="F660" s="80">
        <f t="shared" si="10"/>
        <v>51293.8364</v>
      </c>
      <c r="G660" s="71" t="s">
        <v>10</v>
      </c>
    </row>
    <row r="661" spans="1:7" x14ac:dyDescent="0.25">
      <c r="A661" s="71" t="s">
        <v>317</v>
      </c>
      <c r="B661" s="77" t="s">
        <v>147</v>
      </c>
      <c r="C661" s="71" t="s">
        <v>24</v>
      </c>
      <c r="D661" s="72">
        <v>1E-4</v>
      </c>
      <c r="E661" s="73">
        <v>24</v>
      </c>
      <c r="F661" s="80">
        <f t="shared" si="10"/>
        <v>2.4000000000000002E-3</v>
      </c>
      <c r="G661" s="71" t="s">
        <v>10</v>
      </c>
    </row>
    <row r="662" spans="1:7" x14ac:dyDescent="0.25">
      <c r="A662" s="71" t="s">
        <v>455</v>
      </c>
      <c r="B662" s="77" t="s">
        <v>104</v>
      </c>
      <c r="C662" s="71" t="s">
        <v>24</v>
      </c>
      <c r="D662" s="72">
        <v>5.0999999999999997E-2</v>
      </c>
      <c r="E662" s="73">
        <v>2899</v>
      </c>
      <c r="F662" s="80">
        <f t="shared" si="10"/>
        <v>147.84899999999999</v>
      </c>
      <c r="G662" s="71" t="s">
        <v>10</v>
      </c>
    </row>
    <row r="663" spans="1:7" x14ac:dyDescent="0.25">
      <c r="A663" s="71" t="s">
        <v>373</v>
      </c>
      <c r="B663" s="77" t="s">
        <v>119</v>
      </c>
      <c r="C663" s="71" t="s">
        <v>26</v>
      </c>
      <c r="D663" s="72">
        <v>0.1208</v>
      </c>
      <c r="E663" s="73">
        <v>19325</v>
      </c>
      <c r="F663" s="80">
        <f t="shared" si="10"/>
        <v>2334.46</v>
      </c>
      <c r="G663" s="71" t="s">
        <v>10</v>
      </c>
    </row>
    <row r="664" spans="1:7" x14ac:dyDescent="0.25">
      <c r="A664" s="71" t="s">
        <v>456</v>
      </c>
      <c r="B664" s="77" t="s">
        <v>112</v>
      </c>
      <c r="C664" s="71" t="s">
        <v>24</v>
      </c>
      <c r="D664" s="72">
        <v>188.7</v>
      </c>
      <c r="E664" s="73">
        <v>150771</v>
      </c>
      <c r="F664" s="80">
        <f t="shared" si="10"/>
        <v>28450487.699999999</v>
      </c>
      <c r="G664" s="71" t="s">
        <v>10</v>
      </c>
    </row>
    <row r="665" spans="1:7" x14ac:dyDescent="0.25">
      <c r="A665" s="71" t="s">
        <v>318</v>
      </c>
      <c r="B665" s="77" t="s">
        <v>97</v>
      </c>
      <c r="C665" s="71" t="s">
        <v>93</v>
      </c>
      <c r="D665" s="72">
        <v>5.0000000000000001E-4</v>
      </c>
      <c r="E665" s="73">
        <v>58</v>
      </c>
      <c r="F665" s="80">
        <f t="shared" si="10"/>
        <v>2.9000000000000001E-2</v>
      </c>
      <c r="G665" s="71" t="s">
        <v>50</v>
      </c>
    </row>
    <row r="666" spans="1:7" x14ac:dyDescent="0.25">
      <c r="A666" s="71" t="s">
        <v>457</v>
      </c>
      <c r="B666" s="77" t="s">
        <v>162</v>
      </c>
      <c r="C666" s="71" t="s">
        <v>26</v>
      </c>
      <c r="D666" s="72">
        <v>0.1502</v>
      </c>
      <c r="E666" s="73">
        <v>23458</v>
      </c>
      <c r="F666" s="80">
        <f t="shared" si="10"/>
        <v>3523.3915999999999</v>
      </c>
      <c r="G666" s="71" t="s">
        <v>10</v>
      </c>
    </row>
    <row r="667" spans="1:7" x14ac:dyDescent="0.25">
      <c r="A667" s="71" t="s">
        <v>285</v>
      </c>
      <c r="B667" s="77" t="s">
        <v>156</v>
      </c>
      <c r="C667" s="71" t="s">
        <v>93</v>
      </c>
      <c r="D667" s="72">
        <v>8.3599999999999994E-2</v>
      </c>
      <c r="E667" s="73">
        <v>5684</v>
      </c>
      <c r="F667" s="80">
        <f t="shared" si="10"/>
        <v>475.18239999999997</v>
      </c>
      <c r="G667" s="71" t="s">
        <v>50</v>
      </c>
    </row>
    <row r="668" spans="1:7" x14ac:dyDescent="0.25">
      <c r="A668" s="71" t="s">
        <v>285</v>
      </c>
      <c r="B668" s="77" t="s">
        <v>156</v>
      </c>
      <c r="C668" s="71" t="s">
        <v>93</v>
      </c>
      <c r="D668" s="72">
        <v>0.30370000000000003</v>
      </c>
      <c r="E668" s="73">
        <v>20647</v>
      </c>
      <c r="F668" s="80">
        <f t="shared" si="10"/>
        <v>6270.4939000000004</v>
      </c>
      <c r="G668" s="71" t="s">
        <v>50</v>
      </c>
    </row>
    <row r="669" spans="1:7" x14ac:dyDescent="0.25">
      <c r="A669" s="71" t="s">
        <v>285</v>
      </c>
      <c r="B669" s="77" t="s">
        <v>156</v>
      </c>
      <c r="C669" s="71" t="s">
        <v>93</v>
      </c>
      <c r="D669" s="72">
        <v>4.0399999999999998E-2</v>
      </c>
      <c r="E669" s="73">
        <v>2361</v>
      </c>
      <c r="F669" s="80">
        <f t="shared" si="10"/>
        <v>95.384399999999999</v>
      </c>
      <c r="G669" s="71" t="s">
        <v>50</v>
      </c>
    </row>
    <row r="670" spans="1:7" x14ac:dyDescent="0.25">
      <c r="A670" s="71" t="s">
        <v>285</v>
      </c>
      <c r="B670" s="77" t="s">
        <v>156</v>
      </c>
      <c r="C670" s="71" t="s">
        <v>93</v>
      </c>
      <c r="D670" s="72">
        <v>2.8799999999999999E-2</v>
      </c>
      <c r="E670" s="73">
        <v>1683</v>
      </c>
      <c r="F670" s="80">
        <f t="shared" si="10"/>
        <v>48.470399999999998</v>
      </c>
      <c r="G670" s="71" t="s">
        <v>50</v>
      </c>
    </row>
    <row r="671" spans="1:7" x14ac:dyDescent="0.25">
      <c r="A671" s="71" t="s">
        <v>306</v>
      </c>
      <c r="B671" s="77" t="s">
        <v>13</v>
      </c>
      <c r="C671" s="71" t="s">
        <v>14</v>
      </c>
      <c r="D671" s="72">
        <v>0.29470000000000002</v>
      </c>
      <c r="E671" s="73">
        <v>75550</v>
      </c>
      <c r="F671" s="80">
        <f t="shared" si="10"/>
        <v>22264.585000000003</v>
      </c>
      <c r="G671" s="71" t="s">
        <v>15</v>
      </c>
    </row>
    <row r="672" spans="1:7" x14ac:dyDescent="0.25">
      <c r="A672" s="71" t="s">
        <v>306</v>
      </c>
      <c r="B672" s="77" t="s">
        <v>13</v>
      </c>
      <c r="C672" s="71" t="s">
        <v>14</v>
      </c>
      <c r="D672" s="72">
        <v>1.52E-2</v>
      </c>
      <c r="E672" s="73">
        <v>3897</v>
      </c>
      <c r="F672" s="80">
        <f t="shared" si="10"/>
        <v>59.234400000000001</v>
      </c>
      <c r="G672" s="71" t="s">
        <v>15</v>
      </c>
    </row>
    <row r="673" spans="1:7" x14ac:dyDescent="0.25">
      <c r="A673" s="71" t="s">
        <v>286</v>
      </c>
      <c r="B673" s="77" t="s">
        <v>287</v>
      </c>
      <c r="C673" s="71" t="s">
        <v>288</v>
      </c>
      <c r="D673" s="72">
        <v>1.5100000000000001E-2</v>
      </c>
      <c r="E673" s="73">
        <v>2106</v>
      </c>
      <c r="F673" s="80">
        <f t="shared" si="10"/>
        <v>31.800600000000003</v>
      </c>
      <c r="G673" s="71" t="s">
        <v>20</v>
      </c>
    </row>
    <row r="674" spans="1:7" x14ac:dyDescent="0.25">
      <c r="A674" s="71" t="s">
        <v>286</v>
      </c>
      <c r="B674" s="77" t="s">
        <v>287</v>
      </c>
      <c r="C674" s="71" t="s">
        <v>288</v>
      </c>
      <c r="D674" s="72">
        <v>1E-3</v>
      </c>
      <c r="E674" s="73">
        <v>139</v>
      </c>
      <c r="F674" s="80">
        <f t="shared" si="10"/>
        <v>0.13900000000000001</v>
      </c>
      <c r="G674" s="71" t="s">
        <v>20</v>
      </c>
    </row>
    <row r="675" spans="1:7" x14ac:dyDescent="0.25">
      <c r="A675" s="71" t="s">
        <v>286</v>
      </c>
      <c r="B675" s="77" t="s">
        <v>287</v>
      </c>
      <c r="C675" s="71" t="s">
        <v>288</v>
      </c>
      <c r="D675" s="72">
        <v>1.36</v>
      </c>
      <c r="E675" s="73">
        <v>0</v>
      </c>
      <c r="F675" s="80">
        <f t="shared" si="10"/>
        <v>0</v>
      </c>
      <c r="G675" s="71" t="s">
        <v>20</v>
      </c>
    </row>
    <row r="676" spans="1:7" x14ac:dyDescent="0.25">
      <c r="A676" s="71" t="s">
        <v>286</v>
      </c>
      <c r="B676" s="77" t="s">
        <v>287</v>
      </c>
      <c r="C676" s="71" t="s">
        <v>288</v>
      </c>
      <c r="D676" s="72">
        <v>1</v>
      </c>
      <c r="E676" s="73">
        <v>2281</v>
      </c>
      <c r="F676" s="80">
        <f t="shared" si="10"/>
        <v>2281</v>
      </c>
      <c r="G676" s="71" t="s">
        <v>20</v>
      </c>
    </row>
    <row r="677" spans="1:7" x14ac:dyDescent="0.25">
      <c r="A677" s="71" t="s">
        <v>458</v>
      </c>
      <c r="B677" s="77" t="s">
        <v>77</v>
      </c>
      <c r="C677" s="71" t="s">
        <v>26</v>
      </c>
      <c r="D677" s="72">
        <v>0.28799999999999998</v>
      </c>
      <c r="E677" s="73">
        <v>16029</v>
      </c>
      <c r="F677" s="80">
        <f t="shared" si="10"/>
        <v>4616.3519999999999</v>
      </c>
      <c r="G677" s="71" t="s">
        <v>10</v>
      </c>
    </row>
    <row r="678" spans="1:7" x14ac:dyDescent="0.25">
      <c r="A678" s="71" t="s">
        <v>459</v>
      </c>
      <c r="B678" s="77" t="s">
        <v>101</v>
      </c>
      <c r="C678" s="71" t="s">
        <v>24</v>
      </c>
      <c r="D678" s="72">
        <v>1</v>
      </c>
      <c r="E678" s="73">
        <v>202750</v>
      </c>
      <c r="F678" s="80">
        <f t="shared" si="10"/>
        <v>202750</v>
      </c>
      <c r="G678" s="71" t="s">
        <v>10</v>
      </c>
    </row>
    <row r="679" spans="1:7" x14ac:dyDescent="0.25">
      <c r="A679" s="71" t="s">
        <v>346</v>
      </c>
      <c r="B679" s="77" t="s">
        <v>266</v>
      </c>
      <c r="C679" s="71" t="s">
        <v>93</v>
      </c>
      <c r="D679" s="72">
        <v>0.42</v>
      </c>
      <c r="E679" s="73">
        <v>82953</v>
      </c>
      <c r="F679" s="80">
        <f t="shared" si="10"/>
        <v>34840.26</v>
      </c>
      <c r="G679" s="71" t="s">
        <v>297</v>
      </c>
    </row>
    <row r="680" spans="1:7" x14ac:dyDescent="0.25">
      <c r="A680" s="71" t="s">
        <v>537</v>
      </c>
      <c r="B680" s="77" t="s">
        <v>213</v>
      </c>
      <c r="C680" s="71" t="s">
        <v>24</v>
      </c>
      <c r="D680" s="72">
        <v>1</v>
      </c>
      <c r="E680" s="73">
        <v>167271</v>
      </c>
      <c r="F680" s="80">
        <f t="shared" si="10"/>
        <v>167271</v>
      </c>
      <c r="G680" s="71" t="s">
        <v>10</v>
      </c>
    </row>
    <row r="681" spans="1:7" x14ac:dyDescent="0.25">
      <c r="A681" s="71" t="s">
        <v>538</v>
      </c>
      <c r="B681" s="77" t="s">
        <v>212</v>
      </c>
      <c r="C681" s="71" t="s">
        <v>24</v>
      </c>
      <c r="D681" s="72">
        <v>1</v>
      </c>
      <c r="E681" s="73">
        <v>262713</v>
      </c>
      <c r="F681" s="80">
        <f t="shared" si="10"/>
        <v>262713</v>
      </c>
      <c r="G681" s="71" t="s">
        <v>10</v>
      </c>
    </row>
    <row r="682" spans="1:7" x14ac:dyDescent="0.25">
      <c r="A682" s="71" t="s">
        <v>539</v>
      </c>
      <c r="B682" s="77" t="s">
        <v>211</v>
      </c>
      <c r="C682" s="71" t="s">
        <v>24</v>
      </c>
      <c r="D682" s="72">
        <v>1</v>
      </c>
      <c r="E682" s="73">
        <v>360927</v>
      </c>
      <c r="F682" s="80">
        <f t="shared" si="10"/>
        <v>360927</v>
      </c>
      <c r="G682" s="71" t="s">
        <v>10</v>
      </c>
    </row>
    <row r="683" spans="1:7" x14ac:dyDescent="0.25">
      <c r="A683" s="71" t="s">
        <v>540</v>
      </c>
      <c r="B683" s="77" t="s">
        <v>210</v>
      </c>
      <c r="C683" s="71" t="s">
        <v>24</v>
      </c>
      <c r="D683" s="72">
        <v>1</v>
      </c>
      <c r="E683" s="73">
        <v>208160</v>
      </c>
      <c r="F683" s="80">
        <f t="shared" si="10"/>
        <v>208160</v>
      </c>
      <c r="G683" s="71" t="s">
        <v>10</v>
      </c>
    </row>
    <row r="684" spans="1:7" x14ac:dyDescent="0.25">
      <c r="A684" s="71" t="s">
        <v>541</v>
      </c>
      <c r="B684" s="77" t="s">
        <v>209</v>
      </c>
      <c r="C684" s="71" t="s">
        <v>24</v>
      </c>
      <c r="D684" s="72">
        <v>1</v>
      </c>
      <c r="E684" s="73">
        <v>121695</v>
      </c>
      <c r="F684" s="80">
        <f t="shared" si="10"/>
        <v>121695</v>
      </c>
      <c r="G684" s="71" t="s">
        <v>10</v>
      </c>
    </row>
    <row r="685" spans="1:7" x14ac:dyDescent="0.25">
      <c r="A685" s="71" t="s">
        <v>542</v>
      </c>
      <c r="B685" s="77" t="s">
        <v>208</v>
      </c>
      <c r="C685" s="71" t="s">
        <v>24</v>
      </c>
      <c r="D685" s="72">
        <v>1</v>
      </c>
      <c r="E685" s="73">
        <v>63173</v>
      </c>
      <c r="F685" s="80">
        <f t="shared" si="10"/>
        <v>63173</v>
      </c>
      <c r="G685" s="71" t="s">
        <v>10</v>
      </c>
    </row>
    <row r="686" spans="1:7" x14ac:dyDescent="0.25">
      <c r="A686" s="71" t="s">
        <v>543</v>
      </c>
      <c r="B686" s="77" t="s">
        <v>207</v>
      </c>
      <c r="C686" s="71" t="s">
        <v>24</v>
      </c>
      <c r="D686" s="72">
        <v>1</v>
      </c>
      <c r="E686" s="73">
        <v>208160</v>
      </c>
      <c r="F686" s="80">
        <f t="shared" si="10"/>
        <v>208160</v>
      </c>
      <c r="G686" s="71" t="s">
        <v>10</v>
      </c>
    </row>
    <row r="687" spans="1:7" x14ac:dyDescent="0.25">
      <c r="A687" s="71" t="s">
        <v>296</v>
      </c>
      <c r="B687" s="77" t="s">
        <v>262</v>
      </c>
      <c r="C687" s="71" t="s">
        <v>93</v>
      </c>
      <c r="D687" s="72">
        <v>0.35</v>
      </c>
      <c r="E687" s="73">
        <v>69128</v>
      </c>
      <c r="F687" s="80">
        <f t="shared" si="10"/>
        <v>24194.799999999999</v>
      </c>
      <c r="G687" s="71" t="s">
        <v>297</v>
      </c>
    </row>
    <row r="688" spans="1:7" x14ac:dyDescent="0.25">
      <c r="A688" s="71" t="s">
        <v>286</v>
      </c>
      <c r="B688" s="77" t="s">
        <v>287</v>
      </c>
      <c r="C688" s="71" t="s">
        <v>288</v>
      </c>
      <c r="D688" s="72">
        <v>1</v>
      </c>
      <c r="E688" s="73">
        <v>3456</v>
      </c>
      <c r="F688" s="80">
        <f t="shared" si="10"/>
        <v>3456</v>
      </c>
      <c r="G688" s="71" t="s">
        <v>20</v>
      </c>
    </row>
    <row r="689" spans="1:7" x14ac:dyDescent="0.25">
      <c r="A689" s="71" t="s">
        <v>298</v>
      </c>
      <c r="B689" s="77" t="s">
        <v>275</v>
      </c>
      <c r="C689" s="71" t="s">
        <v>22</v>
      </c>
      <c r="D689" s="72">
        <v>0.16270000000000001</v>
      </c>
      <c r="E689" s="73">
        <v>24411</v>
      </c>
      <c r="F689" s="80">
        <f t="shared" si="10"/>
        <v>3971.6697000000004</v>
      </c>
      <c r="G689" s="71" t="s">
        <v>20</v>
      </c>
    </row>
    <row r="690" spans="1:7" x14ac:dyDescent="0.25">
      <c r="A690" s="71" t="s">
        <v>294</v>
      </c>
      <c r="B690" s="77" t="s">
        <v>274</v>
      </c>
      <c r="C690" s="71" t="s">
        <v>19</v>
      </c>
      <c r="D690" s="72">
        <v>1.57</v>
      </c>
      <c r="E690" s="73">
        <v>324868</v>
      </c>
      <c r="F690" s="80">
        <f t="shared" si="10"/>
        <v>510042.76</v>
      </c>
      <c r="G690" s="71" t="s">
        <v>20</v>
      </c>
    </row>
    <row r="691" spans="1:7" x14ac:dyDescent="0.25">
      <c r="A691" s="71" t="s">
        <v>295</v>
      </c>
      <c r="B691" s="77" t="s">
        <v>273</v>
      </c>
      <c r="C691" s="71" t="s">
        <v>24</v>
      </c>
      <c r="D691" s="72">
        <v>4.9200000000000001E-2</v>
      </c>
      <c r="E691" s="73">
        <v>19159</v>
      </c>
      <c r="F691" s="80">
        <f t="shared" si="10"/>
        <v>942.62279999999998</v>
      </c>
      <c r="G691" s="71" t="s">
        <v>20</v>
      </c>
    </row>
    <row r="692" spans="1:7" x14ac:dyDescent="0.25">
      <c r="A692" s="71" t="s">
        <v>329</v>
      </c>
      <c r="B692" s="77" t="s">
        <v>46</v>
      </c>
      <c r="C692" s="71" t="s">
        <v>24</v>
      </c>
      <c r="D692" s="72">
        <v>1</v>
      </c>
      <c r="E692" s="73">
        <v>391667</v>
      </c>
      <c r="F692" s="80">
        <f t="shared" si="10"/>
        <v>391667</v>
      </c>
      <c r="G692" s="71" t="s">
        <v>20</v>
      </c>
    </row>
    <row r="693" spans="1:7" x14ac:dyDescent="0.25">
      <c r="A693" s="71" t="s">
        <v>285</v>
      </c>
      <c r="B693" s="77" t="s">
        <v>156</v>
      </c>
      <c r="C693" s="71" t="s">
        <v>93</v>
      </c>
      <c r="D693" s="72">
        <v>0.1</v>
      </c>
      <c r="E693" s="73">
        <v>6799</v>
      </c>
      <c r="F693" s="80">
        <f t="shared" si="10"/>
        <v>679.90000000000009</v>
      </c>
      <c r="G693" s="71" t="s">
        <v>50</v>
      </c>
    </row>
    <row r="694" spans="1:7" x14ac:dyDescent="0.25">
      <c r="A694" s="71" t="s">
        <v>293</v>
      </c>
      <c r="B694" s="77" t="s">
        <v>117</v>
      </c>
      <c r="C694" s="71" t="s">
        <v>19</v>
      </c>
      <c r="D694" s="72">
        <v>0.75</v>
      </c>
      <c r="E694" s="73">
        <v>3647</v>
      </c>
      <c r="F694" s="80">
        <f t="shared" si="10"/>
        <v>2735.25</v>
      </c>
      <c r="G694" s="71" t="s">
        <v>20</v>
      </c>
    </row>
    <row r="695" spans="1:7" x14ac:dyDescent="0.25">
      <c r="A695" s="71" t="s">
        <v>317</v>
      </c>
      <c r="B695" s="77" t="s">
        <v>147</v>
      </c>
      <c r="C695" s="71" t="s">
        <v>24</v>
      </c>
      <c r="D695" s="72">
        <v>0</v>
      </c>
      <c r="E695" s="73">
        <v>0</v>
      </c>
      <c r="F695" s="80">
        <f t="shared" si="10"/>
        <v>0</v>
      </c>
      <c r="G695" s="71" t="s">
        <v>10</v>
      </c>
    </row>
    <row r="696" spans="1:7" x14ac:dyDescent="0.25">
      <c r="A696" s="71" t="s">
        <v>318</v>
      </c>
      <c r="B696" s="77" t="s">
        <v>97</v>
      </c>
      <c r="C696" s="71" t="s">
        <v>93</v>
      </c>
      <c r="D696" s="72">
        <v>0</v>
      </c>
      <c r="E696" s="73">
        <v>0</v>
      </c>
      <c r="F696" s="80">
        <f t="shared" si="10"/>
        <v>0</v>
      </c>
      <c r="G696" s="71" t="s">
        <v>50</v>
      </c>
    </row>
    <row r="697" spans="1:7" x14ac:dyDescent="0.25">
      <c r="A697" s="71" t="s">
        <v>285</v>
      </c>
      <c r="B697" s="77" t="s">
        <v>156</v>
      </c>
      <c r="C697" s="71" t="s">
        <v>93</v>
      </c>
      <c r="D697" s="72">
        <v>1.1999999999999999E-3</v>
      </c>
      <c r="E697" s="73">
        <v>82</v>
      </c>
      <c r="F697" s="80">
        <f t="shared" si="10"/>
        <v>9.8399999999999987E-2</v>
      </c>
      <c r="G697" s="71" t="s">
        <v>50</v>
      </c>
    </row>
    <row r="698" spans="1:7" x14ac:dyDescent="0.25">
      <c r="A698" s="71" t="s">
        <v>306</v>
      </c>
      <c r="B698" s="77" t="s">
        <v>13</v>
      </c>
      <c r="C698" s="71" t="s">
        <v>14</v>
      </c>
      <c r="D698" s="72">
        <v>2.9999999999999997E-4</v>
      </c>
      <c r="E698" s="73">
        <v>77</v>
      </c>
      <c r="F698" s="80">
        <f t="shared" si="10"/>
        <v>2.3099999999999999E-2</v>
      </c>
      <c r="G698" s="71" t="s">
        <v>15</v>
      </c>
    </row>
    <row r="699" spans="1:7" x14ac:dyDescent="0.25">
      <c r="A699" s="71" t="s">
        <v>286</v>
      </c>
      <c r="B699" s="77" t="s">
        <v>287</v>
      </c>
      <c r="C699" s="71" t="s">
        <v>288</v>
      </c>
      <c r="D699" s="72">
        <v>5.9999999999999995E-4</v>
      </c>
      <c r="E699" s="73">
        <v>84</v>
      </c>
      <c r="F699" s="80">
        <f t="shared" si="10"/>
        <v>5.0399999999999993E-2</v>
      </c>
      <c r="G699" s="71" t="s">
        <v>20</v>
      </c>
    </row>
    <row r="700" spans="1:7" x14ac:dyDescent="0.25">
      <c r="A700" s="71" t="s">
        <v>544</v>
      </c>
      <c r="B700" s="77" t="s">
        <v>253</v>
      </c>
      <c r="C700" s="71" t="s">
        <v>11</v>
      </c>
      <c r="D700" s="72">
        <v>1.05</v>
      </c>
      <c r="E700" s="73">
        <v>1584</v>
      </c>
      <c r="F700" s="80">
        <f t="shared" si="10"/>
        <v>1663.2</v>
      </c>
      <c r="G700" s="71" t="s">
        <v>10</v>
      </c>
    </row>
    <row r="701" spans="1:7" x14ac:dyDescent="0.25">
      <c r="A701" s="71" t="s">
        <v>317</v>
      </c>
      <c r="B701" s="77" t="s">
        <v>147</v>
      </c>
      <c r="C701" s="71" t="s">
        <v>24</v>
      </c>
      <c r="D701" s="72">
        <v>0</v>
      </c>
      <c r="E701" s="73">
        <v>0</v>
      </c>
      <c r="F701" s="80">
        <f t="shared" si="10"/>
        <v>0</v>
      </c>
      <c r="G701" s="71" t="s">
        <v>10</v>
      </c>
    </row>
    <row r="702" spans="1:7" x14ac:dyDescent="0.25">
      <c r="A702" s="71" t="s">
        <v>318</v>
      </c>
      <c r="B702" s="77" t="s">
        <v>97</v>
      </c>
      <c r="C702" s="71" t="s">
        <v>93</v>
      </c>
      <c r="D702" s="72">
        <v>0</v>
      </c>
      <c r="E702" s="73">
        <v>0</v>
      </c>
      <c r="F702" s="80">
        <f t="shared" si="10"/>
        <v>0</v>
      </c>
      <c r="G702" s="71" t="s">
        <v>50</v>
      </c>
    </row>
    <row r="703" spans="1:7" x14ac:dyDescent="0.25">
      <c r="A703" s="71" t="s">
        <v>285</v>
      </c>
      <c r="B703" s="77" t="s">
        <v>156</v>
      </c>
      <c r="C703" s="71" t="s">
        <v>93</v>
      </c>
      <c r="D703" s="72">
        <v>1.1999999999999999E-3</v>
      </c>
      <c r="E703" s="73">
        <v>82</v>
      </c>
      <c r="F703" s="80">
        <f t="shared" si="10"/>
        <v>9.8399999999999987E-2</v>
      </c>
      <c r="G703" s="71" t="s">
        <v>50</v>
      </c>
    </row>
    <row r="704" spans="1:7" x14ac:dyDescent="0.25">
      <c r="A704" s="71" t="s">
        <v>306</v>
      </c>
      <c r="B704" s="77" t="s">
        <v>13</v>
      </c>
      <c r="C704" s="71" t="s">
        <v>14</v>
      </c>
      <c r="D704" s="72">
        <v>2.9999999999999997E-4</v>
      </c>
      <c r="E704" s="73">
        <v>77</v>
      </c>
      <c r="F704" s="80">
        <f t="shared" si="10"/>
        <v>2.3099999999999999E-2</v>
      </c>
      <c r="G704" s="71" t="s">
        <v>15</v>
      </c>
    </row>
    <row r="705" spans="1:7" x14ac:dyDescent="0.25">
      <c r="A705" s="71" t="s">
        <v>286</v>
      </c>
      <c r="B705" s="77" t="s">
        <v>287</v>
      </c>
      <c r="C705" s="71" t="s">
        <v>288</v>
      </c>
      <c r="D705" s="72">
        <v>5.9999999999999995E-4</v>
      </c>
      <c r="E705" s="73">
        <v>84</v>
      </c>
      <c r="F705" s="80">
        <f t="shared" si="10"/>
        <v>5.0399999999999993E-2</v>
      </c>
      <c r="G705" s="71" t="s">
        <v>20</v>
      </c>
    </row>
    <row r="706" spans="1:7" x14ac:dyDescent="0.25">
      <c r="A706" s="71" t="s">
        <v>544</v>
      </c>
      <c r="B706" s="77" t="s">
        <v>253</v>
      </c>
      <c r="C706" s="71" t="s">
        <v>11</v>
      </c>
      <c r="D706" s="72">
        <v>1.05</v>
      </c>
      <c r="E706" s="73">
        <v>1584</v>
      </c>
      <c r="F706" s="80">
        <f t="shared" si="10"/>
        <v>1663.2</v>
      </c>
      <c r="G706" s="71" t="s">
        <v>10</v>
      </c>
    </row>
    <row r="707" spans="1:7" x14ac:dyDescent="0.25">
      <c r="A707" s="71" t="s">
        <v>307</v>
      </c>
      <c r="B707" s="77" t="s">
        <v>170</v>
      </c>
      <c r="C707" s="71" t="s">
        <v>11</v>
      </c>
      <c r="D707" s="72">
        <v>0.01</v>
      </c>
      <c r="E707" s="73">
        <v>65</v>
      </c>
      <c r="F707" s="80">
        <f t="shared" ref="F707:F770" si="11">+D707*E707</f>
        <v>0.65</v>
      </c>
      <c r="G707" s="71" t="s">
        <v>10</v>
      </c>
    </row>
    <row r="708" spans="1:7" x14ac:dyDescent="0.25">
      <c r="A708" s="71" t="s">
        <v>308</v>
      </c>
      <c r="B708" s="77" t="s">
        <v>82</v>
      </c>
      <c r="C708" s="71" t="s">
        <v>60</v>
      </c>
      <c r="D708" s="72">
        <v>0.02</v>
      </c>
      <c r="E708" s="73">
        <v>90</v>
      </c>
      <c r="F708" s="80">
        <f t="shared" si="11"/>
        <v>1.8</v>
      </c>
      <c r="G708" s="71" t="s">
        <v>10</v>
      </c>
    </row>
    <row r="709" spans="1:7" x14ac:dyDescent="0.25">
      <c r="A709" s="71" t="s">
        <v>309</v>
      </c>
      <c r="B709" s="77" t="s">
        <v>126</v>
      </c>
      <c r="C709" s="71" t="s">
        <v>49</v>
      </c>
      <c r="D709" s="72">
        <v>2.0000000000000001E-4</v>
      </c>
      <c r="E709" s="73">
        <v>450</v>
      </c>
      <c r="F709" s="80">
        <f t="shared" si="11"/>
        <v>9.0000000000000011E-2</v>
      </c>
      <c r="G709" s="71" t="s">
        <v>20</v>
      </c>
    </row>
    <row r="710" spans="1:7" x14ac:dyDescent="0.25">
      <c r="A710" s="71" t="s">
        <v>310</v>
      </c>
      <c r="B710" s="77" t="s">
        <v>133</v>
      </c>
      <c r="C710" s="71" t="s">
        <v>25</v>
      </c>
      <c r="D710" s="72">
        <v>1</v>
      </c>
      <c r="E710" s="73">
        <v>6163</v>
      </c>
      <c r="F710" s="80">
        <f t="shared" si="11"/>
        <v>6163</v>
      </c>
      <c r="G710" s="71" t="s">
        <v>10</v>
      </c>
    </row>
    <row r="711" spans="1:7" x14ac:dyDescent="0.25">
      <c r="A711" s="71" t="s">
        <v>311</v>
      </c>
      <c r="B711" s="77" t="s">
        <v>150</v>
      </c>
      <c r="C711" s="71" t="s">
        <v>49</v>
      </c>
      <c r="D711" s="72">
        <v>1E-4</v>
      </c>
      <c r="E711" s="73">
        <v>297</v>
      </c>
      <c r="F711" s="80">
        <f t="shared" si="11"/>
        <v>2.9700000000000001E-2</v>
      </c>
      <c r="G711" s="71" t="s">
        <v>50</v>
      </c>
    </row>
    <row r="712" spans="1:7" x14ac:dyDescent="0.25">
      <c r="A712" s="71" t="s">
        <v>312</v>
      </c>
      <c r="B712" s="77" t="s">
        <v>149</v>
      </c>
      <c r="C712" s="71" t="s">
        <v>49</v>
      </c>
      <c r="D712" s="72">
        <v>1E-4</v>
      </c>
      <c r="E712" s="73">
        <v>251</v>
      </c>
      <c r="F712" s="80">
        <f t="shared" si="11"/>
        <v>2.5100000000000001E-2</v>
      </c>
      <c r="G712" s="71" t="s">
        <v>50</v>
      </c>
    </row>
    <row r="713" spans="1:7" x14ac:dyDescent="0.25">
      <c r="A713" s="71" t="s">
        <v>313</v>
      </c>
      <c r="B713" s="77" t="s">
        <v>48</v>
      </c>
      <c r="C713" s="71" t="s">
        <v>49</v>
      </c>
      <c r="D713" s="72">
        <v>1E-4</v>
      </c>
      <c r="E713" s="73">
        <v>419</v>
      </c>
      <c r="F713" s="80">
        <f t="shared" si="11"/>
        <v>4.19E-2</v>
      </c>
      <c r="G713" s="71" t="s">
        <v>50</v>
      </c>
    </row>
    <row r="714" spans="1:7" x14ac:dyDescent="0.25">
      <c r="A714" s="71" t="s">
        <v>286</v>
      </c>
      <c r="B714" s="77" t="s">
        <v>287</v>
      </c>
      <c r="C714" s="71" t="s">
        <v>288</v>
      </c>
      <c r="D714" s="72">
        <v>1</v>
      </c>
      <c r="E714" s="73">
        <v>29</v>
      </c>
      <c r="F714" s="80">
        <f t="shared" si="11"/>
        <v>29</v>
      </c>
      <c r="G714" s="71" t="s">
        <v>20</v>
      </c>
    </row>
    <row r="715" spans="1:7" x14ac:dyDescent="0.25">
      <c r="A715" s="71" t="s">
        <v>314</v>
      </c>
      <c r="B715" s="77" t="s">
        <v>315</v>
      </c>
      <c r="C715" s="71" t="s">
        <v>288</v>
      </c>
      <c r="D715" s="72">
        <v>1</v>
      </c>
      <c r="E715" s="73">
        <v>10</v>
      </c>
      <c r="F715" s="80">
        <f t="shared" si="11"/>
        <v>10</v>
      </c>
      <c r="G715" s="71" t="s">
        <v>10</v>
      </c>
    </row>
    <row r="716" spans="1:7" x14ac:dyDescent="0.25">
      <c r="A716" s="71" t="s">
        <v>306</v>
      </c>
      <c r="B716" s="77" t="s">
        <v>13</v>
      </c>
      <c r="C716" s="71" t="s">
        <v>14</v>
      </c>
      <c r="D716" s="72">
        <v>0.2167</v>
      </c>
      <c r="E716" s="73">
        <v>55554</v>
      </c>
      <c r="F716" s="80">
        <f t="shared" si="11"/>
        <v>12038.551800000001</v>
      </c>
      <c r="G716" s="71" t="s">
        <v>15</v>
      </c>
    </row>
    <row r="717" spans="1:7" x14ac:dyDescent="0.25">
      <c r="A717" s="71" t="s">
        <v>286</v>
      </c>
      <c r="B717" s="77" t="s">
        <v>287</v>
      </c>
      <c r="C717" s="71" t="s">
        <v>288</v>
      </c>
      <c r="D717" s="72">
        <v>1</v>
      </c>
      <c r="E717" s="73">
        <v>12</v>
      </c>
      <c r="F717" s="80">
        <f t="shared" si="11"/>
        <v>12</v>
      </c>
      <c r="G717" s="71" t="s">
        <v>20</v>
      </c>
    </row>
    <row r="718" spans="1:7" x14ac:dyDescent="0.25">
      <c r="A718" s="71" t="s">
        <v>316</v>
      </c>
      <c r="B718" s="77" t="s">
        <v>70</v>
      </c>
      <c r="C718" s="71" t="s">
        <v>22</v>
      </c>
      <c r="D718" s="72">
        <v>4.0000000000000001E-3</v>
      </c>
      <c r="E718" s="73">
        <v>4638</v>
      </c>
      <c r="F718" s="80">
        <f t="shared" si="11"/>
        <v>18.552</v>
      </c>
      <c r="G718" s="71" t="s">
        <v>20</v>
      </c>
    </row>
    <row r="719" spans="1:7" x14ac:dyDescent="0.25">
      <c r="A719" s="71" t="s">
        <v>321</v>
      </c>
      <c r="B719" s="77" t="s">
        <v>284</v>
      </c>
      <c r="C719" s="71" t="s">
        <v>93</v>
      </c>
      <c r="D719" s="72">
        <v>4.0000000000000001E-3</v>
      </c>
      <c r="E719" s="73">
        <v>584</v>
      </c>
      <c r="F719" s="80">
        <f t="shared" si="11"/>
        <v>2.3359999999999999</v>
      </c>
      <c r="G719" s="71" t="s">
        <v>255</v>
      </c>
    </row>
    <row r="720" spans="1:7" x14ac:dyDescent="0.25">
      <c r="A720" s="71" t="s">
        <v>317</v>
      </c>
      <c r="B720" s="77" t="s">
        <v>147</v>
      </c>
      <c r="C720" s="71" t="s">
        <v>24</v>
      </c>
      <c r="D720" s="72">
        <v>1E-4</v>
      </c>
      <c r="E720" s="73">
        <v>24</v>
      </c>
      <c r="F720" s="80">
        <f t="shared" si="11"/>
        <v>2.4000000000000002E-3</v>
      </c>
      <c r="G720" s="71" t="s">
        <v>10</v>
      </c>
    </row>
    <row r="721" spans="1:7" x14ac:dyDescent="0.25">
      <c r="A721" s="71" t="s">
        <v>318</v>
      </c>
      <c r="B721" s="77" t="s">
        <v>97</v>
      </c>
      <c r="C721" s="71" t="s">
        <v>93</v>
      </c>
      <c r="D721" s="72">
        <v>2.9999999999999997E-4</v>
      </c>
      <c r="E721" s="73">
        <v>35</v>
      </c>
      <c r="F721" s="80">
        <f t="shared" si="11"/>
        <v>1.0499999999999999E-2</v>
      </c>
      <c r="G721" s="71" t="s">
        <v>50</v>
      </c>
    </row>
    <row r="722" spans="1:7" x14ac:dyDescent="0.25">
      <c r="A722" s="71" t="s">
        <v>285</v>
      </c>
      <c r="B722" s="77" t="s">
        <v>156</v>
      </c>
      <c r="C722" s="71" t="s">
        <v>93</v>
      </c>
      <c r="D722" s="72">
        <v>2.2200000000000001E-2</v>
      </c>
      <c r="E722" s="73">
        <v>1509</v>
      </c>
      <c r="F722" s="80">
        <f t="shared" si="11"/>
        <v>33.4998</v>
      </c>
      <c r="G722" s="71" t="s">
        <v>50</v>
      </c>
    </row>
    <row r="723" spans="1:7" x14ac:dyDescent="0.25">
      <c r="A723" s="71" t="s">
        <v>306</v>
      </c>
      <c r="B723" s="77" t="s">
        <v>13</v>
      </c>
      <c r="C723" s="71" t="s">
        <v>14</v>
      </c>
      <c r="D723" s="72">
        <v>0.2167</v>
      </c>
      <c r="E723" s="73">
        <v>55554</v>
      </c>
      <c r="F723" s="80">
        <f t="shared" si="11"/>
        <v>12038.551800000001</v>
      </c>
      <c r="G723" s="71" t="s">
        <v>15</v>
      </c>
    </row>
    <row r="724" spans="1:7" x14ac:dyDescent="0.25">
      <c r="A724" s="71" t="s">
        <v>286</v>
      </c>
      <c r="B724" s="77" t="s">
        <v>287</v>
      </c>
      <c r="C724" s="71" t="s">
        <v>288</v>
      </c>
      <c r="D724" s="72">
        <v>1</v>
      </c>
      <c r="E724" s="73">
        <v>837</v>
      </c>
      <c r="F724" s="80">
        <f t="shared" si="11"/>
        <v>837</v>
      </c>
      <c r="G724" s="71" t="s">
        <v>20</v>
      </c>
    </row>
    <row r="725" spans="1:7" x14ac:dyDescent="0.25">
      <c r="A725" s="71" t="s">
        <v>286</v>
      </c>
      <c r="B725" s="77" t="s">
        <v>287</v>
      </c>
      <c r="C725" s="71" t="s">
        <v>288</v>
      </c>
      <c r="D725" s="72">
        <v>1.11E-2</v>
      </c>
      <c r="E725" s="73">
        <v>1548</v>
      </c>
      <c r="F725" s="80">
        <f t="shared" si="11"/>
        <v>17.1828</v>
      </c>
      <c r="G725" s="71" t="s">
        <v>20</v>
      </c>
    </row>
    <row r="726" spans="1:7" x14ac:dyDescent="0.25">
      <c r="A726" s="71" t="s">
        <v>319</v>
      </c>
      <c r="B726" s="77" t="s">
        <v>260</v>
      </c>
      <c r="C726" s="71" t="s">
        <v>93</v>
      </c>
      <c r="D726" s="72">
        <v>5.1999999999999998E-2</v>
      </c>
      <c r="E726" s="73">
        <v>15187</v>
      </c>
      <c r="F726" s="80">
        <f t="shared" si="11"/>
        <v>789.72399999999993</v>
      </c>
      <c r="G726" s="71" t="s">
        <v>297</v>
      </c>
    </row>
    <row r="727" spans="1:7" x14ac:dyDescent="0.25">
      <c r="A727" s="71" t="s">
        <v>286</v>
      </c>
      <c r="B727" s="77" t="s">
        <v>287</v>
      </c>
      <c r="C727" s="71" t="s">
        <v>288</v>
      </c>
      <c r="D727" s="72">
        <v>1</v>
      </c>
      <c r="E727" s="73">
        <v>12</v>
      </c>
      <c r="F727" s="80">
        <f t="shared" si="11"/>
        <v>12</v>
      </c>
      <c r="G727" s="71" t="s">
        <v>20</v>
      </c>
    </row>
    <row r="728" spans="1:7" x14ac:dyDescent="0.25">
      <c r="A728" s="71" t="s">
        <v>316</v>
      </c>
      <c r="B728" s="77" t="s">
        <v>70</v>
      </c>
      <c r="C728" s="71" t="s">
        <v>22</v>
      </c>
      <c r="D728" s="72">
        <v>4.0000000000000001E-3</v>
      </c>
      <c r="E728" s="73">
        <v>4638</v>
      </c>
      <c r="F728" s="80">
        <f t="shared" si="11"/>
        <v>18.552</v>
      </c>
      <c r="G728" s="71" t="s">
        <v>20</v>
      </c>
    </row>
    <row r="729" spans="1:7" x14ac:dyDescent="0.25">
      <c r="A729" s="71" t="s">
        <v>320</v>
      </c>
      <c r="B729" s="77" t="s">
        <v>206</v>
      </c>
      <c r="C729" s="71" t="s">
        <v>14</v>
      </c>
      <c r="D729" s="72">
        <v>8.6699999999999999E-2</v>
      </c>
      <c r="E729" s="73">
        <v>37139</v>
      </c>
      <c r="F729" s="80">
        <f t="shared" si="11"/>
        <v>3219.9513000000002</v>
      </c>
      <c r="G729" s="71" t="s">
        <v>15</v>
      </c>
    </row>
    <row r="730" spans="1:7" x14ac:dyDescent="0.25">
      <c r="A730" s="71" t="s">
        <v>321</v>
      </c>
      <c r="B730" s="77" t="s">
        <v>284</v>
      </c>
      <c r="C730" s="71" t="s">
        <v>93</v>
      </c>
      <c r="D730" s="72">
        <v>4.0000000000000001E-3</v>
      </c>
      <c r="E730" s="73">
        <v>584</v>
      </c>
      <c r="F730" s="80">
        <f t="shared" si="11"/>
        <v>2.3359999999999999</v>
      </c>
      <c r="G730" s="71" t="s">
        <v>255</v>
      </c>
    </row>
    <row r="731" spans="1:7" x14ac:dyDescent="0.25">
      <c r="A731" s="71" t="s">
        <v>286</v>
      </c>
      <c r="B731" s="77" t="s">
        <v>287</v>
      </c>
      <c r="C731" s="71" t="s">
        <v>288</v>
      </c>
      <c r="D731" s="72">
        <v>1</v>
      </c>
      <c r="E731" s="73">
        <v>12</v>
      </c>
      <c r="F731" s="80">
        <f t="shared" si="11"/>
        <v>12</v>
      </c>
      <c r="G731" s="71" t="s">
        <v>20</v>
      </c>
    </row>
    <row r="732" spans="1:7" x14ac:dyDescent="0.25">
      <c r="A732" s="71" t="s">
        <v>316</v>
      </c>
      <c r="B732" s="77" t="s">
        <v>70</v>
      </c>
      <c r="C732" s="71" t="s">
        <v>22</v>
      </c>
      <c r="D732" s="72">
        <v>4.0000000000000001E-3</v>
      </c>
      <c r="E732" s="73">
        <v>4638</v>
      </c>
      <c r="F732" s="80">
        <f t="shared" si="11"/>
        <v>18.552</v>
      </c>
      <c r="G732" s="71" t="s">
        <v>20</v>
      </c>
    </row>
    <row r="733" spans="1:7" x14ac:dyDescent="0.25">
      <c r="A733" s="71" t="s">
        <v>320</v>
      </c>
      <c r="B733" s="77" t="s">
        <v>206</v>
      </c>
      <c r="C733" s="71" t="s">
        <v>14</v>
      </c>
      <c r="D733" s="72">
        <v>8.1299999999999997E-2</v>
      </c>
      <c r="E733" s="73">
        <v>34826</v>
      </c>
      <c r="F733" s="80">
        <f t="shared" si="11"/>
        <v>2831.3537999999999</v>
      </c>
      <c r="G733" s="71" t="s">
        <v>15</v>
      </c>
    </row>
    <row r="734" spans="1:7" x14ac:dyDescent="0.25">
      <c r="A734" s="71" t="s">
        <v>321</v>
      </c>
      <c r="B734" s="77" t="s">
        <v>284</v>
      </c>
      <c r="C734" s="71" t="s">
        <v>93</v>
      </c>
      <c r="D734" s="72">
        <v>4.0000000000000001E-3</v>
      </c>
      <c r="E734" s="73">
        <v>584</v>
      </c>
      <c r="F734" s="80">
        <f t="shared" si="11"/>
        <v>2.3359999999999999</v>
      </c>
      <c r="G734" s="71" t="s">
        <v>255</v>
      </c>
    </row>
    <row r="735" spans="1:7" x14ac:dyDescent="0.25">
      <c r="A735" s="71" t="s">
        <v>306</v>
      </c>
      <c r="B735" s="77" t="s">
        <v>13</v>
      </c>
      <c r="C735" s="71" t="s">
        <v>14</v>
      </c>
      <c r="D735" s="72">
        <v>0.20330000000000001</v>
      </c>
      <c r="E735" s="73">
        <v>52118</v>
      </c>
      <c r="F735" s="80">
        <f t="shared" si="11"/>
        <v>10595.589400000001</v>
      </c>
      <c r="G735" s="71" t="s">
        <v>15</v>
      </c>
    </row>
    <row r="736" spans="1:7" x14ac:dyDescent="0.25">
      <c r="A736" s="71" t="s">
        <v>286</v>
      </c>
      <c r="B736" s="77" t="s">
        <v>287</v>
      </c>
      <c r="C736" s="71" t="s">
        <v>288</v>
      </c>
      <c r="D736" s="72">
        <v>1</v>
      </c>
      <c r="E736" s="73">
        <v>12</v>
      </c>
      <c r="F736" s="80">
        <f t="shared" si="11"/>
        <v>12</v>
      </c>
      <c r="G736" s="71" t="s">
        <v>20</v>
      </c>
    </row>
    <row r="737" spans="1:7" x14ac:dyDescent="0.25">
      <c r="A737" s="71" t="s">
        <v>316</v>
      </c>
      <c r="B737" s="77" t="s">
        <v>70</v>
      </c>
      <c r="C737" s="71" t="s">
        <v>22</v>
      </c>
      <c r="D737" s="72">
        <v>4.0000000000000001E-3</v>
      </c>
      <c r="E737" s="73">
        <v>4638</v>
      </c>
      <c r="F737" s="80">
        <f t="shared" si="11"/>
        <v>18.552</v>
      </c>
      <c r="G737" s="71" t="s">
        <v>20</v>
      </c>
    </row>
    <row r="738" spans="1:7" x14ac:dyDescent="0.25">
      <c r="A738" s="71" t="s">
        <v>321</v>
      </c>
      <c r="B738" s="77" t="s">
        <v>284</v>
      </c>
      <c r="C738" s="71" t="s">
        <v>93</v>
      </c>
      <c r="D738" s="72">
        <v>4.0000000000000001E-3</v>
      </c>
      <c r="E738" s="73">
        <v>584</v>
      </c>
      <c r="F738" s="80">
        <f t="shared" si="11"/>
        <v>2.3359999999999999</v>
      </c>
      <c r="G738" s="71" t="s">
        <v>255</v>
      </c>
    </row>
    <row r="739" spans="1:7" x14ac:dyDescent="0.25">
      <c r="A739" s="71" t="s">
        <v>322</v>
      </c>
      <c r="B739" s="77" t="s">
        <v>205</v>
      </c>
      <c r="C739" s="71" t="s">
        <v>26</v>
      </c>
      <c r="D739" s="72">
        <v>1</v>
      </c>
      <c r="E739" s="73">
        <v>2722</v>
      </c>
      <c r="F739" s="80">
        <f t="shared" si="11"/>
        <v>2722</v>
      </c>
      <c r="G739" s="71" t="s">
        <v>15</v>
      </c>
    </row>
    <row r="740" spans="1:7" x14ac:dyDescent="0.25">
      <c r="A740" s="71" t="s">
        <v>323</v>
      </c>
      <c r="B740" s="77" t="s">
        <v>29</v>
      </c>
      <c r="C740" s="71" t="s">
        <v>26</v>
      </c>
      <c r="D740" s="72">
        <v>1</v>
      </c>
      <c r="E740" s="73">
        <v>5175</v>
      </c>
      <c r="F740" s="80">
        <f t="shared" si="11"/>
        <v>5175</v>
      </c>
      <c r="G740" s="71" t="s">
        <v>15</v>
      </c>
    </row>
    <row r="741" spans="1:7" x14ac:dyDescent="0.25">
      <c r="A741" s="71" t="s">
        <v>324</v>
      </c>
      <c r="B741" s="77" t="s">
        <v>204</v>
      </c>
      <c r="C741" s="71" t="s">
        <v>26</v>
      </c>
      <c r="D741" s="72">
        <v>1</v>
      </c>
      <c r="E741" s="73">
        <v>2403</v>
      </c>
      <c r="F741" s="80">
        <f t="shared" si="11"/>
        <v>2403</v>
      </c>
      <c r="G741" s="71" t="s">
        <v>15</v>
      </c>
    </row>
    <row r="742" spans="1:7" x14ac:dyDescent="0.25">
      <c r="A742" s="71" t="s">
        <v>326</v>
      </c>
      <c r="B742" s="77" t="s">
        <v>69</v>
      </c>
      <c r="C742" s="71" t="s">
        <v>19</v>
      </c>
      <c r="D742" s="72">
        <v>1</v>
      </c>
      <c r="E742" s="73">
        <v>145886</v>
      </c>
      <c r="F742" s="80">
        <f t="shared" si="11"/>
        <v>145886</v>
      </c>
      <c r="G742" s="71" t="s">
        <v>20</v>
      </c>
    </row>
    <row r="743" spans="1:7" x14ac:dyDescent="0.25">
      <c r="A743" s="71" t="s">
        <v>327</v>
      </c>
      <c r="B743" s="77" t="s">
        <v>45</v>
      </c>
      <c r="C743" s="71" t="s">
        <v>24</v>
      </c>
      <c r="D743" s="72">
        <v>1</v>
      </c>
      <c r="E743" s="73">
        <v>299049</v>
      </c>
      <c r="F743" s="80">
        <f t="shared" si="11"/>
        <v>299049</v>
      </c>
      <c r="G743" s="71" t="s">
        <v>20</v>
      </c>
    </row>
    <row r="744" spans="1:7" x14ac:dyDescent="0.25">
      <c r="A744" s="71" t="s">
        <v>330</v>
      </c>
      <c r="B744" s="77" t="s">
        <v>98</v>
      </c>
      <c r="C744" s="71" t="s">
        <v>19</v>
      </c>
      <c r="D744" s="72">
        <v>1</v>
      </c>
      <c r="E744" s="73">
        <v>163756</v>
      </c>
      <c r="F744" s="80">
        <f t="shared" si="11"/>
        <v>163756</v>
      </c>
      <c r="G744" s="71" t="s">
        <v>20</v>
      </c>
    </row>
    <row r="745" spans="1:7" x14ac:dyDescent="0.25">
      <c r="A745" s="71" t="s">
        <v>331</v>
      </c>
      <c r="B745" s="77" t="s">
        <v>272</v>
      </c>
      <c r="C745" s="71" t="s">
        <v>19</v>
      </c>
      <c r="D745" s="72">
        <v>1</v>
      </c>
      <c r="E745" s="73">
        <v>105042</v>
      </c>
      <c r="F745" s="80">
        <f t="shared" si="11"/>
        <v>105042</v>
      </c>
      <c r="G745" s="71" t="s">
        <v>20</v>
      </c>
    </row>
    <row r="746" spans="1:7" x14ac:dyDescent="0.25">
      <c r="A746" s="71" t="s">
        <v>332</v>
      </c>
      <c r="B746" s="77" t="s">
        <v>271</v>
      </c>
      <c r="C746" s="71" t="s">
        <v>19</v>
      </c>
      <c r="D746" s="72">
        <v>1</v>
      </c>
      <c r="E746" s="73">
        <v>40455</v>
      </c>
      <c r="F746" s="80">
        <f t="shared" si="11"/>
        <v>40455</v>
      </c>
      <c r="G746" s="71" t="s">
        <v>20</v>
      </c>
    </row>
    <row r="747" spans="1:7" x14ac:dyDescent="0.25">
      <c r="A747" s="71" t="s">
        <v>285</v>
      </c>
      <c r="B747" s="77" t="s">
        <v>156</v>
      </c>
      <c r="C747" s="71" t="s">
        <v>93</v>
      </c>
      <c r="D747" s="72">
        <v>2.0000000000000001E-4</v>
      </c>
      <c r="E747" s="73">
        <v>14</v>
      </c>
      <c r="F747" s="80">
        <f t="shared" si="11"/>
        <v>2.8E-3</v>
      </c>
      <c r="G747" s="71" t="s">
        <v>50</v>
      </c>
    </row>
    <row r="748" spans="1:7" x14ac:dyDescent="0.25">
      <c r="A748" s="71" t="s">
        <v>306</v>
      </c>
      <c r="B748" s="77" t="s">
        <v>13</v>
      </c>
      <c r="C748" s="71" t="s">
        <v>14</v>
      </c>
      <c r="D748" s="72">
        <v>5.0000000000000001E-4</v>
      </c>
      <c r="E748" s="73">
        <v>128</v>
      </c>
      <c r="F748" s="80">
        <f t="shared" si="11"/>
        <v>6.4000000000000001E-2</v>
      </c>
      <c r="G748" s="71" t="s">
        <v>15</v>
      </c>
    </row>
    <row r="749" spans="1:7" x14ac:dyDescent="0.25">
      <c r="A749" s="71" t="s">
        <v>334</v>
      </c>
      <c r="B749" s="77" t="s">
        <v>270</v>
      </c>
      <c r="C749" s="71" t="s">
        <v>17</v>
      </c>
      <c r="D749" s="72">
        <v>1</v>
      </c>
      <c r="E749" s="73">
        <v>769</v>
      </c>
      <c r="F749" s="80">
        <f t="shared" si="11"/>
        <v>769</v>
      </c>
      <c r="G749" s="71" t="s">
        <v>20</v>
      </c>
    </row>
    <row r="750" spans="1:7" x14ac:dyDescent="0.25">
      <c r="A750" s="71" t="s">
        <v>336</v>
      </c>
      <c r="B750" s="77" t="s">
        <v>52</v>
      </c>
      <c r="C750" s="71" t="s">
        <v>26</v>
      </c>
      <c r="D750" s="72">
        <v>1.03</v>
      </c>
      <c r="E750" s="73">
        <v>59374</v>
      </c>
      <c r="F750" s="80">
        <f t="shared" si="11"/>
        <v>61155.22</v>
      </c>
      <c r="G750" s="71" t="s">
        <v>10</v>
      </c>
    </row>
    <row r="751" spans="1:7" x14ac:dyDescent="0.25">
      <c r="A751" s="71" t="s">
        <v>317</v>
      </c>
      <c r="B751" s="77" t="s">
        <v>147</v>
      </c>
      <c r="C751" s="71" t="s">
        <v>24</v>
      </c>
      <c r="D751" s="72">
        <v>1E-4</v>
      </c>
      <c r="E751" s="73">
        <v>24</v>
      </c>
      <c r="F751" s="80">
        <f t="shared" si="11"/>
        <v>2.4000000000000002E-3</v>
      </c>
      <c r="G751" s="71" t="s">
        <v>10</v>
      </c>
    </row>
    <row r="752" spans="1:7" x14ac:dyDescent="0.25">
      <c r="A752" s="71" t="s">
        <v>318</v>
      </c>
      <c r="B752" s="77" t="s">
        <v>97</v>
      </c>
      <c r="C752" s="71" t="s">
        <v>93</v>
      </c>
      <c r="D752" s="72">
        <v>5.9999999999999995E-4</v>
      </c>
      <c r="E752" s="73">
        <v>70</v>
      </c>
      <c r="F752" s="80">
        <f t="shared" si="11"/>
        <v>4.1999999999999996E-2</v>
      </c>
      <c r="G752" s="71" t="s">
        <v>50</v>
      </c>
    </row>
    <row r="753" spans="1:7" x14ac:dyDescent="0.25">
      <c r="A753" s="71" t="s">
        <v>285</v>
      </c>
      <c r="B753" s="77" t="s">
        <v>156</v>
      </c>
      <c r="C753" s="71" t="s">
        <v>93</v>
      </c>
      <c r="D753" s="72">
        <v>0.04</v>
      </c>
      <c r="E753" s="73">
        <v>2719</v>
      </c>
      <c r="F753" s="80">
        <f t="shared" si="11"/>
        <v>108.76</v>
      </c>
      <c r="G753" s="71" t="s">
        <v>50</v>
      </c>
    </row>
    <row r="754" spans="1:7" x14ac:dyDescent="0.25">
      <c r="A754" s="71" t="s">
        <v>286</v>
      </c>
      <c r="B754" s="77" t="s">
        <v>287</v>
      </c>
      <c r="C754" s="71" t="s">
        <v>288</v>
      </c>
      <c r="D754" s="72">
        <v>1</v>
      </c>
      <c r="E754" s="73">
        <v>117</v>
      </c>
      <c r="F754" s="80">
        <f t="shared" si="11"/>
        <v>117</v>
      </c>
      <c r="G754" s="71" t="s">
        <v>20</v>
      </c>
    </row>
    <row r="755" spans="1:7" x14ac:dyDescent="0.25">
      <c r="A755" s="71" t="s">
        <v>286</v>
      </c>
      <c r="B755" s="77" t="s">
        <v>287</v>
      </c>
      <c r="C755" s="71" t="s">
        <v>288</v>
      </c>
      <c r="D755" s="72">
        <v>0.02</v>
      </c>
      <c r="E755" s="73">
        <v>2789</v>
      </c>
      <c r="F755" s="80">
        <f t="shared" si="11"/>
        <v>55.78</v>
      </c>
      <c r="G755" s="71" t="s">
        <v>20</v>
      </c>
    </row>
    <row r="756" spans="1:7" x14ac:dyDescent="0.25">
      <c r="A756" s="71" t="s">
        <v>321</v>
      </c>
      <c r="B756" s="77" t="s">
        <v>284</v>
      </c>
      <c r="C756" s="71" t="s">
        <v>93</v>
      </c>
      <c r="D756" s="72">
        <v>2.1000000000000001E-2</v>
      </c>
      <c r="E756" s="73">
        <v>3067</v>
      </c>
      <c r="F756" s="80">
        <f t="shared" si="11"/>
        <v>64.407000000000011</v>
      </c>
      <c r="G756" s="71" t="s">
        <v>255</v>
      </c>
    </row>
    <row r="757" spans="1:7" x14ac:dyDescent="0.25">
      <c r="A757" s="71" t="s">
        <v>337</v>
      </c>
      <c r="B757" s="77" t="s">
        <v>158</v>
      </c>
      <c r="C757" s="71" t="s">
        <v>26</v>
      </c>
      <c r="D757" s="72">
        <v>1.3125</v>
      </c>
      <c r="E757" s="73">
        <v>134529</v>
      </c>
      <c r="F757" s="80">
        <f t="shared" si="11"/>
        <v>176569.3125</v>
      </c>
      <c r="G757" s="71" t="s">
        <v>10</v>
      </c>
    </row>
    <row r="758" spans="1:7" x14ac:dyDescent="0.25">
      <c r="A758" s="71" t="s">
        <v>285</v>
      </c>
      <c r="B758" s="77" t="s">
        <v>156</v>
      </c>
      <c r="C758" s="71" t="s">
        <v>93</v>
      </c>
      <c r="D758" s="72">
        <v>0.21440000000000001</v>
      </c>
      <c r="E758" s="73">
        <v>12530</v>
      </c>
      <c r="F758" s="80">
        <f t="shared" si="11"/>
        <v>2686.4320000000002</v>
      </c>
      <c r="G758" s="71" t="s">
        <v>50</v>
      </c>
    </row>
    <row r="759" spans="1:7" x14ac:dyDescent="0.25">
      <c r="A759" s="71" t="s">
        <v>286</v>
      </c>
      <c r="B759" s="77" t="s">
        <v>287</v>
      </c>
      <c r="C759" s="71" t="s">
        <v>288</v>
      </c>
      <c r="D759" s="72">
        <v>1</v>
      </c>
      <c r="E759" s="73">
        <v>875</v>
      </c>
      <c r="F759" s="80">
        <f t="shared" si="11"/>
        <v>875</v>
      </c>
      <c r="G759" s="71" t="s">
        <v>20</v>
      </c>
    </row>
    <row r="760" spans="1:7" x14ac:dyDescent="0.25">
      <c r="A760" s="71" t="s">
        <v>286</v>
      </c>
      <c r="B760" s="77" t="s">
        <v>287</v>
      </c>
      <c r="C760" s="71" t="s">
        <v>288</v>
      </c>
      <c r="D760" s="72">
        <v>1.05</v>
      </c>
      <c r="E760" s="73">
        <v>0</v>
      </c>
      <c r="F760" s="80">
        <f t="shared" si="11"/>
        <v>0</v>
      </c>
      <c r="G760" s="71" t="s">
        <v>20</v>
      </c>
    </row>
    <row r="761" spans="1:7" x14ac:dyDescent="0.25">
      <c r="A761" s="71" t="s">
        <v>321</v>
      </c>
      <c r="B761" s="77" t="s">
        <v>284</v>
      </c>
      <c r="C761" s="71" t="s">
        <v>93</v>
      </c>
      <c r="D761" s="72">
        <v>0.1</v>
      </c>
      <c r="E761" s="73">
        <v>14603</v>
      </c>
      <c r="F761" s="80">
        <f t="shared" si="11"/>
        <v>1460.3000000000002</v>
      </c>
      <c r="G761" s="71" t="s">
        <v>255</v>
      </c>
    </row>
    <row r="762" spans="1:7" x14ac:dyDescent="0.25">
      <c r="A762" s="71" t="s">
        <v>339</v>
      </c>
      <c r="B762" s="77" t="s">
        <v>160</v>
      </c>
      <c r="C762" s="71" t="s">
        <v>26</v>
      </c>
      <c r="D762" s="72">
        <v>1.05</v>
      </c>
      <c r="E762" s="73">
        <v>69607</v>
      </c>
      <c r="F762" s="80">
        <f t="shared" si="11"/>
        <v>73087.350000000006</v>
      </c>
      <c r="G762" s="71" t="s">
        <v>10</v>
      </c>
    </row>
    <row r="763" spans="1:7" x14ac:dyDescent="0.25">
      <c r="A763" s="71" t="s">
        <v>317</v>
      </c>
      <c r="B763" s="77" t="s">
        <v>147</v>
      </c>
      <c r="C763" s="71" t="s">
        <v>24</v>
      </c>
      <c r="D763" s="72">
        <v>1E-4</v>
      </c>
      <c r="E763" s="73">
        <v>24</v>
      </c>
      <c r="F763" s="80">
        <f t="shared" si="11"/>
        <v>2.4000000000000002E-3</v>
      </c>
      <c r="G763" s="71" t="s">
        <v>10</v>
      </c>
    </row>
    <row r="764" spans="1:7" x14ac:dyDescent="0.25">
      <c r="A764" s="71" t="s">
        <v>318</v>
      </c>
      <c r="B764" s="77" t="s">
        <v>97</v>
      </c>
      <c r="C764" s="71" t="s">
        <v>93</v>
      </c>
      <c r="D764" s="72">
        <v>5.9999999999999995E-4</v>
      </c>
      <c r="E764" s="73">
        <v>70</v>
      </c>
      <c r="F764" s="80">
        <f t="shared" si="11"/>
        <v>4.1999999999999996E-2</v>
      </c>
      <c r="G764" s="71" t="s">
        <v>50</v>
      </c>
    </row>
    <row r="765" spans="1:7" x14ac:dyDescent="0.25">
      <c r="A765" s="71" t="s">
        <v>285</v>
      </c>
      <c r="B765" s="77" t="s">
        <v>156</v>
      </c>
      <c r="C765" s="71" t="s">
        <v>93</v>
      </c>
      <c r="D765" s="72">
        <v>0.04</v>
      </c>
      <c r="E765" s="73">
        <v>2719</v>
      </c>
      <c r="F765" s="80">
        <f t="shared" si="11"/>
        <v>108.76</v>
      </c>
      <c r="G765" s="71" t="s">
        <v>50</v>
      </c>
    </row>
    <row r="766" spans="1:7" x14ac:dyDescent="0.25">
      <c r="A766" s="71" t="s">
        <v>306</v>
      </c>
      <c r="B766" s="77" t="s">
        <v>13</v>
      </c>
      <c r="C766" s="71" t="s">
        <v>14</v>
      </c>
      <c r="D766" s="72">
        <v>0.35</v>
      </c>
      <c r="E766" s="73">
        <v>89727</v>
      </c>
      <c r="F766" s="80">
        <f t="shared" si="11"/>
        <v>31404.449999999997</v>
      </c>
      <c r="G766" s="71" t="s">
        <v>15</v>
      </c>
    </row>
    <row r="767" spans="1:7" x14ac:dyDescent="0.25">
      <c r="A767" s="71" t="s">
        <v>286</v>
      </c>
      <c r="B767" s="77" t="s">
        <v>287</v>
      </c>
      <c r="C767" s="71" t="s">
        <v>288</v>
      </c>
      <c r="D767" s="72">
        <v>0.02</v>
      </c>
      <c r="E767" s="73">
        <v>2789</v>
      </c>
      <c r="F767" s="80">
        <f t="shared" si="11"/>
        <v>55.78</v>
      </c>
      <c r="G767" s="71" t="s">
        <v>20</v>
      </c>
    </row>
    <row r="768" spans="1:7" x14ac:dyDescent="0.25">
      <c r="A768" s="71" t="s">
        <v>286</v>
      </c>
      <c r="B768" s="77" t="s">
        <v>287</v>
      </c>
      <c r="C768" s="71" t="s">
        <v>288</v>
      </c>
      <c r="D768" s="72">
        <v>1</v>
      </c>
      <c r="E768" s="73">
        <v>298</v>
      </c>
      <c r="F768" s="80">
        <f t="shared" si="11"/>
        <v>298</v>
      </c>
      <c r="G768" s="71" t="s">
        <v>20</v>
      </c>
    </row>
    <row r="769" spans="1:7" x14ac:dyDescent="0.25">
      <c r="A769" s="71" t="s">
        <v>305</v>
      </c>
      <c r="B769" s="77" t="s">
        <v>283</v>
      </c>
      <c r="C769" s="71" t="s">
        <v>93</v>
      </c>
      <c r="D769" s="72">
        <v>4.9000000000000002E-2</v>
      </c>
      <c r="E769" s="73">
        <v>7156</v>
      </c>
      <c r="F769" s="80">
        <f t="shared" si="11"/>
        <v>350.64400000000001</v>
      </c>
      <c r="G769" s="71" t="s">
        <v>255</v>
      </c>
    </row>
    <row r="770" spans="1:7" x14ac:dyDescent="0.25">
      <c r="A770" s="71" t="s">
        <v>340</v>
      </c>
      <c r="B770" s="77" t="s">
        <v>91</v>
      </c>
      <c r="C770" s="71" t="s">
        <v>26</v>
      </c>
      <c r="D770" s="72">
        <v>1.05</v>
      </c>
      <c r="E770" s="73">
        <v>99580</v>
      </c>
      <c r="F770" s="80">
        <f t="shared" si="11"/>
        <v>104559</v>
      </c>
      <c r="G770" s="71" t="s">
        <v>10</v>
      </c>
    </row>
    <row r="771" spans="1:7" x14ac:dyDescent="0.25">
      <c r="A771" s="71" t="s">
        <v>317</v>
      </c>
      <c r="B771" s="77" t="s">
        <v>147</v>
      </c>
      <c r="C771" s="71" t="s">
        <v>24</v>
      </c>
      <c r="D771" s="72">
        <v>1E-4</v>
      </c>
      <c r="E771" s="73">
        <v>24</v>
      </c>
      <c r="F771" s="80">
        <f t="shared" ref="F771:F834" si="12">+D771*E771</f>
        <v>2.4000000000000002E-3</v>
      </c>
      <c r="G771" s="71" t="s">
        <v>10</v>
      </c>
    </row>
    <row r="772" spans="1:7" x14ac:dyDescent="0.25">
      <c r="A772" s="71" t="s">
        <v>341</v>
      </c>
      <c r="B772" s="77" t="s">
        <v>21</v>
      </c>
      <c r="C772" s="71" t="s">
        <v>19</v>
      </c>
      <c r="D772" s="72">
        <v>1.7899999999999999E-2</v>
      </c>
      <c r="E772" s="73">
        <v>794</v>
      </c>
      <c r="F772" s="80">
        <f t="shared" si="12"/>
        <v>14.2126</v>
      </c>
      <c r="G772" s="71" t="s">
        <v>20</v>
      </c>
    </row>
    <row r="773" spans="1:7" x14ac:dyDescent="0.25">
      <c r="A773" s="71" t="s">
        <v>318</v>
      </c>
      <c r="B773" s="77" t="s">
        <v>97</v>
      </c>
      <c r="C773" s="71" t="s">
        <v>93</v>
      </c>
      <c r="D773" s="72">
        <v>5.9999999999999995E-4</v>
      </c>
      <c r="E773" s="73">
        <v>70</v>
      </c>
      <c r="F773" s="80">
        <f t="shared" si="12"/>
        <v>4.1999999999999996E-2</v>
      </c>
      <c r="G773" s="71" t="s">
        <v>50</v>
      </c>
    </row>
    <row r="774" spans="1:7" x14ac:dyDescent="0.25">
      <c r="A774" s="71" t="s">
        <v>285</v>
      </c>
      <c r="B774" s="77" t="s">
        <v>156</v>
      </c>
      <c r="C774" s="71" t="s">
        <v>93</v>
      </c>
      <c r="D774" s="72">
        <v>0.04</v>
      </c>
      <c r="E774" s="73">
        <v>2719</v>
      </c>
      <c r="F774" s="80">
        <f t="shared" si="12"/>
        <v>108.76</v>
      </c>
      <c r="G774" s="71" t="s">
        <v>50</v>
      </c>
    </row>
    <row r="775" spans="1:7" x14ac:dyDescent="0.25">
      <c r="A775" s="71" t="s">
        <v>306</v>
      </c>
      <c r="B775" s="77" t="s">
        <v>13</v>
      </c>
      <c r="C775" s="71" t="s">
        <v>14</v>
      </c>
      <c r="D775" s="72">
        <v>0.17</v>
      </c>
      <c r="E775" s="73">
        <v>43582</v>
      </c>
      <c r="F775" s="80">
        <f t="shared" si="12"/>
        <v>7408.9400000000005</v>
      </c>
      <c r="G775" s="71" t="s">
        <v>15</v>
      </c>
    </row>
    <row r="776" spans="1:7" x14ac:dyDescent="0.25">
      <c r="A776" s="71" t="s">
        <v>286</v>
      </c>
      <c r="B776" s="77" t="s">
        <v>287</v>
      </c>
      <c r="C776" s="71" t="s">
        <v>288</v>
      </c>
      <c r="D776" s="72">
        <v>0.02</v>
      </c>
      <c r="E776" s="73">
        <v>2789</v>
      </c>
      <c r="F776" s="80">
        <f t="shared" si="12"/>
        <v>55.78</v>
      </c>
      <c r="G776" s="71" t="s">
        <v>20</v>
      </c>
    </row>
    <row r="777" spans="1:7" x14ac:dyDescent="0.25">
      <c r="A777" s="71" t="s">
        <v>286</v>
      </c>
      <c r="B777" s="77" t="s">
        <v>287</v>
      </c>
      <c r="C777" s="71" t="s">
        <v>288</v>
      </c>
      <c r="D777" s="72">
        <v>1</v>
      </c>
      <c r="E777" s="73">
        <v>439</v>
      </c>
      <c r="F777" s="80">
        <f t="shared" si="12"/>
        <v>439</v>
      </c>
      <c r="G777" s="71" t="s">
        <v>20</v>
      </c>
    </row>
    <row r="778" spans="1:7" x14ac:dyDescent="0.25">
      <c r="A778" s="71" t="s">
        <v>342</v>
      </c>
      <c r="B778" s="77" t="s">
        <v>263</v>
      </c>
      <c r="C778" s="71" t="s">
        <v>93</v>
      </c>
      <c r="D778" s="72">
        <v>4.5999999999999999E-2</v>
      </c>
      <c r="E778" s="73">
        <v>19162</v>
      </c>
      <c r="F778" s="80">
        <f t="shared" si="12"/>
        <v>881.452</v>
      </c>
      <c r="G778" s="71" t="s">
        <v>297</v>
      </c>
    </row>
    <row r="779" spans="1:7" x14ac:dyDescent="0.25">
      <c r="A779" s="71" t="s">
        <v>343</v>
      </c>
      <c r="B779" s="77" t="s">
        <v>171</v>
      </c>
      <c r="C779" s="71" t="s">
        <v>172</v>
      </c>
      <c r="D779" s="72">
        <v>73</v>
      </c>
      <c r="E779" s="73">
        <v>1533</v>
      </c>
      <c r="F779" s="80">
        <f t="shared" si="12"/>
        <v>111909</v>
      </c>
      <c r="G779" s="71" t="s">
        <v>10</v>
      </c>
    </row>
    <row r="780" spans="1:7" x14ac:dyDescent="0.25">
      <c r="A780" s="71" t="s">
        <v>344</v>
      </c>
      <c r="B780" s="77" t="s">
        <v>276</v>
      </c>
      <c r="C780" s="71" t="s">
        <v>19</v>
      </c>
      <c r="D780" s="72">
        <v>0.3</v>
      </c>
      <c r="E780" s="73">
        <v>17432</v>
      </c>
      <c r="F780" s="80">
        <f t="shared" si="12"/>
        <v>5229.5999999999995</v>
      </c>
      <c r="G780" s="71" t="s">
        <v>20</v>
      </c>
    </row>
    <row r="781" spans="1:7" x14ac:dyDescent="0.25">
      <c r="A781" s="71" t="s">
        <v>345</v>
      </c>
      <c r="B781" s="77" t="s">
        <v>78</v>
      </c>
      <c r="C781" s="71" t="s">
        <v>26</v>
      </c>
      <c r="D781" s="72">
        <v>1.3</v>
      </c>
      <c r="E781" s="73">
        <v>30668</v>
      </c>
      <c r="F781" s="80">
        <f t="shared" si="12"/>
        <v>39868.400000000001</v>
      </c>
      <c r="G781" s="71" t="s">
        <v>10</v>
      </c>
    </row>
    <row r="782" spans="1:7" x14ac:dyDescent="0.25">
      <c r="A782" s="71" t="s">
        <v>306</v>
      </c>
      <c r="B782" s="77" t="s">
        <v>13</v>
      </c>
      <c r="C782" s="71" t="s">
        <v>14</v>
      </c>
      <c r="D782" s="72">
        <v>0.216</v>
      </c>
      <c r="E782" s="73">
        <v>55374</v>
      </c>
      <c r="F782" s="80">
        <f t="shared" si="12"/>
        <v>11960.784</v>
      </c>
      <c r="G782" s="71" t="s">
        <v>15</v>
      </c>
    </row>
    <row r="783" spans="1:7" x14ac:dyDescent="0.25">
      <c r="A783" s="71" t="s">
        <v>346</v>
      </c>
      <c r="B783" s="77" t="s">
        <v>266</v>
      </c>
      <c r="C783" s="71" t="s">
        <v>93</v>
      </c>
      <c r="D783" s="72">
        <v>8.8200000000000001E-2</v>
      </c>
      <c r="E783" s="73">
        <v>17420</v>
      </c>
      <c r="F783" s="80">
        <f t="shared" si="12"/>
        <v>1536.444</v>
      </c>
      <c r="G783" s="71" t="s">
        <v>297</v>
      </c>
    </row>
    <row r="784" spans="1:7" x14ac:dyDescent="0.25">
      <c r="A784" s="71" t="s">
        <v>286</v>
      </c>
      <c r="B784" s="77" t="s">
        <v>287</v>
      </c>
      <c r="C784" s="71" t="s">
        <v>288</v>
      </c>
      <c r="D784" s="72">
        <v>1</v>
      </c>
      <c r="E784" s="73">
        <v>730</v>
      </c>
      <c r="F784" s="80">
        <f t="shared" si="12"/>
        <v>730</v>
      </c>
      <c r="G784" s="71" t="s">
        <v>20</v>
      </c>
    </row>
    <row r="785" spans="1:7" x14ac:dyDescent="0.25">
      <c r="A785" s="71" t="s">
        <v>347</v>
      </c>
      <c r="B785" s="77" t="s">
        <v>252</v>
      </c>
      <c r="C785" s="71" t="s">
        <v>26</v>
      </c>
      <c r="D785" s="72">
        <v>1.02</v>
      </c>
      <c r="E785" s="73">
        <v>132062</v>
      </c>
      <c r="F785" s="80">
        <f t="shared" si="12"/>
        <v>134703.24</v>
      </c>
      <c r="G785" s="71" t="s">
        <v>10</v>
      </c>
    </row>
    <row r="786" spans="1:7" x14ac:dyDescent="0.25">
      <c r="A786" s="71" t="s">
        <v>305</v>
      </c>
      <c r="B786" s="77" t="s">
        <v>283</v>
      </c>
      <c r="C786" s="71" t="s">
        <v>93</v>
      </c>
      <c r="D786" s="72">
        <v>0.1</v>
      </c>
      <c r="E786" s="73">
        <v>14603</v>
      </c>
      <c r="F786" s="80">
        <f t="shared" si="12"/>
        <v>1460.3000000000002</v>
      </c>
      <c r="G786" s="71" t="s">
        <v>255</v>
      </c>
    </row>
    <row r="787" spans="1:7" x14ac:dyDescent="0.25">
      <c r="A787" s="71" t="s">
        <v>348</v>
      </c>
      <c r="B787" s="77" t="s">
        <v>251</v>
      </c>
      <c r="C787" s="71" t="s">
        <v>26</v>
      </c>
      <c r="D787" s="72">
        <v>1.02</v>
      </c>
      <c r="E787" s="73">
        <v>135904</v>
      </c>
      <c r="F787" s="80">
        <f t="shared" si="12"/>
        <v>138622.08000000002</v>
      </c>
      <c r="G787" s="71" t="s">
        <v>10</v>
      </c>
    </row>
    <row r="788" spans="1:7" x14ac:dyDescent="0.25">
      <c r="A788" s="71" t="s">
        <v>286</v>
      </c>
      <c r="B788" s="77" t="s">
        <v>287</v>
      </c>
      <c r="C788" s="71" t="s">
        <v>288</v>
      </c>
      <c r="D788" s="72">
        <v>1</v>
      </c>
      <c r="E788" s="73">
        <v>2074</v>
      </c>
      <c r="F788" s="80">
        <f t="shared" si="12"/>
        <v>2074</v>
      </c>
      <c r="G788" s="71" t="s">
        <v>20</v>
      </c>
    </row>
    <row r="789" spans="1:7" x14ac:dyDescent="0.25">
      <c r="A789" s="71" t="s">
        <v>305</v>
      </c>
      <c r="B789" s="77" t="s">
        <v>283</v>
      </c>
      <c r="C789" s="71" t="s">
        <v>93</v>
      </c>
      <c r="D789" s="72">
        <v>0.14199999999999999</v>
      </c>
      <c r="E789" s="73">
        <v>20737</v>
      </c>
      <c r="F789" s="80">
        <f t="shared" si="12"/>
        <v>2944.6539999999995</v>
      </c>
      <c r="G789" s="71" t="s">
        <v>255</v>
      </c>
    </row>
    <row r="790" spans="1:7" x14ac:dyDescent="0.25">
      <c r="A790" s="71" t="s">
        <v>317</v>
      </c>
      <c r="B790" s="77" t="s">
        <v>147</v>
      </c>
      <c r="C790" s="71" t="s">
        <v>24</v>
      </c>
      <c r="D790" s="72">
        <v>2.9999999999999997E-4</v>
      </c>
      <c r="E790" s="73">
        <v>71</v>
      </c>
      <c r="F790" s="80">
        <f t="shared" si="12"/>
        <v>2.1299999999999999E-2</v>
      </c>
      <c r="G790" s="71" t="s">
        <v>10</v>
      </c>
    </row>
    <row r="791" spans="1:7" x14ac:dyDescent="0.25">
      <c r="A791" s="71" t="s">
        <v>318</v>
      </c>
      <c r="B791" s="77" t="s">
        <v>97</v>
      </c>
      <c r="C791" s="71" t="s">
        <v>93</v>
      </c>
      <c r="D791" s="72">
        <v>1.5E-3</v>
      </c>
      <c r="E791" s="73">
        <v>174</v>
      </c>
      <c r="F791" s="80">
        <f t="shared" si="12"/>
        <v>0.26100000000000001</v>
      </c>
      <c r="G791" s="71" t="s">
        <v>50</v>
      </c>
    </row>
    <row r="792" spans="1:7" x14ac:dyDescent="0.25">
      <c r="A792" s="71" t="s">
        <v>304</v>
      </c>
      <c r="B792" s="77" t="s">
        <v>51</v>
      </c>
      <c r="C792" s="71" t="s">
        <v>26</v>
      </c>
      <c r="D792" s="72">
        <v>0.30599999999999999</v>
      </c>
      <c r="E792" s="73">
        <v>15082</v>
      </c>
      <c r="F792" s="80">
        <f t="shared" si="12"/>
        <v>4615.0919999999996</v>
      </c>
      <c r="G792" s="71" t="s">
        <v>10</v>
      </c>
    </row>
    <row r="793" spans="1:7" x14ac:dyDescent="0.25">
      <c r="A793" s="71" t="s">
        <v>348</v>
      </c>
      <c r="B793" s="77" t="s">
        <v>251</v>
      </c>
      <c r="C793" s="71" t="s">
        <v>26</v>
      </c>
      <c r="D793" s="72">
        <v>1.02</v>
      </c>
      <c r="E793" s="73">
        <v>135904</v>
      </c>
      <c r="F793" s="80">
        <f t="shared" si="12"/>
        <v>138622.08000000002</v>
      </c>
      <c r="G793" s="71" t="s">
        <v>10</v>
      </c>
    </row>
    <row r="794" spans="1:7" x14ac:dyDescent="0.25">
      <c r="A794" s="71" t="s">
        <v>285</v>
      </c>
      <c r="B794" s="77" t="s">
        <v>156</v>
      </c>
      <c r="C794" s="71" t="s">
        <v>93</v>
      </c>
      <c r="D794" s="72">
        <v>0.1</v>
      </c>
      <c r="E794" s="73">
        <v>6799</v>
      </c>
      <c r="F794" s="80">
        <f t="shared" si="12"/>
        <v>679.90000000000009</v>
      </c>
      <c r="G794" s="71" t="s">
        <v>50</v>
      </c>
    </row>
    <row r="795" spans="1:7" x14ac:dyDescent="0.25">
      <c r="A795" s="71" t="s">
        <v>349</v>
      </c>
      <c r="B795" s="77" t="s">
        <v>161</v>
      </c>
      <c r="C795" s="71" t="s">
        <v>26</v>
      </c>
      <c r="D795" s="72">
        <v>0.7</v>
      </c>
      <c r="E795" s="73">
        <v>108627</v>
      </c>
      <c r="F795" s="80">
        <f t="shared" si="12"/>
        <v>76038.899999999994</v>
      </c>
      <c r="G795" s="71" t="s">
        <v>10</v>
      </c>
    </row>
    <row r="796" spans="1:7" x14ac:dyDescent="0.25">
      <c r="A796" s="71" t="s">
        <v>286</v>
      </c>
      <c r="B796" s="77" t="s">
        <v>287</v>
      </c>
      <c r="C796" s="71" t="s">
        <v>288</v>
      </c>
      <c r="D796" s="72">
        <v>0.05</v>
      </c>
      <c r="E796" s="73">
        <v>6972</v>
      </c>
      <c r="F796" s="80">
        <f t="shared" si="12"/>
        <v>348.6</v>
      </c>
      <c r="G796" s="71" t="s">
        <v>20</v>
      </c>
    </row>
    <row r="797" spans="1:7" x14ac:dyDescent="0.25">
      <c r="A797" s="71" t="s">
        <v>286</v>
      </c>
      <c r="B797" s="77" t="s">
        <v>287</v>
      </c>
      <c r="C797" s="71" t="s">
        <v>288</v>
      </c>
      <c r="D797" s="72">
        <v>1</v>
      </c>
      <c r="E797" s="73">
        <v>5516</v>
      </c>
      <c r="F797" s="80">
        <f t="shared" si="12"/>
        <v>5516</v>
      </c>
      <c r="G797" s="71" t="s">
        <v>20</v>
      </c>
    </row>
    <row r="798" spans="1:7" x14ac:dyDescent="0.25">
      <c r="A798" s="71" t="s">
        <v>298</v>
      </c>
      <c r="B798" s="77" t="s">
        <v>275</v>
      </c>
      <c r="C798" s="71" t="s">
        <v>22</v>
      </c>
      <c r="D798" s="72">
        <v>2.5000000000000001E-2</v>
      </c>
      <c r="E798" s="73">
        <v>3751</v>
      </c>
      <c r="F798" s="80">
        <f t="shared" si="12"/>
        <v>93.775000000000006</v>
      </c>
      <c r="G798" s="71" t="s">
        <v>20</v>
      </c>
    </row>
    <row r="799" spans="1:7" x14ac:dyDescent="0.25">
      <c r="A799" s="71" t="s">
        <v>305</v>
      </c>
      <c r="B799" s="77" t="s">
        <v>283</v>
      </c>
      <c r="C799" s="71" t="s">
        <v>93</v>
      </c>
      <c r="D799" s="72">
        <v>0.33</v>
      </c>
      <c r="E799" s="73">
        <v>48191</v>
      </c>
      <c r="F799" s="80">
        <f t="shared" si="12"/>
        <v>15903.03</v>
      </c>
      <c r="G799" s="71" t="s">
        <v>255</v>
      </c>
    </row>
    <row r="800" spans="1:7" x14ac:dyDescent="0.25">
      <c r="A800" s="71" t="s">
        <v>317</v>
      </c>
      <c r="B800" s="77" t="s">
        <v>147</v>
      </c>
      <c r="C800" s="71" t="s">
        <v>24</v>
      </c>
      <c r="D800" s="72">
        <v>2.9999999999999997E-4</v>
      </c>
      <c r="E800" s="73">
        <v>71</v>
      </c>
      <c r="F800" s="80">
        <f t="shared" si="12"/>
        <v>2.1299999999999999E-2</v>
      </c>
      <c r="G800" s="71" t="s">
        <v>10</v>
      </c>
    </row>
    <row r="801" spans="1:7" x14ac:dyDescent="0.25">
      <c r="A801" s="71" t="s">
        <v>350</v>
      </c>
      <c r="B801" s="77" t="s">
        <v>159</v>
      </c>
      <c r="C801" s="71" t="s">
        <v>26</v>
      </c>
      <c r="D801" s="72">
        <v>1.02</v>
      </c>
      <c r="E801" s="73">
        <v>222920</v>
      </c>
      <c r="F801" s="80">
        <f t="shared" si="12"/>
        <v>227378.4</v>
      </c>
      <c r="G801" s="71" t="s">
        <v>10</v>
      </c>
    </row>
    <row r="802" spans="1:7" x14ac:dyDescent="0.25">
      <c r="A802" s="71" t="s">
        <v>318</v>
      </c>
      <c r="B802" s="77" t="s">
        <v>97</v>
      </c>
      <c r="C802" s="71" t="s">
        <v>93</v>
      </c>
      <c r="D802" s="72">
        <v>1.2999999999999999E-3</v>
      </c>
      <c r="E802" s="73">
        <v>151</v>
      </c>
      <c r="F802" s="80">
        <f t="shared" si="12"/>
        <v>0.1963</v>
      </c>
      <c r="G802" s="71" t="s">
        <v>50</v>
      </c>
    </row>
    <row r="803" spans="1:7" x14ac:dyDescent="0.25">
      <c r="A803" s="71" t="s">
        <v>285</v>
      </c>
      <c r="B803" s="77" t="s">
        <v>156</v>
      </c>
      <c r="C803" s="71" t="s">
        <v>93</v>
      </c>
      <c r="D803" s="72">
        <v>8.4000000000000005E-2</v>
      </c>
      <c r="E803" s="73">
        <v>5711</v>
      </c>
      <c r="F803" s="80">
        <f t="shared" si="12"/>
        <v>479.72400000000005</v>
      </c>
      <c r="G803" s="71" t="s">
        <v>50</v>
      </c>
    </row>
    <row r="804" spans="1:7" x14ac:dyDescent="0.25">
      <c r="A804" s="71" t="s">
        <v>286</v>
      </c>
      <c r="B804" s="77" t="s">
        <v>287</v>
      </c>
      <c r="C804" s="71" t="s">
        <v>288</v>
      </c>
      <c r="D804" s="72">
        <v>1</v>
      </c>
      <c r="E804" s="73">
        <v>907</v>
      </c>
      <c r="F804" s="80">
        <f t="shared" si="12"/>
        <v>907</v>
      </c>
      <c r="G804" s="71" t="s">
        <v>20</v>
      </c>
    </row>
    <row r="805" spans="1:7" x14ac:dyDescent="0.25">
      <c r="A805" s="71" t="s">
        <v>286</v>
      </c>
      <c r="B805" s="77" t="s">
        <v>287</v>
      </c>
      <c r="C805" s="71" t="s">
        <v>288</v>
      </c>
      <c r="D805" s="72">
        <v>4.2000000000000003E-2</v>
      </c>
      <c r="E805" s="73">
        <v>5857</v>
      </c>
      <c r="F805" s="80">
        <f t="shared" si="12"/>
        <v>245.99400000000003</v>
      </c>
      <c r="G805" s="71" t="s">
        <v>20</v>
      </c>
    </row>
    <row r="806" spans="1:7" x14ac:dyDescent="0.25">
      <c r="A806" s="71" t="s">
        <v>305</v>
      </c>
      <c r="B806" s="77" t="s">
        <v>283</v>
      </c>
      <c r="C806" s="71" t="s">
        <v>93</v>
      </c>
      <c r="D806" s="72">
        <v>0.16700000000000001</v>
      </c>
      <c r="E806" s="73">
        <v>24387</v>
      </c>
      <c r="F806" s="80">
        <f t="shared" si="12"/>
        <v>4072.6290000000004</v>
      </c>
      <c r="G806" s="71" t="s">
        <v>255</v>
      </c>
    </row>
    <row r="807" spans="1:7" x14ac:dyDescent="0.25">
      <c r="A807" s="71" t="s">
        <v>351</v>
      </c>
      <c r="B807" s="77" t="s">
        <v>250</v>
      </c>
      <c r="C807" s="71" t="s">
        <v>26</v>
      </c>
      <c r="D807" s="72">
        <v>1.02</v>
      </c>
      <c r="E807" s="73">
        <v>293222</v>
      </c>
      <c r="F807" s="80">
        <f t="shared" si="12"/>
        <v>299086.44</v>
      </c>
      <c r="G807" s="71" t="s">
        <v>10</v>
      </c>
    </row>
    <row r="808" spans="1:7" x14ac:dyDescent="0.25">
      <c r="A808" s="71" t="s">
        <v>286</v>
      </c>
      <c r="B808" s="77" t="s">
        <v>287</v>
      </c>
      <c r="C808" s="71" t="s">
        <v>288</v>
      </c>
      <c r="D808" s="72">
        <v>1</v>
      </c>
      <c r="E808" s="73">
        <v>1971</v>
      </c>
      <c r="F808" s="80">
        <f t="shared" si="12"/>
        <v>1971</v>
      </c>
      <c r="G808" s="71" t="s">
        <v>20</v>
      </c>
    </row>
    <row r="809" spans="1:7" x14ac:dyDescent="0.25">
      <c r="A809" s="71" t="s">
        <v>298</v>
      </c>
      <c r="B809" s="77" t="s">
        <v>275</v>
      </c>
      <c r="C809" s="71" t="s">
        <v>22</v>
      </c>
      <c r="D809" s="72">
        <v>5.0999999999999997E-2</v>
      </c>
      <c r="E809" s="73">
        <v>7652</v>
      </c>
      <c r="F809" s="80">
        <f t="shared" si="12"/>
        <v>390.25199999999995</v>
      </c>
      <c r="G809" s="71" t="s">
        <v>20</v>
      </c>
    </row>
    <row r="810" spans="1:7" x14ac:dyDescent="0.25">
      <c r="A810" s="71" t="s">
        <v>305</v>
      </c>
      <c r="B810" s="77" t="s">
        <v>283</v>
      </c>
      <c r="C810" s="71" t="s">
        <v>93</v>
      </c>
      <c r="D810" s="72">
        <v>0.27</v>
      </c>
      <c r="E810" s="73">
        <v>39429</v>
      </c>
      <c r="F810" s="80">
        <f t="shared" si="12"/>
        <v>10645.83</v>
      </c>
      <c r="G810" s="71" t="s">
        <v>255</v>
      </c>
    </row>
    <row r="811" spans="1:7" x14ac:dyDescent="0.25">
      <c r="A811" s="71" t="s">
        <v>352</v>
      </c>
      <c r="B811" s="77" t="s">
        <v>122</v>
      </c>
      <c r="C811" s="71" t="s">
        <v>17</v>
      </c>
      <c r="D811" s="72">
        <v>1</v>
      </c>
      <c r="E811" s="73">
        <v>5800</v>
      </c>
      <c r="F811" s="80">
        <f t="shared" si="12"/>
        <v>5800</v>
      </c>
      <c r="G811" s="71" t="s">
        <v>10</v>
      </c>
    </row>
    <row r="812" spans="1:7" x14ac:dyDescent="0.25">
      <c r="A812" s="71" t="s">
        <v>353</v>
      </c>
      <c r="B812" s="77" t="s">
        <v>121</v>
      </c>
      <c r="C812" s="71" t="s">
        <v>17</v>
      </c>
      <c r="D812" s="72">
        <v>1</v>
      </c>
      <c r="E812" s="73">
        <v>6257</v>
      </c>
      <c r="F812" s="80">
        <f t="shared" si="12"/>
        <v>6257</v>
      </c>
      <c r="G812" s="71" t="s">
        <v>10</v>
      </c>
    </row>
    <row r="813" spans="1:7" x14ac:dyDescent="0.25">
      <c r="A813" s="71" t="s">
        <v>381</v>
      </c>
      <c r="B813" s="77" t="s">
        <v>148</v>
      </c>
      <c r="C813" s="71" t="s">
        <v>22</v>
      </c>
      <c r="D813" s="72">
        <v>4.0000000000000001E-3</v>
      </c>
      <c r="E813" s="73">
        <v>657</v>
      </c>
      <c r="F813" s="80">
        <f t="shared" si="12"/>
        <v>2.6280000000000001</v>
      </c>
      <c r="G813" s="71" t="s">
        <v>15</v>
      </c>
    </row>
    <row r="814" spans="1:7" x14ac:dyDescent="0.25">
      <c r="A814" s="71" t="s">
        <v>286</v>
      </c>
      <c r="B814" s="77" t="s">
        <v>287</v>
      </c>
      <c r="C814" s="71" t="s">
        <v>288</v>
      </c>
      <c r="D814" s="72">
        <v>1</v>
      </c>
      <c r="E814" s="73">
        <v>146</v>
      </c>
      <c r="F814" s="80">
        <f t="shared" si="12"/>
        <v>146</v>
      </c>
      <c r="G814" s="71" t="s">
        <v>20</v>
      </c>
    </row>
    <row r="815" spans="1:7" x14ac:dyDescent="0.25">
      <c r="A815" s="71" t="s">
        <v>545</v>
      </c>
      <c r="B815" s="77" t="s">
        <v>249</v>
      </c>
      <c r="C815" s="71" t="s">
        <v>17</v>
      </c>
      <c r="D815" s="72">
        <v>1.02</v>
      </c>
      <c r="E815" s="73">
        <v>2209</v>
      </c>
      <c r="F815" s="80">
        <f t="shared" si="12"/>
        <v>2253.1799999999998</v>
      </c>
      <c r="G815" s="71" t="s">
        <v>10</v>
      </c>
    </row>
    <row r="816" spans="1:7" x14ac:dyDescent="0.25">
      <c r="A816" s="71" t="s">
        <v>321</v>
      </c>
      <c r="B816" s="77" t="s">
        <v>284</v>
      </c>
      <c r="C816" s="71" t="s">
        <v>93</v>
      </c>
      <c r="D816" s="72">
        <v>0.02</v>
      </c>
      <c r="E816" s="73">
        <v>2921</v>
      </c>
      <c r="F816" s="80">
        <f t="shared" si="12"/>
        <v>58.42</v>
      </c>
      <c r="G816" s="71" t="s">
        <v>255</v>
      </c>
    </row>
    <row r="817" spans="1:7" x14ac:dyDescent="0.25">
      <c r="A817" s="71" t="s">
        <v>546</v>
      </c>
      <c r="B817" s="77" t="s">
        <v>18</v>
      </c>
      <c r="C817" s="71" t="s">
        <v>19</v>
      </c>
      <c r="D817" s="72">
        <v>8.5000000000000006E-3</v>
      </c>
      <c r="E817" s="73">
        <v>521</v>
      </c>
      <c r="F817" s="80">
        <f t="shared" si="12"/>
        <v>4.4285000000000005</v>
      </c>
      <c r="G817" s="71" t="s">
        <v>20</v>
      </c>
    </row>
    <row r="818" spans="1:7" x14ac:dyDescent="0.25">
      <c r="A818" s="71" t="s">
        <v>321</v>
      </c>
      <c r="B818" s="77" t="s">
        <v>284</v>
      </c>
      <c r="C818" s="71" t="s">
        <v>93</v>
      </c>
      <c r="D818" s="72">
        <v>6.0000000000000001E-3</v>
      </c>
      <c r="E818" s="73">
        <v>876</v>
      </c>
      <c r="F818" s="80">
        <f t="shared" si="12"/>
        <v>5.2560000000000002</v>
      </c>
      <c r="G818" s="71" t="s">
        <v>255</v>
      </c>
    </row>
    <row r="819" spans="1:7" x14ac:dyDescent="0.25">
      <c r="A819" s="71" t="s">
        <v>299</v>
      </c>
      <c r="B819" s="77" t="s">
        <v>248</v>
      </c>
      <c r="C819" s="71" t="s">
        <v>12</v>
      </c>
      <c r="D819" s="72">
        <v>0.01</v>
      </c>
      <c r="E819" s="73">
        <v>112</v>
      </c>
      <c r="F819" s="80">
        <f t="shared" si="12"/>
        <v>1.1200000000000001</v>
      </c>
      <c r="G819" s="71" t="s">
        <v>10</v>
      </c>
    </row>
    <row r="820" spans="1:7" x14ac:dyDescent="0.25">
      <c r="A820" s="71" t="s">
        <v>300</v>
      </c>
      <c r="B820" s="77" t="s">
        <v>175</v>
      </c>
      <c r="C820" s="71" t="s">
        <v>12</v>
      </c>
      <c r="D820" s="72">
        <v>0.01</v>
      </c>
      <c r="E820" s="73">
        <v>94</v>
      </c>
      <c r="F820" s="80">
        <f t="shared" si="12"/>
        <v>0.94000000000000006</v>
      </c>
      <c r="G820" s="71" t="s">
        <v>10</v>
      </c>
    </row>
    <row r="821" spans="1:7" x14ac:dyDescent="0.25">
      <c r="A821" s="71" t="s">
        <v>286</v>
      </c>
      <c r="B821" s="77" t="s">
        <v>287</v>
      </c>
      <c r="C821" s="71" t="s">
        <v>288</v>
      </c>
      <c r="D821" s="72">
        <v>1</v>
      </c>
      <c r="E821" s="73">
        <v>95</v>
      </c>
      <c r="F821" s="80">
        <f t="shared" si="12"/>
        <v>95</v>
      </c>
      <c r="G821" s="71" t="s">
        <v>20</v>
      </c>
    </row>
    <row r="822" spans="1:7" x14ac:dyDescent="0.25">
      <c r="A822" s="71" t="s">
        <v>301</v>
      </c>
      <c r="B822" s="77" t="s">
        <v>247</v>
      </c>
      <c r="C822" s="71" t="s">
        <v>172</v>
      </c>
      <c r="D822" s="72">
        <v>2.3195000000000001</v>
      </c>
      <c r="E822" s="73">
        <v>8141</v>
      </c>
      <c r="F822" s="80">
        <f t="shared" si="12"/>
        <v>18883.049500000001</v>
      </c>
      <c r="G822" s="71" t="s">
        <v>10</v>
      </c>
    </row>
    <row r="823" spans="1:7" x14ac:dyDescent="0.25">
      <c r="A823" s="71" t="s">
        <v>302</v>
      </c>
      <c r="B823" s="77" t="s">
        <v>246</v>
      </c>
      <c r="C823" s="71" t="s">
        <v>24</v>
      </c>
      <c r="D823" s="72">
        <v>1E-4</v>
      </c>
      <c r="E823" s="73">
        <v>27</v>
      </c>
      <c r="F823" s="80">
        <f t="shared" si="12"/>
        <v>2.7000000000000001E-3</v>
      </c>
      <c r="G823" s="71" t="s">
        <v>10</v>
      </c>
    </row>
    <row r="824" spans="1:7" x14ac:dyDescent="0.25">
      <c r="A824" s="71" t="s">
        <v>303</v>
      </c>
      <c r="B824" s="77" t="s">
        <v>261</v>
      </c>
      <c r="C824" s="71" t="s">
        <v>93</v>
      </c>
      <c r="D824" s="72">
        <v>7.0000000000000001E-3</v>
      </c>
      <c r="E824" s="73">
        <v>1894</v>
      </c>
      <c r="F824" s="80">
        <f t="shared" si="12"/>
        <v>13.258000000000001</v>
      </c>
      <c r="G824" s="71" t="s">
        <v>255</v>
      </c>
    </row>
    <row r="825" spans="1:7" x14ac:dyDescent="0.25">
      <c r="A825" s="71" t="s">
        <v>367</v>
      </c>
      <c r="B825" s="77" t="s">
        <v>103</v>
      </c>
      <c r="C825" s="71" t="s">
        <v>25</v>
      </c>
      <c r="D825" s="72">
        <v>5.7000000000000002E-3</v>
      </c>
      <c r="E825" s="73">
        <v>9</v>
      </c>
      <c r="F825" s="80">
        <f t="shared" si="12"/>
        <v>5.1299999999999998E-2</v>
      </c>
      <c r="G825" s="71" t="s">
        <v>10</v>
      </c>
    </row>
    <row r="826" spans="1:7" x14ac:dyDescent="0.25">
      <c r="A826" s="71" t="s">
        <v>354</v>
      </c>
      <c r="B826" s="77" t="s">
        <v>245</v>
      </c>
      <c r="C826" s="71" t="s">
        <v>17</v>
      </c>
      <c r="D826" s="72">
        <v>1</v>
      </c>
      <c r="E826" s="73">
        <v>8838</v>
      </c>
      <c r="F826" s="80">
        <f t="shared" si="12"/>
        <v>8838</v>
      </c>
      <c r="G826" s="71" t="s">
        <v>10</v>
      </c>
    </row>
    <row r="827" spans="1:7" x14ac:dyDescent="0.25">
      <c r="A827" s="71" t="s">
        <v>318</v>
      </c>
      <c r="B827" s="77" t="s">
        <v>97</v>
      </c>
      <c r="C827" s="71" t="s">
        <v>93</v>
      </c>
      <c r="D827" s="72">
        <v>5.9999999999999995E-4</v>
      </c>
      <c r="E827" s="73">
        <v>70</v>
      </c>
      <c r="F827" s="80">
        <f t="shared" si="12"/>
        <v>4.1999999999999996E-2</v>
      </c>
      <c r="G827" s="71" t="s">
        <v>50</v>
      </c>
    </row>
    <row r="828" spans="1:7" x14ac:dyDescent="0.25">
      <c r="A828" s="71" t="s">
        <v>285</v>
      </c>
      <c r="B828" s="77" t="s">
        <v>156</v>
      </c>
      <c r="C828" s="71" t="s">
        <v>93</v>
      </c>
      <c r="D828" s="72">
        <v>2.5999999999999999E-3</v>
      </c>
      <c r="E828" s="73">
        <v>177</v>
      </c>
      <c r="F828" s="80">
        <f t="shared" si="12"/>
        <v>0.4602</v>
      </c>
      <c r="G828" s="71" t="s">
        <v>50</v>
      </c>
    </row>
    <row r="829" spans="1:7" x14ac:dyDescent="0.25">
      <c r="A829" s="71" t="s">
        <v>285</v>
      </c>
      <c r="B829" s="77" t="s">
        <v>156</v>
      </c>
      <c r="C829" s="71" t="s">
        <v>93</v>
      </c>
      <c r="D829" s="72">
        <v>5.9999999999999995E-4</v>
      </c>
      <c r="E829" s="73">
        <v>41</v>
      </c>
      <c r="F829" s="80">
        <f t="shared" si="12"/>
        <v>2.4599999999999997E-2</v>
      </c>
      <c r="G829" s="71" t="s">
        <v>50</v>
      </c>
    </row>
    <row r="830" spans="1:7" x14ac:dyDescent="0.25">
      <c r="A830" s="71" t="s">
        <v>285</v>
      </c>
      <c r="B830" s="77" t="s">
        <v>156</v>
      </c>
      <c r="C830" s="71" t="s">
        <v>93</v>
      </c>
      <c r="D830" s="72">
        <v>2.0000000000000001E-4</v>
      </c>
      <c r="E830" s="73">
        <v>14</v>
      </c>
      <c r="F830" s="80">
        <f t="shared" si="12"/>
        <v>2.8E-3</v>
      </c>
      <c r="G830" s="71" t="s">
        <v>50</v>
      </c>
    </row>
    <row r="831" spans="1:7" x14ac:dyDescent="0.25">
      <c r="A831" s="71" t="s">
        <v>293</v>
      </c>
      <c r="B831" s="77" t="s">
        <v>117</v>
      </c>
      <c r="C831" s="71" t="s">
        <v>19</v>
      </c>
      <c r="D831" s="72">
        <v>5.9999999999999995E-4</v>
      </c>
      <c r="E831" s="73">
        <v>3</v>
      </c>
      <c r="F831" s="80">
        <f t="shared" si="12"/>
        <v>1.8E-3</v>
      </c>
      <c r="G831" s="71" t="s">
        <v>20</v>
      </c>
    </row>
    <row r="832" spans="1:7" x14ac:dyDescent="0.25">
      <c r="A832" s="71" t="s">
        <v>306</v>
      </c>
      <c r="B832" s="77" t="s">
        <v>13</v>
      </c>
      <c r="C832" s="71" t="s">
        <v>14</v>
      </c>
      <c r="D832" s="72">
        <v>8.0000000000000004E-4</v>
      </c>
      <c r="E832" s="73">
        <v>205</v>
      </c>
      <c r="F832" s="80">
        <f t="shared" si="12"/>
        <v>0.16400000000000001</v>
      </c>
      <c r="G832" s="71" t="s">
        <v>15</v>
      </c>
    </row>
    <row r="833" spans="1:7" x14ac:dyDescent="0.25">
      <c r="A833" s="71" t="s">
        <v>286</v>
      </c>
      <c r="B833" s="77" t="s">
        <v>287</v>
      </c>
      <c r="C833" s="71" t="s">
        <v>288</v>
      </c>
      <c r="D833" s="72">
        <v>1</v>
      </c>
      <c r="E833" s="73">
        <v>38</v>
      </c>
      <c r="F833" s="80">
        <f t="shared" si="12"/>
        <v>38</v>
      </c>
      <c r="G833" s="71" t="s">
        <v>20</v>
      </c>
    </row>
    <row r="834" spans="1:7" x14ac:dyDescent="0.25">
      <c r="A834" s="71" t="s">
        <v>286</v>
      </c>
      <c r="B834" s="77" t="s">
        <v>287</v>
      </c>
      <c r="C834" s="71" t="s">
        <v>288</v>
      </c>
      <c r="D834" s="72">
        <v>2.2000000000000001E-3</v>
      </c>
      <c r="E834" s="73">
        <v>3</v>
      </c>
      <c r="F834" s="80">
        <f t="shared" si="12"/>
        <v>6.6E-3</v>
      </c>
      <c r="G834" s="71" t="s">
        <v>20</v>
      </c>
    </row>
    <row r="835" spans="1:7" x14ac:dyDescent="0.25">
      <c r="A835" s="71" t="s">
        <v>286</v>
      </c>
      <c r="B835" s="77" t="s">
        <v>287</v>
      </c>
      <c r="C835" s="71" t="s">
        <v>288</v>
      </c>
      <c r="D835" s="72">
        <v>5.5999999999999999E-3</v>
      </c>
      <c r="E835" s="73">
        <v>1</v>
      </c>
      <c r="F835" s="80">
        <f t="shared" ref="F835:F898" si="13">+D835*E835</f>
        <v>5.5999999999999999E-3</v>
      </c>
      <c r="G835" s="71" t="s">
        <v>20</v>
      </c>
    </row>
    <row r="836" spans="1:7" x14ac:dyDescent="0.25">
      <c r="A836" s="71" t="s">
        <v>286</v>
      </c>
      <c r="B836" s="77" t="s">
        <v>287</v>
      </c>
      <c r="C836" s="71" t="s">
        <v>288</v>
      </c>
      <c r="D836" s="72">
        <v>1</v>
      </c>
      <c r="E836" s="73">
        <v>10</v>
      </c>
      <c r="F836" s="80">
        <f t="shared" si="13"/>
        <v>10</v>
      </c>
      <c r="G836" s="71" t="s">
        <v>20</v>
      </c>
    </row>
    <row r="837" spans="1:7" x14ac:dyDescent="0.25">
      <c r="A837" s="71" t="s">
        <v>368</v>
      </c>
      <c r="B837" s="77" t="s">
        <v>178</v>
      </c>
      <c r="C837" s="71" t="s">
        <v>24</v>
      </c>
      <c r="D837" s="72">
        <v>5.5999999999999999E-3</v>
      </c>
      <c r="E837" s="73">
        <v>35</v>
      </c>
      <c r="F837" s="80">
        <f t="shared" si="13"/>
        <v>0.19600000000000001</v>
      </c>
      <c r="G837" s="71" t="s">
        <v>10</v>
      </c>
    </row>
    <row r="838" spans="1:7" x14ac:dyDescent="0.25">
      <c r="A838" s="71" t="s">
        <v>355</v>
      </c>
      <c r="B838" s="77" t="s">
        <v>177</v>
      </c>
      <c r="C838" s="71" t="s">
        <v>144</v>
      </c>
      <c r="D838" s="72">
        <v>4.0000000000000002E-4</v>
      </c>
      <c r="E838" s="73">
        <v>7</v>
      </c>
      <c r="F838" s="80">
        <f t="shared" si="13"/>
        <v>2.8E-3</v>
      </c>
      <c r="G838" s="71" t="s">
        <v>10</v>
      </c>
    </row>
    <row r="839" spans="1:7" x14ac:dyDescent="0.25">
      <c r="A839" s="71" t="s">
        <v>356</v>
      </c>
      <c r="B839" s="77" t="s">
        <v>244</v>
      </c>
      <c r="C839" s="71" t="s">
        <v>24</v>
      </c>
      <c r="D839" s="72">
        <v>2.2000000000000001E-3</v>
      </c>
      <c r="E839" s="73">
        <v>83</v>
      </c>
      <c r="F839" s="80">
        <f t="shared" si="13"/>
        <v>0.18260000000000001</v>
      </c>
      <c r="G839" s="71" t="s">
        <v>10</v>
      </c>
    </row>
    <row r="840" spans="1:7" x14ac:dyDescent="0.25">
      <c r="A840" s="71" t="s">
        <v>305</v>
      </c>
      <c r="B840" s="77" t="s">
        <v>283</v>
      </c>
      <c r="C840" s="71" t="s">
        <v>93</v>
      </c>
      <c r="D840" s="72">
        <v>5.0000000000000001E-4</v>
      </c>
      <c r="E840" s="73">
        <v>73</v>
      </c>
      <c r="F840" s="80">
        <f t="shared" si="13"/>
        <v>3.6499999999999998E-2</v>
      </c>
      <c r="G840" s="71" t="s">
        <v>255</v>
      </c>
    </row>
    <row r="841" spans="1:7" x14ac:dyDescent="0.25">
      <c r="A841" s="71" t="s">
        <v>357</v>
      </c>
      <c r="B841" s="77" t="s">
        <v>66</v>
      </c>
      <c r="C841" s="71" t="s">
        <v>17</v>
      </c>
      <c r="D841" s="72">
        <v>1</v>
      </c>
      <c r="E841" s="73">
        <v>1380</v>
      </c>
      <c r="F841" s="80">
        <f t="shared" si="13"/>
        <v>1380</v>
      </c>
      <c r="G841" s="71" t="s">
        <v>67</v>
      </c>
    </row>
    <row r="842" spans="1:7" x14ac:dyDescent="0.25">
      <c r="A842" s="71" t="s">
        <v>296</v>
      </c>
      <c r="B842" s="77" t="s">
        <v>262</v>
      </c>
      <c r="C842" s="71" t="s">
        <v>93</v>
      </c>
      <c r="D842" s="72">
        <v>5.9999999999999995E-4</v>
      </c>
      <c r="E842" s="73">
        <v>119</v>
      </c>
      <c r="F842" s="80">
        <f t="shared" si="13"/>
        <v>7.1399999999999991E-2</v>
      </c>
      <c r="G842" s="71" t="s">
        <v>297</v>
      </c>
    </row>
    <row r="843" spans="1:7" x14ac:dyDescent="0.25">
      <c r="A843" s="71" t="s">
        <v>360</v>
      </c>
      <c r="B843" s="77" t="s">
        <v>269</v>
      </c>
      <c r="C843" s="71" t="s">
        <v>17</v>
      </c>
      <c r="D843" s="72">
        <v>1</v>
      </c>
      <c r="E843" s="73">
        <v>1146</v>
      </c>
      <c r="F843" s="80">
        <f t="shared" si="13"/>
        <v>1146</v>
      </c>
      <c r="G843" s="71" t="s">
        <v>20</v>
      </c>
    </row>
    <row r="844" spans="1:7" x14ac:dyDescent="0.25">
      <c r="A844" s="71" t="s">
        <v>285</v>
      </c>
      <c r="B844" s="77" t="s">
        <v>156</v>
      </c>
      <c r="C844" s="71" t="s">
        <v>93</v>
      </c>
      <c r="D844" s="72">
        <v>2.0000000000000001E-4</v>
      </c>
      <c r="E844" s="73">
        <v>14</v>
      </c>
      <c r="F844" s="80">
        <f t="shared" si="13"/>
        <v>2.8E-3</v>
      </c>
      <c r="G844" s="71" t="s">
        <v>50</v>
      </c>
    </row>
    <row r="845" spans="1:7" x14ac:dyDescent="0.25">
      <c r="A845" s="71" t="s">
        <v>361</v>
      </c>
      <c r="B845" s="77" t="s">
        <v>268</v>
      </c>
      <c r="C845" s="71" t="s">
        <v>17</v>
      </c>
      <c r="D845" s="72">
        <v>1</v>
      </c>
      <c r="E845" s="73">
        <v>883</v>
      </c>
      <c r="F845" s="80">
        <f t="shared" si="13"/>
        <v>883</v>
      </c>
      <c r="G845" s="71" t="s">
        <v>20</v>
      </c>
    </row>
    <row r="846" spans="1:7" x14ac:dyDescent="0.25">
      <c r="A846" s="71" t="s">
        <v>285</v>
      </c>
      <c r="B846" s="77" t="s">
        <v>156</v>
      </c>
      <c r="C846" s="71" t="s">
        <v>93</v>
      </c>
      <c r="D846" s="72">
        <v>1E-3</v>
      </c>
      <c r="E846" s="73">
        <v>34</v>
      </c>
      <c r="F846" s="80">
        <f t="shared" si="13"/>
        <v>3.4000000000000002E-2</v>
      </c>
      <c r="G846" s="71" t="s">
        <v>50</v>
      </c>
    </row>
    <row r="847" spans="1:7" x14ac:dyDescent="0.25">
      <c r="A847" s="71" t="s">
        <v>362</v>
      </c>
      <c r="B847" s="77" t="s">
        <v>243</v>
      </c>
      <c r="C847" s="71" t="s">
        <v>172</v>
      </c>
      <c r="D847" s="72">
        <v>5.0000000000000001E-3</v>
      </c>
      <c r="E847" s="73">
        <v>102</v>
      </c>
      <c r="F847" s="80">
        <f t="shared" si="13"/>
        <v>0.51</v>
      </c>
      <c r="G847" s="71" t="s">
        <v>10</v>
      </c>
    </row>
    <row r="848" spans="1:7" x14ac:dyDescent="0.25">
      <c r="A848" s="71" t="s">
        <v>363</v>
      </c>
      <c r="B848" s="77" t="s">
        <v>242</v>
      </c>
      <c r="C848" s="71" t="s">
        <v>172</v>
      </c>
      <c r="D848" s="72">
        <v>1.8E-3</v>
      </c>
      <c r="E848" s="73">
        <v>24</v>
      </c>
      <c r="F848" s="80">
        <f t="shared" si="13"/>
        <v>4.3200000000000002E-2</v>
      </c>
      <c r="G848" s="71" t="s">
        <v>10</v>
      </c>
    </row>
    <row r="849" spans="1:7" x14ac:dyDescent="0.25">
      <c r="A849" s="71" t="s">
        <v>302</v>
      </c>
      <c r="B849" s="77" t="s">
        <v>246</v>
      </c>
      <c r="C849" s="71" t="s">
        <v>24</v>
      </c>
      <c r="D849" s="72">
        <v>2.0000000000000001E-4</v>
      </c>
      <c r="E849" s="73">
        <v>27</v>
      </c>
      <c r="F849" s="80">
        <f t="shared" si="13"/>
        <v>5.4000000000000003E-3</v>
      </c>
      <c r="G849" s="71" t="s">
        <v>10</v>
      </c>
    </row>
    <row r="850" spans="1:7" x14ac:dyDescent="0.25">
      <c r="A850" s="71" t="s">
        <v>285</v>
      </c>
      <c r="B850" s="77" t="s">
        <v>156</v>
      </c>
      <c r="C850" s="71" t="s">
        <v>93</v>
      </c>
      <c r="D850" s="72">
        <v>1.9E-2</v>
      </c>
      <c r="E850" s="73">
        <v>1292</v>
      </c>
      <c r="F850" s="80">
        <f t="shared" si="13"/>
        <v>24.547999999999998</v>
      </c>
      <c r="G850" s="71" t="s">
        <v>50</v>
      </c>
    </row>
    <row r="851" spans="1:7" x14ac:dyDescent="0.25">
      <c r="A851" s="71" t="s">
        <v>366</v>
      </c>
      <c r="B851" s="77" t="s">
        <v>241</v>
      </c>
      <c r="C851" s="71" t="s">
        <v>11</v>
      </c>
      <c r="D851" s="72">
        <v>1.02</v>
      </c>
      <c r="E851" s="73">
        <v>2088</v>
      </c>
      <c r="F851" s="80">
        <f t="shared" si="13"/>
        <v>2129.7600000000002</v>
      </c>
      <c r="G851" s="71" t="s">
        <v>10</v>
      </c>
    </row>
    <row r="852" spans="1:7" x14ac:dyDescent="0.25">
      <c r="A852" s="71" t="s">
        <v>367</v>
      </c>
      <c r="B852" s="77" t="s">
        <v>103</v>
      </c>
      <c r="C852" s="71" t="s">
        <v>25</v>
      </c>
      <c r="D852" s="72">
        <v>5.7000000000000002E-3</v>
      </c>
      <c r="E852" s="73">
        <v>9</v>
      </c>
      <c r="F852" s="80">
        <f t="shared" si="13"/>
        <v>5.1299999999999998E-2</v>
      </c>
      <c r="G852" s="71" t="s">
        <v>10</v>
      </c>
    </row>
    <row r="853" spans="1:7" x14ac:dyDescent="0.25">
      <c r="A853" s="71" t="s">
        <v>285</v>
      </c>
      <c r="B853" s="77" t="s">
        <v>156</v>
      </c>
      <c r="C853" s="71" t="s">
        <v>93</v>
      </c>
      <c r="D853" s="72">
        <v>8.0000000000000004E-4</v>
      </c>
      <c r="E853" s="73">
        <v>54</v>
      </c>
      <c r="F853" s="80">
        <f t="shared" si="13"/>
        <v>4.3200000000000002E-2</v>
      </c>
      <c r="G853" s="71" t="s">
        <v>50</v>
      </c>
    </row>
    <row r="854" spans="1:7" x14ac:dyDescent="0.25">
      <c r="A854" s="71" t="s">
        <v>286</v>
      </c>
      <c r="B854" s="77" t="s">
        <v>287</v>
      </c>
      <c r="C854" s="71" t="s">
        <v>288</v>
      </c>
      <c r="D854" s="72">
        <v>1</v>
      </c>
      <c r="E854" s="73">
        <v>13</v>
      </c>
      <c r="F854" s="80">
        <f t="shared" si="13"/>
        <v>13</v>
      </c>
      <c r="G854" s="71" t="s">
        <v>20</v>
      </c>
    </row>
    <row r="855" spans="1:7" x14ac:dyDescent="0.25">
      <c r="A855" s="71" t="s">
        <v>286</v>
      </c>
      <c r="B855" s="77" t="s">
        <v>287</v>
      </c>
      <c r="C855" s="71" t="s">
        <v>288</v>
      </c>
      <c r="D855" s="72">
        <v>2.2000000000000001E-3</v>
      </c>
      <c r="E855" s="73">
        <v>3</v>
      </c>
      <c r="F855" s="80">
        <f t="shared" si="13"/>
        <v>6.6E-3</v>
      </c>
      <c r="G855" s="71" t="s">
        <v>20</v>
      </c>
    </row>
    <row r="856" spans="1:7" x14ac:dyDescent="0.25">
      <c r="A856" s="71" t="s">
        <v>286</v>
      </c>
      <c r="B856" s="77" t="s">
        <v>287</v>
      </c>
      <c r="C856" s="71" t="s">
        <v>288</v>
      </c>
      <c r="D856" s="72">
        <v>5.5999999999999999E-3</v>
      </c>
      <c r="E856" s="73">
        <v>1</v>
      </c>
      <c r="F856" s="80">
        <f t="shared" si="13"/>
        <v>5.5999999999999999E-3</v>
      </c>
      <c r="G856" s="71" t="s">
        <v>20</v>
      </c>
    </row>
    <row r="857" spans="1:7" x14ac:dyDescent="0.25">
      <c r="A857" s="71" t="s">
        <v>368</v>
      </c>
      <c r="B857" s="77" t="s">
        <v>178</v>
      </c>
      <c r="C857" s="71" t="s">
        <v>24</v>
      </c>
      <c r="D857" s="72">
        <v>5.5999999999999999E-3</v>
      </c>
      <c r="E857" s="73">
        <v>35</v>
      </c>
      <c r="F857" s="80">
        <f t="shared" si="13"/>
        <v>0.19600000000000001</v>
      </c>
      <c r="G857" s="71" t="s">
        <v>10</v>
      </c>
    </row>
    <row r="858" spans="1:7" x14ac:dyDescent="0.25">
      <c r="A858" s="71" t="s">
        <v>355</v>
      </c>
      <c r="B858" s="77" t="s">
        <v>177</v>
      </c>
      <c r="C858" s="71" t="s">
        <v>144</v>
      </c>
      <c r="D858" s="72">
        <v>4.0000000000000002E-4</v>
      </c>
      <c r="E858" s="73">
        <v>7</v>
      </c>
      <c r="F858" s="80">
        <f t="shared" si="13"/>
        <v>2.8E-3</v>
      </c>
      <c r="G858" s="71" t="s">
        <v>10</v>
      </c>
    </row>
    <row r="859" spans="1:7" x14ac:dyDescent="0.25">
      <c r="A859" s="71" t="s">
        <v>356</v>
      </c>
      <c r="B859" s="77" t="s">
        <v>244</v>
      </c>
      <c r="C859" s="71" t="s">
        <v>24</v>
      </c>
      <c r="D859" s="72">
        <v>2.2000000000000001E-3</v>
      </c>
      <c r="E859" s="73">
        <v>83</v>
      </c>
      <c r="F859" s="80">
        <f t="shared" si="13"/>
        <v>0.18260000000000001</v>
      </c>
      <c r="G859" s="71" t="s">
        <v>10</v>
      </c>
    </row>
    <row r="860" spans="1:7" x14ac:dyDescent="0.25">
      <c r="A860" s="71" t="s">
        <v>305</v>
      </c>
      <c r="B860" s="77" t="s">
        <v>283</v>
      </c>
      <c r="C860" s="71" t="s">
        <v>93</v>
      </c>
      <c r="D860" s="72">
        <v>5.0000000000000001E-4</v>
      </c>
      <c r="E860" s="73">
        <v>73</v>
      </c>
      <c r="F860" s="80">
        <f t="shared" si="13"/>
        <v>3.6499999999999998E-2</v>
      </c>
      <c r="G860" s="71" t="s">
        <v>255</v>
      </c>
    </row>
    <row r="861" spans="1:7" x14ac:dyDescent="0.25">
      <c r="A861" s="71" t="s">
        <v>369</v>
      </c>
      <c r="B861" s="77" t="s">
        <v>240</v>
      </c>
      <c r="C861" s="71" t="s">
        <v>17</v>
      </c>
      <c r="D861" s="72">
        <v>1</v>
      </c>
      <c r="E861" s="73">
        <v>4796</v>
      </c>
      <c r="F861" s="80">
        <f t="shared" si="13"/>
        <v>4796</v>
      </c>
      <c r="G861" s="71" t="s">
        <v>10</v>
      </c>
    </row>
    <row r="862" spans="1:7" x14ac:dyDescent="0.25">
      <c r="A862" s="71" t="s">
        <v>370</v>
      </c>
      <c r="B862" s="77" t="s">
        <v>239</v>
      </c>
      <c r="C862" s="71" t="s">
        <v>17</v>
      </c>
      <c r="D862" s="72">
        <v>1</v>
      </c>
      <c r="E862" s="73">
        <v>2144</v>
      </c>
      <c r="F862" s="80">
        <f t="shared" si="13"/>
        <v>2144</v>
      </c>
      <c r="G862" s="71" t="s">
        <v>10</v>
      </c>
    </row>
    <row r="863" spans="1:7" x14ac:dyDescent="0.25">
      <c r="A863" s="71" t="s">
        <v>286</v>
      </c>
      <c r="B863" s="77" t="s">
        <v>287</v>
      </c>
      <c r="C863" s="71" t="s">
        <v>288</v>
      </c>
      <c r="D863" s="72">
        <v>1</v>
      </c>
      <c r="E863" s="73">
        <v>66</v>
      </c>
      <c r="F863" s="80">
        <f t="shared" si="13"/>
        <v>66</v>
      </c>
      <c r="G863" s="71" t="s">
        <v>20</v>
      </c>
    </row>
    <row r="864" spans="1:7" x14ac:dyDescent="0.25">
      <c r="A864" s="71" t="s">
        <v>305</v>
      </c>
      <c r="B864" s="77" t="s">
        <v>283</v>
      </c>
      <c r="C864" s="71" t="s">
        <v>93</v>
      </c>
      <c r="D864" s="72">
        <v>7.4999999999999997E-3</v>
      </c>
      <c r="E864" s="73">
        <v>1095</v>
      </c>
      <c r="F864" s="80">
        <f t="shared" si="13"/>
        <v>8.2125000000000004</v>
      </c>
      <c r="G864" s="71" t="s">
        <v>255</v>
      </c>
    </row>
    <row r="865" spans="1:7" x14ac:dyDescent="0.25">
      <c r="A865" s="71" t="s">
        <v>339</v>
      </c>
      <c r="B865" s="77" t="s">
        <v>160</v>
      </c>
      <c r="C865" s="71" t="s">
        <v>26</v>
      </c>
      <c r="D865" s="72">
        <v>0.40720000000000001</v>
      </c>
      <c r="E865" s="73">
        <v>26994</v>
      </c>
      <c r="F865" s="80">
        <f t="shared" si="13"/>
        <v>10991.9568</v>
      </c>
      <c r="G865" s="71" t="s">
        <v>10</v>
      </c>
    </row>
    <row r="866" spans="1:7" x14ac:dyDescent="0.25">
      <c r="A866" s="71" t="s">
        <v>371</v>
      </c>
      <c r="B866" s="77" t="s">
        <v>146</v>
      </c>
      <c r="C866" s="71" t="s">
        <v>11</v>
      </c>
      <c r="D866" s="72">
        <v>257.24560000000002</v>
      </c>
      <c r="E866" s="73">
        <v>151260</v>
      </c>
      <c r="F866" s="80">
        <f t="shared" si="13"/>
        <v>38910969.456</v>
      </c>
      <c r="G866" s="71" t="s">
        <v>10</v>
      </c>
    </row>
    <row r="867" spans="1:7" x14ac:dyDescent="0.25">
      <c r="A867" s="71" t="s">
        <v>343</v>
      </c>
      <c r="B867" s="77" t="s">
        <v>171</v>
      </c>
      <c r="C867" s="71" t="s">
        <v>172</v>
      </c>
      <c r="D867" s="72">
        <v>123.9961</v>
      </c>
      <c r="E867" s="73">
        <v>2604</v>
      </c>
      <c r="F867" s="80">
        <f t="shared" si="13"/>
        <v>322885.8444</v>
      </c>
      <c r="G867" s="71" t="s">
        <v>10</v>
      </c>
    </row>
    <row r="868" spans="1:7" x14ac:dyDescent="0.25">
      <c r="A868" s="71" t="s">
        <v>317</v>
      </c>
      <c r="B868" s="77" t="s">
        <v>147</v>
      </c>
      <c r="C868" s="71" t="s">
        <v>24</v>
      </c>
      <c r="D868" s="72">
        <v>0</v>
      </c>
      <c r="E868" s="73">
        <v>0</v>
      </c>
      <c r="F868" s="80">
        <f t="shared" si="13"/>
        <v>0</v>
      </c>
      <c r="G868" s="71" t="s">
        <v>10</v>
      </c>
    </row>
    <row r="869" spans="1:7" x14ac:dyDescent="0.25">
      <c r="A869" s="71" t="s">
        <v>372</v>
      </c>
      <c r="B869" s="77" t="s">
        <v>85</v>
      </c>
      <c r="C869" s="71" t="s">
        <v>76</v>
      </c>
      <c r="D869" s="72">
        <v>1</v>
      </c>
      <c r="E869" s="73">
        <v>4794924</v>
      </c>
      <c r="F869" s="80">
        <f t="shared" si="13"/>
        <v>4794924</v>
      </c>
      <c r="G869" s="71" t="s">
        <v>10</v>
      </c>
    </row>
    <row r="870" spans="1:7" x14ac:dyDescent="0.25">
      <c r="A870" s="71" t="s">
        <v>373</v>
      </c>
      <c r="B870" s="77" t="s">
        <v>119</v>
      </c>
      <c r="C870" s="71" t="s">
        <v>26</v>
      </c>
      <c r="D870" s="72">
        <v>0.4133</v>
      </c>
      <c r="E870" s="73">
        <v>66117</v>
      </c>
      <c r="F870" s="80">
        <f t="shared" si="13"/>
        <v>27326.1561</v>
      </c>
      <c r="G870" s="71" t="s">
        <v>10</v>
      </c>
    </row>
    <row r="871" spans="1:7" x14ac:dyDescent="0.25">
      <c r="A871" s="71" t="s">
        <v>318</v>
      </c>
      <c r="B871" s="77" t="s">
        <v>97</v>
      </c>
      <c r="C871" s="71" t="s">
        <v>93</v>
      </c>
      <c r="D871" s="72">
        <v>2.0000000000000001E-4</v>
      </c>
      <c r="E871" s="73">
        <v>23</v>
      </c>
      <c r="F871" s="80">
        <f t="shared" si="13"/>
        <v>4.5999999999999999E-3</v>
      </c>
      <c r="G871" s="71" t="s">
        <v>50</v>
      </c>
    </row>
    <row r="872" spans="1:7" x14ac:dyDescent="0.25">
      <c r="A872" s="71" t="s">
        <v>285</v>
      </c>
      <c r="B872" s="77" t="s">
        <v>156</v>
      </c>
      <c r="C872" s="71" t="s">
        <v>93</v>
      </c>
      <c r="D872" s="72">
        <v>1.4200000000000001E-2</v>
      </c>
      <c r="E872" s="73">
        <v>965</v>
      </c>
      <c r="F872" s="80">
        <f t="shared" si="13"/>
        <v>13.703000000000001</v>
      </c>
      <c r="G872" s="71" t="s">
        <v>50</v>
      </c>
    </row>
    <row r="873" spans="1:7" x14ac:dyDescent="0.25">
      <c r="A873" s="71" t="s">
        <v>285</v>
      </c>
      <c r="B873" s="77" t="s">
        <v>156</v>
      </c>
      <c r="C873" s="71" t="s">
        <v>93</v>
      </c>
      <c r="D873" s="72">
        <v>0.53029999999999999</v>
      </c>
      <c r="E873" s="73">
        <v>30991</v>
      </c>
      <c r="F873" s="80">
        <f t="shared" si="13"/>
        <v>16434.527300000002</v>
      </c>
      <c r="G873" s="71" t="s">
        <v>50</v>
      </c>
    </row>
    <row r="874" spans="1:7" x14ac:dyDescent="0.25">
      <c r="A874" s="71" t="s">
        <v>306</v>
      </c>
      <c r="B874" s="77" t="s">
        <v>13</v>
      </c>
      <c r="C874" s="71" t="s">
        <v>14</v>
      </c>
      <c r="D874" s="72">
        <v>0.5665</v>
      </c>
      <c r="E874" s="73">
        <v>145229</v>
      </c>
      <c r="F874" s="80">
        <f t="shared" si="13"/>
        <v>82272.228499999997</v>
      </c>
      <c r="G874" s="71" t="s">
        <v>15</v>
      </c>
    </row>
    <row r="875" spans="1:7" x14ac:dyDescent="0.25">
      <c r="A875" s="71" t="s">
        <v>306</v>
      </c>
      <c r="B875" s="77" t="s">
        <v>13</v>
      </c>
      <c r="C875" s="71" t="s">
        <v>14</v>
      </c>
      <c r="D875" s="72">
        <v>0.1381</v>
      </c>
      <c r="E875" s="73">
        <v>35404</v>
      </c>
      <c r="F875" s="80">
        <f t="shared" si="13"/>
        <v>4889.2924000000003</v>
      </c>
      <c r="G875" s="71" t="s">
        <v>15</v>
      </c>
    </row>
    <row r="876" spans="1:7" x14ac:dyDescent="0.25">
      <c r="A876" s="71" t="s">
        <v>286</v>
      </c>
      <c r="B876" s="77" t="s">
        <v>287</v>
      </c>
      <c r="C876" s="71" t="s">
        <v>288</v>
      </c>
      <c r="D876" s="72">
        <v>7.1000000000000004E-3</v>
      </c>
      <c r="E876" s="73">
        <v>990</v>
      </c>
      <c r="F876" s="80">
        <f t="shared" si="13"/>
        <v>7.0290000000000008</v>
      </c>
      <c r="G876" s="71" t="s">
        <v>20</v>
      </c>
    </row>
    <row r="877" spans="1:7" x14ac:dyDescent="0.25">
      <c r="A877" s="71" t="s">
        <v>286</v>
      </c>
      <c r="B877" s="77" t="s">
        <v>287</v>
      </c>
      <c r="C877" s="71" t="s">
        <v>288</v>
      </c>
      <c r="D877" s="72">
        <v>1</v>
      </c>
      <c r="E877" s="73">
        <v>22464</v>
      </c>
      <c r="F877" s="80">
        <f t="shared" si="13"/>
        <v>22464</v>
      </c>
      <c r="G877" s="71" t="s">
        <v>20</v>
      </c>
    </row>
    <row r="878" spans="1:7" x14ac:dyDescent="0.25">
      <c r="A878" s="71" t="s">
        <v>286</v>
      </c>
      <c r="B878" s="77" t="s">
        <v>287</v>
      </c>
      <c r="C878" s="71" t="s">
        <v>288</v>
      </c>
      <c r="D878" s="72">
        <v>0.64</v>
      </c>
      <c r="E878" s="73">
        <v>0</v>
      </c>
      <c r="F878" s="80">
        <f t="shared" si="13"/>
        <v>0</v>
      </c>
      <c r="G878" s="71" t="s">
        <v>20</v>
      </c>
    </row>
    <row r="879" spans="1:7" x14ac:dyDescent="0.25">
      <c r="A879" s="71" t="s">
        <v>374</v>
      </c>
      <c r="B879" s="77" t="s">
        <v>259</v>
      </c>
      <c r="C879" s="71" t="s">
        <v>93</v>
      </c>
      <c r="D879" s="72">
        <v>1.2</v>
      </c>
      <c r="E879" s="73">
        <v>412247</v>
      </c>
      <c r="F879" s="80">
        <f t="shared" si="13"/>
        <v>494696.39999999997</v>
      </c>
      <c r="G879" s="71" t="s">
        <v>297</v>
      </c>
    </row>
    <row r="880" spans="1:7" x14ac:dyDescent="0.25">
      <c r="A880" s="71" t="s">
        <v>339</v>
      </c>
      <c r="B880" s="77" t="s">
        <v>160</v>
      </c>
      <c r="C880" s="71" t="s">
        <v>26</v>
      </c>
      <c r="D880" s="72">
        <v>0.18140000000000001</v>
      </c>
      <c r="E880" s="73">
        <v>12025</v>
      </c>
      <c r="F880" s="80">
        <f t="shared" si="13"/>
        <v>2181.335</v>
      </c>
      <c r="G880" s="71" t="s">
        <v>10</v>
      </c>
    </row>
    <row r="881" spans="1:7" x14ac:dyDescent="0.25">
      <c r="A881" s="71" t="s">
        <v>371</v>
      </c>
      <c r="B881" s="77" t="s">
        <v>146</v>
      </c>
      <c r="C881" s="71" t="s">
        <v>11</v>
      </c>
      <c r="D881" s="72">
        <v>114.7145</v>
      </c>
      <c r="E881" s="73">
        <v>67452</v>
      </c>
      <c r="F881" s="80">
        <f t="shared" si="13"/>
        <v>7737722.4539999999</v>
      </c>
      <c r="G881" s="71" t="s">
        <v>10</v>
      </c>
    </row>
    <row r="882" spans="1:7" x14ac:dyDescent="0.25">
      <c r="A882" s="71" t="s">
        <v>343</v>
      </c>
      <c r="B882" s="77" t="s">
        <v>171</v>
      </c>
      <c r="C882" s="71" t="s">
        <v>172</v>
      </c>
      <c r="D882" s="72">
        <v>77.374499999999998</v>
      </c>
      <c r="E882" s="73">
        <v>1625</v>
      </c>
      <c r="F882" s="80">
        <f t="shared" si="13"/>
        <v>125733.5625</v>
      </c>
      <c r="G882" s="71" t="s">
        <v>10</v>
      </c>
    </row>
    <row r="883" spans="1:7" x14ac:dyDescent="0.25">
      <c r="A883" s="71" t="s">
        <v>317</v>
      </c>
      <c r="B883" s="77" t="s">
        <v>147</v>
      </c>
      <c r="C883" s="71" t="s">
        <v>24</v>
      </c>
      <c r="D883" s="72">
        <v>0</v>
      </c>
      <c r="E883" s="73">
        <v>0</v>
      </c>
      <c r="F883" s="80">
        <f t="shared" si="13"/>
        <v>0</v>
      </c>
      <c r="G883" s="71" t="s">
        <v>10</v>
      </c>
    </row>
    <row r="884" spans="1:7" x14ac:dyDescent="0.25">
      <c r="A884" s="71" t="s">
        <v>373</v>
      </c>
      <c r="B884" s="77" t="s">
        <v>119</v>
      </c>
      <c r="C884" s="71" t="s">
        <v>26</v>
      </c>
      <c r="D884" s="72">
        <v>0.3619</v>
      </c>
      <c r="E884" s="73">
        <v>57895</v>
      </c>
      <c r="F884" s="80">
        <f t="shared" si="13"/>
        <v>20952.200499999999</v>
      </c>
      <c r="G884" s="71" t="s">
        <v>10</v>
      </c>
    </row>
    <row r="885" spans="1:7" x14ac:dyDescent="0.25">
      <c r="A885" s="71" t="s">
        <v>375</v>
      </c>
      <c r="B885" s="77" t="s">
        <v>238</v>
      </c>
      <c r="C885" s="71" t="s">
        <v>76</v>
      </c>
      <c r="D885" s="72">
        <v>1</v>
      </c>
      <c r="E885" s="73">
        <v>2761145</v>
      </c>
      <c r="F885" s="80">
        <f t="shared" si="13"/>
        <v>2761145</v>
      </c>
      <c r="G885" s="71" t="s">
        <v>10</v>
      </c>
    </row>
    <row r="886" spans="1:7" x14ac:dyDescent="0.25">
      <c r="A886" s="71" t="s">
        <v>318</v>
      </c>
      <c r="B886" s="77" t="s">
        <v>97</v>
      </c>
      <c r="C886" s="71" t="s">
        <v>93</v>
      </c>
      <c r="D886" s="72">
        <v>0.1033</v>
      </c>
      <c r="E886" s="73">
        <v>11974</v>
      </c>
      <c r="F886" s="80">
        <f t="shared" si="13"/>
        <v>1236.9141999999999</v>
      </c>
      <c r="G886" s="71" t="s">
        <v>50</v>
      </c>
    </row>
    <row r="887" spans="1:7" x14ac:dyDescent="0.25">
      <c r="A887" s="71" t="s">
        <v>318</v>
      </c>
      <c r="B887" s="77" t="s">
        <v>97</v>
      </c>
      <c r="C887" s="71" t="s">
        <v>93</v>
      </c>
      <c r="D887" s="72">
        <v>1E-4</v>
      </c>
      <c r="E887" s="73">
        <v>12</v>
      </c>
      <c r="F887" s="80">
        <f t="shared" si="13"/>
        <v>1.2000000000000001E-3</v>
      </c>
      <c r="G887" s="71" t="s">
        <v>50</v>
      </c>
    </row>
    <row r="888" spans="1:7" x14ac:dyDescent="0.25">
      <c r="A888" s="71" t="s">
        <v>285</v>
      </c>
      <c r="B888" s="77" t="s">
        <v>156</v>
      </c>
      <c r="C888" s="71" t="s">
        <v>93</v>
      </c>
      <c r="D888" s="72">
        <v>9.4000000000000004E-3</v>
      </c>
      <c r="E888" s="73">
        <v>639</v>
      </c>
      <c r="F888" s="80">
        <f t="shared" si="13"/>
        <v>6.0066000000000006</v>
      </c>
      <c r="G888" s="71" t="s">
        <v>50</v>
      </c>
    </row>
    <row r="889" spans="1:7" x14ac:dyDescent="0.25">
      <c r="A889" s="71" t="s">
        <v>285</v>
      </c>
      <c r="B889" s="77" t="s">
        <v>156</v>
      </c>
      <c r="C889" s="71" t="s">
        <v>93</v>
      </c>
      <c r="D889" s="72">
        <v>0.30030000000000001</v>
      </c>
      <c r="E889" s="73">
        <v>20416</v>
      </c>
      <c r="F889" s="80">
        <f t="shared" si="13"/>
        <v>6130.9248000000007</v>
      </c>
      <c r="G889" s="71" t="s">
        <v>50</v>
      </c>
    </row>
    <row r="890" spans="1:7" x14ac:dyDescent="0.25">
      <c r="A890" s="71" t="s">
        <v>306</v>
      </c>
      <c r="B890" s="77" t="s">
        <v>13</v>
      </c>
      <c r="C890" s="71" t="s">
        <v>14</v>
      </c>
      <c r="D890" s="72">
        <v>0.5171</v>
      </c>
      <c r="E890" s="73">
        <v>132565</v>
      </c>
      <c r="F890" s="80">
        <f t="shared" si="13"/>
        <v>68549.361499999999</v>
      </c>
      <c r="G890" s="71" t="s">
        <v>15</v>
      </c>
    </row>
    <row r="891" spans="1:7" x14ac:dyDescent="0.25">
      <c r="A891" s="71" t="s">
        <v>286</v>
      </c>
      <c r="B891" s="77" t="s">
        <v>287</v>
      </c>
      <c r="C891" s="71" t="s">
        <v>288</v>
      </c>
      <c r="D891" s="72">
        <v>0.48099999999999998</v>
      </c>
      <c r="E891" s="73">
        <v>0</v>
      </c>
      <c r="F891" s="80">
        <f t="shared" si="13"/>
        <v>0</v>
      </c>
      <c r="G891" s="71" t="s">
        <v>20</v>
      </c>
    </row>
    <row r="892" spans="1:7" x14ac:dyDescent="0.25">
      <c r="A892" s="71" t="s">
        <v>286</v>
      </c>
      <c r="B892" s="77" t="s">
        <v>287</v>
      </c>
      <c r="C892" s="71" t="s">
        <v>288</v>
      </c>
      <c r="D892" s="72">
        <v>1</v>
      </c>
      <c r="E892" s="73">
        <v>10241</v>
      </c>
      <c r="F892" s="80">
        <f t="shared" si="13"/>
        <v>10241</v>
      </c>
      <c r="G892" s="71" t="s">
        <v>20</v>
      </c>
    </row>
    <row r="893" spans="1:7" x14ac:dyDescent="0.25">
      <c r="A893" s="71" t="s">
        <v>286</v>
      </c>
      <c r="B893" s="77" t="s">
        <v>287</v>
      </c>
      <c r="C893" s="71" t="s">
        <v>288</v>
      </c>
      <c r="D893" s="72">
        <v>4.7000000000000002E-3</v>
      </c>
      <c r="E893" s="73">
        <v>655</v>
      </c>
      <c r="F893" s="80">
        <f t="shared" si="13"/>
        <v>3.0785</v>
      </c>
      <c r="G893" s="71" t="s">
        <v>20</v>
      </c>
    </row>
    <row r="894" spans="1:7" x14ac:dyDescent="0.25">
      <c r="A894" s="71" t="s">
        <v>374</v>
      </c>
      <c r="B894" s="77" t="s">
        <v>259</v>
      </c>
      <c r="C894" s="71" t="s">
        <v>93</v>
      </c>
      <c r="D894" s="72">
        <v>0.5</v>
      </c>
      <c r="E894" s="73">
        <v>171770</v>
      </c>
      <c r="F894" s="80">
        <f t="shared" si="13"/>
        <v>85885</v>
      </c>
      <c r="G894" s="71" t="s">
        <v>297</v>
      </c>
    </row>
    <row r="895" spans="1:7" x14ac:dyDescent="0.25">
      <c r="A895" s="71" t="s">
        <v>547</v>
      </c>
      <c r="B895" s="77" t="s">
        <v>237</v>
      </c>
      <c r="C895" s="71" t="s">
        <v>76</v>
      </c>
      <c r="D895" s="72">
        <v>1</v>
      </c>
      <c r="E895" s="73">
        <v>270635</v>
      </c>
      <c r="F895" s="80">
        <f t="shared" si="13"/>
        <v>270635</v>
      </c>
      <c r="G895" s="71" t="s">
        <v>10</v>
      </c>
    </row>
    <row r="896" spans="1:7" x14ac:dyDescent="0.25">
      <c r="A896" s="71" t="s">
        <v>286</v>
      </c>
      <c r="B896" s="77" t="s">
        <v>287</v>
      </c>
      <c r="C896" s="71" t="s">
        <v>288</v>
      </c>
      <c r="D896" s="72">
        <v>1</v>
      </c>
      <c r="E896" s="73">
        <v>1679</v>
      </c>
      <c r="F896" s="80">
        <f t="shared" si="13"/>
        <v>1679</v>
      </c>
      <c r="G896" s="71" t="s">
        <v>20</v>
      </c>
    </row>
    <row r="897" spans="1:7" x14ac:dyDescent="0.25">
      <c r="A897" s="71" t="s">
        <v>548</v>
      </c>
      <c r="B897" s="77" t="s">
        <v>236</v>
      </c>
      <c r="C897" s="71" t="s">
        <v>76</v>
      </c>
      <c r="D897" s="72">
        <v>1</v>
      </c>
      <c r="E897" s="73">
        <v>5472355</v>
      </c>
      <c r="F897" s="80">
        <f t="shared" si="13"/>
        <v>5472355</v>
      </c>
      <c r="G897" s="71" t="s">
        <v>10</v>
      </c>
    </row>
    <row r="898" spans="1:7" x14ac:dyDescent="0.25">
      <c r="A898" s="71" t="s">
        <v>321</v>
      </c>
      <c r="B898" s="77" t="s">
        <v>284</v>
      </c>
      <c r="C898" s="71" t="s">
        <v>93</v>
      </c>
      <c r="D898" s="72">
        <v>0.23</v>
      </c>
      <c r="E898" s="73">
        <v>33587</v>
      </c>
      <c r="F898" s="80">
        <f t="shared" si="13"/>
        <v>7725.01</v>
      </c>
      <c r="G898" s="71" t="s">
        <v>255</v>
      </c>
    </row>
    <row r="899" spans="1:7" x14ac:dyDescent="0.25">
      <c r="A899" s="71" t="s">
        <v>286</v>
      </c>
      <c r="B899" s="77" t="s">
        <v>287</v>
      </c>
      <c r="C899" s="71" t="s">
        <v>288</v>
      </c>
      <c r="D899" s="72">
        <v>1</v>
      </c>
      <c r="E899" s="73">
        <v>1044</v>
      </c>
      <c r="F899" s="80">
        <f t="shared" ref="F899:F962" si="14">+D899*E899</f>
        <v>1044</v>
      </c>
      <c r="G899" s="71" t="s">
        <v>20</v>
      </c>
    </row>
    <row r="900" spans="1:7" x14ac:dyDescent="0.25">
      <c r="A900" s="71" t="s">
        <v>549</v>
      </c>
      <c r="B900" s="77" t="s">
        <v>105</v>
      </c>
      <c r="C900" s="71" t="s">
        <v>76</v>
      </c>
      <c r="D900" s="72">
        <v>1</v>
      </c>
      <c r="E900" s="73">
        <v>180989</v>
      </c>
      <c r="F900" s="80">
        <f t="shared" si="14"/>
        <v>180989</v>
      </c>
      <c r="G900" s="71" t="s">
        <v>10</v>
      </c>
    </row>
    <row r="901" spans="1:7" x14ac:dyDescent="0.25">
      <c r="A901" s="71" t="s">
        <v>550</v>
      </c>
      <c r="B901" s="77" t="s">
        <v>235</v>
      </c>
      <c r="C901" s="71" t="s">
        <v>76</v>
      </c>
      <c r="D901" s="72">
        <v>1</v>
      </c>
      <c r="E901" s="73">
        <v>2976772</v>
      </c>
      <c r="F901" s="80">
        <f t="shared" si="14"/>
        <v>2976772</v>
      </c>
      <c r="G901" s="71" t="s">
        <v>10</v>
      </c>
    </row>
    <row r="902" spans="1:7" x14ac:dyDescent="0.25">
      <c r="A902" s="71" t="s">
        <v>321</v>
      </c>
      <c r="B902" s="77" t="s">
        <v>284</v>
      </c>
      <c r="C902" s="71" t="s">
        <v>93</v>
      </c>
      <c r="D902" s="72">
        <v>0.14299999999999999</v>
      </c>
      <c r="E902" s="73">
        <v>20883</v>
      </c>
      <c r="F902" s="80">
        <f t="shared" si="14"/>
        <v>2986.2689999999998</v>
      </c>
      <c r="G902" s="71" t="s">
        <v>255</v>
      </c>
    </row>
    <row r="903" spans="1:7" x14ac:dyDescent="0.25">
      <c r="A903" s="71" t="s">
        <v>376</v>
      </c>
      <c r="B903" s="77" t="s">
        <v>234</v>
      </c>
      <c r="C903" s="71" t="s">
        <v>12</v>
      </c>
      <c r="D903" s="72">
        <v>1</v>
      </c>
      <c r="E903" s="73">
        <v>94474</v>
      </c>
      <c r="F903" s="80">
        <f t="shared" si="14"/>
        <v>94474</v>
      </c>
      <c r="G903" s="71" t="s">
        <v>10</v>
      </c>
    </row>
    <row r="904" spans="1:7" x14ac:dyDescent="0.25">
      <c r="A904" s="71" t="s">
        <v>377</v>
      </c>
      <c r="B904" s="77" t="s">
        <v>164</v>
      </c>
      <c r="C904" s="71" t="s">
        <v>12</v>
      </c>
      <c r="D904" s="72">
        <v>1</v>
      </c>
      <c r="E904" s="73">
        <v>45849</v>
      </c>
      <c r="F904" s="80">
        <f t="shared" si="14"/>
        <v>45849</v>
      </c>
      <c r="G904" s="71" t="s">
        <v>10</v>
      </c>
    </row>
    <row r="905" spans="1:7" x14ac:dyDescent="0.25">
      <c r="A905" s="71" t="s">
        <v>378</v>
      </c>
      <c r="B905" s="77" t="s">
        <v>233</v>
      </c>
      <c r="C905" s="71" t="s">
        <v>11</v>
      </c>
      <c r="D905" s="72">
        <v>2.625</v>
      </c>
      <c r="E905" s="73">
        <v>50954</v>
      </c>
      <c r="F905" s="80">
        <f t="shared" si="14"/>
        <v>133754.25</v>
      </c>
      <c r="G905" s="71" t="s">
        <v>10</v>
      </c>
    </row>
    <row r="906" spans="1:7" x14ac:dyDescent="0.25">
      <c r="A906" s="71" t="s">
        <v>379</v>
      </c>
      <c r="B906" s="77" t="s">
        <v>128</v>
      </c>
      <c r="C906" s="71" t="s">
        <v>22</v>
      </c>
      <c r="D906" s="72">
        <v>1</v>
      </c>
      <c r="E906" s="73">
        <v>42876</v>
      </c>
      <c r="F906" s="80">
        <f t="shared" si="14"/>
        <v>42876</v>
      </c>
      <c r="G906" s="71" t="s">
        <v>20</v>
      </c>
    </row>
    <row r="907" spans="1:7" x14ac:dyDescent="0.25">
      <c r="A907" s="71" t="s">
        <v>286</v>
      </c>
      <c r="B907" s="77" t="s">
        <v>287</v>
      </c>
      <c r="C907" s="71" t="s">
        <v>288</v>
      </c>
      <c r="D907" s="72">
        <v>1</v>
      </c>
      <c r="E907" s="73">
        <v>3960</v>
      </c>
      <c r="F907" s="80">
        <f t="shared" si="14"/>
        <v>3960</v>
      </c>
      <c r="G907" s="71" t="s">
        <v>20</v>
      </c>
    </row>
    <row r="908" spans="1:7" x14ac:dyDescent="0.25">
      <c r="A908" s="71" t="s">
        <v>380</v>
      </c>
      <c r="B908" s="77" t="s">
        <v>280</v>
      </c>
      <c r="C908" s="71" t="s">
        <v>93</v>
      </c>
      <c r="D908" s="72">
        <v>1</v>
      </c>
      <c r="E908" s="73">
        <v>198016</v>
      </c>
      <c r="F908" s="80">
        <f t="shared" si="14"/>
        <v>198016</v>
      </c>
      <c r="G908" s="71" t="s">
        <v>255</v>
      </c>
    </row>
    <row r="909" spans="1:7" x14ac:dyDescent="0.25">
      <c r="A909" s="71" t="s">
        <v>381</v>
      </c>
      <c r="B909" s="77" t="s">
        <v>148</v>
      </c>
      <c r="C909" s="71" t="s">
        <v>22</v>
      </c>
      <c r="D909" s="72">
        <v>0.2</v>
      </c>
      <c r="E909" s="73">
        <v>32853</v>
      </c>
      <c r="F909" s="80">
        <f t="shared" si="14"/>
        <v>6570.6</v>
      </c>
      <c r="G909" s="71" t="s">
        <v>15</v>
      </c>
    </row>
    <row r="910" spans="1:7" x14ac:dyDescent="0.25">
      <c r="A910" s="71" t="s">
        <v>296</v>
      </c>
      <c r="B910" s="77" t="s">
        <v>262</v>
      </c>
      <c r="C910" s="71" t="s">
        <v>93</v>
      </c>
      <c r="D910" s="72">
        <v>0.3</v>
      </c>
      <c r="E910" s="73">
        <v>59252</v>
      </c>
      <c r="F910" s="80">
        <f t="shared" si="14"/>
        <v>17775.599999999999</v>
      </c>
      <c r="G910" s="71" t="s">
        <v>297</v>
      </c>
    </row>
    <row r="911" spans="1:7" x14ac:dyDescent="0.25">
      <c r="A911" s="71" t="s">
        <v>286</v>
      </c>
      <c r="B911" s="77" t="s">
        <v>287</v>
      </c>
      <c r="C911" s="71" t="s">
        <v>288</v>
      </c>
      <c r="D911" s="72">
        <v>1</v>
      </c>
      <c r="E911" s="73">
        <v>5925</v>
      </c>
      <c r="F911" s="80">
        <f t="shared" si="14"/>
        <v>5925</v>
      </c>
      <c r="G911" s="71" t="s">
        <v>20</v>
      </c>
    </row>
    <row r="912" spans="1:7" x14ac:dyDescent="0.25">
      <c r="A912" s="71" t="s">
        <v>382</v>
      </c>
      <c r="B912" s="77" t="s">
        <v>232</v>
      </c>
      <c r="C912" s="71" t="s">
        <v>76</v>
      </c>
      <c r="D912" s="72">
        <v>1</v>
      </c>
      <c r="E912" s="73">
        <v>1313151</v>
      </c>
      <c r="F912" s="80">
        <f t="shared" si="14"/>
        <v>1313151</v>
      </c>
      <c r="G912" s="71" t="s">
        <v>10</v>
      </c>
    </row>
    <row r="913" spans="1:7" x14ac:dyDescent="0.25">
      <c r="A913" s="71" t="s">
        <v>381</v>
      </c>
      <c r="B913" s="77" t="s">
        <v>148</v>
      </c>
      <c r="C913" s="71" t="s">
        <v>22</v>
      </c>
      <c r="D913" s="72">
        <v>0.2</v>
      </c>
      <c r="E913" s="73">
        <v>32853</v>
      </c>
      <c r="F913" s="80">
        <f t="shared" si="14"/>
        <v>6570.6</v>
      </c>
      <c r="G913" s="71" t="s">
        <v>15</v>
      </c>
    </row>
    <row r="914" spans="1:7" x14ac:dyDescent="0.25">
      <c r="A914" s="71" t="s">
        <v>296</v>
      </c>
      <c r="B914" s="77" t="s">
        <v>262</v>
      </c>
      <c r="C914" s="71" t="s">
        <v>93</v>
      </c>
      <c r="D914" s="72">
        <v>0.42</v>
      </c>
      <c r="E914" s="73">
        <v>82953</v>
      </c>
      <c r="F914" s="80">
        <f t="shared" si="14"/>
        <v>34840.26</v>
      </c>
      <c r="G914" s="71" t="s">
        <v>297</v>
      </c>
    </row>
    <row r="915" spans="1:7" x14ac:dyDescent="0.25">
      <c r="A915" s="71" t="s">
        <v>286</v>
      </c>
      <c r="B915" s="77" t="s">
        <v>287</v>
      </c>
      <c r="C915" s="71" t="s">
        <v>288</v>
      </c>
      <c r="D915" s="72">
        <v>1</v>
      </c>
      <c r="E915" s="73">
        <v>8295</v>
      </c>
      <c r="F915" s="80">
        <f t="shared" si="14"/>
        <v>8295</v>
      </c>
      <c r="G915" s="71" t="s">
        <v>20</v>
      </c>
    </row>
    <row r="916" spans="1:7" x14ac:dyDescent="0.25">
      <c r="A916" s="71" t="s">
        <v>383</v>
      </c>
      <c r="B916" s="77" t="s">
        <v>231</v>
      </c>
      <c r="C916" s="71" t="s">
        <v>76</v>
      </c>
      <c r="D916" s="72">
        <v>1</v>
      </c>
      <c r="E916" s="73">
        <v>1374724</v>
      </c>
      <c r="F916" s="80">
        <f t="shared" si="14"/>
        <v>1374724</v>
      </c>
      <c r="G916" s="71" t="s">
        <v>10</v>
      </c>
    </row>
    <row r="917" spans="1:7" x14ac:dyDescent="0.25">
      <c r="A917" s="71" t="s">
        <v>285</v>
      </c>
      <c r="B917" s="77" t="s">
        <v>156</v>
      </c>
      <c r="C917" s="71" t="s">
        <v>93</v>
      </c>
      <c r="D917" s="72">
        <v>0.44</v>
      </c>
      <c r="E917" s="73">
        <v>29913</v>
      </c>
      <c r="F917" s="80">
        <f t="shared" si="14"/>
        <v>13161.72</v>
      </c>
      <c r="G917" s="71" t="s">
        <v>50</v>
      </c>
    </row>
    <row r="918" spans="1:7" x14ac:dyDescent="0.25">
      <c r="A918" s="71" t="s">
        <v>286</v>
      </c>
      <c r="B918" s="77" t="s">
        <v>287</v>
      </c>
      <c r="C918" s="71" t="s">
        <v>288</v>
      </c>
      <c r="D918" s="72">
        <v>1</v>
      </c>
      <c r="E918" s="73">
        <v>598</v>
      </c>
      <c r="F918" s="80">
        <f t="shared" si="14"/>
        <v>598</v>
      </c>
      <c r="G918" s="71" t="s">
        <v>20</v>
      </c>
    </row>
    <row r="919" spans="1:7" x14ac:dyDescent="0.25">
      <c r="A919" s="71" t="s">
        <v>384</v>
      </c>
      <c r="B919" s="77" t="s">
        <v>230</v>
      </c>
      <c r="C919" s="71" t="s">
        <v>76</v>
      </c>
      <c r="D919" s="72">
        <v>1</v>
      </c>
      <c r="E919" s="73">
        <v>513089</v>
      </c>
      <c r="F919" s="80">
        <f t="shared" si="14"/>
        <v>513089</v>
      </c>
      <c r="G919" s="71" t="s">
        <v>10</v>
      </c>
    </row>
    <row r="920" spans="1:7" x14ac:dyDescent="0.25">
      <c r="A920" s="71" t="s">
        <v>551</v>
      </c>
      <c r="B920" s="77" t="s">
        <v>89</v>
      </c>
      <c r="C920" s="71" t="s">
        <v>22</v>
      </c>
      <c r="D920" s="72">
        <v>0.7</v>
      </c>
      <c r="E920" s="73">
        <v>37223</v>
      </c>
      <c r="F920" s="80">
        <f t="shared" si="14"/>
        <v>26056.1</v>
      </c>
      <c r="G920" s="71" t="s">
        <v>20</v>
      </c>
    </row>
    <row r="921" spans="1:7" x14ac:dyDescent="0.25">
      <c r="A921" s="71" t="s">
        <v>381</v>
      </c>
      <c r="B921" s="77" t="s">
        <v>148</v>
      </c>
      <c r="C921" s="71" t="s">
        <v>22</v>
      </c>
      <c r="D921" s="72">
        <v>0.1</v>
      </c>
      <c r="E921" s="73">
        <v>16426</v>
      </c>
      <c r="F921" s="80">
        <f t="shared" si="14"/>
        <v>1642.6000000000001</v>
      </c>
      <c r="G921" s="71" t="s">
        <v>15</v>
      </c>
    </row>
    <row r="922" spans="1:7" x14ac:dyDescent="0.25">
      <c r="A922" s="71" t="s">
        <v>552</v>
      </c>
      <c r="B922" s="77" t="s">
        <v>84</v>
      </c>
      <c r="C922" s="71" t="s">
        <v>22</v>
      </c>
      <c r="D922" s="72">
        <v>0.7</v>
      </c>
      <c r="E922" s="73">
        <v>19636</v>
      </c>
      <c r="F922" s="80">
        <f t="shared" si="14"/>
        <v>13745.199999999999</v>
      </c>
      <c r="G922" s="71" t="s">
        <v>20</v>
      </c>
    </row>
    <row r="923" spans="1:7" x14ac:dyDescent="0.25">
      <c r="A923" s="71" t="s">
        <v>286</v>
      </c>
      <c r="B923" s="77" t="s">
        <v>287</v>
      </c>
      <c r="C923" s="71" t="s">
        <v>288</v>
      </c>
      <c r="D923" s="72">
        <v>1</v>
      </c>
      <c r="E923" s="73">
        <v>5333</v>
      </c>
      <c r="F923" s="80">
        <f t="shared" si="14"/>
        <v>5333</v>
      </c>
      <c r="G923" s="71" t="s">
        <v>20</v>
      </c>
    </row>
    <row r="924" spans="1:7" x14ac:dyDescent="0.25">
      <c r="A924" s="71" t="s">
        <v>314</v>
      </c>
      <c r="B924" s="77" t="s">
        <v>315</v>
      </c>
      <c r="C924" s="71" t="s">
        <v>288</v>
      </c>
      <c r="D924" s="72">
        <v>1</v>
      </c>
      <c r="E924" s="73">
        <v>1778</v>
      </c>
      <c r="F924" s="80">
        <f t="shared" si="14"/>
        <v>1778</v>
      </c>
      <c r="G924" s="71" t="s">
        <v>10</v>
      </c>
    </row>
    <row r="925" spans="1:7" x14ac:dyDescent="0.25">
      <c r="A925" s="71" t="s">
        <v>346</v>
      </c>
      <c r="B925" s="77" t="s">
        <v>266</v>
      </c>
      <c r="C925" s="71" t="s">
        <v>93</v>
      </c>
      <c r="D925" s="72">
        <v>0.9</v>
      </c>
      <c r="E925" s="73">
        <v>177757</v>
      </c>
      <c r="F925" s="80">
        <f t="shared" si="14"/>
        <v>159981.30000000002</v>
      </c>
      <c r="G925" s="71" t="s">
        <v>297</v>
      </c>
    </row>
    <row r="926" spans="1:7" x14ac:dyDescent="0.25">
      <c r="A926" s="71" t="s">
        <v>306</v>
      </c>
      <c r="B926" s="77" t="s">
        <v>13</v>
      </c>
      <c r="C926" s="71" t="s">
        <v>14</v>
      </c>
      <c r="D926" s="72">
        <v>8.6999999999999994E-3</v>
      </c>
      <c r="E926" s="73">
        <v>2230</v>
      </c>
      <c r="F926" s="80">
        <f t="shared" si="14"/>
        <v>19.401</v>
      </c>
      <c r="G926" s="71" t="s">
        <v>15</v>
      </c>
    </row>
    <row r="927" spans="1:7" x14ac:dyDescent="0.25">
      <c r="A927" s="71" t="s">
        <v>286</v>
      </c>
      <c r="B927" s="77" t="s">
        <v>287</v>
      </c>
      <c r="C927" s="71" t="s">
        <v>288</v>
      </c>
      <c r="D927" s="72">
        <v>1</v>
      </c>
      <c r="E927" s="73">
        <v>562</v>
      </c>
      <c r="F927" s="80">
        <f t="shared" si="14"/>
        <v>562</v>
      </c>
      <c r="G927" s="71" t="s">
        <v>20</v>
      </c>
    </row>
    <row r="928" spans="1:7" x14ac:dyDescent="0.25">
      <c r="A928" s="71" t="s">
        <v>553</v>
      </c>
      <c r="B928" s="77" t="s">
        <v>27</v>
      </c>
      <c r="C928" s="71" t="s">
        <v>26</v>
      </c>
      <c r="D928" s="72">
        <v>6.7599999999999993E-2</v>
      </c>
      <c r="E928" s="73">
        <v>281</v>
      </c>
      <c r="F928" s="80">
        <f t="shared" si="14"/>
        <v>18.9956</v>
      </c>
      <c r="G928" s="71" t="s">
        <v>15</v>
      </c>
    </row>
    <row r="929" spans="1:7" x14ac:dyDescent="0.25">
      <c r="A929" s="71" t="s">
        <v>321</v>
      </c>
      <c r="B929" s="77" t="s">
        <v>284</v>
      </c>
      <c r="C929" s="71" t="s">
        <v>93</v>
      </c>
      <c r="D929" s="72">
        <v>7.6999999999999999E-2</v>
      </c>
      <c r="E929" s="73">
        <v>11244</v>
      </c>
      <c r="F929" s="80">
        <f t="shared" si="14"/>
        <v>865.78800000000001</v>
      </c>
      <c r="G929" s="71" t="s">
        <v>255</v>
      </c>
    </row>
    <row r="930" spans="1:7" x14ac:dyDescent="0.25">
      <c r="A930" s="71" t="s">
        <v>381</v>
      </c>
      <c r="B930" s="77" t="s">
        <v>148</v>
      </c>
      <c r="C930" s="71" t="s">
        <v>22</v>
      </c>
      <c r="D930" s="72">
        <v>0.1</v>
      </c>
      <c r="E930" s="73">
        <v>16426</v>
      </c>
      <c r="F930" s="80">
        <f t="shared" si="14"/>
        <v>1642.6000000000001</v>
      </c>
      <c r="G930" s="71" t="s">
        <v>15</v>
      </c>
    </row>
    <row r="931" spans="1:7" x14ac:dyDescent="0.25">
      <c r="A931" s="71" t="s">
        <v>554</v>
      </c>
      <c r="B931" s="77" t="s">
        <v>61</v>
      </c>
      <c r="C931" s="71" t="s">
        <v>11</v>
      </c>
      <c r="D931" s="72">
        <v>0.1938</v>
      </c>
      <c r="E931" s="73">
        <v>3347</v>
      </c>
      <c r="F931" s="80">
        <f t="shared" si="14"/>
        <v>648.64859999999999</v>
      </c>
      <c r="G931" s="71" t="s">
        <v>10</v>
      </c>
    </row>
    <row r="932" spans="1:7" x14ac:dyDescent="0.25">
      <c r="A932" s="71" t="s">
        <v>403</v>
      </c>
      <c r="B932" s="77" t="s">
        <v>88</v>
      </c>
      <c r="C932" s="71" t="s">
        <v>22</v>
      </c>
      <c r="D932" s="72">
        <v>0.104</v>
      </c>
      <c r="E932" s="73">
        <v>7373</v>
      </c>
      <c r="F932" s="80">
        <f t="shared" si="14"/>
        <v>766.79199999999992</v>
      </c>
      <c r="G932" s="71" t="s">
        <v>20</v>
      </c>
    </row>
    <row r="933" spans="1:7" x14ac:dyDescent="0.25">
      <c r="A933" s="71" t="s">
        <v>379</v>
      </c>
      <c r="B933" s="77" t="s">
        <v>128</v>
      </c>
      <c r="C933" s="71" t="s">
        <v>22</v>
      </c>
      <c r="D933" s="72">
        <v>0.104</v>
      </c>
      <c r="E933" s="73">
        <v>4459</v>
      </c>
      <c r="F933" s="80">
        <f t="shared" si="14"/>
        <v>463.73599999999999</v>
      </c>
      <c r="G933" s="71" t="s">
        <v>20</v>
      </c>
    </row>
    <row r="934" spans="1:7" x14ac:dyDescent="0.25">
      <c r="A934" s="71" t="s">
        <v>525</v>
      </c>
      <c r="B934" s="77" t="s">
        <v>277</v>
      </c>
      <c r="C934" s="71" t="s">
        <v>93</v>
      </c>
      <c r="D934" s="72">
        <v>0.104</v>
      </c>
      <c r="E934" s="73">
        <v>22725</v>
      </c>
      <c r="F934" s="80">
        <f t="shared" si="14"/>
        <v>2363.4</v>
      </c>
      <c r="G934" s="71" t="s">
        <v>255</v>
      </c>
    </row>
    <row r="935" spans="1:7" x14ac:dyDescent="0.25">
      <c r="A935" s="71" t="s">
        <v>307</v>
      </c>
      <c r="B935" s="77" t="s">
        <v>170</v>
      </c>
      <c r="C935" s="71" t="s">
        <v>11</v>
      </c>
      <c r="D935" s="72">
        <v>7.3499999999999996E-2</v>
      </c>
      <c r="E935" s="73">
        <v>479</v>
      </c>
      <c r="F935" s="80">
        <f t="shared" si="14"/>
        <v>35.206499999999998</v>
      </c>
      <c r="G935" s="71" t="s">
        <v>10</v>
      </c>
    </row>
    <row r="936" spans="1:7" x14ac:dyDescent="0.25">
      <c r="A936" s="71" t="s">
        <v>339</v>
      </c>
      <c r="B936" s="77" t="s">
        <v>160</v>
      </c>
      <c r="C936" s="71" t="s">
        <v>26</v>
      </c>
      <c r="D936" s="72">
        <v>6.0199999999999997E-2</v>
      </c>
      <c r="E936" s="73">
        <v>3991</v>
      </c>
      <c r="F936" s="80">
        <f t="shared" si="14"/>
        <v>240.25819999999999</v>
      </c>
      <c r="G936" s="71" t="s">
        <v>10</v>
      </c>
    </row>
    <row r="937" spans="1:7" x14ac:dyDescent="0.25">
      <c r="A937" s="71" t="s">
        <v>385</v>
      </c>
      <c r="B937" s="77" t="s">
        <v>113</v>
      </c>
      <c r="C937" s="71" t="s">
        <v>11</v>
      </c>
      <c r="D937" s="72">
        <v>2.4</v>
      </c>
      <c r="E937" s="73">
        <v>11282</v>
      </c>
      <c r="F937" s="80">
        <f t="shared" si="14"/>
        <v>27076.799999999999</v>
      </c>
      <c r="G937" s="71" t="s">
        <v>10</v>
      </c>
    </row>
    <row r="938" spans="1:7" x14ac:dyDescent="0.25">
      <c r="A938" s="71" t="s">
        <v>386</v>
      </c>
      <c r="B938" s="77" t="s">
        <v>81</v>
      </c>
      <c r="C938" s="71" t="s">
        <v>22</v>
      </c>
      <c r="D938" s="72">
        <v>2.41E-2</v>
      </c>
      <c r="E938" s="73">
        <v>1193</v>
      </c>
      <c r="F938" s="80">
        <f t="shared" si="14"/>
        <v>28.751300000000001</v>
      </c>
      <c r="G938" s="71" t="s">
        <v>20</v>
      </c>
    </row>
    <row r="939" spans="1:7" x14ac:dyDescent="0.25">
      <c r="A939" s="71" t="s">
        <v>387</v>
      </c>
      <c r="B939" s="77" t="s">
        <v>83</v>
      </c>
      <c r="C939" s="71" t="s">
        <v>60</v>
      </c>
      <c r="D939" s="72">
        <v>1</v>
      </c>
      <c r="E939" s="73">
        <v>5254</v>
      </c>
      <c r="F939" s="80">
        <f t="shared" si="14"/>
        <v>5254</v>
      </c>
      <c r="G939" s="71" t="s">
        <v>10</v>
      </c>
    </row>
    <row r="940" spans="1:7" x14ac:dyDescent="0.25">
      <c r="A940" s="71" t="s">
        <v>371</v>
      </c>
      <c r="B940" s="77" t="s">
        <v>146</v>
      </c>
      <c r="C940" s="71" t="s">
        <v>11</v>
      </c>
      <c r="D940" s="72">
        <v>35.726999999999997</v>
      </c>
      <c r="E940" s="73">
        <v>21007</v>
      </c>
      <c r="F940" s="80">
        <f t="shared" si="14"/>
        <v>750517.08899999992</v>
      </c>
      <c r="G940" s="71" t="s">
        <v>10</v>
      </c>
    </row>
    <row r="941" spans="1:7" x14ac:dyDescent="0.25">
      <c r="A941" s="71" t="s">
        <v>371</v>
      </c>
      <c r="B941" s="77" t="s">
        <v>146</v>
      </c>
      <c r="C941" s="71" t="s">
        <v>11</v>
      </c>
      <c r="D941" s="72">
        <v>0.60570000000000002</v>
      </c>
      <c r="E941" s="73">
        <v>356</v>
      </c>
      <c r="F941" s="80">
        <f t="shared" si="14"/>
        <v>215.6292</v>
      </c>
      <c r="G941" s="71" t="s">
        <v>10</v>
      </c>
    </row>
    <row r="942" spans="1:7" x14ac:dyDescent="0.25">
      <c r="A942" s="71" t="s">
        <v>343</v>
      </c>
      <c r="B942" s="77" t="s">
        <v>171</v>
      </c>
      <c r="C942" s="71" t="s">
        <v>172</v>
      </c>
      <c r="D942" s="72">
        <v>22.055</v>
      </c>
      <c r="E942" s="73">
        <v>463</v>
      </c>
      <c r="F942" s="80">
        <f t="shared" si="14"/>
        <v>10211.465</v>
      </c>
      <c r="G942" s="71" t="s">
        <v>10</v>
      </c>
    </row>
    <row r="943" spans="1:7" x14ac:dyDescent="0.25">
      <c r="A943" s="71" t="s">
        <v>343</v>
      </c>
      <c r="B943" s="77" t="s">
        <v>171</v>
      </c>
      <c r="C943" s="71" t="s">
        <v>172</v>
      </c>
      <c r="D943" s="72">
        <v>0.3024</v>
      </c>
      <c r="E943" s="73">
        <v>6</v>
      </c>
      <c r="F943" s="80">
        <f t="shared" si="14"/>
        <v>1.8144</v>
      </c>
      <c r="G943" s="71" t="s">
        <v>10</v>
      </c>
    </row>
    <row r="944" spans="1:7" x14ac:dyDescent="0.25">
      <c r="A944" s="71" t="s">
        <v>343</v>
      </c>
      <c r="B944" s="77" t="s">
        <v>171</v>
      </c>
      <c r="C944" s="71" t="s">
        <v>172</v>
      </c>
      <c r="D944" s="72">
        <v>16.498000000000001</v>
      </c>
      <c r="E944" s="73">
        <v>346</v>
      </c>
      <c r="F944" s="80">
        <f t="shared" si="14"/>
        <v>5708.308</v>
      </c>
      <c r="G944" s="71" t="s">
        <v>10</v>
      </c>
    </row>
    <row r="945" spans="1:7" x14ac:dyDescent="0.25">
      <c r="A945" s="71" t="s">
        <v>388</v>
      </c>
      <c r="B945" s="77" t="s">
        <v>58</v>
      </c>
      <c r="C945" s="71" t="s">
        <v>25</v>
      </c>
      <c r="D945" s="72">
        <v>1.3332999999999999</v>
      </c>
      <c r="E945" s="73">
        <v>9673</v>
      </c>
      <c r="F945" s="80">
        <f t="shared" si="14"/>
        <v>12897.010899999999</v>
      </c>
      <c r="G945" s="71" t="s">
        <v>10</v>
      </c>
    </row>
    <row r="946" spans="1:7" x14ac:dyDescent="0.25">
      <c r="A946" s="71" t="s">
        <v>317</v>
      </c>
      <c r="B946" s="77" t="s">
        <v>147</v>
      </c>
      <c r="C946" s="71" t="s">
        <v>24</v>
      </c>
      <c r="D946" s="72">
        <v>2.0000000000000001E-4</v>
      </c>
      <c r="E946" s="73">
        <v>48</v>
      </c>
      <c r="F946" s="80">
        <f t="shared" si="14"/>
        <v>9.6000000000000009E-3</v>
      </c>
      <c r="G946" s="71" t="s">
        <v>10</v>
      </c>
    </row>
    <row r="947" spans="1:7" x14ac:dyDescent="0.25">
      <c r="A947" s="71" t="s">
        <v>389</v>
      </c>
      <c r="B947" s="77" t="s">
        <v>79</v>
      </c>
      <c r="C947" s="71" t="s">
        <v>26</v>
      </c>
      <c r="D947" s="72">
        <v>0.29380000000000001</v>
      </c>
      <c r="E947" s="73">
        <v>3038</v>
      </c>
      <c r="F947" s="80">
        <f t="shared" si="14"/>
        <v>892.56439999999998</v>
      </c>
      <c r="G947" s="71" t="s">
        <v>10</v>
      </c>
    </row>
    <row r="948" spans="1:7" x14ac:dyDescent="0.25">
      <c r="A948" s="71" t="s">
        <v>389</v>
      </c>
      <c r="B948" s="77" t="s">
        <v>79</v>
      </c>
      <c r="C948" s="71" t="s">
        <v>26</v>
      </c>
      <c r="D948" s="72">
        <v>0.41599999999999998</v>
      </c>
      <c r="E948" s="73">
        <v>4301</v>
      </c>
      <c r="F948" s="80">
        <f t="shared" si="14"/>
        <v>1789.2159999999999</v>
      </c>
      <c r="G948" s="71" t="s">
        <v>10</v>
      </c>
    </row>
    <row r="949" spans="1:7" x14ac:dyDescent="0.25">
      <c r="A949" s="71" t="s">
        <v>352</v>
      </c>
      <c r="B949" s="77" t="s">
        <v>122</v>
      </c>
      <c r="C949" s="71" t="s">
        <v>17</v>
      </c>
      <c r="D949" s="72">
        <v>2.87</v>
      </c>
      <c r="E949" s="73">
        <v>16646</v>
      </c>
      <c r="F949" s="80">
        <f t="shared" si="14"/>
        <v>47774.020000000004</v>
      </c>
      <c r="G949" s="71" t="s">
        <v>10</v>
      </c>
    </row>
    <row r="950" spans="1:7" x14ac:dyDescent="0.25">
      <c r="A950" s="71" t="s">
        <v>390</v>
      </c>
      <c r="B950" s="77" t="s">
        <v>64</v>
      </c>
      <c r="C950" s="71" t="s">
        <v>11</v>
      </c>
      <c r="D950" s="72">
        <v>0.17849999999999999</v>
      </c>
      <c r="E950" s="73">
        <v>1004</v>
      </c>
      <c r="F950" s="80">
        <f t="shared" si="14"/>
        <v>179.214</v>
      </c>
      <c r="G950" s="71" t="s">
        <v>10</v>
      </c>
    </row>
    <row r="951" spans="1:7" x14ac:dyDescent="0.25">
      <c r="A951" s="71" t="s">
        <v>373</v>
      </c>
      <c r="B951" s="77" t="s">
        <v>119</v>
      </c>
      <c r="C951" s="71" t="s">
        <v>26</v>
      </c>
      <c r="D951" s="72">
        <v>9.5200000000000007E-2</v>
      </c>
      <c r="E951" s="73">
        <v>15230</v>
      </c>
      <c r="F951" s="80">
        <f t="shared" si="14"/>
        <v>1449.8960000000002</v>
      </c>
      <c r="G951" s="71" t="s">
        <v>10</v>
      </c>
    </row>
    <row r="952" spans="1:7" x14ac:dyDescent="0.25">
      <c r="A952" s="71" t="s">
        <v>318</v>
      </c>
      <c r="B952" s="77" t="s">
        <v>97</v>
      </c>
      <c r="C952" s="71" t="s">
        <v>93</v>
      </c>
      <c r="D952" s="72">
        <v>1.1999999999999999E-3</v>
      </c>
      <c r="E952" s="73">
        <v>139</v>
      </c>
      <c r="F952" s="80">
        <f t="shared" si="14"/>
        <v>0.16679999999999998</v>
      </c>
      <c r="G952" s="71" t="s">
        <v>50</v>
      </c>
    </row>
    <row r="953" spans="1:7" x14ac:dyDescent="0.25">
      <c r="A953" s="71" t="s">
        <v>318</v>
      </c>
      <c r="B953" s="77" t="s">
        <v>97</v>
      </c>
      <c r="C953" s="71" t="s">
        <v>93</v>
      </c>
      <c r="D953" s="72">
        <v>0.1082</v>
      </c>
      <c r="E953" s="73">
        <v>12542</v>
      </c>
      <c r="F953" s="80">
        <f t="shared" si="14"/>
        <v>1357.0444</v>
      </c>
      <c r="G953" s="71" t="s">
        <v>50</v>
      </c>
    </row>
    <row r="954" spans="1:7" x14ac:dyDescent="0.25">
      <c r="A954" s="71" t="s">
        <v>318</v>
      </c>
      <c r="B954" s="77" t="s">
        <v>97</v>
      </c>
      <c r="C954" s="71" t="s">
        <v>93</v>
      </c>
      <c r="D954" s="72">
        <v>0</v>
      </c>
      <c r="E954" s="73">
        <v>0</v>
      </c>
      <c r="F954" s="80">
        <f t="shared" si="14"/>
        <v>0</v>
      </c>
      <c r="G954" s="71" t="s">
        <v>50</v>
      </c>
    </row>
    <row r="955" spans="1:7" x14ac:dyDescent="0.25">
      <c r="A955" s="71" t="s">
        <v>391</v>
      </c>
      <c r="B955" s="77" t="s">
        <v>114</v>
      </c>
      <c r="C955" s="71" t="s">
        <v>11</v>
      </c>
      <c r="D955" s="72">
        <v>0.33600000000000002</v>
      </c>
      <c r="E955" s="73">
        <v>1580</v>
      </c>
      <c r="F955" s="80">
        <f t="shared" si="14"/>
        <v>530.88</v>
      </c>
      <c r="G955" s="71" t="s">
        <v>10</v>
      </c>
    </row>
    <row r="956" spans="1:7" x14ac:dyDescent="0.25">
      <c r="A956" s="71" t="s">
        <v>392</v>
      </c>
      <c r="B956" s="77" t="s">
        <v>229</v>
      </c>
      <c r="C956" s="71" t="s">
        <v>24</v>
      </c>
      <c r="D956" s="72">
        <v>2.5</v>
      </c>
      <c r="E956" s="73">
        <v>183938</v>
      </c>
      <c r="F956" s="80">
        <f t="shared" si="14"/>
        <v>459845</v>
      </c>
      <c r="G956" s="71" t="s">
        <v>10</v>
      </c>
    </row>
    <row r="957" spans="1:7" x14ac:dyDescent="0.25">
      <c r="A957" s="71" t="s">
        <v>393</v>
      </c>
      <c r="B957" s="77" t="s">
        <v>129</v>
      </c>
      <c r="C957" s="71" t="s">
        <v>11</v>
      </c>
      <c r="D957" s="72">
        <v>1.554</v>
      </c>
      <c r="E957" s="73">
        <v>5282</v>
      </c>
      <c r="F957" s="80">
        <f t="shared" si="14"/>
        <v>8208.228000000001</v>
      </c>
      <c r="G957" s="71" t="s">
        <v>10</v>
      </c>
    </row>
    <row r="958" spans="1:7" x14ac:dyDescent="0.25">
      <c r="A958" s="71" t="s">
        <v>337</v>
      </c>
      <c r="B958" s="77" t="s">
        <v>158</v>
      </c>
      <c r="C958" s="71" t="s">
        <v>26</v>
      </c>
      <c r="D958" s="72">
        <v>2E-3</v>
      </c>
      <c r="E958" s="73">
        <v>205</v>
      </c>
      <c r="F958" s="80">
        <f t="shared" si="14"/>
        <v>0.41000000000000003</v>
      </c>
      <c r="G958" s="71" t="s">
        <v>10</v>
      </c>
    </row>
    <row r="959" spans="1:7" x14ac:dyDescent="0.25">
      <c r="A959" s="71" t="s">
        <v>285</v>
      </c>
      <c r="B959" s="77" t="s">
        <v>156</v>
      </c>
      <c r="C959" s="71" t="s">
        <v>93</v>
      </c>
      <c r="D959" s="72">
        <v>0.17380000000000001</v>
      </c>
      <c r="E959" s="73">
        <v>11816</v>
      </c>
      <c r="F959" s="80">
        <f t="shared" si="14"/>
        <v>2053.6208000000001</v>
      </c>
      <c r="G959" s="71" t="s">
        <v>50</v>
      </c>
    </row>
    <row r="960" spans="1:7" x14ac:dyDescent="0.25">
      <c r="A960" s="71" t="s">
        <v>285</v>
      </c>
      <c r="B960" s="77" t="s">
        <v>156</v>
      </c>
      <c r="C960" s="71" t="s">
        <v>93</v>
      </c>
      <c r="D960" s="72">
        <v>3.3300000000000003E-2</v>
      </c>
      <c r="E960" s="73">
        <v>2264</v>
      </c>
      <c r="F960" s="80">
        <f t="shared" si="14"/>
        <v>75.391200000000012</v>
      </c>
      <c r="G960" s="71" t="s">
        <v>50</v>
      </c>
    </row>
    <row r="961" spans="1:7" x14ac:dyDescent="0.25">
      <c r="A961" s="71" t="s">
        <v>285</v>
      </c>
      <c r="B961" s="77" t="s">
        <v>156</v>
      </c>
      <c r="C961" s="71" t="s">
        <v>93</v>
      </c>
      <c r="D961" s="72">
        <v>0.13639999999999999</v>
      </c>
      <c r="E961" s="73">
        <v>9273</v>
      </c>
      <c r="F961" s="80">
        <f t="shared" si="14"/>
        <v>1264.8371999999999</v>
      </c>
      <c r="G961" s="71" t="s">
        <v>50</v>
      </c>
    </row>
    <row r="962" spans="1:7" x14ac:dyDescent="0.25">
      <c r="A962" s="71" t="s">
        <v>285</v>
      </c>
      <c r="B962" s="77" t="s">
        <v>156</v>
      </c>
      <c r="C962" s="71" t="s">
        <v>93</v>
      </c>
      <c r="D962" s="72">
        <v>0.17760000000000001</v>
      </c>
      <c r="E962" s="73">
        <v>10379</v>
      </c>
      <c r="F962" s="80">
        <f t="shared" si="14"/>
        <v>1843.3104000000001</v>
      </c>
      <c r="G962" s="71" t="s">
        <v>50</v>
      </c>
    </row>
    <row r="963" spans="1:7" x14ac:dyDescent="0.25">
      <c r="A963" s="71" t="s">
        <v>285</v>
      </c>
      <c r="B963" s="77" t="s">
        <v>156</v>
      </c>
      <c r="C963" s="71" t="s">
        <v>93</v>
      </c>
      <c r="D963" s="72">
        <v>9.9000000000000008E-3</v>
      </c>
      <c r="E963" s="73">
        <v>579</v>
      </c>
      <c r="F963" s="80">
        <f t="shared" ref="F963:F1026" si="15">+D963*E963</f>
        <v>5.7321000000000009</v>
      </c>
      <c r="G963" s="71" t="s">
        <v>50</v>
      </c>
    </row>
    <row r="964" spans="1:7" x14ac:dyDescent="0.25">
      <c r="A964" s="71" t="s">
        <v>285</v>
      </c>
      <c r="B964" s="77" t="s">
        <v>156</v>
      </c>
      <c r="C964" s="71" t="s">
        <v>93</v>
      </c>
      <c r="D964" s="72">
        <v>2.3300000000000001E-2</v>
      </c>
      <c r="E964" s="73">
        <v>1584</v>
      </c>
      <c r="F964" s="80">
        <f t="shared" si="15"/>
        <v>36.907200000000003</v>
      </c>
      <c r="G964" s="71" t="s">
        <v>50</v>
      </c>
    </row>
    <row r="965" spans="1:7" x14ac:dyDescent="0.25">
      <c r="A965" s="71" t="s">
        <v>306</v>
      </c>
      <c r="B965" s="77" t="s">
        <v>13</v>
      </c>
      <c r="C965" s="71" t="s">
        <v>14</v>
      </c>
      <c r="D965" s="72">
        <v>0.1555</v>
      </c>
      <c r="E965" s="73">
        <v>39864</v>
      </c>
      <c r="F965" s="80">
        <f t="shared" si="15"/>
        <v>6198.8519999999999</v>
      </c>
      <c r="G965" s="71" t="s">
        <v>15</v>
      </c>
    </row>
    <row r="966" spans="1:7" x14ac:dyDescent="0.25">
      <c r="A966" s="71" t="s">
        <v>306</v>
      </c>
      <c r="B966" s="77" t="s">
        <v>13</v>
      </c>
      <c r="C966" s="71" t="s">
        <v>14</v>
      </c>
      <c r="D966" s="72">
        <v>0.1923</v>
      </c>
      <c r="E966" s="73">
        <v>49298</v>
      </c>
      <c r="F966" s="80">
        <f t="shared" si="15"/>
        <v>9480.0054</v>
      </c>
      <c r="G966" s="71" t="s">
        <v>15</v>
      </c>
    </row>
    <row r="967" spans="1:7" x14ac:dyDescent="0.25">
      <c r="A967" s="71" t="s">
        <v>286</v>
      </c>
      <c r="B967" s="77" t="s">
        <v>287</v>
      </c>
      <c r="C967" s="71" t="s">
        <v>288</v>
      </c>
      <c r="D967" s="72">
        <v>0.87</v>
      </c>
      <c r="E967" s="73">
        <v>0</v>
      </c>
      <c r="F967" s="80">
        <f t="shared" si="15"/>
        <v>0</v>
      </c>
      <c r="G967" s="71" t="s">
        <v>20</v>
      </c>
    </row>
    <row r="968" spans="1:7" x14ac:dyDescent="0.25">
      <c r="A968" s="71" t="s">
        <v>286</v>
      </c>
      <c r="B968" s="77" t="s">
        <v>287</v>
      </c>
      <c r="C968" s="71" t="s">
        <v>288</v>
      </c>
      <c r="D968" s="72">
        <v>2.0000000000000001E-4</v>
      </c>
      <c r="E968" s="73">
        <v>28</v>
      </c>
      <c r="F968" s="80">
        <f t="shared" si="15"/>
        <v>5.5999999999999999E-3</v>
      </c>
      <c r="G968" s="71" t="s">
        <v>20</v>
      </c>
    </row>
    <row r="969" spans="1:7" x14ac:dyDescent="0.25">
      <c r="A969" s="71" t="s">
        <v>286</v>
      </c>
      <c r="B969" s="77" t="s">
        <v>287</v>
      </c>
      <c r="C969" s="71" t="s">
        <v>288</v>
      </c>
      <c r="D969" s="72">
        <v>1</v>
      </c>
      <c r="E969" s="73">
        <v>2073</v>
      </c>
      <c r="F969" s="80">
        <f t="shared" si="15"/>
        <v>2073</v>
      </c>
      <c r="G969" s="71" t="s">
        <v>20</v>
      </c>
    </row>
    <row r="970" spans="1:7" x14ac:dyDescent="0.25">
      <c r="A970" s="71" t="s">
        <v>286</v>
      </c>
      <c r="B970" s="77" t="s">
        <v>287</v>
      </c>
      <c r="C970" s="71" t="s">
        <v>288</v>
      </c>
      <c r="D970" s="72">
        <v>0.04</v>
      </c>
      <c r="E970" s="73">
        <v>5578</v>
      </c>
      <c r="F970" s="80">
        <f t="shared" si="15"/>
        <v>223.12</v>
      </c>
      <c r="G970" s="71" t="s">
        <v>20</v>
      </c>
    </row>
    <row r="971" spans="1:7" x14ac:dyDescent="0.25">
      <c r="A971" s="71" t="s">
        <v>286</v>
      </c>
      <c r="B971" s="77" t="s">
        <v>287</v>
      </c>
      <c r="C971" s="71" t="s">
        <v>288</v>
      </c>
      <c r="D971" s="72">
        <v>0.87</v>
      </c>
      <c r="E971" s="73">
        <v>0</v>
      </c>
      <c r="F971" s="80">
        <f t="shared" si="15"/>
        <v>0</v>
      </c>
      <c r="G971" s="71" t="s">
        <v>20</v>
      </c>
    </row>
    <row r="972" spans="1:7" x14ac:dyDescent="0.25">
      <c r="A972" s="71" t="s">
        <v>346</v>
      </c>
      <c r="B972" s="77" t="s">
        <v>266</v>
      </c>
      <c r="C972" s="71" t="s">
        <v>93</v>
      </c>
      <c r="D972" s="72">
        <v>0.27</v>
      </c>
      <c r="E972" s="73">
        <v>53327</v>
      </c>
      <c r="F972" s="80">
        <f t="shared" si="15"/>
        <v>14398.29</v>
      </c>
      <c r="G972" s="71" t="s">
        <v>297</v>
      </c>
    </row>
    <row r="973" spans="1:7" x14ac:dyDescent="0.25">
      <c r="A973" s="71" t="s">
        <v>387</v>
      </c>
      <c r="B973" s="77" t="s">
        <v>83</v>
      </c>
      <c r="C973" s="71" t="s">
        <v>60</v>
      </c>
      <c r="D973" s="72">
        <v>3.0599999999999999E-2</v>
      </c>
      <c r="E973" s="73">
        <v>161</v>
      </c>
      <c r="F973" s="80">
        <f t="shared" si="15"/>
        <v>4.9265999999999996</v>
      </c>
      <c r="G973" s="71" t="s">
        <v>10</v>
      </c>
    </row>
    <row r="974" spans="1:7" x14ac:dyDescent="0.25">
      <c r="A974" s="71" t="s">
        <v>310</v>
      </c>
      <c r="B974" s="77" t="s">
        <v>133</v>
      </c>
      <c r="C974" s="71" t="s">
        <v>25</v>
      </c>
      <c r="D974" s="72">
        <v>2.8559999999999999</v>
      </c>
      <c r="E974" s="73">
        <v>17602</v>
      </c>
      <c r="F974" s="80">
        <f t="shared" si="15"/>
        <v>50271.311999999998</v>
      </c>
      <c r="G974" s="71" t="s">
        <v>10</v>
      </c>
    </row>
    <row r="975" spans="1:7" x14ac:dyDescent="0.25">
      <c r="A975" s="71" t="s">
        <v>317</v>
      </c>
      <c r="B975" s="77" t="s">
        <v>147</v>
      </c>
      <c r="C975" s="71" t="s">
        <v>24</v>
      </c>
      <c r="D975" s="72">
        <v>0</v>
      </c>
      <c r="E975" s="73">
        <v>0</v>
      </c>
      <c r="F975" s="80">
        <f t="shared" si="15"/>
        <v>0</v>
      </c>
      <c r="G975" s="71" t="s">
        <v>10</v>
      </c>
    </row>
    <row r="976" spans="1:7" x14ac:dyDescent="0.25">
      <c r="A976" s="71" t="s">
        <v>394</v>
      </c>
      <c r="B976" s="77" t="s">
        <v>228</v>
      </c>
      <c r="C976" s="71" t="s">
        <v>25</v>
      </c>
      <c r="D976" s="72">
        <v>0</v>
      </c>
      <c r="E976" s="73">
        <v>0</v>
      </c>
      <c r="F976" s="80">
        <f t="shared" si="15"/>
        <v>0</v>
      </c>
      <c r="G976" s="71" t="s">
        <v>10</v>
      </c>
    </row>
    <row r="977" spans="1:7" x14ac:dyDescent="0.25">
      <c r="A977" s="71" t="s">
        <v>395</v>
      </c>
      <c r="B977" s="77" t="s">
        <v>53</v>
      </c>
      <c r="C977" s="71" t="s">
        <v>17</v>
      </c>
      <c r="D977" s="72">
        <v>1.05</v>
      </c>
      <c r="E977" s="73">
        <v>2088</v>
      </c>
      <c r="F977" s="80">
        <f t="shared" si="15"/>
        <v>2192.4</v>
      </c>
      <c r="G977" s="71" t="s">
        <v>10</v>
      </c>
    </row>
    <row r="978" spans="1:7" x14ac:dyDescent="0.25">
      <c r="A978" s="71" t="s">
        <v>318</v>
      </c>
      <c r="B978" s="77" t="s">
        <v>97</v>
      </c>
      <c r="C978" s="71" t="s">
        <v>93</v>
      </c>
      <c r="D978" s="72">
        <v>0</v>
      </c>
      <c r="E978" s="73">
        <v>0</v>
      </c>
      <c r="F978" s="80">
        <f t="shared" si="15"/>
        <v>0</v>
      </c>
      <c r="G978" s="71" t="s">
        <v>50</v>
      </c>
    </row>
    <row r="979" spans="1:7" x14ac:dyDescent="0.25">
      <c r="A979" s="71" t="s">
        <v>285</v>
      </c>
      <c r="B979" s="77" t="s">
        <v>156</v>
      </c>
      <c r="C979" s="71" t="s">
        <v>93</v>
      </c>
      <c r="D979" s="72">
        <v>2.0999999999999999E-3</v>
      </c>
      <c r="E979" s="73">
        <v>143</v>
      </c>
      <c r="F979" s="80">
        <f t="shared" si="15"/>
        <v>0.30029999999999996</v>
      </c>
      <c r="G979" s="71" t="s">
        <v>50</v>
      </c>
    </row>
    <row r="980" spans="1:7" x14ac:dyDescent="0.25">
      <c r="A980" s="71" t="s">
        <v>285</v>
      </c>
      <c r="B980" s="77" t="s">
        <v>156</v>
      </c>
      <c r="C980" s="71" t="s">
        <v>93</v>
      </c>
      <c r="D980" s="72">
        <v>4.0000000000000002E-4</v>
      </c>
      <c r="E980" s="73">
        <v>27</v>
      </c>
      <c r="F980" s="80">
        <f t="shared" si="15"/>
        <v>1.0800000000000001E-2</v>
      </c>
      <c r="G980" s="71" t="s">
        <v>50</v>
      </c>
    </row>
    <row r="981" spans="1:7" x14ac:dyDescent="0.25">
      <c r="A981" s="71" t="s">
        <v>286</v>
      </c>
      <c r="B981" s="77" t="s">
        <v>287</v>
      </c>
      <c r="C981" s="71" t="s">
        <v>288</v>
      </c>
      <c r="D981" s="72">
        <v>2.0000000000000001E-4</v>
      </c>
      <c r="E981" s="73">
        <v>28</v>
      </c>
      <c r="F981" s="80">
        <f t="shared" si="15"/>
        <v>5.5999999999999999E-3</v>
      </c>
      <c r="G981" s="71" t="s">
        <v>20</v>
      </c>
    </row>
    <row r="982" spans="1:7" x14ac:dyDescent="0.25">
      <c r="A982" s="71" t="s">
        <v>286</v>
      </c>
      <c r="B982" s="77" t="s">
        <v>287</v>
      </c>
      <c r="C982" s="71" t="s">
        <v>288</v>
      </c>
      <c r="D982" s="72">
        <v>1</v>
      </c>
      <c r="E982" s="73">
        <v>106</v>
      </c>
      <c r="F982" s="80">
        <f t="shared" si="15"/>
        <v>106</v>
      </c>
      <c r="G982" s="71" t="s">
        <v>20</v>
      </c>
    </row>
    <row r="983" spans="1:7" x14ac:dyDescent="0.25">
      <c r="A983" s="71" t="s">
        <v>286</v>
      </c>
      <c r="B983" s="77" t="s">
        <v>287</v>
      </c>
      <c r="C983" s="71" t="s">
        <v>288</v>
      </c>
      <c r="D983" s="72">
        <v>1.4E-2</v>
      </c>
      <c r="E983" s="73">
        <v>0</v>
      </c>
      <c r="F983" s="80">
        <f t="shared" si="15"/>
        <v>0</v>
      </c>
      <c r="G983" s="71" t="s">
        <v>20</v>
      </c>
    </row>
    <row r="984" spans="1:7" x14ac:dyDescent="0.25">
      <c r="A984" s="71" t="s">
        <v>305</v>
      </c>
      <c r="B984" s="77" t="s">
        <v>283</v>
      </c>
      <c r="C984" s="71" t="s">
        <v>93</v>
      </c>
      <c r="D984" s="72">
        <v>3.5000000000000003E-2</v>
      </c>
      <c r="E984" s="73">
        <v>5111</v>
      </c>
      <c r="F984" s="80">
        <f t="shared" si="15"/>
        <v>178.88500000000002</v>
      </c>
      <c r="G984" s="71" t="s">
        <v>255</v>
      </c>
    </row>
    <row r="985" spans="1:7" x14ac:dyDescent="0.25">
      <c r="A985" s="71" t="s">
        <v>307</v>
      </c>
      <c r="B985" s="77" t="s">
        <v>170</v>
      </c>
      <c r="C985" s="71" t="s">
        <v>11</v>
      </c>
      <c r="D985" s="72">
        <v>0.1181</v>
      </c>
      <c r="E985" s="73">
        <v>770</v>
      </c>
      <c r="F985" s="80">
        <f t="shared" si="15"/>
        <v>90.936999999999998</v>
      </c>
      <c r="G985" s="71" t="s">
        <v>10</v>
      </c>
    </row>
    <row r="986" spans="1:7" x14ac:dyDescent="0.25">
      <c r="A986" s="71" t="s">
        <v>339</v>
      </c>
      <c r="B986" s="77" t="s">
        <v>160</v>
      </c>
      <c r="C986" s="71" t="s">
        <v>26</v>
      </c>
      <c r="D986" s="72">
        <v>0.20880000000000001</v>
      </c>
      <c r="E986" s="73">
        <v>13842</v>
      </c>
      <c r="F986" s="80">
        <f t="shared" si="15"/>
        <v>2890.2096000000001</v>
      </c>
      <c r="G986" s="71" t="s">
        <v>10</v>
      </c>
    </row>
    <row r="987" spans="1:7" x14ac:dyDescent="0.25">
      <c r="A987" s="71" t="s">
        <v>385</v>
      </c>
      <c r="B987" s="77" t="s">
        <v>113</v>
      </c>
      <c r="C987" s="71" t="s">
        <v>11</v>
      </c>
      <c r="D987" s="72">
        <v>12</v>
      </c>
      <c r="E987" s="73">
        <v>56412</v>
      </c>
      <c r="F987" s="80">
        <f t="shared" si="15"/>
        <v>676944</v>
      </c>
      <c r="G987" s="71" t="s">
        <v>10</v>
      </c>
    </row>
    <row r="988" spans="1:7" x14ac:dyDescent="0.25">
      <c r="A988" s="71" t="s">
        <v>396</v>
      </c>
      <c r="B988" s="77" t="s">
        <v>167</v>
      </c>
      <c r="C988" s="71" t="s">
        <v>22</v>
      </c>
      <c r="D988" s="72">
        <v>1.2</v>
      </c>
      <c r="E988" s="73">
        <v>1879</v>
      </c>
      <c r="F988" s="80">
        <f t="shared" si="15"/>
        <v>2254.7999999999997</v>
      </c>
      <c r="G988" s="71" t="s">
        <v>20</v>
      </c>
    </row>
    <row r="989" spans="1:7" x14ac:dyDescent="0.25">
      <c r="A989" s="71" t="s">
        <v>397</v>
      </c>
      <c r="B989" s="77" t="s">
        <v>23</v>
      </c>
      <c r="C989" s="71" t="s">
        <v>22</v>
      </c>
      <c r="D989" s="72">
        <v>8.9999999999999993E-3</v>
      </c>
      <c r="E989" s="73">
        <v>397</v>
      </c>
      <c r="F989" s="80">
        <f t="shared" si="15"/>
        <v>3.5729999999999995</v>
      </c>
      <c r="G989" s="71" t="s">
        <v>20</v>
      </c>
    </row>
    <row r="990" spans="1:7" x14ac:dyDescent="0.25">
      <c r="A990" s="71" t="s">
        <v>371</v>
      </c>
      <c r="B990" s="77" t="s">
        <v>146</v>
      </c>
      <c r="C990" s="71" t="s">
        <v>11</v>
      </c>
      <c r="D990" s="72">
        <v>131.94049999999999</v>
      </c>
      <c r="E990" s="73">
        <v>77581</v>
      </c>
      <c r="F990" s="80">
        <f t="shared" si="15"/>
        <v>10236075.930499999</v>
      </c>
      <c r="G990" s="71" t="s">
        <v>10</v>
      </c>
    </row>
    <row r="991" spans="1:7" x14ac:dyDescent="0.25">
      <c r="A991" s="71" t="s">
        <v>343</v>
      </c>
      <c r="B991" s="77" t="s">
        <v>171</v>
      </c>
      <c r="C991" s="71" t="s">
        <v>172</v>
      </c>
      <c r="D991" s="72">
        <v>63.597200000000001</v>
      </c>
      <c r="E991" s="73">
        <v>1336</v>
      </c>
      <c r="F991" s="80">
        <f t="shared" si="15"/>
        <v>84965.859200000006</v>
      </c>
      <c r="G991" s="71" t="s">
        <v>10</v>
      </c>
    </row>
    <row r="992" spans="1:7" x14ac:dyDescent="0.25">
      <c r="A992" s="71" t="s">
        <v>398</v>
      </c>
      <c r="B992" s="77" t="s">
        <v>127</v>
      </c>
      <c r="C992" s="71" t="s">
        <v>12</v>
      </c>
      <c r="D992" s="72">
        <v>2.52E-2</v>
      </c>
      <c r="E992" s="73">
        <v>2245</v>
      </c>
      <c r="F992" s="80">
        <f t="shared" si="15"/>
        <v>56.573999999999998</v>
      </c>
      <c r="G992" s="71" t="s">
        <v>10</v>
      </c>
    </row>
    <row r="993" spans="1:7" x14ac:dyDescent="0.25">
      <c r="A993" s="71" t="s">
        <v>317</v>
      </c>
      <c r="B993" s="77" t="s">
        <v>147</v>
      </c>
      <c r="C993" s="71" t="s">
        <v>24</v>
      </c>
      <c r="D993" s="72">
        <v>6.9999999999999999E-4</v>
      </c>
      <c r="E993" s="73">
        <v>167</v>
      </c>
      <c r="F993" s="80">
        <f t="shared" si="15"/>
        <v>0.1169</v>
      </c>
      <c r="G993" s="71" t="s">
        <v>10</v>
      </c>
    </row>
    <row r="994" spans="1:7" x14ac:dyDescent="0.25">
      <c r="A994" s="71" t="s">
        <v>399</v>
      </c>
      <c r="B994" s="77" t="s">
        <v>92</v>
      </c>
      <c r="C994" s="71" t="s">
        <v>25</v>
      </c>
      <c r="D994" s="72">
        <v>2.25</v>
      </c>
      <c r="E994" s="73">
        <v>90581</v>
      </c>
      <c r="F994" s="80">
        <f t="shared" si="15"/>
        <v>203807.25</v>
      </c>
      <c r="G994" s="71" t="s">
        <v>67</v>
      </c>
    </row>
    <row r="995" spans="1:7" x14ac:dyDescent="0.25">
      <c r="A995" s="71" t="s">
        <v>400</v>
      </c>
      <c r="B995" s="77" t="s">
        <v>56</v>
      </c>
      <c r="C995" s="71" t="s">
        <v>24</v>
      </c>
      <c r="D995" s="72">
        <v>1</v>
      </c>
      <c r="E995" s="73">
        <v>16387</v>
      </c>
      <c r="F995" s="80">
        <f t="shared" si="15"/>
        <v>16387</v>
      </c>
      <c r="G995" s="71" t="s">
        <v>10</v>
      </c>
    </row>
    <row r="996" spans="1:7" x14ac:dyDescent="0.25">
      <c r="A996" s="71" t="s">
        <v>373</v>
      </c>
      <c r="B996" s="77" t="s">
        <v>119</v>
      </c>
      <c r="C996" s="71" t="s">
        <v>26</v>
      </c>
      <c r="D996" s="72">
        <v>0.21199999999999999</v>
      </c>
      <c r="E996" s="73">
        <v>33914</v>
      </c>
      <c r="F996" s="80">
        <f t="shared" si="15"/>
        <v>7189.768</v>
      </c>
      <c r="G996" s="71" t="s">
        <v>10</v>
      </c>
    </row>
    <row r="997" spans="1:7" x14ac:dyDescent="0.25">
      <c r="A997" s="71" t="s">
        <v>318</v>
      </c>
      <c r="B997" s="77" t="s">
        <v>97</v>
      </c>
      <c r="C997" s="71" t="s">
        <v>93</v>
      </c>
      <c r="D997" s="72">
        <v>0.17649999999999999</v>
      </c>
      <c r="E997" s="73">
        <v>20459</v>
      </c>
      <c r="F997" s="80">
        <f t="shared" si="15"/>
        <v>3611.0135</v>
      </c>
      <c r="G997" s="71" t="s">
        <v>50</v>
      </c>
    </row>
    <row r="998" spans="1:7" x14ac:dyDescent="0.25">
      <c r="A998" s="71" t="s">
        <v>318</v>
      </c>
      <c r="B998" s="77" t="s">
        <v>97</v>
      </c>
      <c r="C998" s="71" t="s">
        <v>93</v>
      </c>
      <c r="D998" s="72">
        <v>3.8E-3</v>
      </c>
      <c r="E998" s="73">
        <v>440</v>
      </c>
      <c r="F998" s="80">
        <f t="shared" si="15"/>
        <v>1.6719999999999999</v>
      </c>
      <c r="G998" s="71" t="s">
        <v>50</v>
      </c>
    </row>
    <row r="999" spans="1:7" x14ac:dyDescent="0.25">
      <c r="A999" s="71" t="s">
        <v>534</v>
      </c>
      <c r="B999" s="77" t="s">
        <v>153</v>
      </c>
      <c r="C999" s="71" t="s">
        <v>93</v>
      </c>
      <c r="D999" s="72">
        <v>1.1879</v>
      </c>
      <c r="E999" s="73">
        <v>90758</v>
      </c>
      <c r="F999" s="80">
        <f t="shared" si="15"/>
        <v>107811.42819999999</v>
      </c>
      <c r="G999" s="71" t="s">
        <v>50</v>
      </c>
    </row>
    <row r="1000" spans="1:7" x14ac:dyDescent="0.25">
      <c r="A1000" s="71" t="s">
        <v>535</v>
      </c>
      <c r="B1000" s="77" t="s">
        <v>95</v>
      </c>
      <c r="C1000" s="71" t="s">
        <v>93</v>
      </c>
      <c r="D1000" s="72">
        <v>0.39600000000000002</v>
      </c>
      <c r="E1000" s="73">
        <v>52788</v>
      </c>
      <c r="F1000" s="80">
        <f t="shared" si="15"/>
        <v>20904.048000000003</v>
      </c>
      <c r="G1000" s="71" t="s">
        <v>50</v>
      </c>
    </row>
    <row r="1001" spans="1:7" x14ac:dyDescent="0.25">
      <c r="A1001" s="71" t="s">
        <v>401</v>
      </c>
      <c r="B1001" s="77" t="s">
        <v>138</v>
      </c>
      <c r="C1001" s="71" t="s">
        <v>22</v>
      </c>
      <c r="D1001" s="72">
        <v>0.15</v>
      </c>
      <c r="E1001" s="73">
        <v>6069</v>
      </c>
      <c r="F1001" s="80">
        <f t="shared" si="15"/>
        <v>910.35</v>
      </c>
      <c r="G1001" s="71" t="s">
        <v>20</v>
      </c>
    </row>
    <row r="1002" spans="1:7" x14ac:dyDescent="0.25">
      <c r="A1002" s="71" t="s">
        <v>402</v>
      </c>
      <c r="B1002" s="77" t="s">
        <v>132</v>
      </c>
      <c r="C1002" s="71" t="s">
        <v>25</v>
      </c>
      <c r="D1002" s="72">
        <v>2</v>
      </c>
      <c r="E1002" s="73">
        <v>7914</v>
      </c>
      <c r="F1002" s="80">
        <f t="shared" si="15"/>
        <v>15828</v>
      </c>
      <c r="G1002" s="71" t="s">
        <v>10</v>
      </c>
    </row>
    <row r="1003" spans="1:7" x14ac:dyDescent="0.25">
      <c r="A1003" s="71" t="s">
        <v>403</v>
      </c>
      <c r="B1003" s="77" t="s">
        <v>88</v>
      </c>
      <c r="C1003" s="71" t="s">
        <v>22</v>
      </c>
      <c r="D1003" s="72">
        <v>0.15</v>
      </c>
      <c r="E1003" s="73">
        <v>10635</v>
      </c>
      <c r="F1003" s="80">
        <f t="shared" si="15"/>
        <v>1595.25</v>
      </c>
      <c r="G1003" s="71" t="s">
        <v>20</v>
      </c>
    </row>
    <row r="1004" spans="1:7" x14ac:dyDescent="0.25">
      <c r="A1004" s="71" t="s">
        <v>285</v>
      </c>
      <c r="B1004" s="77" t="s">
        <v>156</v>
      </c>
      <c r="C1004" s="71" t="s">
        <v>93</v>
      </c>
      <c r="D1004" s="72">
        <v>0.51490000000000002</v>
      </c>
      <c r="E1004" s="73">
        <v>30091</v>
      </c>
      <c r="F1004" s="80">
        <f t="shared" si="15"/>
        <v>15493.8559</v>
      </c>
      <c r="G1004" s="71" t="s">
        <v>50</v>
      </c>
    </row>
    <row r="1005" spans="1:7" x14ac:dyDescent="0.25">
      <c r="A1005" s="71" t="s">
        <v>285</v>
      </c>
      <c r="B1005" s="77" t="s">
        <v>156</v>
      </c>
      <c r="C1005" s="71" t="s">
        <v>93</v>
      </c>
      <c r="D1005" s="72">
        <v>0.06</v>
      </c>
      <c r="E1005" s="73">
        <v>4079</v>
      </c>
      <c r="F1005" s="80">
        <f t="shared" si="15"/>
        <v>244.73999999999998</v>
      </c>
      <c r="G1005" s="71" t="s">
        <v>50</v>
      </c>
    </row>
    <row r="1006" spans="1:7" x14ac:dyDescent="0.25">
      <c r="A1006" s="71" t="s">
        <v>285</v>
      </c>
      <c r="B1006" s="77" t="s">
        <v>156</v>
      </c>
      <c r="C1006" s="71" t="s">
        <v>93</v>
      </c>
      <c r="D1006" s="72">
        <v>0.15</v>
      </c>
      <c r="E1006" s="73">
        <v>10198</v>
      </c>
      <c r="F1006" s="80">
        <f t="shared" si="15"/>
        <v>1529.7</v>
      </c>
      <c r="G1006" s="71" t="s">
        <v>50</v>
      </c>
    </row>
    <row r="1007" spans="1:7" x14ac:dyDescent="0.25">
      <c r="A1007" s="71" t="s">
        <v>404</v>
      </c>
      <c r="B1007" s="77" t="s">
        <v>176</v>
      </c>
      <c r="C1007" s="71" t="s">
        <v>144</v>
      </c>
      <c r="D1007" s="72">
        <v>1.7000000000000001E-2</v>
      </c>
      <c r="E1007" s="73">
        <v>245</v>
      </c>
      <c r="F1007" s="80">
        <f t="shared" si="15"/>
        <v>4.165</v>
      </c>
      <c r="G1007" s="71" t="s">
        <v>10</v>
      </c>
    </row>
    <row r="1008" spans="1:7" x14ac:dyDescent="0.25">
      <c r="A1008" s="71" t="s">
        <v>306</v>
      </c>
      <c r="B1008" s="77" t="s">
        <v>13</v>
      </c>
      <c r="C1008" s="71" t="s">
        <v>14</v>
      </c>
      <c r="D1008" s="72">
        <v>0.25490000000000002</v>
      </c>
      <c r="E1008" s="73">
        <v>65347</v>
      </c>
      <c r="F1008" s="80">
        <f t="shared" si="15"/>
        <v>16656.9503</v>
      </c>
      <c r="G1008" s="71" t="s">
        <v>15</v>
      </c>
    </row>
    <row r="1009" spans="1:7" x14ac:dyDescent="0.25">
      <c r="A1009" s="71" t="s">
        <v>286</v>
      </c>
      <c r="B1009" s="77" t="s">
        <v>287</v>
      </c>
      <c r="C1009" s="71" t="s">
        <v>288</v>
      </c>
      <c r="D1009" s="72">
        <v>1.5</v>
      </c>
      <c r="E1009" s="73">
        <v>3296</v>
      </c>
      <c r="F1009" s="80">
        <f t="shared" si="15"/>
        <v>4944</v>
      </c>
      <c r="G1009" s="71" t="s">
        <v>20</v>
      </c>
    </row>
    <row r="1010" spans="1:7" x14ac:dyDescent="0.25">
      <c r="A1010" s="71" t="s">
        <v>286</v>
      </c>
      <c r="B1010" s="77" t="s">
        <v>287</v>
      </c>
      <c r="C1010" s="71" t="s">
        <v>288</v>
      </c>
      <c r="D1010" s="72">
        <v>0.02</v>
      </c>
      <c r="E1010" s="73">
        <v>4253</v>
      </c>
      <c r="F1010" s="80">
        <f t="shared" si="15"/>
        <v>85.06</v>
      </c>
      <c r="G1010" s="71" t="s">
        <v>20</v>
      </c>
    </row>
    <row r="1011" spans="1:7" x14ac:dyDescent="0.25">
      <c r="A1011" s="71" t="s">
        <v>286</v>
      </c>
      <c r="B1011" s="77" t="s">
        <v>287</v>
      </c>
      <c r="C1011" s="71" t="s">
        <v>288</v>
      </c>
      <c r="D1011" s="72">
        <v>7.4999999999999997E-2</v>
      </c>
      <c r="E1011" s="73">
        <v>10459</v>
      </c>
      <c r="F1011" s="80">
        <f t="shared" si="15"/>
        <v>784.42499999999995</v>
      </c>
      <c r="G1011" s="71" t="s">
        <v>20</v>
      </c>
    </row>
    <row r="1012" spans="1:7" x14ac:dyDescent="0.25">
      <c r="A1012" s="71" t="s">
        <v>405</v>
      </c>
      <c r="B1012" s="77" t="s">
        <v>134</v>
      </c>
      <c r="C1012" s="71" t="s">
        <v>12</v>
      </c>
      <c r="D1012" s="72">
        <v>6.1800000000000001E-2</v>
      </c>
      <c r="E1012" s="73">
        <v>1607</v>
      </c>
      <c r="F1012" s="80">
        <f t="shared" si="15"/>
        <v>99.312600000000003</v>
      </c>
      <c r="G1012" s="71" t="s">
        <v>10</v>
      </c>
    </row>
    <row r="1013" spans="1:7" x14ac:dyDescent="0.25">
      <c r="A1013" s="71" t="s">
        <v>406</v>
      </c>
      <c r="B1013" s="77" t="s">
        <v>40</v>
      </c>
      <c r="C1013" s="71" t="s">
        <v>25</v>
      </c>
      <c r="D1013" s="72">
        <v>6</v>
      </c>
      <c r="E1013" s="73">
        <v>285888</v>
      </c>
      <c r="F1013" s="80">
        <f t="shared" si="15"/>
        <v>1715328</v>
      </c>
      <c r="G1013" s="71" t="s">
        <v>10</v>
      </c>
    </row>
    <row r="1014" spans="1:7" x14ac:dyDescent="0.25">
      <c r="A1014" s="71" t="s">
        <v>407</v>
      </c>
      <c r="B1014" s="77" t="s">
        <v>157</v>
      </c>
      <c r="C1014" s="71" t="s">
        <v>22</v>
      </c>
      <c r="D1014" s="72">
        <v>0.4</v>
      </c>
      <c r="E1014" s="73">
        <v>4288</v>
      </c>
      <c r="F1014" s="80">
        <f t="shared" si="15"/>
        <v>1715.2</v>
      </c>
      <c r="G1014" s="71" t="s">
        <v>20</v>
      </c>
    </row>
    <row r="1015" spans="1:7" x14ac:dyDescent="0.25">
      <c r="A1015" s="71" t="s">
        <v>408</v>
      </c>
      <c r="B1015" s="77" t="s">
        <v>90</v>
      </c>
      <c r="C1015" s="71" t="s">
        <v>22</v>
      </c>
      <c r="D1015" s="72">
        <v>0.76</v>
      </c>
      <c r="E1015" s="73">
        <v>268</v>
      </c>
      <c r="F1015" s="80">
        <f t="shared" si="15"/>
        <v>203.68</v>
      </c>
      <c r="G1015" s="71" t="s">
        <v>20</v>
      </c>
    </row>
    <row r="1016" spans="1:7" x14ac:dyDescent="0.25">
      <c r="A1016" s="71" t="s">
        <v>409</v>
      </c>
      <c r="B1016" s="77" t="s">
        <v>227</v>
      </c>
      <c r="C1016" s="71" t="s">
        <v>12</v>
      </c>
      <c r="D1016" s="72">
        <v>1.26E-2</v>
      </c>
      <c r="E1016" s="73">
        <v>2559</v>
      </c>
      <c r="F1016" s="80">
        <f t="shared" si="15"/>
        <v>32.243400000000001</v>
      </c>
      <c r="G1016" s="71" t="s">
        <v>10</v>
      </c>
    </row>
    <row r="1017" spans="1:7" x14ac:dyDescent="0.25">
      <c r="A1017" s="71" t="s">
        <v>396</v>
      </c>
      <c r="B1017" s="77" t="s">
        <v>167</v>
      </c>
      <c r="C1017" s="71" t="s">
        <v>22</v>
      </c>
      <c r="D1017" s="72">
        <v>2.1899999999999999E-2</v>
      </c>
      <c r="E1017" s="73">
        <v>34</v>
      </c>
      <c r="F1017" s="80">
        <f t="shared" si="15"/>
        <v>0.74459999999999993</v>
      </c>
      <c r="G1017" s="71" t="s">
        <v>20</v>
      </c>
    </row>
    <row r="1018" spans="1:7" x14ac:dyDescent="0.25">
      <c r="A1018" s="71" t="s">
        <v>317</v>
      </c>
      <c r="B1018" s="77" t="s">
        <v>147</v>
      </c>
      <c r="C1018" s="71" t="s">
        <v>24</v>
      </c>
      <c r="D1018" s="72">
        <v>0</v>
      </c>
      <c r="E1018" s="73">
        <v>0</v>
      </c>
      <c r="F1018" s="80">
        <f t="shared" si="15"/>
        <v>0</v>
      </c>
      <c r="G1018" s="71" t="s">
        <v>10</v>
      </c>
    </row>
    <row r="1019" spans="1:7" x14ac:dyDescent="0.25">
      <c r="A1019" s="71" t="s">
        <v>318</v>
      </c>
      <c r="B1019" s="77" t="s">
        <v>97</v>
      </c>
      <c r="C1019" s="71" t="s">
        <v>93</v>
      </c>
      <c r="D1019" s="72">
        <v>0</v>
      </c>
      <c r="E1019" s="73">
        <v>0</v>
      </c>
      <c r="F1019" s="80">
        <f t="shared" si="15"/>
        <v>0</v>
      </c>
      <c r="G1019" s="71" t="s">
        <v>50</v>
      </c>
    </row>
    <row r="1020" spans="1:7" x14ac:dyDescent="0.25">
      <c r="A1020" s="71" t="s">
        <v>285</v>
      </c>
      <c r="B1020" s="77" t="s">
        <v>156</v>
      </c>
      <c r="C1020" s="71" t="s">
        <v>93</v>
      </c>
      <c r="D1020" s="72">
        <v>4.0000000000000002E-4</v>
      </c>
      <c r="E1020" s="73">
        <v>27</v>
      </c>
      <c r="F1020" s="80">
        <f t="shared" si="15"/>
        <v>1.0800000000000001E-2</v>
      </c>
      <c r="G1020" s="71" t="s">
        <v>50</v>
      </c>
    </row>
    <row r="1021" spans="1:7" x14ac:dyDescent="0.25">
      <c r="A1021" s="71" t="s">
        <v>286</v>
      </c>
      <c r="B1021" s="77" t="s">
        <v>287</v>
      </c>
      <c r="C1021" s="71" t="s">
        <v>288</v>
      </c>
      <c r="D1021" s="72">
        <v>1</v>
      </c>
      <c r="E1021" s="73">
        <v>43</v>
      </c>
      <c r="F1021" s="80">
        <f t="shared" si="15"/>
        <v>43</v>
      </c>
      <c r="G1021" s="71" t="s">
        <v>20</v>
      </c>
    </row>
    <row r="1022" spans="1:7" x14ac:dyDescent="0.25">
      <c r="A1022" s="71" t="s">
        <v>286</v>
      </c>
      <c r="B1022" s="77" t="s">
        <v>287</v>
      </c>
      <c r="C1022" s="71" t="s">
        <v>288</v>
      </c>
      <c r="D1022" s="72">
        <v>2.0000000000000001E-4</v>
      </c>
      <c r="E1022" s="73">
        <v>28</v>
      </c>
      <c r="F1022" s="80">
        <f t="shared" si="15"/>
        <v>5.5999999999999999E-3</v>
      </c>
      <c r="G1022" s="71" t="s">
        <v>20</v>
      </c>
    </row>
    <row r="1023" spans="1:7" x14ac:dyDescent="0.25">
      <c r="A1023" s="71" t="s">
        <v>411</v>
      </c>
      <c r="B1023" s="77" t="s">
        <v>226</v>
      </c>
      <c r="C1023" s="71" t="s">
        <v>17</v>
      </c>
      <c r="D1023" s="72">
        <v>1.02</v>
      </c>
      <c r="E1023" s="73">
        <v>8798</v>
      </c>
      <c r="F1023" s="80">
        <f t="shared" si="15"/>
        <v>8973.9600000000009</v>
      </c>
      <c r="G1023" s="71" t="s">
        <v>10</v>
      </c>
    </row>
    <row r="1024" spans="1:7" x14ac:dyDescent="0.25">
      <c r="A1024" s="71" t="s">
        <v>407</v>
      </c>
      <c r="B1024" s="77" t="s">
        <v>157</v>
      </c>
      <c r="C1024" s="71" t="s">
        <v>22</v>
      </c>
      <c r="D1024" s="72">
        <v>1.4999999999999999E-2</v>
      </c>
      <c r="E1024" s="73">
        <v>161</v>
      </c>
      <c r="F1024" s="80">
        <f t="shared" si="15"/>
        <v>2.415</v>
      </c>
      <c r="G1024" s="71" t="s">
        <v>20</v>
      </c>
    </row>
    <row r="1025" spans="1:7" x14ac:dyDescent="0.25">
      <c r="A1025" s="71" t="s">
        <v>408</v>
      </c>
      <c r="B1025" s="77" t="s">
        <v>90</v>
      </c>
      <c r="C1025" s="71" t="s">
        <v>22</v>
      </c>
      <c r="D1025" s="72">
        <v>1.46E-2</v>
      </c>
      <c r="E1025" s="73">
        <v>5</v>
      </c>
      <c r="F1025" s="80">
        <f t="shared" si="15"/>
        <v>7.2999999999999995E-2</v>
      </c>
      <c r="G1025" s="71" t="s">
        <v>20</v>
      </c>
    </row>
    <row r="1026" spans="1:7" x14ac:dyDescent="0.25">
      <c r="A1026" s="71" t="s">
        <v>412</v>
      </c>
      <c r="B1026" s="77" t="s">
        <v>225</v>
      </c>
      <c r="C1026" s="71" t="s">
        <v>24</v>
      </c>
      <c r="D1026" s="72">
        <v>1.3299999999999999E-2</v>
      </c>
      <c r="E1026" s="73">
        <v>26</v>
      </c>
      <c r="F1026" s="80">
        <f t="shared" si="15"/>
        <v>0.3458</v>
      </c>
      <c r="G1026" s="71" t="s">
        <v>10</v>
      </c>
    </row>
    <row r="1027" spans="1:7" x14ac:dyDescent="0.25">
      <c r="A1027" s="71" t="s">
        <v>413</v>
      </c>
      <c r="B1027" s="77" t="s">
        <v>224</v>
      </c>
      <c r="C1027" s="71" t="s">
        <v>24</v>
      </c>
      <c r="D1027" s="72">
        <v>1.3299999999999999E-2</v>
      </c>
      <c r="E1027" s="73">
        <v>157</v>
      </c>
      <c r="F1027" s="80">
        <f t="shared" ref="F1027:F1090" si="16">+D1027*E1027</f>
        <v>2.0880999999999998</v>
      </c>
      <c r="G1027" s="71" t="s">
        <v>10</v>
      </c>
    </row>
    <row r="1028" spans="1:7" x14ac:dyDescent="0.25">
      <c r="A1028" s="71" t="s">
        <v>414</v>
      </c>
      <c r="B1028" s="77" t="s">
        <v>223</v>
      </c>
      <c r="C1028" s="71" t="s">
        <v>25</v>
      </c>
      <c r="D1028" s="72">
        <v>0.41199999999999998</v>
      </c>
      <c r="E1028" s="73">
        <v>494</v>
      </c>
      <c r="F1028" s="80">
        <f t="shared" si="16"/>
        <v>203.52799999999999</v>
      </c>
      <c r="G1028" s="71" t="s">
        <v>10</v>
      </c>
    </row>
    <row r="1029" spans="1:7" x14ac:dyDescent="0.25">
      <c r="A1029" s="71" t="s">
        <v>415</v>
      </c>
      <c r="B1029" s="77" t="s">
        <v>222</v>
      </c>
      <c r="C1029" s="71" t="s">
        <v>25</v>
      </c>
      <c r="D1029" s="72">
        <v>0.37740000000000001</v>
      </c>
      <c r="E1029" s="73">
        <v>97</v>
      </c>
      <c r="F1029" s="80">
        <f t="shared" si="16"/>
        <v>36.607800000000005</v>
      </c>
      <c r="G1029" s="71" t="s">
        <v>10</v>
      </c>
    </row>
    <row r="1030" spans="1:7" x14ac:dyDescent="0.25">
      <c r="A1030" s="71" t="s">
        <v>319</v>
      </c>
      <c r="B1030" s="77" t="s">
        <v>260</v>
      </c>
      <c r="C1030" s="71" t="s">
        <v>93</v>
      </c>
      <c r="D1030" s="72">
        <v>7.3000000000000001E-3</v>
      </c>
      <c r="E1030" s="73">
        <v>2132</v>
      </c>
      <c r="F1030" s="80">
        <f t="shared" si="16"/>
        <v>15.563600000000001</v>
      </c>
      <c r="G1030" s="71" t="s">
        <v>297</v>
      </c>
    </row>
    <row r="1031" spans="1:7" x14ac:dyDescent="0.25">
      <c r="A1031" s="71" t="s">
        <v>286</v>
      </c>
      <c r="B1031" s="77" t="s">
        <v>287</v>
      </c>
      <c r="C1031" s="71" t="s">
        <v>288</v>
      </c>
      <c r="D1031" s="72">
        <v>1</v>
      </c>
      <c r="E1031" s="73">
        <v>4381</v>
      </c>
      <c r="F1031" s="80">
        <f t="shared" si="16"/>
        <v>4381</v>
      </c>
      <c r="G1031" s="71" t="s">
        <v>20</v>
      </c>
    </row>
    <row r="1032" spans="1:7" x14ac:dyDescent="0.25">
      <c r="A1032" s="71" t="s">
        <v>416</v>
      </c>
      <c r="B1032" s="77" t="s">
        <v>169</v>
      </c>
      <c r="C1032" s="71" t="s">
        <v>19</v>
      </c>
      <c r="D1032" s="72">
        <v>1.2</v>
      </c>
      <c r="E1032" s="73">
        <v>558733</v>
      </c>
      <c r="F1032" s="80">
        <f t="shared" si="16"/>
        <v>670479.6</v>
      </c>
      <c r="G1032" s="71" t="s">
        <v>20</v>
      </c>
    </row>
    <row r="1033" spans="1:7" x14ac:dyDescent="0.25">
      <c r="A1033" s="71" t="s">
        <v>417</v>
      </c>
      <c r="B1033" s="77" t="s">
        <v>99</v>
      </c>
      <c r="C1033" s="71" t="s">
        <v>19</v>
      </c>
      <c r="D1033" s="72">
        <v>1</v>
      </c>
      <c r="E1033" s="73">
        <v>8165</v>
      </c>
      <c r="F1033" s="80">
        <f t="shared" si="16"/>
        <v>8165</v>
      </c>
      <c r="G1033" s="71" t="s">
        <v>20</v>
      </c>
    </row>
    <row r="1034" spans="1:7" x14ac:dyDescent="0.25">
      <c r="A1034" s="71" t="s">
        <v>418</v>
      </c>
      <c r="B1034" s="77" t="s">
        <v>168</v>
      </c>
      <c r="C1034" s="71" t="s">
        <v>22</v>
      </c>
      <c r="D1034" s="72">
        <v>0.3</v>
      </c>
      <c r="E1034" s="73">
        <v>17223</v>
      </c>
      <c r="F1034" s="80">
        <f t="shared" si="16"/>
        <v>5166.8999999999996</v>
      </c>
      <c r="G1034" s="71" t="s">
        <v>20</v>
      </c>
    </row>
    <row r="1035" spans="1:7" x14ac:dyDescent="0.25">
      <c r="A1035" s="71" t="s">
        <v>305</v>
      </c>
      <c r="B1035" s="77" t="s">
        <v>283</v>
      </c>
      <c r="C1035" s="71" t="s">
        <v>93</v>
      </c>
      <c r="D1035" s="72">
        <v>0.3</v>
      </c>
      <c r="E1035" s="73">
        <v>43810</v>
      </c>
      <c r="F1035" s="80">
        <f t="shared" si="16"/>
        <v>13143</v>
      </c>
      <c r="G1035" s="71" t="s">
        <v>255</v>
      </c>
    </row>
    <row r="1036" spans="1:7" x14ac:dyDescent="0.25">
      <c r="A1036" s="71" t="s">
        <v>555</v>
      </c>
      <c r="B1036" s="77" t="s">
        <v>145</v>
      </c>
      <c r="C1036" s="71" t="s">
        <v>25</v>
      </c>
      <c r="D1036" s="72">
        <v>1</v>
      </c>
      <c r="E1036" s="73">
        <v>10104</v>
      </c>
      <c r="F1036" s="80">
        <f t="shared" si="16"/>
        <v>10104</v>
      </c>
      <c r="G1036" s="71" t="s">
        <v>10</v>
      </c>
    </row>
    <row r="1037" spans="1:7" x14ac:dyDescent="0.25">
      <c r="A1037" s="71" t="s">
        <v>556</v>
      </c>
      <c r="B1037" s="77" t="s">
        <v>131</v>
      </c>
      <c r="C1037" s="71" t="s">
        <v>24</v>
      </c>
      <c r="D1037" s="72">
        <v>7.46E-2</v>
      </c>
      <c r="E1037" s="73">
        <v>3700</v>
      </c>
      <c r="F1037" s="80">
        <f t="shared" si="16"/>
        <v>276.02</v>
      </c>
      <c r="G1037" s="71" t="s">
        <v>10</v>
      </c>
    </row>
    <row r="1038" spans="1:7" x14ac:dyDescent="0.25">
      <c r="A1038" s="71" t="s">
        <v>557</v>
      </c>
      <c r="B1038" s="77" t="s">
        <v>221</v>
      </c>
      <c r="C1038" s="71" t="s">
        <v>24</v>
      </c>
      <c r="D1038" s="72">
        <v>1</v>
      </c>
      <c r="E1038" s="73">
        <v>570</v>
      </c>
      <c r="F1038" s="80">
        <f t="shared" si="16"/>
        <v>570</v>
      </c>
      <c r="G1038" s="71" t="s">
        <v>10</v>
      </c>
    </row>
    <row r="1039" spans="1:7" x14ac:dyDescent="0.25">
      <c r="A1039" s="71" t="s">
        <v>558</v>
      </c>
      <c r="B1039" s="77" t="s">
        <v>57</v>
      </c>
      <c r="C1039" s="71" t="s">
        <v>22</v>
      </c>
      <c r="D1039" s="72">
        <v>8.9999999999999993E-3</v>
      </c>
      <c r="E1039" s="73">
        <v>331</v>
      </c>
      <c r="F1039" s="80">
        <f t="shared" si="16"/>
        <v>2.9789999999999996</v>
      </c>
      <c r="G1039" s="71" t="s">
        <v>20</v>
      </c>
    </row>
    <row r="1040" spans="1:7" x14ac:dyDescent="0.25">
      <c r="A1040" s="71" t="s">
        <v>286</v>
      </c>
      <c r="B1040" s="77" t="s">
        <v>287</v>
      </c>
      <c r="C1040" s="71" t="s">
        <v>288</v>
      </c>
      <c r="D1040" s="72">
        <v>1</v>
      </c>
      <c r="E1040" s="73">
        <v>105</v>
      </c>
      <c r="F1040" s="80">
        <f t="shared" si="16"/>
        <v>105</v>
      </c>
      <c r="G1040" s="71" t="s">
        <v>20</v>
      </c>
    </row>
    <row r="1041" spans="1:7" x14ac:dyDescent="0.25">
      <c r="A1041" s="71" t="s">
        <v>559</v>
      </c>
      <c r="B1041" s="77" t="s">
        <v>220</v>
      </c>
      <c r="C1041" s="71" t="s">
        <v>24</v>
      </c>
      <c r="D1041" s="72">
        <v>1</v>
      </c>
      <c r="E1041" s="73">
        <v>1224</v>
      </c>
      <c r="F1041" s="80">
        <f t="shared" si="16"/>
        <v>1224</v>
      </c>
      <c r="G1041" s="71" t="s">
        <v>10</v>
      </c>
    </row>
    <row r="1042" spans="1:7" x14ac:dyDescent="0.25">
      <c r="A1042" s="71" t="s">
        <v>560</v>
      </c>
      <c r="B1042" s="77" t="s">
        <v>264</v>
      </c>
      <c r="C1042" s="71" t="s">
        <v>93</v>
      </c>
      <c r="D1042" s="72">
        <v>1.04E-2</v>
      </c>
      <c r="E1042" s="73">
        <v>2091</v>
      </c>
      <c r="F1042" s="80">
        <f t="shared" si="16"/>
        <v>21.746399999999998</v>
      </c>
      <c r="G1042" s="71" t="s">
        <v>297</v>
      </c>
    </row>
    <row r="1043" spans="1:7" x14ac:dyDescent="0.25">
      <c r="A1043" s="71" t="s">
        <v>561</v>
      </c>
      <c r="B1043" s="77" t="s">
        <v>219</v>
      </c>
      <c r="C1043" s="71" t="s">
        <v>17</v>
      </c>
      <c r="D1043" s="72">
        <v>1</v>
      </c>
      <c r="E1043" s="73">
        <v>165459</v>
      </c>
      <c r="F1043" s="80">
        <f t="shared" si="16"/>
        <v>165459</v>
      </c>
      <c r="G1043" s="71" t="s">
        <v>10</v>
      </c>
    </row>
    <row r="1044" spans="1:7" x14ac:dyDescent="0.25">
      <c r="A1044" s="71" t="s">
        <v>562</v>
      </c>
      <c r="B1044" s="77" t="s">
        <v>120</v>
      </c>
      <c r="C1044" s="71" t="s">
        <v>17</v>
      </c>
      <c r="D1044" s="72">
        <v>1</v>
      </c>
      <c r="E1044" s="73">
        <v>150561</v>
      </c>
      <c r="F1044" s="80">
        <f t="shared" si="16"/>
        <v>150561</v>
      </c>
      <c r="G1044" s="71" t="s">
        <v>10</v>
      </c>
    </row>
    <row r="1045" spans="1:7" x14ac:dyDescent="0.25">
      <c r="A1045" s="71" t="s">
        <v>339</v>
      </c>
      <c r="B1045" s="77" t="s">
        <v>160</v>
      </c>
      <c r="C1045" s="71" t="s">
        <v>26</v>
      </c>
      <c r="D1045" s="72">
        <v>3.2000000000000002E-3</v>
      </c>
      <c r="E1045" s="73">
        <v>212</v>
      </c>
      <c r="F1045" s="80">
        <f t="shared" si="16"/>
        <v>0.6784</v>
      </c>
      <c r="G1045" s="71" t="s">
        <v>10</v>
      </c>
    </row>
    <row r="1046" spans="1:7" x14ac:dyDescent="0.25">
      <c r="A1046" s="71" t="s">
        <v>386</v>
      </c>
      <c r="B1046" s="77" t="s">
        <v>81</v>
      </c>
      <c r="C1046" s="71" t="s">
        <v>22</v>
      </c>
      <c r="D1046" s="72">
        <v>2E-3</v>
      </c>
      <c r="E1046" s="73">
        <v>99</v>
      </c>
      <c r="F1046" s="80">
        <f t="shared" si="16"/>
        <v>0.19800000000000001</v>
      </c>
      <c r="G1046" s="71" t="s">
        <v>20</v>
      </c>
    </row>
    <row r="1047" spans="1:7" x14ac:dyDescent="0.25">
      <c r="A1047" s="71" t="s">
        <v>371</v>
      </c>
      <c r="B1047" s="77" t="s">
        <v>146</v>
      </c>
      <c r="C1047" s="71" t="s">
        <v>11</v>
      </c>
      <c r="D1047" s="72">
        <v>4.1999999999999997E-3</v>
      </c>
      <c r="E1047" s="73">
        <v>2</v>
      </c>
      <c r="F1047" s="80">
        <f t="shared" si="16"/>
        <v>8.3999999999999995E-3</v>
      </c>
      <c r="G1047" s="71" t="s">
        <v>10</v>
      </c>
    </row>
    <row r="1048" spans="1:7" x14ac:dyDescent="0.25">
      <c r="A1048" s="71" t="s">
        <v>371</v>
      </c>
      <c r="B1048" s="77" t="s">
        <v>146</v>
      </c>
      <c r="C1048" s="71" t="s">
        <v>11</v>
      </c>
      <c r="D1048" s="72">
        <v>0.66100000000000003</v>
      </c>
      <c r="E1048" s="73">
        <v>389</v>
      </c>
      <c r="F1048" s="80">
        <f t="shared" si="16"/>
        <v>257.12900000000002</v>
      </c>
      <c r="G1048" s="71" t="s">
        <v>10</v>
      </c>
    </row>
    <row r="1049" spans="1:7" x14ac:dyDescent="0.25">
      <c r="A1049" s="71" t="s">
        <v>371</v>
      </c>
      <c r="B1049" s="77" t="s">
        <v>146</v>
      </c>
      <c r="C1049" s="71" t="s">
        <v>11</v>
      </c>
      <c r="D1049" s="72">
        <v>1.343</v>
      </c>
      <c r="E1049" s="73">
        <v>790</v>
      </c>
      <c r="F1049" s="80">
        <f t="shared" si="16"/>
        <v>1060.97</v>
      </c>
      <c r="G1049" s="71" t="s">
        <v>10</v>
      </c>
    </row>
    <row r="1050" spans="1:7" x14ac:dyDescent="0.25">
      <c r="A1050" s="71" t="s">
        <v>343</v>
      </c>
      <c r="B1050" s="77" t="s">
        <v>171</v>
      </c>
      <c r="C1050" s="71" t="s">
        <v>172</v>
      </c>
      <c r="D1050" s="72">
        <v>2.92</v>
      </c>
      <c r="E1050" s="73">
        <v>61</v>
      </c>
      <c r="F1050" s="80">
        <f t="shared" si="16"/>
        <v>178.12</v>
      </c>
      <c r="G1050" s="71" t="s">
        <v>10</v>
      </c>
    </row>
    <row r="1051" spans="1:7" x14ac:dyDescent="0.25">
      <c r="A1051" s="71" t="s">
        <v>343</v>
      </c>
      <c r="B1051" s="77" t="s">
        <v>171</v>
      </c>
      <c r="C1051" s="71" t="s">
        <v>172</v>
      </c>
      <c r="D1051" s="72">
        <v>0.34549999999999997</v>
      </c>
      <c r="E1051" s="73">
        <v>7</v>
      </c>
      <c r="F1051" s="80">
        <f t="shared" si="16"/>
        <v>2.4184999999999999</v>
      </c>
      <c r="G1051" s="71" t="s">
        <v>10</v>
      </c>
    </row>
    <row r="1052" spans="1:7" x14ac:dyDescent="0.25">
      <c r="A1052" s="71" t="s">
        <v>343</v>
      </c>
      <c r="B1052" s="77" t="s">
        <v>171</v>
      </c>
      <c r="C1052" s="71" t="s">
        <v>172</v>
      </c>
      <c r="D1052" s="72">
        <v>1.0667</v>
      </c>
      <c r="E1052" s="73">
        <v>22</v>
      </c>
      <c r="F1052" s="80">
        <f t="shared" si="16"/>
        <v>23.467399999999998</v>
      </c>
      <c r="G1052" s="71" t="s">
        <v>10</v>
      </c>
    </row>
    <row r="1053" spans="1:7" x14ac:dyDescent="0.25">
      <c r="A1053" s="71" t="s">
        <v>317</v>
      </c>
      <c r="B1053" s="77" t="s">
        <v>147</v>
      </c>
      <c r="C1053" s="71" t="s">
        <v>24</v>
      </c>
      <c r="D1053" s="72">
        <v>1E-4</v>
      </c>
      <c r="E1053" s="73">
        <v>24</v>
      </c>
      <c r="F1053" s="80">
        <f t="shared" si="16"/>
        <v>2.4000000000000002E-3</v>
      </c>
      <c r="G1053" s="71" t="s">
        <v>10</v>
      </c>
    </row>
    <row r="1054" spans="1:7" x14ac:dyDescent="0.25">
      <c r="A1054" s="71" t="s">
        <v>373</v>
      </c>
      <c r="B1054" s="77" t="s">
        <v>119</v>
      </c>
      <c r="C1054" s="71" t="s">
        <v>26</v>
      </c>
      <c r="D1054" s="72">
        <v>6.3E-3</v>
      </c>
      <c r="E1054" s="73">
        <v>1008</v>
      </c>
      <c r="F1054" s="80">
        <f t="shared" si="16"/>
        <v>6.3504000000000005</v>
      </c>
      <c r="G1054" s="71" t="s">
        <v>10</v>
      </c>
    </row>
    <row r="1055" spans="1:7" x14ac:dyDescent="0.25">
      <c r="A1055" s="71" t="s">
        <v>318</v>
      </c>
      <c r="B1055" s="77" t="s">
        <v>97</v>
      </c>
      <c r="C1055" s="71" t="s">
        <v>93</v>
      </c>
      <c r="D1055" s="72">
        <v>1.47E-2</v>
      </c>
      <c r="E1055" s="73">
        <v>1704</v>
      </c>
      <c r="F1055" s="80">
        <f t="shared" si="16"/>
        <v>25.0488</v>
      </c>
      <c r="G1055" s="71" t="s">
        <v>50</v>
      </c>
    </row>
    <row r="1056" spans="1:7" x14ac:dyDescent="0.25">
      <c r="A1056" s="71" t="s">
        <v>318</v>
      </c>
      <c r="B1056" s="77" t="s">
        <v>97</v>
      </c>
      <c r="C1056" s="71" t="s">
        <v>93</v>
      </c>
      <c r="D1056" s="72">
        <v>0</v>
      </c>
      <c r="E1056" s="73">
        <v>0</v>
      </c>
      <c r="F1056" s="80">
        <f t="shared" si="16"/>
        <v>0</v>
      </c>
      <c r="G1056" s="71" t="s">
        <v>50</v>
      </c>
    </row>
    <row r="1057" spans="1:7" x14ac:dyDescent="0.25">
      <c r="A1057" s="71" t="s">
        <v>318</v>
      </c>
      <c r="B1057" s="77" t="s">
        <v>97</v>
      </c>
      <c r="C1057" s="71" t="s">
        <v>93</v>
      </c>
      <c r="D1057" s="72">
        <v>2.9999999999999997E-4</v>
      </c>
      <c r="E1057" s="73">
        <v>35</v>
      </c>
      <c r="F1057" s="80">
        <f t="shared" si="16"/>
        <v>1.0499999999999999E-2</v>
      </c>
      <c r="G1057" s="71" t="s">
        <v>50</v>
      </c>
    </row>
    <row r="1058" spans="1:7" x14ac:dyDescent="0.25">
      <c r="A1058" s="71" t="s">
        <v>285</v>
      </c>
      <c r="B1058" s="77" t="s">
        <v>156</v>
      </c>
      <c r="C1058" s="71" t="s">
        <v>93</v>
      </c>
      <c r="D1058" s="72">
        <v>6.4000000000000001E-2</v>
      </c>
      <c r="E1058" s="73">
        <v>3740</v>
      </c>
      <c r="F1058" s="80">
        <f t="shared" si="16"/>
        <v>239.36</v>
      </c>
      <c r="G1058" s="71" t="s">
        <v>50</v>
      </c>
    </row>
    <row r="1059" spans="1:7" x14ac:dyDescent="0.25">
      <c r="A1059" s="71" t="s">
        <v>285</v>
      </c>
      <c r="B1059" s="77" t="s">
        <v>156</v>
      </c>
      <c r="C1059" s="71" t="s">
        <v>93</v>
      </c>
      <c r="D1059" s="72">
        <v>2.0000000000000001E-4</v>
      </c>
      <c r="E1059" s="73">
        <v>14</v>
      </c>
      <c r="F1059" s="80">
        <f t="shared" si="16"/>
        <v>2.8E-3</v>
      </c>
      <c r="G1059" s="71" t="s">
        <v>50</v>
      </c>
    </row>
    <row r="1060" spans="1:7" x14ac:dyDescent="0.25">
      <c r="A1060" s="71" t="s">
        <v>285</v>
      </c>
      <c r="B1060" s="77" t="s">
        <v>156</v>
      </c>
      <c r="C1060" s="71" t="s">
        <v>93</v>
      </c>
      <c r="D1060" s="72">
        <v>0.02</v>
      </c>
      <c r="E1060" s="73">
        <v>1360</v>
      </c>
      <c r="F1060" s="80">
        <f t="shared" si="16"/>
        <v>27.2</v>
      </c>
      <c r="G1060" s="71" t="s">
        <v>50</v>
      </c>
    </row>
    <row r="1061" spans="1:7" x14ac:dyDescent="0.25">
      <c r="A1061" s="71" t="s">
        <v>349</v>
      </c>
      <c r="B1061" s="77" t="s">
        <v>161</v>
      </c>
      <c r="C1061" s="71" t="s">
        <v>26</v>
      </c>
      <c r="D1061" s="72">
        <v>1.6000000000000001E-3</v>
      </c>
      <c r="E1061" s="73">
        <v>248</v>
      </c>
      <c r="F1061" s="80">
        <f t="shared" si="16"/>
        <v>0.39680000000000004</v>
      </c>
      <c r="G1061" s="71" t="s">
        <v>10</v>
      </c>
    </row>
    <row r="1062" spans="1:7" x14ac:dyDescent="0.25">
      <c r="A1062" s="71" t="s">
        <v>345</v>
      </c>
      <c r="B1062" s="77" t="s">
        <v>78</v>
      </c>
      <c r="C1062" s="71" t="s">
        <v>26</v>
      </c>
      <c r="D1062" s="72">
        <v>5.1999999999999998E-2</v>
      </c>
      <c r="E1062" s="73">
        <v>1227</v>
      </c>
      <c r="F1062" s="80">
        <f t="shared" si="16"/>
        <v>63.803999999999995</v>
      </c>
      <c r="G1062" s="71" t="s">
        <v>10</v>
      </c>
    </row>
    <row r="1063" spans="1:7" x14ac:dyDescent="0.25">
      <c r="A1063" s="71" t="s">
        <v>306</v>
      </c>
      <c r="B1063" s="77" t="s">
        <v>13</v>
      </c>
      <c r="C1063" s="71" t="s">
        <v>14</v>
      </c>
      <c r="D1063" s="72">
        <v>2.63E-2</v>
      </c>
      <c r="E1063" s="73">
        <v>6742</v>
      </c>
      <c r="F1063" s="80">
        <f t="shared" si="16"/>
        <v>177.31460000000001</v>
      </c>
      <c r="G1063" s="71" t="s">
        <v>15</v>
      </c>
    </row>
    <row r="1064" spans="1:7" x14ac:dyDescent="0.25">
      <c r="A1064" s="71" t="s">
        <v>306</v>
      </c>
      <c r="B1064" s="77" t="s">
        <v>13</v>
      </c>
      <c r="C1064" s="71" t="s">
        <v>14</v>
      </c>
      <c r="D1064" s="72">
        <v>3.32E-2</v>
      </c>
      <c r="E1064" s="73">
        <v>8511</v>
      </c>
      <c r="F1064" s="80">
        <f t="shared" si="16"/>
        <v>282.5652</v>
      </c>
      <c r="G1064" s="71" t="s">
        <v>15</v>
      </c>
    </row>
    <row r="1065" spans="1:7" x14ac:dyDescent="0.25">
      <c r="A1065" s="71" t="s">
        <v>286</v>
      </c>
      <c r="B1065" s="77" t="s">
        <v>287</v>
      </c>
      <c r="C1065" s="71" t="s">
        <v>288</v>
      </c>
      <c r="D1065" s="72">
        <v>0.01</v>
      </c>
      <c r="E1065" s="73">
        <v>1394</v>
      </c>
      <c r="F1065" s="80">
        <f t="shared" si="16"/>
        <v>13.94</v>
      </c>
      <c r="G1065" s="71" t="s">
        <v>20</v>
      </c>
    </row>
    <row r="1066" spans="1:7" x14ac:dyDescent="0.25">
      <c r="A1066" s="71" t="s">
        <v>286</v>
      </c>
      <c r="B1066" s="77" t="s">
        <v>287</v>
      </c>
      <c r="C1066" s="71" t="s">
        <v>288</v>
      </c>
      <c r="D1066" s="72">
        <v>0.15</v>
      </c>
      <c r="E1066" s="73">
        <v>0</v>
      </c>
      <c r="F1066" s="80">
        <f t="shared" si="16"/>
        <v>0</v>
      </c>
      <c r="G1066" s="71" t="s">
        <v>20</v>
      </c>
    </row>
    <row r="1067" spans="1:7" x14ac:dyDescent="0.25">
      <c r="A1067" s="71" t="s">
        <v>286</v>
      </c>
      <c r="B1067" s="77" t="s">
        <v>287</v>
      </c>
      <c r="C1067" s="71" t="s">
        <v>288</v>
      </c>
      <c r="D1067" s="72">
        <v>0.15</v>
      </c>
      <c r="E1067" s="73">
        <v>0</v>
      </c>
      <c r="F1067" s="80">
        <f t="shared" si="16"/>
        <v>0</v>
      </c>
      <c r="G1067" s="71" t="s">
        <v>20</v>
      </c>
    </row>
    <row r="1068" spans="1:7" x14ac:dyDescent="0.25">
      <c r="A1068" s="71" t="s">
        <v>286</v>
      </c>
      <c r="B1068" s="77" t="s">
        <v>287</v>
      </c>
      <c r="C1068" s="71" t="s">
        <v>288</v>
      </c>
      <c r="D1068" s="72">
        <v>1</v>
      </c>
      <c r="E1068" s="73">
        <v>505</v>
      </c>
      <c r="F1068" s="80">
        <f t="shared" si="16"/>
        <v>505</v>
      </c>
      <c r="G1068" s="71" t="s">
        <v>20</v>
      </c>
    </row>
    <row r="1069" spans="1:7" x14ac:dyDescent="0.25">
      <c r="A1069" s="71" t="s">
        <v>286</v>
      </c>
      <c r="B1069" s="77" t="s">
        <v>287</v>
      </c>
      <c r="C1069" s="71" t="s">
        <v>288</v>
      </c>
      <c r="D1069" s="72">
        <v>1E-4</v>
      </c>
      <c r="E1069" s="73">
        <v>14</v>
      </c>
      <c r="F1069" s="80">
        <f t="shared" si="16"/>
        <v>1.4E-3</v>
      </c>
      <c r="G1069" s="71" t="s">
        <v>20</v>
      </c>
    </row>
    <row r="1070" spans="1:7" x14ac:dyDescent="0.25">
      <c r="A1070" s="71" t="s">
        <v>563</v>
      </c>
      <c r="B1070" s="77" t="s">
        <v>68</v>
      </c>
      <c r="C1070" s="71" t="s">
        <v>24</v>
      </c>
      <c r="D1070" s="72">
        <v>1.25</v>
      </c>
      <c r="E1070" s="73">
        <v>39956</v>
      </c>
      <c r="F1070" s="80">
        <f t="shared" si="16"/>
        <v>49945</v>
      </c>
      <c r="G1070" s="71" t="s">
        <v>10</v>
      </c>
    </row>
    <row r="1071" spans="1:7" x14ac:dyDescent="0.25">
      <c r="A1071" s="71" t="s">
        <v>346</v>
      </c>
      <c r="B1071" s="77" t="s">
        <v>266</v>
      </c>
      <c r="C1071" s="71" t="s">
        <v>93</v>
      </c>
      <c r="D1071" s="72">
        <v>0.09</v>
      </c>
      <c r="E1071" s="73">
        <v>17776</v>
      </c>
      <c r="F1071" s="80">
        <f t="shared" si="16"/>
        <v>1599.84</v>
      </c>
      <c r="G1071" s="71" t="s">
        <v>297</v>
      </c>
    </row>
    <row r="1072" spans="1:7" x14ac:dyDescent="0.25">
      <c r="A1072" s="71" t="s">
        <v>285</v>
      </c>
      <c r="B1072" s="77" t="s">
        <v>156</v>
      </c>
      <c r="C1072" s="71" t="s">
        <v>93</v>
      </c>
      <c r="D1072" s="72">
        <v>2.1480000000000001</v>
      </c>
      <c r="E1072" s="73">
        <v>146032</v>
      </c>
      <c r="F1072" s="80">
        <f t="shared" si="16"/>
        <v>313676.73600000003</v>
      </c>
      <c r="G1072" s="71" t="s">
        <v>50</v>
      </c>
    </row>
    <row r="1073" spans="1:7" x14ac:dyDescent="0.25">
      <c r="A1073" s="71" t="s">
        <v>386</v>
      </c>
      <c r="B1073" s="77" t="s">
        <v>81</v>
      </c>
      <c r="C1073" s="71" t="s">
        <v>22</v>
      </c>
      <c r="D1073" s="72">
        <v>1.4999999999999999E-2</v>
      </c>
      <c r="E1073" s="73">
        <v>742</v>
      </c>
      <c r="F1073" s="80">
        <f t="shared" si="16"/>
        <v>11.129999999999999</v>
      </c>
      <c r="G1073" s="71" t="s">
        <v>20</v>
      </c>
    </row>
    <row r="1074" spans="1:7" x14ac:dyDescent="0.25">
      <c r="A1074" s="71" t="s">
        <v>526</v>
      </c>
      <c r="B1074" s="77" t="s">
        <v>123</v>
      </c>
      <c r="C1074" s="71" t="s">
        <v>17</v>
      </c>
      <c r="D1074" s="72">
        <v>2.09</v>
      </c>
      <c r="E1074" s="73">
        <v>7442</v>
      </c>
      <c r="F1074" s="80">
        <f t="shared" si="16"/>
        <v>15553.779999999999</v>
      </c>
      <c r="G1074" s="71" t="s">
        <v>10</v>
      </c>
    </row>
    <row r="1075" spans="1:7" x14ac:dyDescent="0.25">
      <c r="A1075" s="71" t="s">
        <v>349</v>
      </c>
      <c r="B1075" s="77" t="s">
        <v>161</v>
      </c>
      <c r="C1075" s="71" t="s">
        <v>26</v>
      </c>
      <c r="D1075" s="72">
        <v>7.8799999999999995E-2</v>
      </c>
      <c r="E1075" s="73">
        <v>12228</v>
      </c>
      <c r="F1075" s="80">
        <f t="shared" si="16"/>
        <v>963.56639999999993</v>
      </c>
      <c r="G1075" s="71" t="s">
        <v>10</v>
      </c>
    </row>
    <row r="1076" spans="1:7" x14ac:dyDescent="0.25">
      <c r="A1076" s="71" t="s">
        <v>527</v>
      </c>
      <c r="B1076" s="77" t="s">
        <v>257</v>
      </c>
      <c r="C1076" s="71" t="s">
        <v>25</v>
      </c>
      <c r="D1076" s="72">
        <v>1.02</v>
      </c>
      <c r="E1076" s="73">
        <v>64630</v>
      </c>
      <c r="F1076" s="80">
        <f t="shared" si="16"/>
        <v>65922.600000000006</v>
      </c>
      <c r="G1076" s="71" t="s">
        <v>10</v>
      </c>
    </row>
    <row r="1077" spans="1:7" x14ac:dyDescent="0.25">
      <c r="A1077" s="71" t="s">
        <v>306</v>
      </c>
      <c r="B1077" s="77" t="s">
        <v>13</v>
      </c>
      <c r="C1077" s="71" t="s">
        <v>14</v>
      </c>
      <c r="D1077" s="72">
        <v>0.01</v>
      </c>
      <c r="E1077" s="73">
        <v>2564</v>
      </c>
      <c r="F1077" s="80">
        <f t="shared" si="16"/>
        <v>25.64</v>
      </c>
      <c r="G1077" s="71" t="s">
        <v>15</v>
      </c>
    </row>
    <row r="1078" spans="1:7" x14ac:dyDescent="0.25">
      <c r="A1078" s="71" t="s">
        <v>286</v>
      </c>
      <c r="B1078" s="77" t="s">
        <v>287</v>
      </c>
      <c r="C1078" s="71" t="s">
        <v>288</v>
      </c>
      <c r="D1078" s="72">
        <v>1</v>
      </c>
      <c r="E1078" s="73">
        <v>754</v>
      </c>
      <c r="F1078" s="80">
        <f t="shared" si="16"/>
        <v>754</v>
      </c>
      <c r="G1078" s="71" t="s">
        <v>20</v>
      </c>
    </row>
    <row r="1079" spans="1:7" x14ac:dyDescent="0.25">
      <c r="A1079" s="71" t="s">
        <v>347</v>
      </c>
      <c r="B1079" s="77" t="s">
        <v>252</v>
      </c>
      <c r="C1079" s="71" t="s">
        <v>26</v>
      </c>
      <c r="D1079" s="72">
        <v>7.8799999999999995E-2</v>
      </c>
      <c r="E1079" s="73">
        <v>10202</v>
      </c>
      <c r="F1079" s="80">
        <f t="shared" si="16"/>
        <v>803.91759999999999</v>
      </c>
      <c r="G1079" s="71" t="s">
        <v>10</v>
      </c>
    </row>
    <row r="1080" spans="1:7" x14ac:dyDescent="0.25">
      <c r="A1080" s="71" t="s">
        <v>496</v>
      </c>
      <c r="B1080" s="77" t="s">
        <v>267</v>
      </c>
      <c r="C1080" s="71" t="s">
        <v>19</v>
      </c>
      <c r="D1080" s="72">
        <v>0.04</v>
      </c>
      <c r="E1080" s="73">
        <v>4950</v>
      </c>
      <c r="F1080" s="80">
        <f t="shared" si="16"/>
        <v>198</v>
      </c>
      <c r="G1080" s="71" t="s">
        <v>20</v>
      </c>
    </row>
    <row r="1081" spans="1:7" x14ac:dyDescent="0.25">
      <c r="A1081" s="71" t="s">
        <v>528</v>
      </c>
      <c r="B1081" s="77" t="s">
        <v>256</v>
      </c>
      <c r="C1081" s="71" t="s">
        <v>24</v>
      </c>
      <c r="D1081" s="72">
        <v>3.0599999999999999E-2</v>
      </c>
      <c r="E1081" s="73">
        <v>2140</v>
      </c>
      <c r="F1081" s="80">
        <f t="shared" si="16"/>
        <v>65.483999999999995</v>
      </c>
      <c r="G1081" s="71" t="s">
        <v>10</v>
      </c>
    </row>
    <row r="1082" spans="1:7" x14ac:dyDescent="0.25">
      <c r="A1082" s="71" t="s">
        <v>442</v>
      </c>
      <c r="B1082" s="77" t="s">
        <v>281</v>
      </c>
      <c r="C1082" s="71" t="s">
        <v>93</v>
      </c>
      <c r="D1082" s="72">
        <v>7.4999999999999997E-2</v>
      </c>
      <c r="E1082" s="73">
        <v>15078</v>
      </c>
      <c r="F1082" s="80">
        <f t="shared" si="16"/>
        <v>1130.8499999999999</v>
      </c>
      <c r="G1082" s="71" t="s">
        <v>255</v>
      </c>
    </row>
    <row r="1083" spans="1:7" x14ac:dyDescent="0.25">
      <c r="A1083" s="71" t="s">
        <v>386</v>
      </c>
      <c r="B1083" s="77" t="s">
        <v>81</v>
      </c>
      <c r="C1083" s="71" t="s">
        <v>22</v>
      </c>
      <c r="D1083" s="72">
        <v>1.4999999999999999E-2</v>
      </c>
      <c r="E1083" s="73">
        <v>742</v>
      </c>
      <c r="F1083" s="80">
        <f t="shared" si="16"/>
        <v>11.129999999999999</v>
      </c>
      <c r="G1083" s="71" t="s">
        <v>20</v>
      </c>
    </row>
    <row r="1084" spans="1:7" x14ac:dyDescent="0.25">
      <c r="A1084" s="71" t="s">
        <v>526</v>
      </c>
      <c r="B1084" s="77" t="s">
        <v>123</v>
      </c>
      <c r="C1084" s="71" t="s">
        <v>17</v>
      </c>
      <c r="D1084" s="72">
        <v>1.9</v>
      </c>
      <c r="E1084" s="73">
        <v>6766</v>
      </c>
      <c r="F1084" s="80">
        <f t="shared" si="16"/>
        <v>12855.4</v>
      </c>
      <c r="G1084" s="71" t="s">
        <v>10</v>
      </c>
    </row>
    <row r="1085" spans="1:7" x14ac:dyDescent="0.25">
      <c r="A1085" s="71" t="s">
        <v>349</v>
      </c>
      <c r="B1085" s="77" t="s">
        <v>161</v>
      </c>
      <c r="C1085" s="71" t="s">
        <v>26</v>
      </c>
      <c r="D1085" s="72">
        <v>7.8799999999999995E-2</v>
      </c>
      <c r="E1085" s="73">
        <v>12228</v>
      </c>
      <c r="F1085" s="80">
        <f t="shared" si="16"/>
        <v>963.56639999999993</v>
      </c>
      <c r="G1085" s="71" t="s">
        <v>10</v>
      </c>
    </row>
    <row r="1086" spans="1:7" x14ac:dyDescent="0.25">
      <c r="A1086" s="71" t="s">
        <v>306</v>
      </c>
      <c r="B1086" s="77" t="s">
        <v>13</v>
      </c>
      <c r="C1086" s="71" t="s">
        <v>14</v>
      </c>
      <c r="D1086" s="72">
        <v>1.4999999999999999E-2</v>
      </c>
      <c r="E1086" s="73">
        <v>3845</v>
      </c>
      <c r="F1086" s="80">
        <f t="shared" si="16"/>
        <v>57.674999999999997</v>
      </c>
      <c r="G1086" s="71" t="s">
        <v>15</v>
      </c>
    </row>
    <row r="1087" spans="1:7" x14ac:dyDescent="0.25">
      <c r="A1087" s="71" t="s">
        <v>286</v>
      </c>
      <c r="B1087" s="77" t="s">
        <v>287</v>
      </c>
      <c r="C1087" s="71" t="s">
        <v>288</v>
      </c>
      <c r="D1087" s="72">
        <v>1</v>
      </c>
      <c r="E1087" s="73">
        <v>749</v>
      </c>
      <c r="F1087" s="80">
        <f t="shared" si="16"/>
        <v>749</v>
      </c>
      <c r="G1087" s="71" t="s">
        <v>20</v>
      </c>
    </row>
    <row r="1088" spans="1:7" x14ac:dyDescent="0.25">
      <c r="A1088" s="71" t="s">
        <v>347</v>
      </c>
      <c r="B1088" s="77" t="s">
        <v>252</v>
      </c>
      <c r="C1088" s="71" t="s">
        <v>26</v>
      </c>
      <c r="D1088" s="72">
        <v>7.8799999999999995E-2</v>
      </c>
      <c r="E1088" s="73">
        <v>10202</v>
      </c>
      <c r="F1088" s="80">
        <f t="shared" si="16"/>
        <v>803.91759999999999</v>
      </c>
      <c r="G1088" s="71" t="s">
        <v>10</v>
      </c>
    </row>
    <row r="1089" spans="1:7" x14ac:dyDescent="0.25">
      <c r="A1089" s="71" t="s">
        <v>496</v>
      </c>
      <c r="B1089" s="77" t="s">
        <v>267</v>
      </c>
      <c r="C1089" s="71" t="s">
        <v>19</v>
      </c>
      <c r="D1089" s="72">
        <v>0.04</v>
      </c>
      <c r="E1089" s="73">
        <v>4950</v>
      </c>
      <c r="F1089" s="80">
        <f t="shared" si="16"/>
        <v>198</v>
      </c>
      <c r="G1089" s="71" t="s">
        <v>20</v>
      </c>
    </row>
    <row r="1090" spans="1:7" x14ac:dyDescent="0.25">
      <c r="A1090" s="71" t="s">
        <v>529</v>
      </c>
      <c r="B1090" s="77" t="s">
        <v>218</v>
      </c>
      <c r="C1090" s="71" t="s">
        <v>25</v>
      </c>
      <c r="D1090" s="72">
        <v>1.071</v>
      </c>
      <c r="E1090" s="73">
        <v>64083</v>
      </c>
      <c r="F1090" s="80">
        <f t="shared" si="16"/>
        <v>68632.892999999996</v>
      </c>
      <c r="G1090" s="71" t="s">
        <v>10</v>
      </c>
    </row>
    <row r="1091" spans="1:7" x14ac:dyDescent="0.25">
      <c r="A1091" s="71" t="s">
        <v>442</v>
      </c>
      <c r="B1091" s="77" t="s">
        <v>281</v>
      </c>
      <c r="C1091" s="71" t="s">
        <v>93</v>
      </c>
      <c r="D1091" s="72">
        <v>7.4499999999999997E-2</v>
      </c>
      <c r="E1091" s="73">
        <v>14977</v>
      </c>
      <c r="F1091" s="80">
        <f t="shared" ref="F1091:F1152" si="17">+D1091*E1091</f>
        <v>1115.7864999999999</v>
      </c>
      <c r="G1091" s="71" t="s">
        <v>255</v>
      </c>
    </row>
    <row r="1092" spans="1:7" x14ac:dyDescent="0.25">
      <c r="A1092" s="71" t="s">
        <v>386</v>
      </c>
      <c r="B1092" s="77" t="s">
        <v>81</v>
      </c>
      <c r="C1092" s="71" t="s">
        <v>22</v>
      </c>
      <c r="D1092" s="72">
        <v>1.4999999999999999E-2</v>
      </c>
      <c r="E1092" s="73">
        <v>742</v>
      </c>
      <c r="F1092" s="80">
        <f t="shared" si="17"/>
        <v>11.129999999999999</v>
      </c>
      <c r="G1092" s="71" t="s">
        <v>20</v>
      </c>
    </row>
    <row r="1093" spans="1:7" x14ac:dyDescent="0.25">
      <c r="A1093" s="71" t="s">
        <v>526</v>
      </c>
      <c r="B1093" s="77" t="s">
        <v>123</v>
      </c>
      <c r="C1093" s="71" t="s">
        <v>17</v>
      </c>
      <c r="D1093" s="72">
        <v>1.9</v>
      </c>
      <c r="E1093" s="73">
        <v>6766</v>
      </c>
      <c r="F1093" s="80">
        <f t="shared" si="17"/>
        <v>12855.4</v>
      </c>
      <c r="G1093" s="71" t="s">
        <v>10</v>
      </c>
    </row>
    <row r="1094" spans="1:7" x14ac:dyDescent="0.25">
      <c r="A1094" s="71" t="s">
        <v>349</v>
      </c>
      <c r="B1094" s="77" t="s">
        <v>161</v>
      </c>
      <c r="C1094" s="71" t="s">
        <v>26</v>
      </c>
      <c r="D1094" s="72">
        <v>7.8799999999999995E-2</v>
      </c>
      <c r="E1094" s="73">
        <v>12228</v>
      </c>
      <c r="F1094" s="80">
        <f t="shared" si="17"/>
        <v>963.56639999999993</v>
      </c>
      <c r="G1094" s="71" t="s">
        <v>10</v>
      </c>
    </row>
    <row r="1095" spans="1:7" x14ac:dyDescent="0.25">
      <c r="A1095" s="71" t="s">
        <v>306</v>
      </c>
      <c r="B1095" s="77" t="s">
        <v>13</v>
      </c>
      <c r="C1095" s="71" t="s">
        <v>14</v>
      </c>
      <c r="D1095" s="72">
        <v>1.4999999999999999E-2</v>
      </c>
      <c r="E1095" s="73">
        <v>3845</v>
      </c>
      <c r="F1095" s="80">
        <f t="shared" si="17"/>
        <v>57.674999999999997</v>
      </c>
      <c r="G1095" s="71" t="s">
        <v>15</v>
      </c>
    </row>
    <row r="1096" spans="1:7" x14ac:dyDescent="0.25">
      <c r="A1096" s="71" t="s">
        <v>286</v>
      </c>
      <c r="B1096" s="77" t="s">
        <v>287</v>
      </c>
      <c r="C1096" s="71" t="s">
        <v>288</v>
      </c>
      <c r="D1096" s="72">
        <v>1</v>
      </c>
      <c r="E1096" s="73">
        <v>750</v>
      </c>
      <c r="F1096" s="80">
        <f t="shared" si="17"/>
        <v>750</v>
      </c>
      <c r="G1096" s="71" t="s">
        <v>20</v>
      </c>
    </row>
    <row r="1097" spans="1:7" x14ac:dyDescent="0.25">
      <c r="A1097" s="71" t="s">
        <v>347</v>
      </c>
      <c r="B1097" s="77" t="s">
        <v>252</v>
      </c>
      <c r="C1097" s="71" t="s">
        <v>26</v>
      </c>
      <c r="D1097" s="72">
        <v>7.8799999999999995E-2</v>
      </c>
      <c r="E1097" s="73">
        <v>10202</v>
      </c>
      <c r="F1097" s="80">
        <f t="shared" si="17"/>
        <v>803.91759999999999</v>
      </c>
      <c r="G1097" s="71" t="s">
        <v>10</v>
      </c>
    </row>
    <row r="1098" spans="1:7" x14ac:dyDescent="0.25">
      <c r="A1098" s="71" t="s">
        <v>496</v>
      </c>
      <c r="B1098" s="77" t="s">
        <v>267</v>
      </c>
      <c r="C1098" s="71" t="s">
        <v>19</v>
      </c>
      <c r="D1098" s="72">
        <v>0.04</v>
      </c>
      <c r="E1098" s="73">
        <v>4950</v>
      </c>
      <c r="F1098" s="80">
        <f t="shared" si="17"/>
        <v>198</v>
      </c>
      <c r="G1098" s="71" t="s">
        <v>20</v>
      </c>
    </row>
    <row r="1099" spans="1:7" x14ac:dyDescent="0.25">
      <c r="A1099" s="71" t="s">
        <v>530</v>
      </c>
      <c r="B1099" s="77" t="s">
        <v>42</v>
      </c>
      <c r="C1099" s="71" t="s">
        <v>25</v>
      </c>
      <c r="D1099" s="72">
        <v>1.0404</v>
      </c>
      <c r="E1099" s="73">
        <v>28169</v>
      </c>
      <c r="F1099" s="80">
        <f t="shared" si="17"/>
        <v>29307.027600000001</v>
      </c>
      <c r="G1099" s="71" t="s">
        <v>10</v>
      </c>
    </row>
    <row r="1100" spans="1:7" x14ac:dyDescent="0.25">
      <c r="A1100" s="71" t="s">
        <v>442</v>
      </c>
      <c r="B1100" s="77" t="s">
        <v>281</v>
      </c>
      <c r="C1100" s="71" t="s">
        <v>93</v>
      </c>
      <c r="D1100" s="72">
        <v>7.46E-2</v>
      </c>
      <c r="E1100" s="73">
        <v>14997</v>
      </c>
      <c r="F1100" s="80">
        <f t="shared" si="17"/>
        <v>1118.7762</v>
      </c>
      <c r="G1100" s="71" t="s">
        <v>255</v>
      </c>
    </row>
    <row r="1101" spans="1:7" x14ac:dyDescent="0.25">
      <c r="A1101" s="71" t="s">
        <v>564</v>
      </c>
      <c r="B1101" s="77" t="s">
        <v>217</v>
      </c>
      <c r="C1101" s="71" t="s">
        <v>25</v>
      </c>
      <c r="D1101" s="72">
        <v>1</v>
      </c>
      <c r="E1101" s="73">
        <v>86035</v>
      </c>
      <c r="F1101" s="80">
        <f t="shared" si="17"/>
        <v>86035</v>
      </c>
      <c r="G1101" s="71" t="s">
        <v>10</v>
      </c>
    </row>
    <row r="1102" spans="1:7" x14ac:dyDescent="0.25">
      <c r="A1102" s="71" t="s">
        <v>565</v>
      </c>
      <c r="B1102" s="77" t="s">
        <v>216</v>
      </c>
      <c r="C1102" s="71" t="s">
        <v>24</v>
      </c>
      <c r="D1102" s="72">
        <v>0.17</v>
      </c>
      <c r="E1102" s="73">
        <v>29795</v>
      </c>
      <c r="F1102" s="80">
        <f t="shared" si="17"/>
        <v>5065.1500000000005</v>
      </c>
      <c r="G1102" s="71" t="s">
        <v>10</v>
      </c>
    </row>
    <row r="1103" spans="1:7" x14ac:dyDescent="0.25">
      <c r="A1103" s="71" t="s">
        <v>566</v>
      </c>
      <c r="B1103" s="77" t="s">
        <v>155</v>
      </c>
      <c r="C1103" s="71" t="s">
        <v>93</v>
      </c>
      <c r="D1103" s="72">
        <v>0.21</v>
      </c>
      <c r="E1103" s="73">
        <v>14277</v>
      </c>
      <c r="F1103" s="80">
        <f t="shared" si="17"/>
        <v>2998.17</v>
      </c>
      <c r="G1103" s="71" t="s">
        <v>50</v>
      </c>
    </row>
    <row r="1104" spans="1:7" x14ac:dyDescent="0.25">
      <c r="A1104" s="71" t="s">
        <v>286</v>
      </c>
      <c r="B1104" s="77" t="s">
        <v>287</v>
      </c>
      <c r="C1104" s="71" t="s">
        <v>288</v>
      </c>
      <c r="D1104" s="72">
        <v>1</v>
      </c>
      <c r="E1104" s="73">
        <v>714</v>
      </c>
      <c r="F1104" s="80">
        <f t="shared" si="17"/>
        <v>714</v>
      </c>
      <c r="G1104" s="71" t="s">
        <v>20</v>
      </c>
    </row>
    <row r="1105" spans="1:7" x14ac:dyDescent="0.25">
      <c r="A1105" s="71" t="s">
        <v>567</v>
      </c>
      <c r="B1105" s="77" t="s">
        <v>35</v>
      </c>
      <c r="C1105" s="71" t="s">
        <v>24</v>
      </c>
      <c r="D1105" s="72">
        <v>0.17</v>
      </c>
      <c r="E1105" s="73">
        <v>49517</v>
      </c>
      <c r="F1105" s="80">
        <f t="shared" si="17"/>
        <v>8417.8900000000012</v>
      </c>
      <c r="G1105" s="71" t="s">
        <v>10</v>
      </c>
    </row>
    <row r="1106" spans="1:7" x14ac:dyDescent="0.25">
      <c r="A1106" s="71" t="s">
        <v>436</v>
      </c>
      <c r="B1106" s="77" t="s">
        <v>59</v>
      </c>
      <c r="C1106" s="71" t="s">
        <v>24</v>
      </c>
      <c r="D1106" s="72">
        <v>2.1000000000000001E-2</v>
      </c>
      <c r="E1106" s="73">
        <v>2070</v>
      </c>
      <c r="F1106" s="80">
        <f t="shared" si="17"/>
        <v>43.470000000000006</v>
      </c>
      <c r="G1106" s="71" t="s">
        <v>10</v>
      </c>
    </row>
    <row r="1107" spans="1:7" x14ac:dyDescent="0.25">
      <c r="A1107" s="71" t="s">
        <v>568</v>
      </c>
      <c r="B1107" s="77" t="s">
        <v>44</v>
      </c>
      <c r="C1107" s="71" t="s">
        <v>25</v>
      </c>
      <c r="D1107" s="72">
        <v>1.01</v>
      </c>
      <c r="E1107" s="73">
        <v>107369</v>
      </c>
      <c r="F1107" s="80">
        <f t="shared" si="17"/>
        <v>108442.69</v>
      </c>
      <c r="G1107" s="71" t="s">
        <v>10</v>
      </c>
    </row>
    <row r="1108" spans="1:7" x14ac:dyDescent="0.25">
      <c r="A1108" s="71" t="s">
        <v>461</v>
      </c>
      <c r="B1108" s="77" t="s">
        <v>108</v>
      </c>
      <c r="C1108" s="71" t="s">
        <v>24</v>
      </c>
      <c r="D1108" s="72">
        <v>0.02</v>
      </c>
      <c r="E1108" s="73">
        <v>1117</v>
      </c>
      <c r="F1108" s="80">
        <f t="shared" si="17"/>
        <v>22.34</v>
      </c>
      <c r="G1108" s="71" t="s">
        <v>10</v>
      </c>
    </row>
    <row r="1109" spans="1:7" x14ac:dyDescent="0.25">
      <c r="A1109" s="71" t="s">
        <v>306</v>
      </c>
      <c r="B1109" s="77" t="s">
        <v>13</v>
      </c>
      <c r="C1109" s="71" t="s">
        <v>14</v>
      </c>
      <c r="D1109" s="72">
        <v>0.01</v>
      </c>
      <c r="E1109" s="73">
        <v>2564</v>
      </c>
      <c r="F1109" s="80">
        <f t="shared" si="17"/>
        <v>25.64</v>
      </c>
      <c r="G1109" s="71" t="s">
        <v>15</v>
      </c>
    </row>
    <row r="1110" spans="1:7" x14ac:dyDescent="0.25">
      <c r="A1110" s="71" t="s">
        <v>286</v>
      </c>
      <c r="B1110" s="77" t="s">
        <v>287</v>
      </c>
      <c r="C1110" s="71" t="s">
        <v>288</v>
      </c>
      <c r="D1110" s="72">
        <v>1</v>
      </c>
      <c r="E1110" s="73">
        <v>648</v>
      </c>
      <c r="F1110" s="80">
        <f t="shared" si="17"/>
        <v>648</v>
      </c>
      <c r="G1110" s="71" t="s">
        <v>20</v>
      </c>
    </row>
    <row r="1111" spans="1:7" x14ac:dyDescent="0.25">
      <c r="A1111" s="71" t="s">
        <v>442</v>
      </c>
      <c r="B1111" s="77" t="s">
        <v>281</v>
      </c>
      <c r="C1111" s="71" t="s">
        <v>93</v>
      </c>
      <c r="D1111" s="72">
        <v>6.4500000000000002E-2</v>
      </c>
      <c r="E1111" s="73">
        <v>12967</v>
      </c>
      <c r="F1111" s="80">
        <f t="shared" si="17"/>
        <v>836.37149999999997</v>
      </c>
      <c r="G1111" s="71" t="s">
        <v>255</v>
      </c>
    </row>
    <row r="1112" spans="1:7" x14ac:dyDescent="0.25">
      <c r="A1112" s="71" t="s">
        <v>419</v>
      </c>
      <c r="B1112" s="77" t="s">
        <v>86</v>
      </c>
      <c r="C1112" s="71" t="s">
        <v>49</v>
      </c>
      <c r="D1112" s="72">
        <v>2.0799999999999999E-2</v>
      </c>
      <c r="E1112" s="73">
        <v>25823</v>
      </c>
      <c r="F1112" s="80">
        <f t="shared" si="17"/>
        <v>537.11839999999995</v>
      </c>
      <c r="G1112" s="71" t="s">
        <v>20</v>
      </c>
    </row>
    <row r="1113" spans="1:7" x14ac:dyDescent="0.25">
      <c r="A1113" s="71" t="s">
        <v>381</v>
      </c>
      <c r="B1113" s="77" t="s">
        <v>148</v>
      </c>
      <c r="C1113" s="71" t="s">
        <v>22</v>
      </c>
      <c r="D1113" s="72">
        <v>0.4</v>
      </c>
      <c r="E1113" s="73">
        <v>65706</v>
      </c>
      <c r="F1113" s="80">
        <f t="shared" si="17"/>
        <v>26282.400000000001</v>
      </c>
      <c r="G1113" s="71" t="s">
        <v>15</v>
      </c>
    </row>
    <row r="1114" spans="1:7" x14ac:dyDescent="0.25">
      <c r="A1114" s="71" t="s">
        <v>420</v>
      </c>
      <c r="B1114" s="77" t="s">
        <v>137</v>
      </c>
      <c r="C1114" s="71" t="s">
        <v>49</v>
      </c>
      <c r="D1114" s="72">
        <v>1.5</v>
      </c>
      <c r="E1114" s="73">
        <v>476859</v>
      </c>
      <c r="F1114" s="80">
        <f t="shared" si="17"/>
        <v>715288.5</v>
      </c>
      <c r="G1114" s="71" t="s">
        <v>10</v>
      </c>
    </row>
    <row r="1115" spans="1:7" x14ac:dyDescent="0.25">
      <c r="A1115" s="71" t="s">
        <v>421</v>
      </c>
      <c r="B1115" s="77" t="s">
        <v>135</v>
      </c>
      <c r="C1115" s="71" t="s">
        <v>49</v>
      </c>
      <c r="D1115" s="72">
        <v>0.01</v>
      </c>
      <c r="E1115" s="73">
        <v>76960</v>
      </c>
      <c r="F1115" s="80">
        <f t="shared" si="17"/>
        <v>769.6</v>
      </c>
      <c r="G1115" s="71" t="s">
        <v>50</v>
      </c>
    </row>
    <row r="1116" spans="1:7" x14ac:dyDescent="0.25">
      <c r="A1116" s="71" t="s">
        <v>422</v>
      </c>
      <c r="B1116" s="77" t="s">
        <v>258</v>
      </c>
      <c r="C1116" s="71" t="s">
        <v>49</v>
      </c>
      <c r="D1116" s="72">
        <v>0.1</v>
      </c>
      <c r="E1116" s="73">
        <v>555336</v>
      </c>
      <c r="F1116" s="80">
        <f t="shared" si="17"/>
        <v>55533.600000000006</v>
      </c>
      <c r="G1116" s="71" t="s">
        <v>50</v>
      </c>
    </row>
    <row r="1117" spans="1:7" x14ac:dyDescent="0.25">
      <c r="A1117" s="71" t="s">
        <v>423</v>
      </c>
      <c r="B1117" s="77" t="s">
        <v>55</v>
      </c>
      <c r="C1117" s="71" t="s">
        <v>49</v>
      </c>
      <c r="D1117" s="72">
        <v>0.30549999999999999</v>
      </c>
      <c r="E1117" s="73">
        <v>809907</v>
      </c>
      <c r="F1117" s="80">
        <f t="shared" si="17"/>
        <v>247426.58849999998</v>
      </c>
      <c r="G1117" s="71" t="s">
        <v>50</v>
      </c>
    </row>
    <row r="1118" spans="1:7" x14ac:dyDescent="0.25">
      <c r="A1118" s="71" t="s">
        <v>386</v>
      </c>
      <c r="B1118" s="77" t="s">
        <v>81</v>
      </c>
      <c r="C1118" s="71" t="s">
        <v>22</v>
      </c>
      <c r="D1118" s="72">
        <v>0.06</v>
      </c>
      <c r="E1118" s="73">
        <v>2969</v>
      </c>
      <c r="F1118" s="80">
        <f t="shared" si="17"/>
        <v>178.14</v>
      </c>
      <c r="G1118" s="71" t="s">
        <v>20</v>
      </c>
    </row>
    <row r="1119" spans="1:7" x14ac:dyDescent="0.25">
      <c r="A1119" s="71" t="s">
        <v>569</v>
      </c>
      <c r="B1119" s="77" t="s">
        <v>215</v>
      </c>
      <c r="C1119" s="71" t="s">
        <v>24</v>
      </c>
      <c r="D1119" s="72">
        <v>0.17</v>
      </c>
      <c r="E1119" s="73">
        <v>63596</v>
      </c>
      <c r="F1119" s="80">
        <f t="shared" si="17"/>
        <v>10811.320000000002</v>
      </c>
      <c r="G1119" s="71" t="s">
        <v>10</v>
      </c>
    </row>
    <row r="1120" spans="1:7" x14ac:dyDescent="0.25">
      <c r="A1120" s="71" t="s">
        <v>436</v>
      </c>
      <c r="B1120" s="77" t="s">
        <v>59</v>
      </c>
      <c r="C1120" s="71" t="s">
        <v>24</v>
      </c>
      <c r="D1120" s="72">
        <v>2.1000000000000001E-2</v>
      </c>
      <c r="E1120" s="73">
        <v>2070</v>
      </c>
      <c r="F1120" s="80">
        <f t="shared" si="17"/>
        <v>43.470000000000006</v>
      </c>
      <c r="G1120" s="71" t="s">
        <v>10</v>
      </c>
    </row>
    <row r="1121" spans="1:7" x14ac:dyDescent="0.25">
      <c r="A1121" s="71" t="s">
        <v>570</v>
      </c>
      <c r="B1121" s="77" t="s">
        <v>214</v>
      </c>
      <c r="C1121" s="71" t="s">
        <v>25</v>
      </c>
      <c r="D1121" s="72">
        <v>1</v>
      </c>
      <c r="E1121" s="73">
        <v>197494</v>
      </c>
      <c r="F1121" s="80">
        <f t="shared" si="17"/>
        <v>197494</v>
      </c>
      <c r="G1121" s="71" t="s">
        <v>10</v>
      </c>
    </row>
    <row r="1122" spans="1:7" x14ac:dyDescent="0.25">
      <c r="A1122" s="71" t="s">
        <v>317</v>
      </c>
      <c r="B1122" s="77" t="s">
        <v>147</v>
      </c>
      <c r="C1122" s="71" t="s">
        <v>24</v>
      </c>
      <c r="D1122" s="72">
        <v>5.0000000000000001E-4</v>
      </c>
      <c r="E1122" s="73">
        <v>119</v>
      </c>
      <c r="F1122" s="80">
        <f t="shared" si="17"/>
        <v>5.9500000000000004E-2</v>
      </c>
      <c r="G1122" s="71" t="s">
        <v>10</v>
      </c>
    </row>
    <row r="1123" spans="1:7" x14ac:dyDescent="0.25">
      <c r="A1123" s="71" t="s">
        <v>461</v>
      </c>
      <c r="B1123" s="77" t="s">
        <v>108</v>
      </c>
      <c r="C1123" s="71" t="s">
        <v>24</v>
      </c>
      <c r="D1123" s="72">
        <v>2.1000000000000001E-2</v>
      </c>
      <c r="E1123" s="73">
        <v>1173</v>
      </c>
      <c r="F1123" s="80">
        <f t="shared" si="17"/>
        <v>24.633000000000003</v>
      </c>
      <c r="G1123" s="71" t="s">
        <v>10</v>
      </c>
    </row>
    <row r="1124" spans="1:7" x14ac:dyDescent="0.25">
      <c r="A1124" s="71" t="s">
        <v>318</v>
      </c>
      <c r="B1124" s="77" t="s">
        <v>97</v>
      </c>
      <c r="C1124" s="71" t="s">
        <v>93</v>
      </c>
      <c r="D1124" s="72">
        <v>2.7000000000000001E-3</v>
      </c>
      <c r="E1124" s="73">
        <v>313</v>
      </c>
      <c r="F1124" s="80">
        <f t="shared" si="17"/>
        <v>0.84510000000000007</v>
      </c>
      <c r="G1124" s="71" t="s">
        <v>50</v>
      </c>
    </row>
    <row r="1125" spans="1:7" x14ac:dyDescent="0.25">
      <c r="A1125" s="71" t="s">
        <v>337</v>
      </c>
      <c r="B1125" s="77" t="s">
        <v>158</v>
      </c>
      <c r="C1125" s="71" t="s">
        <v>26</v>
      </c>
      <c r="D1125" s="72">
        <v>7.3499999999999996E-2</v>
      </c>
      <c r="E1125" s="73">
        <v>7534</v>
      </c>
      <c r="F1125" s="80">
        <f t="shared" si="17"/>
        <v>553.74900000000002</v>
      </c>
      <c r="G1125" s="71" t="s">
        <v>10</v>
      </c>
    </row>
    <row r="1126" spans="1:7" x14ac:dyDescent="0.25">
      <c r="A1126" s="71" t="s">
        <v>285</v>
      </c>
      <c r="B1126" s="77" t="s">
        <v>156</v>
      </c>
      <c r="C1126" s="71" t="s">
        <v>93</v>
      </c>
      <c r="D1126" s="72">
        <v>0.17799999999999999</v>
      </c>
      <c r="E1126" s="73">
        <v>12101</v>
      </c>
      <c r="F1126" s="80">
        <f t="shared" si="17"/>
        <v>2153.9780000000001</v>
      </c>
      <c r="G1126" s="71" t="s">
        <v>50</v>
      </c>
    </row>
    <row r="1127" spans="1:7" x14ac:dyDescent="0.25">
      <c r="A1127" s="71" t="s">
        <v>306</v>
      </c>
      <c r="B1127" s="77" t="s">
        <v>13</v>
      </c>
      <c r="C1127" s="71" t="s">
        <v>14</v>
      </c>
      <c r="D1127" s="72">
        <v>0.04</v>
      </c>
      <c r="E1127" s="73">
        <v>10254</v>
      </c>
      <c r="F1127" s="80">
        <f t="shared" si="17"/>
        <v>410.16</v>
      </c>
      <c r="G1127" s="71" t="s">
        <v>15</v>
      </c>
    </row>
    <row r="1128" spans="1:7" x14ac:dyDescent="0.25">
      <c r="A1128" s="71" t="s">
        <v>286</v>
      </c>
      <c r="B1128" s="77" t="s">
        <v>287</v>
      </c>
      <c r="C1128" s="71" t="s">
        <v>288</v>
      </c>
      <c r="D1128" s="72">
        <v>8.8999999999999996E-2</v>
      </c>
      <c r="E1128" s="73">
        <v>12411</v>
      </c>
      <c r="F1128" s="80">
        <f t="shared" si="17"/>
        <v>1104.579</v>
      </c>
      <c r="G1128" s="71" t="s">
        <v>20</v>
      </c>
    </row>
    <row r="1129" spans="1:7" x14ac:dyDescent="0.25">
      <c r="A1129" s="71" t="s">
        <v>286</v>
      </c>
      <c r="B1129" s="77" t="s">
        <v>287</v>
      </c>
      <c r="C1129" s="71" t="s">
        <v>288</v>
      </c>
      <c r="D1129" s="72">
        <v>1</v>
      </c>
      <c r="E1129" s="73">
        <v>2045</v>
      </c>
      <c r="F1129" s="80">
        <f t="shared" si="17"/>
        <v>2045</v>
      </c>
      <c r="G1129" s="71" t="s">
        <v>20</v>
      </c>
    </row>
    <row r="1130" spans="1:7" x14ac:dyDescent="0.25">
      <c r="A1130" s="71" t="s">
        <v>458</v>
      </c>
      <c r="B1130" s="77" t="s">
        <v>77</v>
      </c>
      <c r="C1130" s="71" t="s">
        <v>26</v>
      </c>
      <c r="D1130" s="72">
        <v>0.38629999999999998</v>
      </c>
      <c r="E1130" s="73">
        <v>21500</v>
      </c>
      <c r="F1130" s="80">
        <f t="shared" si="17"/>
        <v>8305.4499999999989</v>
      </c>
      <c r="G1130" s="71" t="s">
        <v>10</v>
      </c>
    </row>
    <row r="1131" spans="1:7" x14ac:dyDescent="0.25">
      <c r="A1131" s="71" t="s">
        <v>442</v>
      </c>
      <c r="B1131" s="77" t="s">
        <v>281</v>
      </c>
      <c r="C1131" s="71" t="s">
        <v>93</v>
      </c>
      <c r="D1131" s="72">
        <v>0.14169999999999999</v>
      </c>
      <c r="E1131" s="73">
        <v>28487</v>
      </c>
      <c r="F1131" s="80">
        <f t="shared" si="17"/>
        <v>4036.6079</v>
      </c>
      <c r="G1131" s="71" t="s">
        <v>255</v>
      </c>
    </row>
    <row r="1132" spans="1:7" x14ac:dyDescent="0.25">
      <c r="A1132" s="71" t="s">
        <v>386</v>
      </c>
      <c r="B1132" s="77" t="s">
        <v>81</v>
      </c>
      <c r="C1132" s="71" t="s">
        <v>22</v>
      </c>
      <c r="D1132" s="72">
        <v>0.06</v>
      </c>
      <c r="E1132" s="73">
        <v>2969</v>
      </c>
      <c r="F1132" s="80">
        <f t="shared" si="17"/>
        <v>178.14</v>
      </c>
      <c r="G1132" s="71" t="s">
        <v>20</v>
      </c>
    </row>
    <row r="1133" spans="1:7" x14ac:dyDescent="0.25">
      <c r="A1133" s="71" t="s">
        <v>317</v>
      </c>
      <c r="B1133" s="77" t="s">
        <v>147</v>
      </c>
      <c r="C1133" s="71" t="s">
        <v>24</v>
      </c>
      <c r="D1133" s="72">
        <v>5.0000000000000001E-4</v>
      </c>
      <c r="E1133" s="73">
        <v>119</v>
      </c>
      <c r="F1133" s="80">
        <f t="shared" si="17"/>
        <v>5.9500000000000004E-2</v>
      </c>
      <c r="G1133" s="71" t="s">
        <v>10</v>
      </c>
    </row>
    <row r="1134" spans="1:7" x14ac:dyDescent="0.25">
      <c r="A1134" s="71" t="s">
        <v>461</v>
      </c>
      <c r="B1134" s="77" t="s">
        <v>108</v>
      </c>
      <c r="C1134" s="71" t="s">
        <v>24</v>
      </c>
      <c r="D1134" s="72">
        <v>2.1000000000000001E-2</v>
      </c>
      <c r="E1134" s="73">
        <v>1173</v>
      </c>
      <c r="F1134" s="80">
        <f t="shared" si="17"/>
        <v>24.633000000000003</v>
      </c>
      <c r="G1134" s="71" t="s">
        <v>10</v>
      </c>
    </row>
    <row r="1135" spans="1:7" x14ac:dyDescent="0.25">
      <c r="A1135" s="71" t="s">
        <v>318</v>
      </c>
      <c r="B1135" s="77" t="s">
        <v>97</v>
      </c>
      <c r="C1135" s="71" t="s">
        <v>93</v>
      </c>
      <c r="D1135" s="72">
        <v>2.5999999999999999E-3</v>
      </c>
      <c r="E1135" s="73">
        <v>301</v>
      </c>
      <c r="F1135" s="80">
        <f t="shared" si="17"/>
        <v>0.78259999999999996</v>
      </c>
      <c r="G1135" s="71" t="s">
        <v>50</v>
      </c>
    </row>
    <row r="1136" spans="1:7" x14ac:dyDescent="0.25">
      <c r="A1136" s="71" t="s">
        <v>571</v>
      </c>
      <c r="B1136" s="77" t="s">
        <v>34</v>
      </c>
      <c r="C1136" s="71" t="s">
        <v>24</v>
      </c>
      <c r="D1136" s="72">
        <v>0.17</v>
      </c>
      <c r="E1136" s="73">
        <v>56311</v>
      </c>
      <c r="F1136" s="80">
        <f t="shared" si="17"/>
        <v>9572.8700000000008</v>
      </c>
      <c r="G1136" s="71" t="s">
        <v>10</v>
      </c>
    </row>
    <row r="1137" spans="1:7" x14ac:dyDescent="0.25">
      <c r="A1137" s="71" t="s">
        <v>337</v>
      </c>
      <c r="B1137" s="77" t="s">
        <v>158</v>
      </c>
      <c r="C1137" s="71" t="s">
        <v>26</v>
      </c>
      <c r="D1137" s="72">
        <v>7.1400000000000005E-2</v>
      </c>
      <c r="E1137" s="73">
        <v>7318</v>
      </c>
      <c r="F1137" s="80">
        <f t="shared" si="17"/>
        <v>522.50520000000006</v>
      </c>
      <c r="G1137" s="71" t="s">
        <v>10</v>
      </c>
    </row>
    <row r="1138" spans="1:7" x14ac:dyDescent="0.25">
      <c r="A1138" s="71" t="s">
        <v>285</v>
      </c>
      <c r="B1138" s="77" t="s">
        <v>156</v>
      </c>
      <c r="C1138" s="71" t="s">
        <v>93</v>
      </c>
      <c r="D1138" s="72">
        <v>0.17</v>
      </c>
      <c r="E1138" s="73">
        <v>11557</v>
      </c>
      <c r="F1138" s="80">
        <f t="shared" si="17"/>
        <v>1964.69</v>
      </c>
      <c r="G1138" s="71" t="s">
        <v>50</v>
      </c>
    </row>
    <row r="1139" spans="1:7" x14ac:dyDescent="0.25">
      <c r="A1139" s="71" t="s">
        <v>572</v>
      </c>
      <c r="B1139" s="77" t="s">
        <v>43</v>
      </c>
      <c r="C1139" s="71" t="s">
        <v>25</v>
      </c>
      <c r="D1139" s="72">
        <v>1</v>
      </c>
      <c r="E1139" s="73">
        <v>158539</v>
      </c>
      <c r="F1139" s="80">
        <f t="shared" si="17"/>
        <v>158539</v>
      </c>
      <c r="G1139" s="71" t="s">
        <v>10</v>
      </c>
    </row>
    <row r="1140" spans="1:7" x14ac:dyDescent="0.25">
      <c r="A1140" s="71" t="s">
        <v>306</v>
      </c>
      <c r="B1140" s="77" t="s">
        <v>13</v>
      </c>
      <c r="C1140" s="71" t="s">
        <v>14</v>
      </c>
      <c r="D1140" s="72">
        <v>1.7000000000000001E-2</v>
      </c>
      <c r="E1140" s="73">
        <v>4358</v>
      </c>
      <c r="F1140" s="80">
        <f t="shared" si="17"/>
        <v>74.085999999999999</v>
      </c>
      <c r="G1140" s="71" t="s">
        <v>15</v>
      </c>
    </row>
    <row r="1141" spans="1:7" x14ac:dyDescent="0.25">
      <c r="A1141" s="71" t="s">
        <v>286</v>
      </c>
      <c r="B1141" s="77" t="s">
        <v>287</v>
      </c>
      <c r="C1141" s="71" t="s">
        <v>288</v>
      </c>
      <c r="D1141" s="72">
        <v>8.5000000000000006E-2</v>
      </c>
      <c r="E1141" s="73">
        <v>11853</v>
      </c>
      <c r="F1141" s="80">
        <f t="shared" si="17"/>
        <v>1007.5050000000001</v>
      </c>
      <c r="G1141" s="71" t="s">
        <v>20</v>
      </c>
    </row>
    <row r="1142" spans="1:7" x14ac:dyDescent="0.25">
      <c r="A1142" s="71" t="s">
        <v>286</v>
      </c>
      <c r="B1142" s="77" t="s">
        <v>287</v>
      </c>
      <c r="C1142" s="71" t="s">
        <v>288</v>
      </c>
      <c r="D1142" s="72">
        <v>1</v>
      </c>
      <c r="E1142" s="73">
        <v>1986</v>
      </c>
      <c r="F1142" s="80">
        <f t="shared" si="17"/>
        <v>1986</v>
      </c>
      <c r="G1142" s="71" t="s">
        <v>20</v>
      </c>
    </row>
    <row r="1143" spans="1:7" x14ac:dyDescent="0.25">
      <c r="A1143" s="71" t="s">
        <v>458</v>
      </c>
      <c r="B1143" s="77" t="s">
        <v>77</v>
      </c>
      <c r="C1143" s="71" t="s">
        <v>26</v>
      </c>
      <c r="D1143" s="72">
        <v>0.38850000000000001</v>
      </c>
      <c r="E1143" s="73">
        <v>21623</v>
      </c>
      <c r="F1143" s="80">
        <f t="shared" si="17"/>
        <v>8400.5355</v>
      </c>
      <c r="G1143" s="71" t="s">
        <v>10</v>
      </c>
    </row>
    <row r="1144" spans="1:7" x14ac:dyDescent="0.25">
      <c r="A1144" s="71" t="s">
        <v>573</v>
      </c>
      <c r="B1144" s="77" t="s">
        <v>173</v>
      </c>
      <c r="C1144" s="71" t="s">
        <v>24</v>
      </c>
      <c r="D1144" s="72">
        <v>2.5000000000000001E-2</v>
      </c>
      <c r="E1144" s="73">
        <v>1135</v>
      </c>
      <c r="F1144" s="80">
        <f t="shared" si="17"/>
        <v>28.375</v>
      </c>
      <c r="G1144" s="71" t="s">
        <v>10</v>
      </c>
    </row>
    <row r="1145" spans="1:7" x14ac:dyDescent="0.25">
      <c r="A1145" s="71" t="s">
        <v>442</v>
      </c>
      <c r="B1145" s="77" t="s">
        <v>281</v>
      </c>
      <c r="C1145" s="71" t="s">
        <v>93</v>
      </c>
      <c r="D1145" s="72">
        <v>0.1386</v>
      </c>
      <c r="E1145" s="73">
        <v>27864</v>
      </c>
      <c r="F1145" s="80">
        <f t="shared" si="17"/>
        <v>3861.9504000000002</v>
      </c>
      <c r="G1145" s="71" t="s">
        <v>255</v>
      </c>
    </row>
    <row r="1146" spans="1:7" x14ac:dyDescent="0.25">
      <c r="A1146" s="71" t="s">
        <v>537</v>
      </c>
      <c r="B1146" s="77" t="s">
        <v>213</v>
      </c>
      <c r="C1146" s="71" t="s">
        <v>24</v>
      </c>
      <c r="D1146" s="72">
        <v>1</v>
      </c>
      <c r="E1146" s="73">
        <v>167271</v>
      </c>
      <c r="F1146" s="80">
        <f t="shared" si="17"/>
        <v>167271</v>
      </c>
      <c r="G1146" s="71" t="s">
        <v>10</v>
      </c>
    </row>
    <row r="1147" spans="1:7" x14ac:dyDescent="0.25">
      <c r="A1147" s="71" t="s">
        <v>538</v>
      </c>
      <c r="B1147" s="77" t="s">
        <v>212</v>
      </c>
      <c r="C1147" s="71" t="s">
        <v>24</v>
      </c>
      <c r="D1147" s="72">
        <v>1</v>
      </c>
      <c r="E1147" s="73">
        <v>262713</v>
      </c>
      <c r="F1147" s="80">
        <f t="shared" si="17"/>
        <v>262713</v>
      </c>
      <c r="G1147" s="71" t="s">
        <v>10</v>
      </c>
    </row>
    <row r="1148" spans="1:7" x14ac:dyDescent="0.25">
      <c r="A1148" s="71" t="s">
        <v>539</v>
      </c>
      <c r="B1148" s="77" t="s">
        <v>211</v>
      </c>
      <c r="C1148" s="71" t="s">
        <v>24</v>
      </c>
      <c r="D1148" s="72">
        <v>1</v>
      </c>
      <c r="E1148" s="73">
        <v>360927</v>
      </c>
      <c r="F1148" s="80">
        <f t="shared" si="17"/>
        <v>360927</v>
      </c>
      <c r="G1148" s="71" t="s">
        <v>10</v>
      </c>
    </row>
    <row r="1149" spans="1:7" x14ac:dyDescent="0.25">
      <c r="A1149" s="71" t="s">
        <v>540</v>
      </c>
      <c r="B1149" s="77" t="s">
        <v>210</v>
      </c>
      <c r="C1149" s="71" t="s">
        <v>24</v>
      </c>
      <c r="D1149" s="72">
        <v>1</v>
      </c>
      <c r="E1149" s="73">
        <v>208160</v>
      </c>
      <c r="F1149" s="80">
        <f t="shared" si="17"/>
        <v>208160</v>
      </c>
      <c r="G1149" s="71" t="s">
        <v>10</v>
      </c>
    </row>
    <row r="1150" spans="1:7" x14ac:dyDescent="0.25">
      <c r="A1150" s="71" t="s">
        <v>541</v>
      </c>
      <c r="B1150" s="77" t="s">
        <v>209</v>
      </c>
      <c r="C1150" s="71" t="s">
        <v>24</v>
      </c>
      <c r="D1150" s="72">
        <v>1</v>
      </c>
      <c r="E1150" s="73">
        <v>121695</v>
      </c>
      <c r="F1150" s="80">
        <f t="shared" si="17"/>
        <v>121695</v>
      </c>
      <c r="G1150" s="71" t="s">
        <v>10</v>
      </c>
    </row>
    <row r="1151" spans="1:7" x14ac:dyDescent="0.25">
      <c r="A1151" s="71" t="s">
        <v>542</v>
      </c>
      <c r="B1151" s="77" t="s">
        <v>208</v>
      </c>
      <c r="C1151" s="71" t="s">
        <v>24</v>
      </c>
      <c r="D1151" s="72">
        <v>1</v>
      </c>
      <c r="E1151" s="73">
        <v>63173</v>
      </c>
      <c r="F1151" s="80">
        <f t="shared" si="17"/>
        <v>63173</v>
      </c>
      <c r="G1151" s="71" t="s">
        <v>10</v>
      </c>
    </row>
    <row r="1152" spans="1:7" x14ac:dyDescent="0.25">
      <c r="A1152" s="75" t="s">
        <v>543</v>
      </c>
      <c r="B1152" s="78" t="s">
        <v>207</v>
      </c>
      <c r="C1152" s="76" t="s">
        <v>24</v>
      </c>
      <c r="D1152" s="72">
        <v>1</v>
      </c>
      <c r="E1152" s="73">
        <v>208160</v>
      </c>
      <c r="F1152" s="80">
        <f t="shared" si="17"/>
        <v>208160</v>
      </c>
      <c r="G1152" s="71" t="s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80DC5-D230-4B9F-8BEF-BC735025C99A}">
  <dimension ref="A1:I1138"/>
  <sheetViews>
    <sheetView zoomScale="80" zoomScaleNormal="80" workbookViewId="0">
      <selection activeCell="C3" sqref="C3:G4"/>
    </sheetView>
  </sheetViews>
  <sheetFormatPr baseColWidth="10" defaultRowHeight="15" x14ac:dyDescent="0.25"/>
  <cols>
    <col min="1" max="1" width="7.7109375" style="70" bestFit="1" customWidth="1"/>
    <col min="2" max="2" width="58.42578125" style="70" bestFit="1" customWidth="1"/>
    <col min="3" max="3" width="5.140625" style="70" bestFit="1" customWidth="1"/>
    <col min="4" max="4" width="13" style="70" bestFit="1" customWidth="1"/>
    <col min="5" max="5" width="15.5703125" style="89" bestFit="1" customWidth="1"/>
    <col min="6" max="6" width="17.85546875" style="89" bestFit="1" customWidth="1"/>
    <col min="7" max="7" width="28.7109375" style="70" bestFit="1" customWidth="1"/>
    <col min="8" max="9" width="16.5703125" style="70" bestFit="1" customWidth="1"/>
    <col min="10" max="16384" width="11.42578125" style="70"/>
  </cols>
  <sheetData>
    <row r="1" spans="1:7" ht="33.75" customHeight="1" x14ac:dyDescent="0.25">
      <c r="C1" s="115"/>
      <c r="D1" s="115"/>
      <c r="E1" s="115"/>
      <c r="F1" s="115"/>
      <c r="G1" s="115"/>
    </row>
    <row r="2" spans="1:7" ht="39.75" customHeight="1" x14ac:dyDescent="0.25">
      <c r="C2" s="116"/>
      <c r="D2" s="116"/>
      <c r="E2" s="116"/>
      <c r="F2" s="116"/>
      <c r="G2" s="116"/>
    </row>
    <row r="3" spans="1:7" x14ac:dyDescent="0.25">
      <c r="C3" s="117"/>
      <c r="D3" s="117"/>
      <c r="E3" s="117"/>
      <c r="F3" s="117"/>
      <c r="G3" s="117"/>
    </row>
    <row r="4" spans="1:7" x14ac:dyDescent="0.25">
      <c r="C4" s="117"/>
      <c r="D4" s="117"/>
      <c r="E4" s="117"/>
      <c r="F4" s="117"/>
      <c r="G4" s="117"/>
    </row>
    <row r="6" spans="1:7" x14ac:dyDescent="0.25">
      <c r="A6" s="82" t="s">
        <v>0</v>
      </c>
      <c r="B6" s="82" t="s">
        <v>1</v>
      </c>
      <c r="C6" s="82" t="s">
        <v>2</v>
      </c>
      <c r="D6" s="82" t="s">
        <v>3</v>
      </c>
      <c r="E6" s="86" t="s">
        <v>4</v>
      </c>
      <c r="F6" s="86" t="s">
        <v>5</v>
      </c>
      <c r="G6" s="83" t="s">
        <v>7</v>
      </c>
    </row>
    <row r="7" spans="1:7" x14ac:dyDescent="0.25">
      <c r="A7" s="84" t="s">
        <v>294</v>
      </c>
      <c r="B7" s="84" t="s">
        <v>274</v>
      </c>
      <c r="C7" s="84" t="s">
        <v>19</v>
      </c>
      <c r="D7" s="85">
        <v>1230.7</v>
      </c>
      <c r="E7" s="87">
        <v>206922</v>
      </c>
      <c r="F7" s="87">
        <v>254658905</v>
      </c>
      <c r="G7" s="84" t="s">
        <v>20</v>
      </c>
    </row>
    <row r="8" spans="1:7" x14ac:dyDescent="0.25">
      <c r="A8" s="84" t="s">
        <v>295</v>
      </c>
      <c r="B8" s="84" t="s">
        <v>273</v>
      </c>
      <c r="C8" s="84" t="s">
        <v>24</v>
      </c>
      <c r="D8" s="85">
        <v>45.491999999999997</v>
      </c>
      <c r="E8" s="87">
        <v>389411</v>
      </c>
      <c r="F8" s="87">
        <v>17715085</v>
      </c>
      <c r="G8" s="84" t="s">
        <v>20</v>
      </c>
    </row>
    <row r="9" spans="1:7" x14ac:dyDescent="0.25">
      <c r="A9" s="84" t="s">
        <v>286</v>
      </c>
      <c r="B9" s="84" t="s">
        <v>287</v>
      </c>
      <c r="C9" s="84" t="s">
        <v>288</v>
      </c>
      <c r="D9" s="85">
        <v>240</v>
      </c>
      <c r="E9" s="87">
        <v>3467</v>
      </c>
      <c r="F9" s="87">
        <v>832080</v>
      </c>
      <c r="G9" s="84" t="s">
        <v>20</v>
      </c>
    </row>
    <row r="10" spans="1:7" x14ac:dyDescent="0.25">
      <c r="A10" s="84" t="s">
        <v>329</v>
      </c>
      <c r="B10" s="84" t="s">
        <v>46</v>
      </c>
      <c r="C10" s="84" t="s">
        <v>24</v>
      </c>
      <c r="D10" s="85">
        <v>1</v>
      </c>
      <c r="E10" s="87">
        <v>391667</v>
      </c>
      <c r="F10" s="87">
        <v>391667</v>
      </c>
      <c r="G10" s="84" t="s">
        <v>20</v>
      </c>
    </row>
    <row r="11" spans="1:7" x14ac:dyDescent="0.25">
      <c r="A11" s="84" t="s">
        <v>293</v>
      </c>
      <c r="B11" s="84" t="s">
        <v>117</v>
      </c>
      <c r="C11" s="84" t="s">
        <v>19</v>
      </c>
      <c r="D11" s="85">
        <v>75.12</v>
      </c>
      <c r="E11" s="87">
        <v>4863</v>
      </c>
      <c r="F11" s="87">
        <v>365309</v>
      </c>
      <c r="G11" s="84" t="s">
        <v>20</v>
      </c>
    </row>
    <row r="12" spans="1:7" x14ac:dyDescent="0.25">
      <c r="A12" s="84" t="s">
        <v>327</v>
      </c>
      <c r="B12" s="84" t="s">
        <v>45</v>
      </c>
      <c r="C12" s="84" t="s">
        <v>24</v>
      </c>
      <c r="D12" s="85">
        <v>1</v>
      </c>
      <c r="E12" s="87">
        <v>299049</v>
      </c>
      <c r="F12" s="87">
        <v>299049</v>
      </c>
      <c r="G12" s="84" t="s">
        <v>20</v>
      </c>
    </row>
    <row r="13" spans="1:7" x14ac:dyDescent="0.25">
      <c r="A13" s="84" t="s">
        <v>286</v>
      </c>
      <c r="B13" s="84" t="s">
        <v>287</v>
      </c>
      <c r="C13" s="84" t="s">
        <v>288</v>
      </c>
      <c r="D13" s="85">
        <v>640</v>
      </c>
      <c r="E13" s="87">
        <v>387</v>
      </c>
      <c r="F13" s="87">
        <v>247680</v>
      </c>
      <c r="G13" s="84" t="s">
        <v>20</v>
      </c>
    </row>
    <row r="14" spans="1:7" x14ac:dyDescent="0.25">
      <c r="A14" s="84" t="s">
        <v>298</v>
      </c>
      <c r="B14" s="84" t="s">
        <v>275</v>
      </c>
      <c r="C14" s="84" t="s">
        <v>22</v>
      </c>
      <c r="D14" s="85">
        <v>1.627</v>
      </c>
      <c r="E14" s="87">
        <v>150036</v>
      </c>
      <c r="F14" s="87">
        <v>244109</v>
      </c>
      <c r="G14" s="84" t="s">
        <v>20</v>
      </c>
    </row>
    <row r="15" spans="1:7" x14ac:dyDescent="0.25">
      <c r="A15" s="84" t="s">
        <v>330</v>
      </c>
      <c r="B15" s="84" t="s">
        <v>98</v>
      </c>
      <c r="C15" s="84" t="s">
        <v>19</v>
      </c>
      <c r="D15" s="85">
        <v>1</v>
      </c>
      <c r="E15" s="87">
        <v>163756</v>
      </c>
      <c r="F15" s="87">
        <v>163756</v>
      </c>
      <c r="G15" s="84" t="s">
        <v>20</v>
      </c>
    </row>
    <row r="16" spans="1:7" x14ac:dyDescent="0.25">
      <c r="A16" s="84" t="s">
        <v>326</v>
      </c>
      <c r="B16" s="84" t="s">
        <v>69</v>
      </c>
      <c r="C16" s="84" t="s">
        <v>19</v>
      </c>
      <c r="D16" s="85">
        <v>1</v>
      </c>
      <c r="E16" s="87">
        <v>145886</v>
      </c>
      <c r="F16" s="87">
        <v>145886</v>
      </c>
      <c r="G16" s="84" t="s">
        <v>20</v>
      </c>
    </row>
    <row r="17" spans="1:7" x14ac:dyDescent="0.25">
      <c r="A17" s="84" t="s">
        <v>333</v>
      </c>
      <c r="B17" s="84" t="s">
        <v>118</v>
      </c>
      <c r="C17" s="84" t="s">
        <v>19</v>
      </c>
      <c r="D17" s="85">
        <v>1</v>
      </c>
      <c r="E17" s="87">
        <v>139716</v>
      </c>
      <c r="F17" s="87">
        <v>139716</v>
      </c>
      <c r="G17" s="84" t="s">
        <v>20</v>
      </c>
    </row>
    <row r="18" spans="1:7" x14ac:dyDescent="0.25">
      <c r="A18" s="84" t="s">
        <v>496</v>
      </c>
      <c r="B18" s="84" t="s">
        <v>267</v>
      </c>
      <c r="C18" s="84" t="s">
        <v>19</v>
      </c>
      <c r="D18" s="85">
        <v>1.04</v>
      </c>
      <c r="E18" s="87">
        <v>123743</v>
      </c>
      <c r="F18" s="87">
        <v>128693</v>
      </c>
      <c r="G18" s="84" t="s">
        <v>20</v>
      </c>
    </row>
    <row r="19" spans="1:7" x14ac:dyDescent="0.25">
      <c r="A19" s="84" t="s">
        <v>331</v>
      </c>
      <c r="B19" s="84" t="s">
        <v>272</v>
      </c>
      <c r="C19" s="84" t="s">
        <v>19</v>
      </c>
      <c r="D19" s="85">
        <v>1</v>
      </c>
      <c r="E19" s="87">
        <v>105042</v>
      </c>
      <c r="F19" s="87">
        <v>105042</v>
      </c>
      <c r="G19" s="84" t="s">
        <v>20</v>
      </c>
    </row>
    <row r="20" spans="1:7" x14ac:dyDescent="0.25">
      <c r="A20" s="84" t="s">
        <v>328</v>
      </c>
      <c r="B20" s="84" t="s">
        <v>100</v>
      </c>
      <c r="C20" s="84" t="s">
        <v>19</v>
      </c>
      <c r="D20" s="85">
        <v>1</v>
      </c>
      <c r="E20" s="87">
        <v>77098</v>
      </c>
      <c r="F20" s="87">
        <v>77098</v>
      </c>
      <c r="G20" s="84" t="s">
        <v>20</v>
      </c>
    </row>
    <row r="21" spans="1:7" x14ac:dyDescent="0.25">
      <c r="A21" s="84" t="s">
        <v>332</v>
      </c>
      <c r="B21" s="84" t="s">
        <v>271</v>
      </c>
      <c r="C21" s="84" t="s">
        <v>19</v>
      </c>
      <c r="D21" s="85">
        <v>1</v>
      </c>
      <c r="E21" s="87">
        <v>40455</v>
      </c>
      <c r="F21" s="87">
        <v>40455</v>
      </c>
      <c r="G21" s="84" t="s">
        <v>20</v>
      </c>
    </row>
    <row r="22" spans="1:7" x14ac:dyDescent="0.25">
      <c r="A22" s="84" t="s">
        <v>286</v>
      </c>
      <c r="B22" s="84" t="s">
        <v>287</v>
      </c>
      <c r="C22" s="84" t="s">
        <v>288</v>
      </c>
      <c r="D22" s="85">
        <v>10</v>
      </c>
      <c r="E22" s="87">
        <v>3456</v>
      </c>
      <c r="F22" s="87">
        <v>34560</v>
      </c>
      <c r="G22" s="84" t="s">
        <v>20</v>
      </c>
    </row>
    <row r="23" spans="1:7" x14ac:dyDescent="0.25">
      <c r="A23" s="84" t="s">
        <v>316</v>
      </c>
      <c r="B23" s="84" t="s">
        <v>70</v>
      </c>
      <c r="C23" s="84" t="s">
        <v>22</v>
      </c>
      <c r="D23" s="85">
        <v>1.7000000000000001E-2</v>
      </c>
      <c r="E23" s="87">
        <v>1159490</v>
      </c>
      <c r="F23" s="87">
        <v>19711</v>
      </c>
      <c r="G23" s="84" t="s">
        <v>20</v>
      </c>
    </row>
    <row r="24" spans="1:7" x14ac:dyDescent="0.25">
      <c r="A24" s="84" t="s">
        <v>386</v>
      </c>
      <c r="B24" s="84" t="s">
        <v>81</v>
      </c>
      <c r="C24" s="84" t="s">
        <v>22</v>
      </c>
      <c r="D24" s="85">
        <v>0.17499999999999999</v>
      </c>
      <c r="E24" s="87">
        <v>49488</v>
      </c>
      <c r="F24" s="87">
        <v>8660</v>
      </c>
      <c r="G24" s="84" t="s">
        <v>20</v>
      </c>
    </row>
    <row r="25" spans="1:7" x14ac:dyDescent="0.25">
      <c r="A25" s="84" t="s">
        <v>286</v>
      </c>
      <c r="B25" s="84" t="s">
        <v>287</v>
      </c>
      <c r="C25" s="84" t="s">
        <v>288</v>
      </c>
      <c r="D25" s="85">
        <v>2</v>
      </c>
      <c r="E25" s="87">
        <v>4079</v>
      </c>
      <c r="F25" s="87">
        <v>8158</v>
      </c>
      <c r="G25" s="84" t="s">
        <v>20</v>
      </c>
    </row>
    <row r="26" spans="1:7" x14ac:dyDescent="0.25">
      <c r="A26" s="84" t="s">
        <v>286</v>
      </c>
      <c r="B26" s="84" t="s">
        <v>287</v>
      </c>
      <c r="C26" s="84" t="s">
        <v>288</v>
      </c>
      <c r="D26" s="85">
        <v>200</v>
      </c>
      <c r="E26" s="87">
        <v>38</v>
      </c>
      <c r="F26" s="87">
        <v>7600</v>
      </c>
      <c r="G26" s="84" t="s">
        <v>20</v>
      </c>
    </row>
    <row r="27" spans="1:7" x14ac:dyDescent="0.25">
      <c r="A27" s="84" t="s">
        <v>286</v>
      </c>
      <c r="B27" s="84" t="s">
        <v>287</v>
      </c>
      <c r="C27" s="84" t="s">
        <v>288</v>
      </c>
      <c r="D27" s="85">
        <v>3</v>
      </c>
      <c r="E27" s="87">
        <v>1550</v>
      </c>
      <c r="F27" s="87">
        <v>4650</v>
      </c>
      <c r="G27" s="84" t="s">
        <v>20</v>
      </c>
    </row>
    <row r="28" spans="1:7" x14ac:dyDescent="0.25">
      <c r="A28" s="84" t="s">
        <v>286</v>
      </c>
      <c r="B28" s="84" t="s">
        <v>287</v>
      </c>
      <c r="C28" s="84" t="s">
        <v>288</v>
      </c>
      <c r="D28" s="85">
        <v>1</v>
      </c>
      <c r="E28" s="87">
        <v>3025</v>
      </c>
      <c r="F28" s="87">
        <v>3025</v>
      </c>
      <c r="G28" s="84" t="s">
        <v>20</v>
      </c>
    </row>
    <row r="29" spans="1:7" x14ac:dyDescent="0.25">
      <c r="A29" s="84" t="s">
        <v>286</v>
      </c>
      <c r="B29" s="84" t="s">
        <v>287</v>
      </c>
      <c r="C29" s="84" t="s">
        <v>288</v>
      </c>
      <c r="D29" s="85">
        <v>1</v>
      </c>
      <c r="E29" s="87">
        <v>1532</v>
      </c>
      <c r="F29" s="87">
        <v>1532</v>
      </c>
      <c r="G29" s="84" t="s">
        <v>20</v>
      </c>
    </row>
    <row r="30" spans="1:7" x14ac:dyDescent="0.25">
      <c r="A30" s="84" t="s">
        <v>286</v>
      </c>
      <c r="B30" s="84" t="s">
        <v>287</v>
      </c>
      <c r="C30" s="84" t="s">
        <v>288</v>
      </c>
      <c r="D30" s="85">
        <v>1</v>
      </c>
      <c r="E30" s="87">
        <v>1487</v>
      </c>
      <c r="F30" s="87">
        <v>1487</v>
      </c>
      <c r="G30" s="84" t="s">
        <v>20</v>
      </c>
    </row>
    <row r="31" spans="1:7" x14ac:dyDescent="0.25">
      <c r="A31" s="84" t="s">
        <v>286</v>
      </c>
      <c r="B31" s="84" t="s">
        <v>287</v>
      </c>
      <c r="C31" s="84" t="s">
        <v>288</v>
      </c>
      <c r="D31" s="85">
        <v>1</v>
      </c>
      <c r="E31" s="87">
        <v>1206</v>
      </c>
      <c r="F31" s="87">
        <v>1206</v>
      </c>
      <c r="G31" s="84" t="s">
        <v>20</v>
      </c>
    </row>
    <row r="32" spans="1:7" x14ac:dyDescent="0.25">
      <c r="A32" s="84" t="s">
        <v>360</v>
      </c>
      <c r="B32" s="84" t="s">
        <v>269</v>
      </c>
      <c r="C32" s="84" t="s">
        <v>17</v>
      </c>
      <c r="D32" s="85">
        <v>1</v>
      </c>
      <c r="E32" s="87">
        <v>1146</v>
      </c>
      <c r="F32" s="87">
        <v>1146</v>
      </c>
      <c r="G32" s="84" t="s">
        <v>20</v>
      </c>
    </row>
    <row r="33" spans="1:7" x14ac:dyDescent="0.25">
      <c r="A33" s="84" t="s">
        <v>286</v>
      </c>
      <c r="B33" s="84" t="s">
        <v>287</v>
      </c>
      <c r="C33" s="84" t="s">
        <v>288</v>
      </c>
      <c r="D33" s="85">
        <v>0</v>
      </c>
      <c r="E33" s="87">
        <v>0</v>
      </c>
      <c r="F33" s="87">
        <v>1115</v>
      </c>
      <c r="G33" s="84" t="s">
        <v>20</v>
      </c>
    </row>
    <row r="34" spans="1:7" x14ac:dyDescent="0.25">
      <c r="A34" s="84" t="s">
        <v>361</v>
      </c>
      <c r="B34" s="84" t="s">
        <v>268</v>
      </c>
      <c r="C34" s="84" t="s">
        <v>17</v>
      </c>
      <c r="D34" s="85">
        <v>1</v>
      </c>
      <c r="E34" s="87">
        <v>883</v>
      </c>
      <c r="F34" s="87">
        <v>883</v>
      </c>
      <c r="G34" s="84" t="s">
        <v>20</v>
      </c>
    </row>
    <row r="35" spans="1:7" x14ac:dyDescent="0.25">
      <c r="A35" s="84" t="s">
        <v>286</v>
      </c>
      <c r="B35" s="84" t="s">
        <v>287</v>
      </c>
      <c r="C35" s="84" t="s">
        <v>288</v>
      </c>
      <c r="D35" s="85">
        <v>1</v>
      </c>
      <c r="E35" s="87">
        <v>837</v>
      </c>
      <c r="F35" s="87">
        <v>837</v>
      </c>
      <c r="G35" s="84" t="s">
        <v>20</v>
      </c>
    </row>
    <row r="36" spans="1:7" x14ac:dyDescent="0.25">
      <c r="A36" s="84" t="s">
        <v>286</v>
      </c>
      <c r="B36" s="84" t="s">
        <v>287</v>
      </c>
      <c r="C36" s="84" t="s">
        <v>288</v>
      </c>
      <c r="D36" s="85">
        <v>1</v>
      </c>
      <c r="E36" s="87">
        <v>804</v>
      </c>
      <c r="F36" s="87">
        <v>804</v>
      </c>
      <c r="G36" s="84" t="s">
        <v>20</v>
      </c>
    </row>
    <row r="37" spans="1:7" x14ac:dyDescent="0.25">
      <c r="A37" s="84" t="s">
        <v>334</v>
      </c>
      <c r="B37" s="84" t="s">
        <v>270</v>
      </c>
      <c r="C37" s="84" t="s">
        <v>17</v>
      </c>
      <c r="D37" s="85">
        <v>1</v>
      </c>
      <c r="E37" s="87">
        <v>769</v>
      </c>
      <c r="F37" s="87">
        <v>769</v>
      </c>
      <c r="G37" s="84" t="s">
        <v>20</v>
      </c>
    </row>
    <row r="38" spans="1:7" x14ac:dyDescent="0.25">
      <c r="A38" s="84" t="s">
        <v>286</v>
      </c>
      <c r="B38" s="84" t="s">
        <v>287</v>
      </c>
      <c r="C38" s="84" t="s">
        <v>288</v>
      </c>
      <c r="D38" s="85">
        <v>1</v>
      </c>
      <c r="E38" s="87">
        <v>754</v>
      </c>
      <c r="F38" s="87">
        <v>754</v>
      </c>
      <c r="G38" s="84" t="s">
        <v>20</v>
      </c>
    </row>
    <row r="39" spans="1:7" x14ac:dyDescent="0.25">
      <c r="A39" s="84" t="s">
        <v>286</v>
      </c>
      <c r="B39" s="84" t="s">
        <v>287</v>
      </c>
      <c r="C39" s="84" t="s">
        <v>288</v>
      </c>
      <c r="D39" s="85">
        <v>4</v>
      </c>
      <c r="E39" s="87">
        <v>158</v>
      </c>
      <c r="F39" s="87">
        <v>632</v>
      </c>
      <c r="G39" s="84" t="s">
        <v>20</v>
      </c>
    </row>
    <row r="40" spans="1:7" x14ac:dyDescent="0.25">
      <c r="A40" s="84" t="s">
        <v>286</v>
      </c>
      <c r="B40" s="84" t="s">
        <v>287</v>
      </c>
      <c r="C40" s="84" t="s">
        <v>288</v>
      </c>
      <c r="D40" s="85">
        <v>1</v>
      </c>
      <c r="E40" s="87">
        <v>516</v>
      </c>
      <c r="F40" s="87">
        <v>516</v>
      </c>
      <c r="G40" s="84" t="s">
        <v>20</v>
      </c>
    </row>
    <row r="41" spans="1:7" x14ac:dyDescent="0.25">
      <c r="A41" s="84" t="s">
        <v>309</v>
      </c>
      <c r="B41" s="84" t="s">
        <v>126</v>
      </c>
      <c r="C41" s="84" t="s">
        <v>49</v>
      </c>
      <c r="D41" s="85">
        <v>2.0000000000000001E-4</v>
      </c>
      <c r="E41" s="87">
        <v>2250000</v>
      </c>
      <c r="F41" s="87">
        <v>450</v>
      </c>
      <c r="G41" s="84" t="s">
        <v>20</v>
      </c>
    </row>
    <row r="42" spans="1:7" x14ac:dyDescent="0.25">
      <c r="A42" s="84" t="s">
        <v>286</v>
      </c>
      <c r="B42" s="84" t="s">
        <v>287</v>
      </c>
      <c r="C42" s="84" t="s">
        <v>288</v>
      </c>
      <c r="D42" s="85">
        <v>1</v>
      </c>
      <c r="E42" s="87">
        <v>310</v>
      </c>
      <c r="F42" s="87">
        <v>310</v>
      </c>
      <c r="G42" s="84" t="s">
        <v>20</v>
      </c>
    </row>
    <row r="43" spans="1:7" x14ac:dyDescent="0.25">
      <c r="A43" s="84" t="s">
        <v>286</v>
      </c>
      <c r="B43" s="84" t="s">
        <v>287</v>
      </c>
      <c r="C43" s="84" t="s">
        <v>288</v>
      </c>
      <c r="D43" s="85">
        <v>1</v>
      </c>
      <c r="E43" s="87">
        <v>280</v>
      </c>
      <c r="F43" s="87">
        <v>280</v>
      </c>
      <c r="G43" s="84" t="s">
        <v>20</v>
      </c>
    </row>
    <row r="44" spans="1:7" x14ac:dyDescent="0.25">
      <c r="A44" s="84" t="s">
        <v>286</v>
      </c>
      <c r="B44" s="84" t="s">
        <v>287</v>
      </c>
      <c r="C44" s="84" t="s">
        <v>288</v>
      </c>
      <c r="D44" s="85">
        <v>1</v>
      </c>
      <c r="E44" s="87">
        <v>169</v>
      </c>
      <c r="F44" s="87">
        <v>169</v>
      </c>
      <c r="G44" s="84" t="s">
        <v>20</v>
      </c>
    </row>
    <row r="45" spans="1:7" x14ac:dyDescent="0.25">
      <c r="A45" s="84" t="s">
        <v>407</v>
      </c>
      <c r="B45" s="84" t="s">
        <v>157</v>
      </c>
      <c r="C45" s="84" t="s">
        <v>22</v>
      </c>
      <c r="D45" s="85">
        <v>1.4999999999999999E-2</v>
      </c>
      <c r="E45" s="87">
        <v>10719</v>
      </c>
      <c r="F45" s="87">
        <v>161</v>
      </c>
      <c r="G45" s="84" t="s">
        <v>20</v>
      </c>
    </row>
    <row r="46" spans="1:7" x14ac:dyDescent="0.25">
      <c r="A46" s="84" t="s">
        <v>286</v>
      </c>
      <c r="B46" s="84" t="s">
        <v>287</v>
      </c>
      <c r="C46" s="84" t="s">
        <v>288</v>
      </c>
      <c r="D46" s="85">
        <v>1</v>
      </c>
      <c r="E46" s="87">
        <v>160</v>
      </c>
      <c r="F46" s="87">
        <v>160</v>
      </c>
      <c r="G46" s="84" t="s">
        <v>20</v>
      </c>
    </row>
    <row r="47" spans="1:7" x14ac:dyDescent="0.25">
      <c r="A47" s="84" t="s">
        <v>286</v>
      </c>
      <c r="B47" s="84" t="s">
        <v>287</v>
      </c>
      <c r="C47" s="84" t="s">
        <v>288</v>
      </c>
      <c r="D47" s="85">
        <v>1</v>
      </c>
      <c r="E47" s="87">
        <v>138</v>
      </c>
      <c r="F47" s="87">
        <v>138</v>
      </c>
      <c r="G47" s="84" t="s">
        <v>20</v>
      </c>
    </row>
    <row r="48" spans="1:7" x14ac:dyDescent="0.25">
      <c r="A48" s="84" t="s">
        <v>286</v>
      </c>
      <c r="B48" s="84" t="s">
        <v>287</v>
      </c>
      <c r="C48" s="84" t="s">
        <v>288</v>
      </c>
      <c r="D48" s="85">
        <v>1</v>
      </c>
      <c r="E48" s="87">
        <v>106</v>
      </c>
      <c r="F48" s="87">
        <v>106</v>
      </c>
      <c r="G48" s="84" t="s">
        <v>20</v>
      </c>
    </row>
    <row r="49" spans="1:7" x14ac:dyDescent="0.25">
      <c r="A49" s="84" t="s">
        <v>286</v>
      </c>
      <c r="B49" s="84" t="s">
        <v>287</v>
      </c>
      <c r="C49" s="84" t="s">
        <v>288</v>
      </c>
      <c r="D49" s="85">
        <v>1</v>
      </c>
      <c r="E49" s="87">
        <v>66</v>
      </c>
      <c r="F49" s="87">
        <v>66</v>
      </c>
      <c r="G49" s="84" t="s">
        <v>20</v>
      </c>
    </row>
    <row r="50" spans="1:7" x14ac:dyDescent="0.25">
      <c r="A50" s="84" t="s">
        <v>286</v>
      </c>
      <c r="B50" s="84" t="s">
        <v>287</v>
      </c>
      <c r="C50" s="84" t="s">
        <v>288</v>
      </c>
      <c r="D50" s="85">
        <v>4</v>
      </c>
      <c r="E50" s="87">
        <v>12</v>
      </c>
      <c r="F50" s="87">
        <v>48</v>
      </c>
      <c r="G50" s="84" t="s">
        <v>20</v>
      </c>
    </row>
    <row r="51" spans="1:7" x14ac:dyDescent="0.25">
      <c r="A51" s="84" t="s">
        <v>286</v>
      </c>
      <c r="B51" s="84" t="s">
        <v>287</v>
      </c>
      <c r="C51" s="84" t="s">
        <v>288</v>
      </c>
      <c r="D51" s="85">
        <v>1</v>
      </c>
      <c r="E51" s="87">
        <v>43</v>
      </c>
      <c r="F51" s="87">
        <v>43</v>
      </c>
      <c r="G51" s="84" t="s">
        <v>20</v>
      </c>
    </row>
    <row r="52" spans="1:7" x14ac:dyDescent="0.25">
      <c r="A52" s="84" t="s">
        <v>396</v>
      </c>
      <c r="B52" s="84" t="s">
        <v>167</v>
      </c>
      <c r="C52" s="84" t="s">
        <v>22</v>
      </c>
      <c r="D52" s="85">
        <v>2.1899999999999999E-2</v>
      </c>
      <c r="E52" s="87">
        <v>1566</v>
      </c>
      <c r="F52" s="87">
        <v>34</v>
      </c>
      <c r="G52" s="84" t="s">
        <v>20</v>
      </c>
    </row>
    <row r="53" spans="1:7" x14ac:dyDescent="0.25">
      <c r="A53" s="84" t="s">
        <v>286</v>
      </c>
      <c r="B53" s="84" t="s">
        <v>287</v>
      </c>
      <c r="C53" s="84" t="s">
        <v>288</v>
      </c>
      <c r="D53" s="85">
        <v>1</v>
      </c>
      <c r="E53" s="87">
        <v>29</v>
      </c>
      <c r="F53" s="87">
        <v>29</v>
      </c>
      <c r="G53" s="84" t="s">
        <v>20</v>
      </c>
    </row>
    <row r="54" spans="1:7" x14ac:dyDescent="0.25">
      <c r="A54" s="84" t="s">
        <v>286</v>
      </c>
      <c r="B54" s="84" t="s">
        <v>287</v>
      </c>
      <c r="C54" s="84" t="s">
        <v>288</v>
      </c>
      <c r="D54" s="85">
        <v>1</v>
      </c>
      <c r="E54" s="87">
        <v>13</v>
      </c>
      <c r="F54" s="87">
        <v>13</v>
      </c>
      <c r="G54" s="84" t="s">
        <v>20</v>
      </c>
    </row>
    <row r="55" spans="1:7" x14ac:dyDescent="0.25">
      <c r="A55" s="84" t="s">
        <v>408</v>
      </c>
      <c r="B55" s="84" t="s">
        <v>90</v>
      </c>
      <c r="C55" s="84" t="s">
        <v>22</v>
      </c>
      <c r="D55" s="85">
        <v>1.46E-2</v>
      </c>
      <c r="E55" s="87">
        <v>353</v>
      </c>
      <c r="F55" s="87">
        <v>5</v>
      </c>
      <c r="G55" s="84" t="s">
        <v>20</v>
      </c>
    </row>
    <row r="56" spans="1:7" x14ac:dyDescent="0.25">
      <c r="A56" s="84" t="s">
        <v>418</v>
      </c>
      <c r="B56" s="84" t="s">
        <v>168</v>
      </c>
      <c r="C56" s="84" t="s">
        <v>22</v>
      </c>
      <c r="D56" s="85">
        <v>0</v>
      </c>
      <c r="E56" s="87">
        <v>57410</v>
      </c>
      <c r="F56" s="87">
        <v>0</v>
      </c>
      <c r="G56" s="84" t="s">
        <v>20</v>
      </c>
    </row>
    <row r="57" spans="1:7" x14ac:dyDescent="0.25">
      <c r="A57" s="84" t="s">
        <v>417</v>
      </c>
      <c r="B57" s="84" t="s">
        <v>99</v>
      </c>
      <c r="C57" s="84" t="s">
        <v>19</v>
      </c>
      <c r="D57" s="85">
        <v>0</v>
      </c>
      <c r="E57" s="87">
        <v>8165</v>
      </c>
      <c r="F57" s="87">
        <v>0</v>
      </c>
      <c r="G57" s="84" t="s">
        <v>20</v>
      </c>
    </row>
    <row r="58" spans="1:7" x14ac:dyDescent="0.25">
      <c r="A58" s="84" t="s">
        <v>416</v>
      </c>
      <c r="B58" s="84" t="s">
        <v>169</v>
      </c>
      <c r="C58" s="84" t="s">
        <v>19</v>
      </c>
      <c r="D58" s="85">
        <v>0</v>
      </c>
      <c r="E58" s="87">
        <v>465611</v>
      </c>
      <c r="F58" s="87">
        <v>0</v>
      </c>
      <c r="G58" s="84" t="s">
        <v>20</v>
      </c>
    </row>
    <row r="59" spans="1:7" x14ac:dyDescent="0.25">
      <c r="A59" s="84" t="s">
        <v>286</v>
      </c>
      <c r="B59" s="84" t="s">
        <v>287</v>
      </c>
      <c r="C59" s="84" t="s">
        <v>288</v>
      </c>
      <c r="D59" s="85">
        <v>0</v>
      </c>
      <c r="E59" s="87">
        <v>95</v>
      </c>
      <c r="F59" s="87">
        <v>0</v>
      </c>
      <c r="G59" s="84" t="s">
        <v>20</v>
      </c>
    </row>
    <row r="60" spans="1:7" x14ac:dyDescent="0.25">
      <c r="A60" s="84" t="s">
        <v>286</v>
      </c>
      <c r="B60" s="84" t="s">
        <v>287</v>
      </c>
      <c r="C60" s="84" t="s">
        <v>288</v>
      </c>
      <c r="D60" s="85">
        <v>0</v>
      </c>
      <c r="E60" s="87">
        <v>22464</v>
      </c>
      <c r="F60" s="87">
        <v>0</v>
      </c>
      <c r="G60" s="84" t="s">
        <v>20</v>
      </c>
    </row>
    <row r="61" spans="1:7" x14ac:dyDescent="0.25">
      <c r="A61" s="84" t="s">
        <v>286</v>
      </c>
      <c r="B61" s="84" t="s">
        <v>287</v>
      </c>
      <c r="C61" s="84" t="s">
        <v>288</v>
      </c>
      <c r="D61" s="85">
        <v>0</v>
      </c>
      <c r="E61" s="87">
        <v>10241</v>
      </c>
      <c r="F61" s="87">
        <v>0</v>
      </c>
      <c r="G61" s="84" t="s">
        <v>20</v>
      </c>
    </row>
    <row r="62" spans="1:7" x14ac:dyDescent="0.25">
      <c r="A62" s="84" t="s">
        <v>286</v>
      </c>
      <c r="B62" s="84" t="s">
        <v>287</v>
      </c>
      <c r="C62" s="84" t="s">
        <v>288</v>
      </c>
      <c r="D62" s="85">
        <v>0</v>
      </c>
      <c r="E62" s="87">
        <v>3960</v>
      </c>
      <c r="F62" s="87">
        <v>0</v>
      </c>
      <c r="G62" s="84" t="s">
        <v>20</v>
      </c>
    </row>
    <row r="63" spans="1:7" x14ac:dyDescent="0.25">
      <c r="A63" s="84" t="s">
        <v>286</v>
      </c>
      <c r="B63" s="84" t="s">
        <v>287</v>
      </c>
      <c r="C63" s="84" t="s">
        <v>288</v>
      </c>
      <c r="D63" s="85">
        <v>0</v>
      </c>
      <c r="E63" s="87">
        <v>5925</v>
      </c>
      <c r="F63" s="87">
        <v>0</v>
      </c>
      <c r="G63" s="84" t="s">
        <v>20</v>
      </c>
    </row>
    <row r="64" spans="1:7" x14ac:dyDescent="0.25">
      <c r="A64" s="84" t="s">
        <v>286</v>
      </c>
      <c r="B64" s="84" t="s">
        <v>287</v>
      </c>
      <c r="C64" s="84" t="s">
        <v>288</v>
      </c>
      <c r="D64" s="85">
        <v>0</v>
      </c>
      <c r="E64" s="87">
        <v>8295</v>
      </c>
      <c r="F64" s="87">
        <v>0</v>
      </c>
      <c r="G64" s="84" t="s">
        <v>20</v>
      </c>
    </row>
    <row r="65" spans="1:7" x14ac:dyDescent="0.25">
      <c r="A65" s="84" t="s">
        <v>286</v>
      </c>
      <c r="B65" s="84" t="s">
        <v>287</v>
      </c>
      <c r="C65" s="84" t="s">
        <v>288</v>
      </c>
      <c r="D65" s="85">
        <v>0</v>
      </c>
      <c r="E65" s="87">
        <v>598</v>
      </c>
      <c r="F65" s="87">
        <v>0</v>
      </c>
      <c r="G65" s="84" t="s">
        <v>20</v>
      </c>
    </row>
    <row r="66" spans="1:7" x14ac:dyDescent="0.25">
      <c r="A66" s="84" t="s">
        <v>286</v>
      </c>
      <c r="B66" s="84" t="s">
        <v>287</v>
      </c>
      <c r="C66" s="84" t="s">
        <v>288</v>
      </c>
      <c r="D66" s="85">
        <v>0</v>
      </c>
      <c r="E66" s="87">
        <v>2073</v>
      </c>
      <c r="F66" s="87">
        <v>0</v>
      </c>
      <c r="G66" s="84" t="s">
        <v>20</v>
      </c>
    </row>
    <row r="67" spans="1:7" x14ac:dyDescent="0.25">
      <c r="A67" s="84" t="s">
        <v>286</v>
      </c>
      <c r="B67" s="84" t="s">
        <v>287</v>
      </c>
      <c r="C67" s="84" t="s">
        <v>288</v>
      </c>
      <c r="D67" s="85">
        <v>0</v>
      </c>
      <c r="E67" s="87">
        <v>4381</v>
      </c>
      <c r="F67" s="87">
        <v>0</v>
      </c>
      <c r="G67" s="84" t="s">
        <v>20</v>
      </c>
    </row>
    <row r="68" spans="1:7" x14ac:dyDescent="0.25">
      <c r="A68" s="84" t="s">
        <v>286</v>
      </c>
      <c r="B68" s="84" t="s">
        <v>287</v>
      </c>
      <c r="C68" s="84" t="s">
        <v>288</v>
      </c>
      <c r="D68" s="85">
        <v>0</v>
      </c>
      <c r="E68" s="87">
        <v>1581</v>
      </c>
      <c r="F68" s="87">
        <v>0</v>
      </c>
      <c r="G68" s="84" t="s">
        <v>20</v>
      </c>
    </row>
    <row r="69" spans="1:7" x14ac:dyDescent="0.25">
      <c r="A69" s="84" t="s">
        <v>286</v>
      </c>
      <c r="B69" s="84" t="s">
        <v>287</v>
      </c>
      <c r="C69" s="84" t="s">
        <v>288</v>
      </c>
      <c r="D69" s="85">
        <v>0</v>
      </c>
      <c r="E69" s="87">
        <v>852</v>
      </c>
      <c r="F69" s="87">
        <v>0</v>
      </c>
      <c r="G69" s="84" t="s">
        <v>20</v>
      </c>
    </row>
    <row r="70" spans="1:7" x14ac:dyDescent="0.25">
      <c r="A70" s="84" t="s">
        <v>286</v>
      </c>
      <c r="B70" s="84" t="s">
        <v>287</v>
      </c>
      <c r="C70" s="84" t="s">
        <v>288</v>
      </c>
      <c r="D70" s="85">
        <v>0</v>
      </c>
      <c r="E70" s="87">
        <v>10821</v>
      </c>
      <c r="F70" s="87">
        <v>0</v>
      </c>
      <c r="G70" s="84" t="s">
        <v>20</v>
      </c>
    </row>
    <row r="71" spans="1:7" x14ac:dyDescent="0.25">
      <c r="A71" s="84" t="s">
        <v>286</v>
      </c>
      <c r="B71" s="84" t="s">
        <v>287</v>
      </c>
      <c r="C71" s="84" t="s">
        <v>288</v>
      </c>
      <c r="D71" s="85">
        <v>0</v>
      </c>
      <c r="E71" s="87">
        <v>10086</v>
      </c>
      <c r="F71" s="87">
        <v>0</v>
      </c>
      <c r="G71" s="84" t="s">
        <v>20</v>
      </c>
    </row>
    <row r="72" spans="1:7" x14ac:dyDescent="0.25">
      <c r="A72" s="84" t="s">
        <v>286</v>
      </c>
      <c r="B72" s="84" t="s">
        <v>287</v>
      </c>
      <c r="C72" s="84" t="s">
        <v>288</v>
      </c>
      <c r="D72" s="85">
        <v>0</v>
      </c>
      <c r="E72" s="87">
        <v>39001</v>
      </c>
      <c r="F72" s="87">
        <v>0</v>
      </c>
      <c r="G72" s="84" t="s">
        <v>20</v>
      </c>
    </row>
    <row r="73" spans="1:7" x14ac:dyDescent="0.25">
      <c r="A73" s="84" t="s">
        <v>286</v>
      </c>
      <c r="B73" s="84" t="s">
        <v>287</v>
      </c>
      <c r="C73" s="84" t="s">
        <v>288</v>
      </c>
      <c r="D73" s="85">
        <v>0</v>
      </c>
      <c r="E73" s="87">
        <v>749</v>
      </c>
      <c r="F73" s="87">
        <v>0</v>
      </c>
      <c r="G73" s="84" t="s">
        <v>20</v>
      </c>
    </row>
    <row r="74" spans="1:7" x14ac:dyDescent="0.25">
      <c r="A74" s="84" t="s">
        <v>286</v>
      </c>
      <c r="B74" s="84" t="s">
        <v>287</v>
      </c>
      <c r="C74" s="84" t="s">
        <v>288</v>
      </c>
      <c r="D74" s="85">
        <v>0</v>
      </c>
      <c r="E74" s="87">
        <v>750</v>
      </c>
      <c r="F74" s="87">
        <v>0</v>
      </c>
      <c r="G74" s="84" t="s">
        <v>20</v>
      </c>
    </row>
    <row r="75" spans="1:7" x14ac:dyDescent="0.25">
      <c r="A75" s="84" t="s">
        <v>286</v>
      </c>
      <c r="B75" s="84" t="s">
        <v>287</v>
      </c>
      <c r="C75" s="84" t="s">
        <v>288</v>
      </c>
      <c r="D75" s="85">
        <v>0</v>
      </c>
      <c r="E75" s="87">
        <v>6444</v>
      </c>
      <c r="F75" s="87">
        <v>0</v>
      </c>
      <c r="G75" s="84" t="s">
        <v>20</v>
      </c>
    </row>
    <row r="76" spans="1:7" x14ac:dyDescent="0.25">
      <c r="A76" s="84" t="s">
        <v>286</v>
      </c>
      <c r="B76" s="84" t="s">
        <v>287</v>
      </c>
      <c r="C76" s="84" t="s">
        <v>288</v>
      </c>
      <c r="D76" s="85">
        <v>0</v>
      </c>
      <c r="E76" s="87">
        <v>2281</v>
      </c>
      <c r="F76" s="87">
        <v>0</v>
      </c>
      <c r="G76" s="84" t="s">
        <v>20</v>
      </c>
    </row>
    <row r="77" spans="1:7" x14ac:dyDescent="0.25">
      <c r="A77" s="84" t="s">
        <v>379</v>
      </c>
      <c r="B77" s="84" t="s">
        <v>128</v>
      </c>
      <c r="C77" s="84" t="s">
        <v>22</v>
      </c>
      <c r="D77" s="85">
        <v>0</v>
      </c>
      <c r="E77" s="87">
        <v>42876</v>
      </c>
      <c r="F77" s="87">
        <v>0</v>
      </c>
      <c r="G77" s="84" t="s">
        <v>20</v>
      </c>
    </row>
    <row r="78" spans="1:7" x14ac:dyDescent="0.25">
      <c r="A78" s="84" t="s">
        <v>403</v>
      </c>
      <c r="B78" s="84" t="s">
        <v>88</v>
      </c>
      <c r="C78" s="84" t="s">
        <v>22</v>
      </c>
      <c r="D78" s="85">
        <v>0</v>
      </c>
      <c r="E78" s="87">
        <v>70897</v>
      </c>
      <c r="F78" s="87">
        <v>0</v>
      </c>
      <c r="G78" s="84" t="s">
        <v>20</v>
      </c>
    </row>
    <row r="79" spans="1:7" x14ac:dyDescent="0.25">
      <c r="A79" s="84" t="s">
        <v>401</v>
      </c>
      <c r="B79" s="84" t="s">
        <v>138</v>
      </c>
      <c r="C79" s="84" t="s">
        <v>22</v>
      </c>
      <c r="D79" s="85">
        <v>0</v>
      </c>
      <c r="E79" s="87">
        <v>40461</v>
      </c>
      <c r="F79" s="87">
        <v>0</v>
      </c>
      <c r="G79" s="84" t="s">
        <v>20</v>
      </c>
    </row>
    <row r="80" spans="1:7" x14ac:dyDescent="0.25">
      <c r="A80" s="84" t="s">
        <v>419</v>
      </c>
      <c r="B80" s="84" t="s">
        <v>86</v>
      </c>
      <c r="C80" s="84" t="s">
        <v>49</v>
      </c>
      <c r="D80" s="85">
        <v>0</v>
      </c>
      <c r="E80" s="87">
        <v>1241510</v>
      </c>
      <c r="F80" s="87">
        <v>0</v>
      </c>
      <c r="G80" s="84" t="s">
        <v>20</v>
      </c>
    </row>
    <row r="81" spans="1:7" x14ac:dyDescent="0.25">
      <c r="A81" s="84" t="s">
        <v>497</v>
      </c>
      <c r="B81" s="84" t="s">
        <v>498</v>
      </c>
      <c r="C81" s="84" t="s">
        <v>24</v>
      </c>
      <c r="D81" s="85">
        <v>0</v>
      </c>
      <c r="E81" s="87">
        <v>4109398</v>
      </c>
      <c r="F81" s="87">
        <v>0</v>
      </c>
      <c r="G81" s="84" t="s">
        <v>20</v>
      </c>
    </row>
    <row r="82" spans="1:7" x14ac:dyDescent="0.25">
      <c r="A82" s="84" t="s">
        <v>397</v>
      </c>
      <c r="B82" s="84" t="s">
        <v>23</v>
      </c>
      <c r="C82" s="84" t="s">
        <v>22</v>
      </c>
      <c r="D82" s="85">
        <v>0</v>
      </c>
      <c r="E82" s="87">
        <v>44144</v>
      </c>
      <c r="F82" s="87">
        <v>0</v>
      </c>
      <c r="G82" s="84" t="s">
        <v>20</v>
      </c>
    </row>
    <row r="83" spans="1:7" x14ac:dyDescent="0.25">
      <c r="A83" s="84" t="s">
        <v>302</v>
      </c>
      <c r="B83" s="84" t="s">
        <v>246</v>
      </c>
      <c r="C83" s="84" t="s">
        <v>24</v>
      </c>
      <c r="D83" s="85">
        <v>12.0001</v>
      </c>
      <c r="E83" s="87">
        <v>266966</v>
      </c>
      <c r="F83" s="87">
        <v>3203619</v>
      </c>
      <c r="G83" s="84" t="s">
        <v>20</v>
      </c>
    </row>
    <row r="84" spans="1:7" x14ac:dyDescent="0.25">
      <c r="A84" s="84" t="s">
        <v>369</v>
      </c>
      <c r="B84" s="84" t="s">
        <v>240</v>
      </c>
      <c r="C84" s="84" t="s">
        <v>17</v>
      </c>
      <c r="D84" s="85">
        <v>1</v>
      </c>
      <c r="E84" s="87">
        <v>4796</v>
      </c>
      <c r="F84" s="87">
        <v>4796</v>
      </c>
      <c r="G84" s="84" t="s">
        <v>20</v>
      </c>
    </row>
    <row r="85" spans="1:7" x14ac:dyDescent="0.25">
      <c r="A85" s="84" t="s">
        <v>285</v>
      </c>
      <c r="B85" s="84" t="s">
        <v>156</v>
      </c>
      <c r="C85" s="84" t="s">
        <v>93</v>
      </c>
      <c r="D85" s="85">
        <v>1336.2862468000001</v>
      </c>
      <c r="E85" s="87">
        <v>67985</v>
      </c>
      <c r="F85" s="87">
        <v>90847423</v>
      </c>
      <c r="G85" s="84" t="s">
        <v>50</v>
      </c>
    </row>
    <row r="86" spans="1:7" x14ac:dyDescent="0.25">
      <c r="A86" s="84" t="s">
        <v>445</v>
      </c>
      <c r="B86" s="84" t="s">
        <v>94</v>
      </c>
      <c r="C86" s="84" t="s">
        <v>93</v>
      </c>
      <c r="D86" s="85">
        <v>0.58911959999999997</v>
      </c>
      <c r="E86" s="87">
        <v>121711</v>
      </c>
      <c r="F86" s="87">
        <v>71703</v>
      </c>
      <c r="G86" s="84" t="s">
        <v>50</v>
      </c>
    </row>
    <row r="87" spans="1:7" x14ac:dyDescent="0.25">
      <c r="A87" s="84" t="s">
        <v>463</v>
      </c>
      <c r="B87" s="84" t="s">
        <v>152</v>
      </c>
      <c r="C87" s="84" t="s">
        <v>93</v>
      </c>
      <c r="D87" s="85">
        <v>0.5041196</v>
      </c>
      <c r="E87" s="87">
        <v>71222</v>
      </c>
      <c r="F87" s="87">
        <v>35905</v>
      </c>
      <c r="G87" s="84" t="s">
        <v>50</v>
      </c>
    </row>
    <row r="88" spans="1:7" x14ac:dyDescent="0.25">
      <c r="A88" s="84" t="s">
        <v>318</v>
      </c>
      <c r="B88" s="84" t="s">
        <v>97</v>
      </c>
      <c r="C88" s="84" t="s">
        <v>93</v>
      </c>
      <c r="D88" s="85">
        <v>0.24380760000000001</v>
      </c>
      <c r="E88" s="87">
        <v>115914</v>
      </c>
      <c r="F88" s="87">
        <v>28261</v>
      </c>
      <c r="G88" s="84" t="s">
        <v>50</v>
      </c>
    </row>
    <row r="89" spans="1:7" x14ac:dyDescent="0.25">
      <c r="A89" s="84" t="s">
        <v>285</v>
      </c>
      <c r="B89" s="84" t="s">
        <v>156</v>
      </c>
      <c r="C89" s="84" t="s">
        <v>93</v>
      </c>
      <c r="D89" s="85">
        <v>3.6516E-2</v>
      </c>
      <c r="E89" s="87">
        <v>58440</v>
      </c>
      <c r="F89" s="87">
        <v>2134</v>
      </c>
      <c r="G89" s="84" t="s">
        <v>50</v>
      </c>
    </row>
    <row r="90" spans="1:7" x14ac:dyDescent="0.25">
      <c r="A90" s="84" t="s">
        <v>424</v>
      </c>
      <c r="B90" s="84" t="s">
        <v>425</v>
      </c>
      <c r="C90" s="84" t="s">
        <v>17</v>
      </c>
      <c r="D90" s="85">
        <v>1</v>
      </c>
      <c r="E90" s="87">
        <v>450</v>
      </c>
      <c r="F90" s="87">
        <v>450</v>
      </c>
      <c r="G90" s="84" t="s">
        <v>50</v>
      </c>
    </row>
    <row r="91" spans="1:7" x14ac:dyDescent="0.25">
      <c r="A91" s="84" t="s">
        <v>313</v>
      </c>
      <c r="B91" s="84" t="s">
        <v>48</v>
      </c>
      <c r="C91" s="84" t="s">
        <v>49</v>
      </c>
      <c r="D91" s="85">
        <v>1E-4</v>
      </c>
      <c r="E91" s="87">
        <v>3523977</v>
      </c>
      <c r="F91" s="87">
        <v>352</v>
      </c>
      <c r="G91" s="84" t="s">
        <v>50</v>
      </c>
    </row>
    <row r="92" spans="1:7" x14ac:dyDescent="0.25">
      <c r="A92" s="84" t="s">
        <v>311</v>
      </c>
      <c r="B92" s="84" t="s">
        <v>150</v>
      </c>
      <c r="C92" s="84" t="s">
        <v>49</v>
      </c>
      <c r="D92" s="85">
        <v>1E-4</v>
      </c>
      <c r="E92" s="87">
        <v>3237426</v>
      </c>
      <c r="F92" s="87">
        <v>324</v>
      </c>
      <c r="G92" s="84" t="s">
        <v>50</v>
      </c>
    </row>
    <row r="93" spans="1:7" x14ac:dyDescent="0.25">
      <c r="A93" s="84" t="s">
        <v>312</v>
      </c>
      <c r="B93" s="84" t="s">
        <v>149</v>
      </c>
      <c r="C93" s="84" t="s">
        <v>49</v>
      </c>
      <c r="D93" s="85">
        <v>1E-4</v>
      </c>
      <c r="E93" s="87">
        <v>2735915</v>
      </c>
      <c r="F93" s="87">
        <v>274</v>
      </c>
      <c r="G93" s="84" t="s">
        <v>50</v>
      </c>
    </row>
    <row r="94" spans="1:7" x14ac:dyDescent="0.25">
      <c r="A94" s="84" t="s">
        <v>423</v>
      </c>
      <c r="B94" s="84" t="s">
        <v>55</v>
      </c>
      <c r="C94" s="84" t="s">
        <v>49</v>
      </c>
      <c r="D94" s="85">
        <v>0</v>
      </c>
      <c r="E94" s="87">
        <v>2948740</v>
      </c>
      <c r="F94" s="87">
        <v>0</v>
      </c>
      <c r="G94" s="84" t="s">
        <v>50</v>
      </c>
    </row>
    <row r="95" spans="1:7" x14ac:dyDescent="0.25">
      <c r="A95" s="84" t="s">
        <v>422</v>
      </c>
      <c r="B95" s="84" t="s">
        <v>258</v>
      </c>
      <c r="C95" s="84" t="s">
        <v>49</v>
      </c>
      <c r="D95" s="85">
        <v>0</v>
      </c>
      <c r="E95" s="87">
        <v>6280308</v>
      </c>
      <c r="F95" s="87">
        <v>0</v>
      </c>
      <c r="G95" s="84" t="s">
        <v>50</v>
      </c>
    </row>
    <row r="96" spans="1:7" x14ac:dyDescent="0.25">
      <c r="A96" s="84" t="s">
        <v>421</v>
      </c>
      <c r="B96" s="84" t="s">
        <v>135</v>
      </c>
      <c r="C96" s="84" t="s">
        <v>49</v>
      </c>
      <c r="D96" s="85">
        <v>0</v>
      </c>
      <c r="E96" s="87">
        <v>8703467</v>
      </c>
      <c r="F96" s="87">
        <v>0</v>
      </c>
      <c r="G96" s="84" t="s">
        <v>50</v>
      </c>
    </row>
    <row r="97" spans="1:9" x14ac:dyDescent="0.25">
      <c r="A97" s="84" t="s">
        <v>522</v>
      </c>
      <c r="B97" s="84" t="s">
        <v>96</v>
      </c>
      <c r="C97" s="84" t="s">
        <v>93</v>
      </c>
      <c r="D97" s="85">
        <v>0</v>
      </c>
      <c r="E97" s="87">
        <v>118813</v>
      </c>
      <c r="F97" s="87">
        <v>0</v>
      </c>
      <c r="G97" s="84" t="s">
        <v>50</v>
      </c>
    </row>
    <row r="98" spans="1:9" x14ac:dyDescent="0.25">
      <c r="A98" s="84" t="s">
        <v>535</v>
      </c>
      <c r="B98" s="84" t="s">
        <v>95</v>
      </c>
      <c r="C98" s="84" t="s">
        <v>93</v>
      </c>
      <c r="D98" s="85">
        <v>0</v>
      </c>
      <c r="E98" s="87">
        <v>133302</v>
      </c>
      <c r="F98" s="87">
        <v>0</v>
      </c>
      <c r="G98" s="84" t="s">
        <v>50</v>
      </c>
    </row>
    <row r="99" spans="1:9" x14ac:dyDescent="0.25">
      <c r="A99" s="84" t="s">
        <v>521</v>
      </c>
      <c r="B99" s="84" t="s">
        <v>154</v>
      </c>
      <c r="C99" s="84" t="s">
        <v>93</v>
      </c>
      <c r="D99" s="85">
        <v>0</v>
      </c>
      <c r="E99" s="87">
        <v>71222</v>
      </c>
      <c r="F99" s="87">
        <v>0</v>
      </c>
      <c r="G99" s="84" t="s">
        <v>50</v>
      </c>
    </row>
    <row r="100" spans="1:9" x14ac:dyDescent="0.25">
      <c r="A100" s="84" t="s">
        <v>534</v>
      </c>
      <c r="B100" s="84" t="s">
        <v>153</v>
      </c>
      <c r="C100" s="84" t="s">
        <v>93</v>
      </c>
      <c r="D100" s="85">
        <v>0</v>
      </c>
      <c r="E100" s="87">
        <v>76402</v>
      </c>
      <c r="F100" s="87">
        <v>0</v>
      </c>
      <c r="G100" s="84" t="s">
        <v>50</v>
      </c>
    </row>
    <row r="101" spans="1:9" x14ac:dyDescent="0.25">
      <c r="A101" s="84" t="s">
        <v>296</v>
      </c>
      <c r="B101" s="84" t="s">
        <v>262</v>
      </c>
      <c r="C101" s="84" t="s">
        <v>93</v>
      </c>
      <c r="D101" s="85">
        <v>3.5005999999999999</v>
      </c>
      <c r="E101" s="87">
        <v>197508</v>
      </c>
      <c r="F101" s="87">
        <v>691397</v>
      </c>
      <c r="G101" s="84" t="s">
        <v>297</v>
      </c>
    </row>
    <row r="102" spans="1:9" x14ac:dyDescent="0.25">
      <c r="A102" s="84" t="s">
        <v>473</v>
      </c>
      <c r="B102" s="84" t="s">
        <v>261</v>
      </c>
      <c r="C102" s="84" t="s">
        <v>93</v>
      </c>
      <c r="D102" s="85">
        <v>8.5400000000000004E-2</v>
      </c>
      <c r="E102" s="87">
        <v>270523</v>
      </c>
      <c r="F102" s="87">
        <v>23103</v>
      </c>
      <c r="G102" s="84" t="s">
        <v>297</v>
      </c>
    </row>
    <row r="103" spans="1:9" x14ac:dyDescent="0.25">
      <c r="A103" s="84" t="s">
        <v>579</v>
      </c>
      <c r="B103" s="84" t="s">
        <v>580</v>
      </c>
      <c r="C103" s="84" t="s">
        <v>26</v>
      </c>
      <c r="D103" s="85">
        <v>1.4E-2</v>
      </c>
      <c r="E103" s="87">
        <v>12681</v>
      </c>
      <c r="F103" s="87">
        <v>178</v>
      </c>
      <c r="G103" s="84" t="s">
        <v>297</v>
      </c>
    </row>
    <row r="104" spans="1:9" x14ac:dyDescent="0.25">
      <c r="A104" s="84" t="s">
        <v>581</v>
      </c>
      <c r="B104" s="84" t="s">
        <v>582</v>
      </c>
      <c r="C104" s="84" t="s">
        <v>26</v>
      </c>
      <c r="D104" s="85">
        <v>0</v>
      </c>
      <c r="E104" s="87">
        <v>80915</v>
      </c>
      <c r="F104" s="87">
        <v>0</v>
      </c>
      <c r="G104" s="84" t="s">
        <v>297</v>
      </c>
    </row>
    <row r="105" spans="1:9" x14ac:dyDescent="0.25">
      <c r="A105" s="84" t="s">
        <v>374</v>
      </c>
      <c r="B105" s="84" t="s">
        <v>259</v>
      </c>
      <c r="C105" s="84" t="s">
        <v>93</v>
      </c>
      <c r="D105" s="85">
        <v>0</v>
      </c>
      <c r="E105" s="87">
        <v>343539</v>
      </c>
      <c r="F105" s="87">
        <v>0</v>
      </c>
      <c r="G105" s="84" t="s">
        <v>297</v>
      </c>
      <c r="H105" s="92"/>
    </row>
    <row r="106" spans="1:9" x14ac:dyDescent="0.25">
      <c r="A106" s="84" t="s">
        <v>583</v>
      </c>
      <c r="B106" s="84" t="s">
        <v>584</v>
      </c>
      <c r="C106" s="84" t="s">
        <v>26</v>
      </c>
      <c r="D106" s="85">
        <v>0</v>
      </c>
      <c r="E106" s="87">
        <v>92652</v>
      </c>
      <c r="F106" s="87">
        <v>0</v>
      </c>
      <c r="G106" s="84" t="s">
        <v>297</v>
      </c>
      <c r="H106" s="92"/>
    </row>
    <row r="107" spans="1:9" x14ac:dyDescent="0.25">
      <c r="A107" s="84" t="s">
        <v>291</v>
      </c>
      <c r="B107" s="84" t="s">
        <v>16</v>
      </c>
      <c r="C107" s="84" t="s">
        <v>12</v>
      </c>
      <c r="D107" s="85">
        <v>1200</v>
      </c>
      <c r="E107" s="87">
        <v>36725</v>
      </c>
      <c r="F107" s="87">
        <v>44070000</v>
      </c>
      <c r="G107" s="84" t="s">
        <v>10</v>
      </c>
      <c r="H107" s="92"/>
      <c r="I107" s="92">
        <f>+D107*E107</f>
        <v>44070000</v>
      </c>
    </row>
    <row r="108" spans="1:9" x14ac:dyDescent="0.25">
      <c r="A108" s="84" t="s">
        <v>362</v>
      </c>
      <c r="B108" s="84" t="s">
        <v>243</v>
      </c>
      <c r="C108" s="84" t="s">
        <v>172</v>
      </c>
      <c r="D108" s="85">
        <v>300.00200000000001</v>
      </c>
      <c r="E108" s="87">
        <v>40903</v>
      </c>
      <c r="F108" s="87">
        <v>12270982</v>
      </c>
      <c r="G108" s="84" t="s">
        <v>10</v>
      </c>
    </row>
    <row r="109" spans="1:9" x14ac:dyDescent="0.25">
      <c r="A109" s="84" t="s">
        <v>364</v>
      </c>
      <c r="B109" s="84" t="s">
        <v>365</v>
      </c>
      <c r="C109" s="84" t="s">
        <v>11</v>
      </c>
      <c r="D109" s="85">
        <v>3090.2</v>
      </c>
      <c r="E109" s="87">
        <v>3853</v>
      </c>
      <c r="F109" s="87">
        <v>11906564</v>
      </c>
      <c r="G109" s="84" t="s">
        <v>10</v>
      </c>
    </row>
    <row r="110" spans="1:9" x14ac:dyDescent="0.25">
      <c r="A110" s="84" t="s">
        <v>363</v>
      </c>
      <c r="B110" s="84" t="s">
        <v>242</v>
      </c>
      <c r="C110" s="84" t="s">
        <v>172</v>
      </c>
      <c r="D110" s="85">
        <v>108.00069999999999</v>
      </c>
      <c r="E110" s="87">
        <v>26974</v>
      </c>
      <c r="F110" s="87">
        <v>2913211</v>
      </c>
      <c r="G110" s="84" t="s">
        <v>10</v>
      </c>
    </row>
    <row r="111" spans="1:9" x14ac:dyDescent="0.25">
      <c r="A111" s="84" t="s">
        <v>354</v>
      </c>
      <c r="B111" s="84" t="s">
        <v>245</v>
      </c>
      <c r="C111" s="84" t="s">
        <v>17</v>
      </c>
      <c r="D111" s="85">
        <v>200</v>
      </c>
      <c r="E111" s="87">
        <v>8838</v>
      </c>
      <c r="F111" s="87">
        <v>1767600</v>
      </c>
      <c r="G111" s="84" t="s">
        <v>10</v>
      </c>
    </row>
    <row r="112" spans="1:9" x14ac:dyDescent="0.25">
      <c r="A112" s="84" t="s">
        <v>439</v>
      </c>
      <c r="B112" s="84" t="s">
        <v>73</v>
      </c>
      <c r="C112" s="84" t="s">
        <v>24</v>
      </c>
      <c r="D112" s="85">
        <v>1</v>
      </c>
      <c r="E112" s="87">
        <v>1100342</v>
      </c>
      <c r="F112" s="87">
        <v>1100342</v>
      </c>
      <c r="G112" s="84" t="s">
        <v>10</v>
      </c>
    </row>
    <row r="113" spans="1:7" x14ac:dyDescent="0.25">
      <c r="A113" s="84" t="s">
        <v>292</v>
      </c>
      <c r="B113" s="84" t="s">
        <v>254</v>
      </c>
      <c r="C113" s="84" t="s">
        <v>12</v>
      </c>
      <c r="D113" s="85">
        <v>10</v>
      </c>
      <c r="E113" s="87">
        <v>67511</v>
      </c>
      <c r="F113" s="87">
        <v>675110</v>
      </c>
      <c r="G113" s="84" t="s">
        <v>10</v>
      </c>
    </row>
    <row r="114" spans="1:7" x14ac:dyDescent="0.25">
      <c r="A114" s="84" t="s">
        <v>304</v>
      </c>
      <c r="B114" s="84" t="s">
        <v>51</v>
      </c>
      <c r="C114" s="84" t="s">
        <v>26</v>
      </c>
      <c r="D114" s="85">
        <v>10.688000000000001</v>
      </c>
      <c r="E114" s="87">
        <v>49287</v>
      </c>
      <c r="F114" s="87">
        <v>526779</v>
      </c>
      <c r="G114" s="84" t="s">
        <v>10</v>
      </c>
    </row>
    <row r="115" spans="1:7" x14ac:dyDescent="0.25">
      <c r="A115" s="84" t="s">
        <v>443</v>
      </c>
      <c r="B115" s="84" t="s">
        <v>71</v>
      </c>
      <c r="C115" s="84" t="s">
        <v>24</v>
      </c>
      <c r="D115" s="85">
        <v>1</v>
      </c>
      <c r="E115" s="87">
        <v>454006</v>
      </c>
      <c r="F115" s="87">
        <v>454006</v>
      </c>
      <c r="G115" s="84" t="s">
        <v>10</v>
      </c>
    </row>
    <row r="116" spans="1:7" x14ac:dyDescent="0.25">
      <c r="A116" s="84" t="s">
        <v>450</v>
      </c>
      <c r="B116" s="84" t="s">
        <v>451</v>
      </c>
      <c r="C116" s="84" t="s">
        <v>24</v>
      </c>
      <c r="D116" s="85">
        <v>1</v>
      </c>
      <c r="E116" s="87">
        <v>267767</v>
      </c>
      <c r="F116" s="87">
        <v>267767</v>
      </c>
      <c r="G116" s="84" t="s">
        <v>10</v>
      </c>
    </row>
    <row r="117" spans="1:7" x14ac:dyDescent="0.25">
      <c r="A117" s="84" t="s">
        <v>448</v>
      </c>
      <c r="B117" s="84" t="s">
        <v>449</v>
      </c>
      <c r="C117" s="84" t="s">
        <v>24</v>
      </c>
      <c r="D117" s="85">
        <v>1</v>
      </c>
      <c r="E117" s="87">
        <v>210190</v>
      </c>
      <c r="F117" s="87">
        <v>210190</v>
      </c>
      <c r="G117" s="84" t="s">
        <v>10</v>
      </c>
    </row>
    <row r="118" spans="1:7" x14ac:dyDescent="0.25">
      <c r="A118" s="84" t="s">
        <v>441</v>
      </c>
      <c r="B118" s="84" t="s">
        <v>30</v>
      </c>
      <c r="C118" s="84" t="s">
        <v>24</v>
      </c>
      <c r="D118" s="85">
        <v>1</v>
      </c>
      <c r="E118" s="87">
        <v>208538</v>
      </c>
      <c r="F118" s="87">
        <v>208538</v>
      </c>
      <c r="G118" s="84" t="s">
        <v>10</v>
      </c>
    </row>
    <row r="119" spans="1:7" x14ac:dyDescent="0.25">
      <c r="A119" s="84" t="s">
        <v>444</v>
      </c>
      <c r="B119" s="84" t="s">
        <v>75</v>
      </c>
      <c r="C119" s="84" t="s">
        <v>24</v>
      </c>
      <c r="D119" s="85">
        <v>1</v>
      </c>
      <c r="E119" s="87">
        <v>153549</v>
      </c>
      <c r="F119" s="87">
        <v>153549</v>
      </c>
      <c r="G119" s="84" t="s">
        <v>10</v>
      </c>
    </row>
    <row r="120" spans="1:7" x14ac:dyDescent="0.25">
      <c r="A120" s="84" t="s">
        <v>452</v>
      </c>
      <c r="B120" s="84" t="s">
        <v>453</v>
      </c>
      <c r="C120" s="84" t="s">
        <v>24</v>
      </c>
      <c r="D120" s="85">
        <v>1</v>
      </c>
      <c r="E120" s="87">
        <v>109103</v>
      </c>
      <c r="F120" s="87">
        <v>109103</v>
      </c>
      <c r="G120" s="84" t="s">
        <v>10</v>
      </c>
    </row>
    <row r="121" spans="1:7" x14ac:dyDescent="0.25">
      <c r="A121" s="84" t="s">
        <v>446</v>
      </c>
      <c r="B121" s="84" t="s">
        <v>72</v>
      </c>
      <c r="C121" s="84" t="s">
        <v>24</v>
      </c>
      <c r="D121" s="85">
        <v>1</v>
      </c>
      <c r="E121" s="87">
        <v>75556</v>
      </c>
      <c r="F121" s="87">
        <v>75556</v>
      </c>
      <c r="G121" s="84" t="s">
        <v>10</v>
      </c>
    </row>
    <row r="122" spans="1:7" x14ac:dyDescent="0.25">
      <c r="A122" s="84" t="s">
        <v>368</v>
      </c>
      <c r="B122" s="84" t="s">
        <v>178</v>
      </c>
      <c r="C122" s="84" t="s">
        <v>24</v>
      </c>
      <c r="D122" s="85">
        <v>11.8756</v>
      </c>
      <c r="E122" s="87">
        <v>6245</v>
      </c>
      <c r="F122" s="87">
        <v>74165</v>
      </c>
      <c r="G122" s="84" t="s">
        <v>10</v>
      </c>
    </row>
    <row r="123" spans="1:7" x14ac:dyDescent="0.25">
      <c r="A123" s="84" t="s">
        <v>289</v>
      </c>
      <c r="B123" s="84" t="s">
        <v>290</v>
      </c>
      <c r="C123" s="84" t="s">
        <v>8</v>
      </c>
      <c r="D123" s="85">
        <v>2</v>
      </c>
      <c r="E123" s="87">
        <v>34072</v>
      </c>
      <c r="F123" s="87">
        <v>68144</v>
      </c>
      <c r="G123" s="84" t="s">
        <v>10</v>
      </c>
    </row>
    <row r="124" spans="1:7" x14ac:dyDescent="0.25">
      <c r="A124" s="84" t="s">
        <v>527</v>
      </c>
      <c r="B124" s="84" t="s">
        <v>257</v>
      </c>
      <c r="C124" s="84" t="s">
        <v>25</v>
      </c>
      <c r="D124" s="85">
        <v>1.02</v>
      </c>
      <c r="E124" s="87">
        <v>63363</v>
      </c>
      <c r="F124" s="87">
        <v>64630</v>
      </c>
      <c r="G124" s="84" t="s">
        <v>10</v>
      </c>
    </row>
    <row r="125" spans="1:7" x14ac:dyDescent="0.25">
      <c r="A125" s="84" t="s">
        <v>356</v>
      </c>
      <c r="B125" s="84" t="s">
        <v>244</v>
      </c>
      <c r="C125" s="84" t="s">
        <v>24</v>
      </c>
      <c r="D125" s="85">
        <v>1.4421999999999999</v>
      </c>
      <c r="E125" s="87">
        <v>37594</v>
      </c>
      <c r="F125" s="87">
        <v>54218</v>
      </c>
      <c r="G125" s="84" t="s">
        <v>10</v>
      </c>
    </row>
    <row r="126" spans="1:7" x14ac:dyDescent="0.25">
      <c r="A126" s="84" t="s">
        <v>440</v>
      </c>
      <c r="B126" s="84" t="s">
        <v>174</v>
      </c>
      <c r="C126" s="84" t="s">
        <v>24</v>
      </c>
      <c r="D126" s="85">
        <v>2</v>
      </c>
      <c r="E126" s="87">
        <v>25036</v>
      </c>
      <c r="F126" s="87">
        <v>50072</v>
      </c>
      <c r="G126" s="84" t="s">
        <v>10</v>
      </c>
    </row>
    <row r="127" spans="1:7" x14ac:dyDescent="0.25">
      <c r="A127" s="84" t="s">
        <v>355</v>
      </c>
      <c r="B127" s="84" t="s">
        <v>177</v>
      </c>
      <c r="C127" s="84" t="s">
        <v>144</v>
      </c>
      <c r="D127" s="85">
        <v>2.2147519999999998</v>
      </c>
      <c r="E127" s="87">
        <v>17530</v>
      </c>
      <c r="F127" s="87">
        <v>38826</v>
      </c>
      <c r="G127" s="84" t="s">
        <v>10</v>
      </c>
    </row>
    <row r="128" spans="1:7" x14ac:dyDescent="0.25">
      <c r="A128" s="84" t="s">
        <v>428</v>
      </c>
      <c r="B128" s="84" t="s">
        <v>429</v>
      </c>
      <c r="C128" s="84" t="s">
        <v>25</v>
      </c>
      <c r="D128" s="85">
        <v>1</v>
      </c>
      <c r="E128" s="87">
        <v>24174</v>
      </c>
      <c r="F128" s="87">
        <v>24174</v>
      </c>
      <c r="G128" s="84" t="s">
        <v>10</v>
      </c>
    </row>
    <row r="129" spans="1:7" x14ac:dyDescent="0.25">
      <c r="A129" s="84" t="s">
        <v>466</v>
      </c>
      <c r="B129" s="84" t="s">
        <v>38</v>
      </c>
      <c r="C129" s="84" t="s">
        <v>25</v>
      </c>
      <c r="D129" s="85">
        <v>1.02</v>
      </c>
      <c r="E129" s="87">
        <v>20578</v>
      </c>
      <c r="F129" s="87">
        <v>20990</v>
      </c>
      <c r="G129" s="84" t="s">
        <v>10</v>
      </c>
    </row>
    <row r="130" spans="1:7" x14ac:dyDescent="0.25">
      <c r="A130" s="84" t="s">
        <v>430</v>
      </c>
      <c r="B130" s="84" t="s">
        <v>431</v>
      </c>
      <c r="C130" s="84" t="s">
        <v>25</v>
      </c>
      <c r="D130" s="85">
        <v>1</v>
      </c>
      <c r="E130" s="87">
        <v>12872</v>
      </c>
      <c r="F130" s="87">
        <v>12872</v>
      </c>
      <c r="G130" s="84" t="s">
        <v>10</v>
      </c>
    </row>
    <row r="131" spans="1:7" x14ac:dyDescent="0.25">
      <c r="A131" s="84" t="s">
        <v>349</v>
      </c>
      <c r="B131" s="84" t="s">
        <v>161</v>
      </c>
      <c r="C131" s="84" t="s">
        <v>26</v>
      </c>
      <c r="D131" s="85">
        <v>7.8799999999999995E-2</v>
      </c>
      <c r="E131" s="87">
        <v>155182</v>
      </c>
      <c r="F131" s="87">
        <v>12228</v>
      </c>
      <c r="G131" s="84" t="s">
        <v>10</v>
      </c>
    </row>
    <row r="132" spans="1:7" x14ac:dyDescent="0.25">
      <c r="A132" s="84" t="s">
        <v>471</v>
      </c>
      <c r="B132" s="84" t="s">
        <v>472</v>
      </c>
      <c r="C132" s="84" t="s">
        <v>25</v>
      </c>
      <c r="D132" s="85">
        <v>1</v>
      </c>
      <c r="E132" s="87">
        <v>12172</v>
      </c>
      <c r="F132" s="87">
        <v>12172</v>
      </c>
      <c r="G132" s="84" t="s">
        <v>10</v>
      </c>
    </row>
    <row r="133" spans="1:7" x14ac:dyDescent="0.25">
      <c r="A133" s="84" t="s">
        <v>426</v>
      </c>
      <c r="B133" s="84" t="s">
        <v>427</v>
      </c>
      <c r="C133" s="84" t="s">
        <v>25</v>
      </c>
      <c r="D133" s="85">
        <v>1</v>
      </c>
      <c r="E133" s="87">
        <v>11324</v>
      </c>
      <c r="F133" s="87">
        <v>11324</v>
      </c>
      <c r="G133" s="84" t="s">
        <v>10</v>
      </c>
    </row>
    <row r="134" spans="1:7" x14ac:dyDescent="0.25">
      <c r="A134" s="84" t="s">
        <v>347</v>
      </c>
      <c r="B134" s="84" t="s">
        <v>252</v>
      </c>
      <c r="C134" s="84" t="s">
        <v>26</v>
      </c>
      <c r="D134" s="85">
        <v>7.8799999999999995E-2</v>
      </c>
      <c r="E134" s="87">
        <v>129473</v>
      </c>
      <c r="F134" s="87">
        <v>10202</v>
      </c>
      <c r="G134" s="84" t="s">
        <v>10</v>
      </c>
    </row>
    <row r="135" spans="1:7" x14ac:dyDescent="0.25">
      <c r="A135" s="84" t="s">
        <v>436</v>
      </c>
      <c r="B135" s="84" t="s">
        <v>59</v>
      </c>
      <c r="C135" s="84" t="s">
        <v>24</v>
      </c>
      <c r="D135" s="85">
        <v>0.1027</v>
      </c>
      <c r="E135" s="87">
        <v>98571</v>
      </c>
      <c r="F135" s="87">
        <v>10123</v>
      </c>
      <c r="G135" s="84" t="s">
        <v>10</v>
      </c>
    </row>
    <row r="136" spans="1:7" x14ac:dyDescent="0.25">
      <c r="A136" s="84" t="s">
        <v>337</v>
      </c>
      <c r="B136" s="84" t="s">
        <v>158</v>
      </c>
      <c r="C136" s="84" t="s">
        <v>26</v>
      </c>
      <c r="D136" s="85">
        <v>8.8599999999999998E-2</v>
      </c>
      <c r="E136" s="87">
        <v>102498</v>
      </c>
      <c r="F136" s="87">
        <v>9082</v>
      </c>
      <c r="G136" s="84" t="s">
        <v>10</v>
      </c>
    </row>
    <row r="137" spans="1:7" x14ac:dyDescent="0.25">
      <c r="A137" s="84" t="s">
        <v>411</v>
      </c>
      <c r="B137" s="84" t="s">
        <v>226</v>
      </c>
      <c r="C137" s="84" t="s">
        <v>17</v>
      </c>
      <c r="D137" s="85">
        <v>1.02</v>
      </c>
      <c r="E137" s="87">
        <v>8625</v>
      </c>
      <c r="F137" s="87">
        <v>8798</v>
      </c>
      <c r="G137" s="84" t="s">
        <v>10</v>
      </c>
    </row>
    <row r="138" spans="1:7" x14ac:dyDescent="0.25">
      <c r="A138" s="84" t="s">
        <v>394</v>
      </c>
      <c r="B138" s="84" t="s">
        <v>228</v>
      </c>
      <c r="C138" s="84" t="s">
        <v>25</v>
      </c>
      <c r="D138" s="85">
        <v>1.4279999999999999</v>
      </c>
      <c r="E138" s="87">
        <v>5910</v>
      </c>
      <c r="F138" s="87">
        <v>8439</v>
      </c>
      <c r="G138" s="84" t="s">
        <v>10</v>
      </c>
    </row>
    <row r="139" spans="1:7" x14ac:dyDescent="0.25">
      <c r="A139" s="84" t="s">
        <v>526</v>
      </c>
      <c r="B139" s="84" t="s">
        <v>123</v>
      </c>
      <c r="C139" s="84" t="s">
        <v>17</v>
      </c>
      <c r="D139" s="85">
        <v>2.09</v>
      </c>
      <c r="E139" s="87">
        <v>3561</v>
      </c>
      <c r="F139" s="87">
        <v>7442</v>
      </c>
      <c r="G139" s="84" t="s">
        <v>10</v>
      </c>
    </row>
    <row r="140" spans="1:7" x14ac:dyDescent="0.25">
      <c r="A140" s="84" t="s">
        <v>432</v>
      </c>
      <c r="B140" s="84" t="s">
        <v>433</v>
      </c>
      <c r="C140" s="84" t="s">
        <v>25</v>
      </c>
      <c r="D140" s="85">
        <v>1</v>
      </c>
      <c r="E140" s="87">
        <v>6929</v>
      </c>
      <c r="F140" s="87">
        <v>6929</v>
      </c>
      <c r="G140" s="84" t="s">
        <v>10</v>
      </c>
    </row>
    <row r="141" spans="1:7" x14ac:dyDescent="0.25">
      <c r="A141" s="84" t="s">
        <v>310</v>
      </c>
      <c r="B141" s="84" t="s">
        <v>133</v>
      </c>
      <c r="C141" s="84" t="s">
        <v>25</v>
      </c>
      <c r="D141" s="85">
        <v>1</v>
      </c>
      <c r="E141" s="87">
        <v>6163</v>
      </c>
      <c r="F141" s="87">
        <v>6163</v>
      </c>
      <c r="G141" s="84" t="s">
        <v>10</v>
      </c>
    </row>
    <row r="142" spans="1:7" x14ac:dyDescent="0.25">
      <c r="A142" s="84" t="s">
        <v>474</v>
      </c>
      <c r="B142" s="84" t="s">
        <v>37</v>
      </c>
      <c r="C142" s="84" t="s">
        <v>25</v>
      </c>
      <c r="D142" s="85">
        <v>1</v>
      </c>
      <c r="E142" s="87">
        <v>4983</v>
      </c>
      <c r="F142" s="87">
        <v>4983</v>
      </c>
      <c r="G142" s="84" t="s">
        <v>10</v>
      </c>
    </row>
    <row r="143" spans="1:7" x14ac:dyDescent="0.25">
      <c r="A143" s="84" t="s">
        <v>434</v>
      </c>
      <c r="B143" s="84" t="s">
        <v>435</v>
      </c>
      <c r="C143" s="84" t="s">
        <v>25</v>
      </c>
      <c r="D143" s="85">
        <v>1</v>
      </c>
      <c r="E143" s="87">
        <v>4941</v>
      </c>
      <c r="F143" s="87">
        <v>4941</v>
      </c>
      <c r="G143" s="84" t="s">
        <v>10</v>
      </c>
    </row>
    <row r="144" spans="1:7" x14ac:dyDescent="0.25">
      <c r="A144" s="84" t="s">
        <v>458</v>
      </c>
      <c r="B144" s="84" t="s">
        <v>77</v>
      </c>
      <c r="C144" s="84" t="s">
        <v>26</v>
      </c>
      <c r="D144" s="85">
        <v>7.8799999999999995E-2</v>
      </c>
      <c r="E144" s="87">
        <v>55657</v>
      </c>
      <c r="F144" s="87">
        <v>4386</v>
      </c>
      <c r="G144" s="84" t="s">
        <v>10</v>
      </c>
    </row>
    <row r="145" spans="1:7" x14ac:dyDescent="0.25">
      <c r="A145" s="84" t="s">
        <v>461</v>
      </c>
      <c r="B145" s="84" t="s">
        <v>108</v>
      </c>
      <c r="C145" s="84" t="s">
        <v>24</v>
      </c>
      <c r="D145" s="85">
        <v>6.2700000000000006E-2</v>
      </c>
      <c r="E145" s="87">
        <v>55871</v>
      </c>
      <c r="F145" s="87">
        <v>3503</v>
      </c>
      <c r="G145" s="84" t="s">
        <v>10</v>
      </c>
    </row>
    <row r="146" spans="1:7" x14ac:dyDescent="0.25">
      <c r="A146" s="84" t="s">
        <v>367</v>
      </c>
      <c r="B146" s="84" t="s">
        <v>103</v>
      </c>
      <c r="C146" s="84" t="s">
        <v>25</v>
      </c>
      <c r="D146" s="85">
        <v>2.1681119999999998</v>
      </c>
      <c r="E146" s="87">
        <v>1519</v>
      </c>
      <c r="F146" s="87">
        <v>3293</v>
      </c>
      <c r="G146" s="84" t="s">
        <v>10</v>
      </c>
    </row>
    <row r="147" spans="1:7" x14ac:dyDescent="0.25">
      <c r="A147" s="84" t="s">
        <v>469</v>
      </c>
      <c r="B147" s="84" t="s">
        <v>140</v>
      </c>
      <c r="C147" s="84" t="s">
        <v>24</v>
      </c>
      <c r="D147" s="85">
        <v>0.32640000000000002</v>
      </c>
      <c r="E147" s="87">
        <v>7399</v>
      </c>
      <c r="F147" s="87">
        <v>2415</v>
      </c>
      <c r="G147" s="84" t="s">
        <v>10</v>
      </c>
    </row>
    <row r="148" spans="1:7" x14ac:dyDescent="0.25">
      <c r="A148" s="84" t="s">
        <v>370</v>
      </c>
      <c r="B148" s="84" t="s">
        <v>239</v>
      </c>
      <c r="C148" s="84" t="s">
        <v>17</v>
      </c>
      <c r="D148" s="85">
        <v>1</v>
      </c>
      <c r="E148" s="87">
        <v>2144</v>
      </c>
      <c r="F148" s="87">
        <v>2144</v>
      </c>
      <c r="G148" s="84" t="s">
        <v>10</v>
      </c>
    </row>
    <row r="149" spans="1:7" x14ac:dyDescent="0.25">
      <c r="A149" s="84" t="s">
        <v>528</v>
      </c>
      <c r="B149" s="84" t="s">
        <v>256</v>
      </c>
      <c r="C149" s="84" t="s">
        <v>24</v>
      </c>
      <c r="D149" s="85">
        <v>3.0599999999999999E-2</v>
      </c>
      <c r="E149" s="87">
        <v>69924</v>
      </c>
      <c r="F149" s="87">
        <v>2140</v>
      </c>
      <c r="G149" s="84" t="s">
        <v>10</v>
      </c>
    </row>
    <row r="150" spans="1:7" x14ac:dyDescent="0.25">
      <c r="A150" s="84" t="s">
        <v>468</v>
      </c>
      <c r="B150" s="84" t="s">
        <v>54</v>
      </c>
      <c r="C150" s="84" t="s">
        <v>24</v>
      </c>
      <c r="D150" s="85">
        <v>0.1938</v>
      </c>
      <c r="E150" s="87">
        <v>10778</v>
      </c>
      <c r="F150" s="87">
        <v>2089</v>
      </c>
      <c r="G150" s="84" t="s">
        <v>10</v>
      </c>
    </row>
    <row r="151" spans="1:7" x14ac:dyDescent="0.25">
      <c r="A151" s="84" t="s">
        <v>366</v>
      </c>
      <c r="B151" s="84" t="s">
        <v>241</v>
      </c>
      <c r="C151" s="84" t="s">
        <v>11</v>
      </c>
      <c r="D151" s="85">
        <v>1.02</v>
      </c>
      <c r="E151" s="87">
        <v>2047</v>
      </c>
      <c r="F151" s="87">
        <v>2088</v>
      </c>
      <c r="G151" s="84" t="s">
        <v>10</v>
      </c>
    </row>
    <row r="152" spans="1:7" x14ac:dyDescent="0.25">
      <c r="A152" s="84" t="s">
        <v>395</v>
      </c>
      <c r="B152" s="84" t="s">
        <v>53</v>
      </c>
      <c r="C152" s="84" t="s">
        <v>17</v>
      </c>
      <c r="D152" s="85">
        <v>1.05</v>
      </c>
      <c r="E152" s="87">
        <v>1989</v>
      </c>
      <c r="F152" s="87">
        <v>2088</v>
      </c>
      <c r="G152" s="84" t="s">
        <v>10</v>
      </c>
    </row>
    <row r="153" spans="1:7" x14ac:dyDescent="0.25">
      <c r="A153" s="84" t="s">
        <v>345</v>
      </c>
      <c r="B153" s="84" t="s">
        <v>78</v>
      </c>
      <c r="C153" s="84" t="s">
        <v>26</v>
      </c>
      <c r="D153" s="85">
        <v>7.8799999999999995E-2</v>
      </c>
      <c r="E153" s="87">
        <v>23591</v>
      </c>
      <c r="F153" s="87">
        <v>1859</v>
      </c>
      <c r="G153" s="84" t="s">
        <v>10</v>
      </c>
    </row>
    <row r="154" spans="1:7" x14ac:dyDescent="0.25">
      <c r="A154" s="84" t="s">
        <v>465</v>
      </c>
      <c r="B154" s="84" t="s">
        <v>141</v>
      </c>
      <c r="C154" s="84" t="s">
        <v>24</v>
      </c>
      <c r="D154" s="85">
        <v>0.1</v>
      </c>
      <c r="E154" s="87">
        <v>13351</v>
      </c>
      <c r="F154" s="87">
        <v>1335</v>
      </c>
      <c r="G154" s="84" t="s">
        <v>10</v>
      </c>
    </row>
    <row r="155" spans="1:7" x14ac:dyDescent="0.25">
      <c r="A155" s="84" t="s">
        <v>464</v>
      </c>
      <c r="B155" s="84" t="s">
        <v>31</v>
      </c>
      <c r="C155" s="84" t="s">
        <v>24</v>
      </c>
      <c r="D155" s="85">
        <v>0.2</v>
      </c>
      <c r="E155" s="87">
        <v>5029</v>
      </c>
      <c r="F155" s="87">
        <v>1006</v>
      </c>
      <c r="G155" s="84" t="s">
        <v>10</v>
      </c>
    </row>
    <row r="156" spans="1:7" x14ac:dyDescent="0.25">
      <c r="A156" s="84" t="s">
        <v>438</v>
      </c>
      <c r="B156" s="84" t="s">
        <v>142</v>
      </c>
      <c r="C156" s="84" t="s">
        <v>24</v>
      </c>
      <c r="D156" s="85">
        <v>0.6</v>
      </c>
      <c r="E156" s="87">
        <v>1251</v>
      </c>
      <c r="F156" s="87">
        <v>751</v>
      </c>
      <c r="G156" s="84" t="s">
        <v>10</v>
      </c>
    </row>
    <row r="157" spans="1:7" x14ac:dyDescent="0.25">
      <c r="A157" s="84" t="s">
        <v>437</v>
      </c>
      <c r="B157" s="84" t="s">
        <v>109</v>
      </c>
      <c r="C157" s="84" t="s">
        <v>24</v>
      </c>
      <c r="D157" s="85">
        <v>1.0500000000000001E-2</v>
      </c>
      <c r="E157" s="87">
        <v>49665</v>
      </c>
      <c r="F157" s="87">
        <v>521</v>
      </c>
      <c r="G157" s="84" t="s">
        <v>10</v>
      </c>
    </row>
    <row r="158" spans="1:7" x14ac:dyDescent="0.25">
      <c r="A158" s="84" t="s">
        <v>414</v>
      </c>
      <c r="B158" s="84" t="s">
        <v>223</v>
      </c>
      <c r="C158" s="84" t="s">
        <v>25</v>
      </c>
      <c r="D158" s="85">
        <v>0.41199999999999998</v>
      </c>
      <c r="E158" s="87">
        <v>1200</v>
      </c>
      <c r="F158" s="87">
        <v>494</v>
      </c>
      <c r="G158" s="84" t="s">
        <v>10</v>
      </c>
    </row>
    <row r="159" spans="1:7" x14ac:dyDescent="0.25">
      <c r="A159" s="84" t="s">
        <v>447</v>
      </c>
      <c r="B159" s="84" t="s">
        <v>110</v>
      </c>
      <c r="C159" s="84" t="s">
        <v>24</v>
      </c>
      <c r="D159" s="85">
        <v>0.01</v>
      </c>
      <c r="E159" s="87">
        <v>48762</v>
      </c>
      <c r="F159" s="87">
        <v>488</v>
      </c>
      <c r="G159" s="84" t="s">
        <v>10</v>
      </c>
    </row>
    <row r="160" spans="1:7" x14ac:dyDescent="0.25">
      <c r="A160" s="84" t="s">
        <v>470</v>
      </c>
      <c r="B160" s="84" t="s">
        <v>32</v>
      </c>
      <c r="C160" s="84" t="s">
        <v>24</v>
      </c>
      <c r="D160" s="85">
        <v>0.1734</v>
      </c>
      <c r="E160" s="87">
        <v>2774</v>
      </c>
      <c r="F160" s="87">
        <v>481</v>
      </c>
      <c r="G160" s="84" t="s">
        <v>10</v>
      </c>
    </row>
    <row r="161" spans="1:7" x14ac:dyDescent="0.25">
      <c r="A161" s="84" t="s">
        <v>387</v>
      </c>
      <c r="B161" s="84" t="s">
        <v>83</v>
      </c>
      <c r="C161" s="84" t="s">
        <v>60</v>
      </c>
      <c r="D161" s="85">
        <v>3.0599999999999999E-2</v>
      </c>
      <c r="E161" s="87">
        <v>5254</v>
      </c>
      <c r="F161" s="87">
        <v>161</v>
      </c>
      <c r="G161" s="84" t="s">
        <v>10</v>
      </c>
    </row>
    <row r="162" spans="1:7" x14ac:dyDescent="0.25">
      <c r="A162" s="84" t="s">
        <v>317</v>
      </c>
      <c r="B162" s="84" t="s">
        <v>147</v>
      </c>
      <c r="C162" s="84" t="s">
        <v>24</v>
      </c>
      <c r="D162" s="85">
        <v>6.6779999999999997E-4</v>
      </c>
      <c r="E162" s="87">
        <v>237874</v>
      </c>
      <c r="F162" s="87">
        <v>159</v>
      </c>
      <c r="G162" s="84" t="s">
        <v>10</v>
      </c>
    </row>
    <row r="163" spans="1:7" x14ac:dyDescent="0.25">
      <c r="A163" s="84" t="s">
        <v>413</v>
      </c>
      <c r="B163" s="84" t="s">
        <v>224</v>
      </c>
      <c r="C163" s="84" t="s">
        <v>24</v>
      </c>
      <c r="D163" s="85">
        <v>1.3299999999999999E-2</v>
      </c>
      <c r="E163" s="87">
        <v>11770</v>
      </c>
      <c r="F163" s="87">
        <v>157</v>
      </c>
      <c r="G163" s="84" t="s">
        <v>10</v>
      </c>
    </row>
    <row r="164" spans="1:7" x14ac:dyDescent="0.25">
      <c r="A164" s="84" t="s">
        <v>467</v>
      </c>
      <c r="B164" s="84" t="s">
        <v>143</v>
      </c>
      <c r="C164" s="84" t="s">
        <v>102</v>
      </c>
      <c r="D164" s="85">
        <v>4.1000000000000003E-3</v>
      </c>
      <c r="E164" s="87">
        <v>28393</v>
      </c>
      <c r="F164" s="87">
        <v>116</v>
      </c>
      <c r="G164" s="84" t="s">
        <v>10</v>
      </c>
    </row>
    <row r="165" spans="1:7" x14ac:dyDescent="0.25">
      <c r="A165" s="84" t="s">
        <v>415</v>
      </c>
      <c r="B165" s="84" t="s">
        <v>222</v>
      </c>
      <c r="C165" s="84" t="s">
        <v>25</v>
      </c>
      <c r="D165" s="85">
        <v>0.37740000000000001</v>
      </c>
      <c r="E165" s="87">
        <v>257</v>
      </c>
      <c r="F165" s="87">
        <v>97</v>
      </c>
      <c r="G165" s="84" t="s">
        <v>10</v>
      </c>
    </row>
    <row r="166" spans="1:7" x14ac:dyDescent="0.25">
      <c r="A166" s="84" t="s">
        <v>308</v>
      </c>
      <c r="B166" s="84" t="s">
        <v>82</v>
      </c>
      <c r="C166" s="84" t="s">
        <v>60</v>
      </c>
      <c r="D166" s="85">
        <v>0.02</v>
      </c>
      <c r="E166" s="87">
        <v>4487</v>
      </c>
      <c r="F166" s="87">
        <v>90</v>
      </c>
      <c r="G166" s="84" t="s">
        <v>10</v>
      </c>
    </row>
    <row r="167" spans="1:7" x14ac:dyDescent="0.25">
      <c r="A167" s="84" t="s">
        <v>307</v>
      </c>
      <c r="B167" s="84" t="s">
        <v>170</v>
      </c>
      <c r="C167" s="84" t="s">
        <v>11</v>
      </c>
      <c r="D167" s="85">
        <v>0.01</v>
      </c>
      <c r="E167" s="87">
        <v>6521</v>
      </c>
      <c r="F167" s="87">
        <v>65</v>
      </c>
      <c r="G167" s="84" t="s">
        <v>10</v>
      </c>
    </row>
    <row r="168" spans="1:7" x14ac:dyDescent="0.25">
      <c r="A168" s="84" t="s">
        <v>412</v>
      </c>
      <c r="B168" s="84" t="s">
        <v>225</v>
      </c>
      <c r="C168" s="84" t="s">
        <v>24</v>
      </c>
      <c r="D168" s="85">
        <v>1.3299999999999999E-2</v>
      </c>
      <c r="E168" s="87">
        <v>1975</v>
      </c>
      <c r="F168" s="87">
        <v>26</v>
      </c>
      <c r="G168" s="84" t="s">
        <v>10</v>
      </c>
    </row>
    <row r="169" spans="1:7" x14ac:dyDescent="0.25">
      <c r="A169" s="84" t="s">
        <v>494</v>
      </c>
      <c r="B169" s="84" t="s">
        <v>495</v>
      </c>
      <c r="C169" s="84" t="s">
        <v>24</v>
      </c>
      <c r="D169" s="85">
        <v>0</v>
      </c>
      <c r="E169" s="87">
        <v>454217</v>
      </c>
      <c r="F169" s="87">
        <v>0</v>
      </c>
      <c r="G169" s="84" t="s">
        <v>10</v>
      </c>
    </row>
    <row r="170" spans="1:7" x14ac:dyDescent="0.25">
      <c r="A170" s="84" t="s">
        <v>530</v>
      </c>
      <c r="B170" s="84" t="s">
        <v>42</v>
      </c>
      <c r="C170" s="84" t="s">
        <v>25</v>
      </c>
      <c r="D170" s="85">
        <v>0</v>
      </c>
      <c r="E170" s="87">
        <v>27075</v>
      </c>
      <c r="F170" s="87">
        <v>0</v>
      </c>
      <c r="G170" s="84" t="s">
        <v>10</v>
      </c>
    </row>
    <row r="171" spans="1:7" x14ac:dyDescent="0.25">
      <c r="A171" s="84" t="s">
        <v>529</v>
      </c>
      <c r="B171" s="84" t="s">
        <v>218</v>
      </c>
      <c r="C171" s="84" t="s">
        <v>25</v>
      </c>
      <c r="D171" s="85">
        <v>0</v>
      </c>
      <c r="E171" s="87">
        <v>59835</v>
      </c>
      <c r="F171" s="87">
        <v>0</v>
      </c>
      <c r="G171" s="84" t="s">
        <v>10</v>
      </c>
    </row>
    <row r="172" spans="1:7" x14ac:dyDescent="0.25">
      <c r="A172" s="84" t="s">
        <v>409</v>
      </c>
      <c r="B172" s="84" t="s">
        <v>227</v>
      </c>
      <c r="C172" s="84" t="s">
        <v>12</v>
      </c>
      <c r="D172" s="85">
        <v>0</v>
      </c>
      <c r="E172" s="87">
        <v>203085</v>
      </c>
      <c r="F172" s="87">
        <v>0</v>
      </c>
      <c r="G172" s="84" t="s">
        <v>10</v>
      </c>
    </row>
    <row r="173" spans="1:7" x14ac:dyDescent="0.25">
      <c r="A173" s="84" t="s">
        <v>459</v>
      </c>
      <c r="B173" s="84" t="s">
        <v>101</v>
      </c>
      <c r="C173" s="84" t="s">
        <v>24</v>
      </c>
      <c r="D173" s="85">
        <v>0</v>
      </c>
      <c r="E173" s="87">
        <v>202750</v>
      </c>
      <c r="F173" s="87">
        <v>0</v>
      </c>
      <c r="G173" s="84" t="s">
        <v>10</v>
      </c>
    </row>
    <row r="174" spans="1:7" x14ac:dyDescent="0.25">
      <c r="A174" s="84" t="s">
        <v>539</v>
      </c>
      <c r="B174" s="84" t="s">
        <v>211</v>
      </c>
      <c r="C174" s="84" t="s">
        <v>24</v>
      </c>
      <c r="D174" s="85">
        <v>0</v>
      </c>
      <c r="E174" s="87">
        <v>360927</v>
      </c>
      <c r="F174" s="87">
        <v>0</v>
      </c>
      <c r="G174" s="84" t="s">
        <v>10</v>
      </c>
    </row>
    <row r="175" spans="1:7" x14ac:dyDescent="0.25">
      <c r="A175" s="84" t="s">
        <v>538</v>
      </c>
      <c r="B175" s="84" t="s">
        <v>212</v>
      </c>
      <c r="C175" s="84" t="s">
        <v>24</v>
      </c>
      <c r="D175" s="85">
        <v>0</v>
      </c>
      <c r="E175" s="87">
        <v>262713</v>
      </c>
      <c r="F175" s="87">
        <v>0</v>
      </c>
      <c r="G175" s="84" t="s">
        <v>10</v>
      </c>
    </row>
    <row r="176" spans="1:7" x14ac:dyDescent="0.25">
      <c r="A176" s="84" t="s">
        <v>537</v>
      </c>
      <c r="B176" s="84" t="s">
        <v>213</v>
      </c>
      <c r="C176" s="84" t="s">
        <v>24</v>
      </c>
      <c r="D176" s="85">
        <v>0</v>
      </c>
      <c r="E176" s="87">
        <v>167271</v>
      </c>
      <c r="F176" s="87">
        <v>0</v>
      </c>
      <c r="G176" s="84" t="s">
        <v>10</v>
      </c>
    </row>
    <row r="177" spans="1:7" x14ac:dyDescent="0.25">
      <c r="A177" s="84" t="s">
        <v>406</v>
      </c>
      <c r="B177" s="84" t="s">
        <v>40</v>
      </c>
      <c r="C177" s="84" t="s">
        <v>25</v>
      </c>
      <c r="D177" s="85">
        <v>0</v>
      </c>
      <c r="E177" s="87">
        <v>47648</v>
      </c>
      <c r="F177" s="87">
        <v>0</v>
      </c>
      <c r="G177" s="84" t="s">
        <v>10</v>
      </c>
    </row>
    <row r="178" spans="1:7" x14ac:dyDescent="0.25">
      <c r="A178" s="84" t="s">
        <v>405</v>
      </c>
      <c r="B178" s="84" t="s">
        <v>134</v>
      </c>
      <c r="C178" s="84" t="s">
        <v>12</v>
      </c>
      <c r="D178" s="85">
        <v>0</v>
      </c>
      <c r="E178" s="87">
        <v>26010</v>
      </c>
      <c r="F178" s="87">
        <v>0</v>
      </c>
      <c r="G178" s="84" t="s">
        <v>10</v>
      </c>
    </row>
    <row r="179" spans="1:7" x14ac:dyDescent="0.25">
      <c r="A179" s="84" t="s">
        <v>536</v>
      </c>
      <c r="B179" s="84" t="s">
        <v>111</v>
      </c>
      <c r="C179" s="84" t="s">
        <v>24</v>
      </c>
      <c r="D179" s="85">
        <v>0</v>
      </c>
      <c r="E179" s="87">
        <v>685</v>
      </c>
      <c r="F179" s="87">
        <v>0</v>
      </c>
      <c r="G179" s="84" t="s">
        <v>10</v>
      </c>
    </row>
    <row r="180" spans="1:7" x14ac:dyDescent="0.25">
      <c r="A180" s="84" t="s">
        <v>492</v>
      </c>
      <c r="B180" s="84" t="s">
        <v>493</v>
      </c>
      <c r="C180" s="84" t="s">
        <v>24</v>
      </c>
      <c r="D180" s="85">
        <v>0</v>
      </c>
      <c r="E180" s="87">
        <v>47238</v>
      </c>
      <c r="F180" s="87">
        <v>0</v>
      </c>
      <c r="G180" s="84" t="s">
        <v>10</v>
      </c>
    </row>
    <row r="181" spans="1:7" x14ac:dyDescent="0.25">
      <c r="A181" s="84" t="s">
        <v>483</v>
      </c>
      <c r="B181" s="84" t="s">
        <v>484</v>
      </c>
      <c r="C181" s="84" t="s">
        <v>25</v>
      </c>
      <c r="D181" s="85">
        <v>0</v>
      </c>
      <c r="E181" s="87">
        <v>6893</v>
      </c>
      <c r="F181" s="87">
        <v>0</v>
      </c>
      <c r="G181" s="84" t="s">
        <v>10</v>
      </c>
    </row>
    <row r="182" spans="1:7" x14ac:dyDescent="0.25">
      <c r="A182" s="84" t="s">
        <v>490</v>
      </c>
      <c r="B182" s="84" t="s">
        <v>491</v>
      </c>
      <c r="C182" s="84" t="s">
        <v>24</v>
      </c>
      <c r="D182" s="85">
        <v>0</v>
      </c>
      <c r="E182" s="87">
        <v>259866</v>
      </c>
      <c r="F182" s="87">
        <v>0</v>
      </c>
      <c r="G182" s="84" t="s">
        <v>10</v>
      </c>
    </row>
    <row r="183" spans="1:7" x14ac:dyDescent="0.25">
      <c r="A183" s="84" t="s">
        <v>488</v>
      </c>
      <c r="B183" s="84" t="s">
        <v>489</v>
      </c>
      <c r="C183" s="84" t="s">
        <v>24</v>
      </c>
      <c r="D183" s="85">
        <v>0</v>
      </c>
      <c r="E183" s="87">
        <v>208241</v>
      </c>
      <c r="F183" s="87">
        <v>0</v>
      </c>
      <c r="G183" s="84" t="s">
        <v>10</v>
      </c>
    </row>
    <row r="184" spans="1:7" x14ac:dyDescent="0.25">
      <c r="A184" s="84" t="s">
        <v>382</v>
      </c>
      <c r="B184" s="84" t="s">
        <v>232</v>
      </c>
      <c r="C184" s="84" t="s">
        <v>76</v>
      </c>
      <c r="D184" s="85">
        <v>0</v>
      </c>
      <c r="E184" s="87">
        <v>1313151</v>
      </c>
      <c r="F184" s="87">
        <v>0</v>
      </c>
      <c r="G184" s="84" t="s">
        <v>10</v>
      </c>
    </row>
    <row r="185" spans="1:7" x14ac:dyDescent="0.25">
      <c r="A185" s="84" t="s">
        <v>383</v>
      </c>
      <c r="B185" s="84" t="s">
        <v>231</v>
      </c>
      <c r="C185" s="84" t="s">
        <v>76</v>
      </c>
      <c r="D185" s="85">
        <v>0</v>
      </c>
      <c r="E185" s="87">
        <v>1374724</v>
      </c>
      <c r="F185" s="87">
        <v>0</v>
      </c>
      <c r="G185" s="84" t="s">
        <v>10</v>
      </c>
    </row>
    <row r="186" spans="1:7" x14ac:dyDescent="0.25">
      <c r="A186" s="84" t="s">
        <v>301</v>
      </c>
      <c r="B186" s="84" t="s">
        <v>247</v>
      </c>
      <c r="C186" s="84" t="s">
        <v>172</v>
      </c>
      <c r="D186" s="85">
        <v>0</v>
      </c>
      <c r="E186" s="87">
        <v>3510</v>
      </c>
      <c r="F186" s="87">
        <v>0</v>
      </c>
      <c r="G186" s="84" t="s">
        <v>10</v>
      </c>
    </row>
    <row r="187" spans="1:7" x14ac:dyDescent="0.25">
      <c r="A187" s="84" t="s">
        <v>477</v>
      </c>
      <c r="B187" s="84" t="s">
        <v>478</v>
      </c>
      <c r="C187" s="84" t="s">
        <v>24</v>
      </c>
      <c r="D187" s="85">
        <v>0</v>
      </c>
      <c r="E187" s="87">
        <v>199964</v>
      </c>
      <c r="F187" s="87">
        <v>0</v>
      </c>
      <c r="G187" s="84" t="s">
        <v>10</v>
      </c>
    </row>
    <row r="188" spans="1:7" x14ac:dyDescent="0.25">
      <c r="A188" s="84" t="s">
        <v>475</v>
      </c>
      <c r="B188" s="84" t="s">
        <v>476</v>
      </c>
      <c r="C188" s="84" t="s">
        <v>24</v>
      </c>
      <c r="D188" s="85">
        <v>0</v>
      </c>
      <c r="E188" s="87">
        <v>407878</v>
      </c>
      <c r="F188" s="87">
        <v>0</v>
      </c>
      <c r="G188" s="84" t="s">
        <v>10</v>
      </c>
    </row>
    <row r="189" spans="1:7" x14ac:dyDescent="0.25">
      <c r="A189" s="84" t="s">
        <v>481</v>
      </c>
      <c r="B189" s="84" t="s">
        <v>482</v>
      </c>
      <c r="C189" s="84" t="s">
        <v>24</v>
      </c>
      <c r="D189" s="85">
        <v>0</v>
      </c>
      <c r="E189" s="87">
        <v>241365</v>
      </c>
      <c r="F189" s="87">
        <v>0</v>
      </c>
      <c r="G189" s="84" t="s">
        <v>10</v>
      </c>
    </row>
    <row r="190" spans="1:7" x14ac:dyDescent="0.25">
      <c r="A190" s="84" t="s">
        <v>479</v>
      </c>
      <c r="B190" s="84" t="s">
        <v>480</v>
      </c>
      <c r="C190" s="84" t="s">
        <v>24</v>
      </c>
      <c r="D190" s="85">
        <v>0</v>
      </c>
      <c r="E190" s="87">
        <v>879663</v>
      </c>
      <c r="F190" s="87">
        <v>0</v>
      </c>
      <c r="G190" s="84" t="s">
        <v>10</v>
      </c>
    </row>
    <row r="191" spans="1:7" x14ac:dyDescent="0.25">
      <c r="A191" s="84" t="s">
        <v>420</v>
      </c>
      <c r="B191" s="84" t="s">
        <v>137</v>
      </c>
      <c r="C191" s="84" t="s">
        <v>49</v>
      </c>
      <c r="D191" s="85">
        <v>0</v>
      </c>
      <c r="E191" s="87">
        <v>317906</v>
      </c>
      <c r="F191" s="87">
        <v>0</v>
      </c>
      <c r="G191" s="84" t="s">
        <v>10</v>
      </c>
    </row>
    <row r="192" spans="1:7" x14ac:dyDescent="0.25">
      <c r="A192" s="84" t="s">
        <v>384</v>
      </c>
      <c r="B192" s="84" t="s">
        <v>230</v>
      </c>
      <c r="C192" s="84" t="s">
        <v>76</v>
      </c>
      <c r="D192" s="85">
        <v>0</v>
      </c>
      <c r="E192" s="87">
        <v>513089</v>
      </c>
      <c r="F192" s="87">
        <v>0</v>
      </c>
      <c r="G192" s="84" t="s">
        <v>10</v>
      </c>
    </row>
    <row r="193" spans="1:7" x14ac:dyDescent="0.25">
      <c r="A193" s="84" t="s">
        <v>486</v>
      </c>
      <c r="B193" s="84" t="s">
        <v>487</v>
      </c>
      <c r="C193" s="84" t="s">
        <v>24</v>
      </c>
      <c r="D193" s="85">
        <v>0</v>
      </c>
      <c r="E193" s="87">
        <v>198880</v>
      </c>
      <c r="F193" s="87">
        <v>0</v>
      </c>
      <c r="G193" s="84" t="s">
        <v>10</v>
      </c>
    </row>
    <row r="194" spans="1:7" x14ac:dyDescent="0.25">
      <c r="A194" s="84" t="s">
        <v>300</v>
      </c>
      <c r="B194" s="84" t="s">
        <v>175</v>
      </c>
      <c r="C194" s="84" t="s">
        <v>12</v>
      </c>
      <c r="D194" s="85">
        <v>0</v>
      </c>
      <c r="E194" s="87">
        <v>9357</v>
      </c>
      <c r="F194" s="87">
        <v>0</v>
      </c>
      <c r="G194" s="84" t="s">
        <v>10</v>
      </c>
    </row>
    <row r="195" spans="1:7" x14ac:dyDescent="0.25">
      <c r="A195" s="84" t="s">
        <v>404</v>
      </c>
      <c r="B195" s="84" t="s">
        <v>176</v>
      </c>
      <c r="C195" s="84" t="s">
        <v>144</v>
      </c>
      <c r="D195" s="85">
        <v>0</v>
      </c>
      <c r="E195" s="87">
        <v>14439</v>
      </c>
      <c r="F195" s="87">
        <v>0</v>
      </c>
      <c r="G195" s="84" t="s">
        <v>10</v>
      </c>
    </row>
    <row r="196" spans="1:7" x14ac:dyDescent="0.25">
      <c r="A196" s="84" t="s">
        <v>393</v>
      </c>
      <c r="B196" s="84" t="s">
        <v>129</v>
      </c>
      <c r="C196" s="84" t="s">
        <v>11</v>
      </c>
      <c r="D196" s="85">
        <v>0</v>
      </c>
      <c r="E196" s="87">
        <v>3399</v>
      </c>
      <c r="F196" s="87">
        <v>0</v>
      </c>
      <c r="G196" s="84" t="s">
        <v>10</v>
      </c>
    </row>
    <row r="197" spans="1:7" x14ac:dyDescent="0.25">
      <c r="A197" s="84" t="s">
        <v>378</v>
      </c>
      <c r="B197" s="84" t="s">
        <v>233</v>
      </c>
      <c r="C197" s="84" t="s">
        <v>11</v>
      </c>
      <c r="D197" s="85">
        <v>0</v>
      </c>
      <c r="E197" s="87">
        <v>19411</v>
      </c>
      <c r="F197" s="87">
        <v>0</v>
      </c>
      <c r="G197" s="84" t="s">
        <v>10</v>
      </c>
    </row>
    <row r="198" spans="1:7" x14ac:dyDescent="0.25">
      <c r="A198" s="84" t="s">
        <v>402</v>
      </c>
      <c r="B198" s="84" t="s">
        <v>132</v>
      </c>
      <c r="C198" s="84" t="s">
        <v>25</v>
      </c>
      <c r="D198" s="85">
        <v>0</v>
      </c>
      <c r="E198" s="87">
        <v>3957</v>
      </c>
      <c r="F198" s="87">
        <v>0</v>
      </c>
      <c r="G198" s="84" t="s">
        <v>10</v>
      </c>
    </row>
    <row r="199" spans="1:7" x14ac:dyDescent="0.25">
      <c r="A199" s="84" t="s">
        <v>392</v>
      </c>
      <c r="B199" s="84" t="s">
        <v>229</v>
      </c>
      <c r="C199" s="84" t="s">
        <v>24</v>
      </c>
      <c r="D199" s="85">
        <v>0</v>
      </c>
      <c r="E199" s="87">
        <v>73575</v>
      </c>
      <c r="F199" s="87">
        <v>0</v>
      </c>
      <c r="G199" s="84" t="s">
        <v>10</v>
      </c>
    </row>
    <row r="200" spans="1:7" x14ac:dyDescent="0.25">
      <c r="A200" s="84" t="s">
        <v>391</v>
      </c>
      <c r="B200" s="84" t="s">
        <v>114</v>
      </c>
      <c r="C200" s="84" t="s">
        <v>11</v>
      </c>
      <c r="D200" s="85">
        <v>0</v>
      </c>
      <c r="E200" s="87">
        <v>4701</v>
      </c>
      <c r="F200" s="87">
        <v>0</v>
      </c>
      <c r="G200" s="84" t="s">
        <v>10</v>
      </c>
    </row>
    <row r="201" spans="1:7" x14ac:dyDescent="0.25">
      <c r="A201" s="84" t="s">
        <v>457</v>
      </c>
      <c r="B201" s="84" t="s">
        <v>162</v>
      </c>
      <c r="C201" s="84" t="s">
        <v>26</v>
      </c>
      <c r="D201" s="85">
        <v>0</v>
      </c>
      <c r="E201" s="87">
        <v>156180</v>
      </c>
      <c r="F201" s="87">
        <v>0</v>
      </c>
      <c r="G201" s="84" t="s">
        <v>10</v>
      </c>
    </row>
    <row r="202" spans="1:7" x14ac:dyDescent="0.25">
      <c r="A202" s="84" t="s">
        <v>541</v>
      </c>
      <c r="B202" s="84" t="s">
        <v>209</v>
      </c>
      <c r="C202" s="84" t="s">
        <v>24</v>
      </c>
      <c r="D202" s="85">
        <v>0</v>
      </c>
      <c r="E202" s="87">
        <v>121695</v>
      </c>
      <c r="F202" s="87">
        <v>0</v>
      </c>
      <c r="G202" s="84" t="s">
        <v>10</v>
      </c>
    </row>
    <row r="203" spans="1:7" x14ac:dyDescent="0.25">
      <c r="A203" s="84" t="s">
        <v>540</v>
      </c>
      <c r="B203" s="84" t="s">
        <v>210</v>
      </c>
      <c r="C203" s="84" t="s">
        <v>24</v>
      </c>
      <c r="D203" s="85">
        <v>0</v>
      </c>
      <c r="E203" s="87">
        <v>208160</v>
      </c>
      <c r="F203" s="87">
        <v>0</v>
      </c>
      <c r="G203" s="84" t="s">
        <v>10</v>
      </c>
    </row>
    <row r="204" spans="1:7" x14ac:dyDescent="0.25">
      <c r="A204" s="84" t="s">
        <v>542</v>
      </c>
      <c r="B204" s="84" t="s">
        <v>208</v>
      </c>
      <c r="C204" s="84" t="s">
        <v>24</v>
      </c>
      <c r="D204" s="85">
        <v>0</v>
      </c>
      <c r="E204" s="87">
        <v>63173</v>
      </c>
      <c r="F204" s="87">
        <v>0</v>
      </c>
      <c r="G204" s="84" t="s">
        <v>10</v>
      </c>
    </row>
    <row r="205" spans="1:7" x14ac:dyDescent="0.25">
      <c r="A205" s="84" t="s">
        <v>462</v>
      </c>
      <c r="B205" s="84" t="s">
        <v>33</v>
      </c>
      <c r="C205" s="84" t="s">
        <v>24</v>
      </c>
      <c r="D205" s="85">
        <v>0</v>
      </c>
      <c r="E205" s="87">
        <v>23799</v>
      </c>
      <c r="F205" s="87">
        <v>0</v>
      </c>
      <c r="G205" s="84" t="s">
        <v>10</v>
      </c>
    </row>
    <row r="206" spans="1:7" x14ac:dyDescent="0.25">
      <c r="A206" s="84" t="s">
        <v>299</v>
      </c>
      <c r="B206" s="84" t="s">
        <v>248</v>
      </c>
      <c r="C206" s="84" t="s">
        <v>12</v>
      </c>
      <c r="D206" s="85">
        <v>0</v>
      </c>
      <c r="E206" s="87">
        <v>11173</v>
      </c>
      <c r="F206" s="87">
        <v>0</v>
      </c>
      <c r="G206" s="84" t="s">
        <v>10</v>
      </c>
    </row>
    <row r="207" spans="1:7" x14ac:dyDescent="0.25">
      <c r="A207" s="84" t="s">
        <v>375</v>
      </c>
      <c r="B207" s="84" t="s">
        <v>238</v>
      </c>
      <c r="C207" s="84" t="s">
        <v>76</v>
      </c>
      <c r="D207" s="85">
        <v>0</v>
      </c>
      <c r="E207" s="87">
        <v>2761145</v>
      </c>
      <c r="F207" s="87">
        <v>0</v>
      </c>
      <c r="G207" s="84" t="s">
        <v>10</v>
      </c>
    </row>
    <row r="208" spans="1:7" x14ac:dyDescent="0.25">
      <c r="A208" s="84" t="s">
        <v>456</v>
      </c>
      <c r="B208" s="84" t="s">
        <v>112</v>
      </c>
      <c r="C208" s="84" t="s">
        <v>24</v>
      </c>
      <c r="D208" s="85">
        <v>0</v>
      </c>
      <c r="E208" s="87">
        <v>799</v>
      </c>
      <c r="F208" s="87">
        <v>0</v>
      </c>
      <c r="G208" s="84" t="s">
        <v>10</v>
      </c>
    </row>
    <row r="209" spans="1:7" x14ac:dyDescent="0.25">
      <c r="A209" s="84" t="s">
        <v>373</v>
      </c>
      <c r="B209" s="84" t="s">
        <v>119</v>
      </c>
      <c r="C209" s="84" t="s">
        <v>26</v>
      </c>
      <c r="D209" s="85">
        <v>0</v>
      </c>
      <c r="E209" s="87">
        <v>159974</v>
      </c>
      <c r="F209" s="87">
        <v>0</v>
      </c>
      <c r="G209" s="84" t="s">
        <v>10</v>
      </c>
    </row>
    <row r="210" spans="1:7" x14ac:dyDescent="0.25">
      <c r="A210" s="84" t="s">
        <v>390</v>
      </c>
      <c r="B210" s="84" t="s">
        <v>64</v>
      </c>
      <c r="C210" s="84" t="s">
        <v>11</v>
      </c>
      <c r="D210" s="85">
        <v>0</v>
      </c>
      <c r="E210" s="87">
        <v>5622</v>
      </c>
      <c r="F210" s="87">
        <v>0</v>
      </c>
      <c r="G210" s="84" t="s">
        <v>10</v>
      </c>
    </row>
    <row r="211" spans="1:7" x14ac:dyDescent="0.25">
      <c r="A211" s="84" t="s">
        <v>400</v>
      </c>
      <c r="B211" s="84" t="s">
        <v>56</v>
      </c>
      <c r="C211" s="84" t="s">
        <v>24</v>
      </c>
      <c r="D211" s="85">
        <v>0</v>
      </c>
      <c r="E211" s="87">
        <v>16387</v>
      </c>
      <c r="F211" s="87">
        <v>0</v>
      </c>
      <c r="G211" s="84" t="s">
        <v>10</v>
      </c>
    </row>
    <row r="212" spans="1:7" x14ac:dyDescent="0.25">
      <c r="A212" s="84" t="s">
        <v>352</v>
      </c>
      <c r="B212" s="84" t="s">
        <v>122</v>
      </c>
      <c r="C212" s="84" t="s">
        <v>17</v>
      </c>
      <c r="D212" s="85">
        <v>0</v>
      </c>
      <c r="E212" s="87">
        <v>5800</v>
      </c>
      <c r="F212" s="87">
        <v>0</v>
      </c>
      <c r="G212" s="84" t="s">
        <v>10</v>
      </c>
    </row>
    <row r="213" spans="1:7" x14ac:dyDescent="0.25">
      <c r="A213" s="84" t="s">
        <v>519</v>
      </c>
      <c r="B213" s="84" t="s">
        <v>62</v>
      </c>
      <c r="C213" s="84" t="s">
        <v>11</v>
      </c>
      <c r="D213" s="85">
        <v>0</v>
      </c>
      <c r="E213" s="87">
        <v>23500</v>
      </c>
      <c r="F213" s="87">
        <v>0</v>
      </c>
      <c r="G213" s="84" t="s">
        <v>10</v>
      </c>
    </row>
    <row r="214" spans="1:7" x14ac:dyDescent="0.25">
      <c r="A214" s="84" t="s">
        <v>455</v>
      </c>
      <c r="B214" s="84" t="s">
        <v>104</v>
      </c>
      <c r="C214" s="84" t="s">
        <v>24</v>
      </c>
      <c r="D214" s="85">
        <v>0</v>
      </c>
      <c r="E214" s="87">
        <v>56852</v>
      </c>
      <c r="F214" s="87">
        <v>0</v>
      </c>
      <c r="G214" s="84" t="s">
        <v>10</v>
      </c>
    </row>
    <row r="215" spans="1:7" x14ac:dyDescent="0.25">
      <c r="A215" s="84" t="s">
        <v>372</v>
      </c>
      <c r="B215" s="84" t="s">
        <v>85</v>
      </c>
      <c r="C215" s="84" t="s">
        <v>76</v>
      </c>
      <c r="D215" s="85">
        <v>0</v>
      </c>
      <c r="E215" s="87">
        <v>4794924</v>
      </c>
      <c r="F215" s="87">
        <v>0</v>
      </c>
      <c r="G215" s="84" t="s">
        <v>10</v>
      </c>
    </row>
    <row r="216" spans="1:7" x14ac:dyDescent="0.25">
      <c r="A216" s="84" t="s">
        <v>389</v>
      </c>
      <c r="B216" s="84" t="s">
        <v>79</v>
      </c>
      <c r="C216" s="84" t="s">
        <v>26</v>
      </c>
      <c r="D216" s="85">
        <v>0</v>
      </c>
      <c r="E216" s="87">
        <v>10340</v>
      </c>
      <c r="F216" s="87">
        <v>0</v>
      </c>
      <c r="G216" s="84" t="s">
        <v>10</v>
      </c>
    </row>
    <row r="217" spans="1:7" x14ac:dyDescent="0.25">
      <c r="A217" s="84" t="s">
        <v>398</v>
      </c>
      <c r="B217" s="84" t="s">
        <v>127</v>
      </c>
      <c r="C217" s="84" t="s">
        <v>12</v>
      </c>
      <c r="D217" s="85">
        <v>0</v>
      </c>
      <c r="E217" s="87">
        <v>89068</v>
      </c>
      <c r="F217" s="87">
        <v>0</v>
      </c>
      <c r="G217" s="84" t="s">
        <v>10</v>
      </c>
    </row>
    <row r="218" spans="1:7" x14ac:dyDescent="0.25">
      <c r="A218" s="84" t="s">
        <v>543</v>
      </c>
      <c r="B218" s="84" t="s">
        <v>207</v>
      </c>
      <c r="C218" s="84" t="s">
        <v>24</v>
      </c>
      <c r="D218" s="85">
        <v>0</v>
      </c>
      <c r="E218" s="87">
        <v>208160</v>
      </c>
      <c r="F218" s="87">
        <v>0</v>
      </c>
      <c r="G218" s="84" t="s">
        <v>10</v>
      </c>
    </row>
    <row r="219" spans="1:7" x14ac:dyDescent="0.25">
      <c r="A219" s="84" t="s">
        <v>460</v>
      </c>
      <c r="B219" s="84" t="s">
        <v>36</v>
      </c>
      <c r="C219" s="84" t="s">
        <v>25</v>
      </c>
      <c r="D219" s="85">
        <v>0</v>
      </c>
      <c r="E219" s="87">
        <v>46356</v>
      </c>
      <c r="F219" s="87">
        <v>0</v>
      </c>
      <c r="G219" s="84" t="s">
        <v>10</v>
      </c>
    </row>
    <row r="220" spans="1:7" x14ac:dyDescent="0.25">
      <c r="A220" s="84" t="s">
        <v>377</v>
      </c>
      <c r="B220" s="84" t="s">
        <v>164</v>
      </c>
      <c r="C220" s="84" t="s">
        <v>12</v>
      </c>
      <c r="D220" s="85">
        <v>0</v>
      </c>
      <c r="E220" s="87">
        <v>45849</v>
      </c>
      <c r="F220" s="87">
        <v>0</v>
      </c>
      <c r="G220" s="84" t="s">
        <v>10</v>
      </c>
    </row>
    <row r="221" spans="1:7" x14ac:dyDescent="0.25">
      <c r="A221" s="84" t="s">
        <v>388</v>
      </c>
      <c r="B221" s="84" t="s">
        <v>58</v>
      </c>
      <c r="C221" s="84" t="s">
        <v>25</v>
      </c>
      <c r="D221" s="85">
        <v>0</v>
      </c>
      <c r="E221" s="87">
        <v>7255</v>
      </c>
      <c r="F221" s="87">
        <v>0</v>
      </c>
      <c r="G221" s="84" t="s">
        <v>10</v>
      </c>
    </row>
    <row r="222" spans="1:7" x14ac:dyDescent="0.25">
      <c r="A222" s="84" t="s">
        <v>376</v>
      </c>
      <c r="B222" s="84" t="s">
        <v>234</v>
      </c>
      <c r="C222" s="84" t="s">
        <v>12</v>
      </c>
      <c r="D222" s="85">
        <v>0</v>
      </c>
      <c r="E222" s="87">
        <v>94474</v>
      </c>
      <c r="F222" s="87">
        <v>0</v>
      </c>
      <c r="G222" s="84" t="s">
        <v>10</v>
      </c>
    </row>
    <row r="223" spans="1:7" x14ac:dyDescent="0.25">
      <c r="A223" s="84" t="s">
        <v>454</v>
      </c>
      <c r="B223" s="84" t="s">
        <v>65</v>
      </c>
      <c r="C223" s="84" t="s">
        <v>11</v>
      </c>
      <c r="D223" s="85">
        <v>0</v>
      </c>
      <c r="E223" s="87">
        <v>18768</v>
      </c>
      <c r="F223" s="87">
        <v>0</v>
      </c>
      <c r="G223" s="84" t="s">
        <v>10</v>
      </c>
    </row>
    <row r="224" spans="1:7" x14ac:dyDescent="0.25">
      <c r="A224" s="84" t="s">
        <v>343</v>
      </c>
      <c r="B224" s="84" t="s">
        <v>171</v>
      </c>
      <c r="C224" s="84" t="s">
        <v>172</v>
      </c>
      <c r="D224" s="85">
        <v>0</v>
      </c>
      <c r="E224" s="87">
        <v>21</v>
      </c>
      <c r="F224" s="87">
        <v>0</v>
      </c>
      <c r="G224" s="84" t="s">
        <v>10</v>
      </c>
    </row>
    <row r="225" spans="1:7" x14ac:dyDescent="0.25">
      <c r="A225" s="84" t="s">
        <v>371</v>
      </c>
      <c r="B225" s="84" t="s">
        <v>146</v>
      </c>
      <c r="C225" s="84" t="s">
        <v>11</v>
      </c>
      <c r="D225" s="85">
        <v>0</v>
      </c>
      <c r="E225" s="87">
        <v>588</v>
      </c>
      <c r="F225" s="87">
        <v>0</v>
      </c>
      <c r="G225" s="84" t="s">
        <v>10</v>
      </c>
    </row>
    <row r="226" spans="1:7" x14ac:dyDescent="0.25">
      <c r="A226" s="84" t="s">
        <v>385</v>
      </c>
      <c r="B226" s="84" t="s">
        <v>113</v>
      </c>
      <c r="C226" s="84" t="s">
        <v>11</v>
      </c>
      <c r="D226" s="85">
        <v>0</v>
      </c>
      <c r="E226" s="87">
        <v>4701</v>
      </c>
      <c r="F226" s="87">
        <v>0</v>
      </c>
      <c r="G226" s="84" t="s">
        <v>10</v>
      </c>
    </row>
    <row r="227" spans="1:7" x14ac:dyDescent="0.25">
      <c r="A227" s="84" t="s">
        <v>339</v>
      </c>
      <c r="B227" s="84" t="s">
        <v>160</v>
      </c>
      <c r="C227" s="84" t="s">
        <v>26</v>
      </c>
      <c r="D227" s="85">
        <v>0</v>
      </c>
      <c r="E227" s="87">
        <v>66292</v>
      </c>
      <c r="F227" s="87">
        <v>0</v>
      </c>
      <c r="G227" s="84" t="s">
        <v>10</v>
      </c>
    </row>
    <row r="228" spans="1:7" x14ac:dyDescent="0.25">
      <c r="A228" s="84" t="s">
        <v>513</v>
      </c>
      <c r="B228" s="84" t="s">
        <v>87</v>
      </c>
      <c r="C228" s="84" t="s">
        <v>24</v>
      </c>
      <c r="D228" s="85">
        <v>0</v>
      </c>
      <c r="E228" s="87">
        <v>51866</v>
      </c>
      <c r="F228" s="87">
        <v>0</v>
      </c>
      <c r="G228" s="84" t="s">
        <v>10</v>
      </c>
    </row>
    <row r="229" spans="1:7" x14ac:dyDescent="0.25">
      <c r="A229" s="84" t="s">
        <v>533</v>
      </c>
      <c r="B229" s="84" t="s">
        <v>115</v>
      </c>
      <c r="C229" s="84" t="s">
        <v>11</v>
      </c>
      <c r="D229" s="85">
        <v>0</v>
      </c>
      <c r="E229" s="87">
        <v>4701</v>
      </c>
      <c r="F229" s="87">
        <v>0</v>
      </c>
      <c r="G229" s="84" t="s">
        <v>10</v>
      </c>
    </row>
    <row r="230" spans="1:7" x14ac:dyDescent="0.25">
      <c r="A230" s="84" t="s">
        <v>532</v>
      </c>
      <c r="B230" s="84" t="s">
        <v>116</v>
      </c>
      <c r="C230" s="84" t="s">
        <v>11</v>
      </c>
      <c r="D230" s="85">
        <v>0</v>
      </c>
      <c r="E230" s="87">
        <v>4701</v>
      </c>
      <c r="F230" s="87">
        <v>0</v>
      </c>
      <c r="G230" s="84" t="s">
        <v>10</v>
      </c>
    </row>
    <row r="231" spans="1:7" x14ac:dyDescent="0.25">
      <c r="A231" s="84" t="s">
        <v>531</v>
      </c>
      <c r="B231" s="84" t="s">
        <v>166</v>
      </c>
      <c r="C231" s="84" t="s">
        <v>25</v>
      </c>
      <c r="D231" s="85">
        <v>0</v>
      </c>
      <c r="E231" s="87">
        <v>28516</v>
      </c>
      <c r="F231" s="87">
        <v>0</v>
      </c>
      <c r="G231" s="84" t="s">
        <v>10</v>
      </c>
    </row>
    <row r="232" spans="1:7" x14ac:dyDescent="0.25">
      <c r="A232" s="84" t="s">
        <v>587</v>
      </c>
      <c r="B232" s="84" t="s">
        <v>588</v>
      </c>
      <c r="C232" s="84" t="s">
        <v>26</v>
      </c>
      <c r="D232" s="85">
        <v>0</v>
      </c>
      <c r="E232" s="87">
        <v>431181</v>
      </c>
      <c r="F232" s="87">
        <v>0</v>
      </c>
      <c r="G232" s="84" t="s">
        <v>589</v>
      </c>
    </row>
    <row r="233" spans="1:7" x14ac:dyDescent="0.25">
      <c r="A233" s="84" t="s">
        <v>485</v>
      </c>
      <c r="B233" s="84" t="s">
        <v>282</v>
      </c>
      <c r="C233" s="84" t="s">
        <v>93</v>
      </c>
      <c r="D233" s="85">
        <v>0</v>
      </c>
      <c r="E233" s="87">
        <v>201711</v>
      </c>
      <c r="F233" s="87">
        <v>0</v>
      </c>
      <c r="G233" s="84" t="s">
        <v>255</v>
      </c>
    </row>
    <row r="234" spans="1:7" x14ac:dyDescent="0.25">
      <c r="A234" s="84" t="s">
        <v>585</v>
      </c>
      <c r="B234" s="84" t="s">
        <v>586</v>
      </c>
      <c r="C234" s="84" t="s">
        <v>26</v>
      </c>
      <c r="D234" s="85">
        <v>0</v>
      </c>
      <c r="E234" s="87">
        <v>345541</v>
      </c>
      <c r="F234" s="87">
        <v>0</v>
      </c>
      <c r="G234" s="84" t="s">
        <v>255</v>
      </c>
    </row>
    <row r="235" spans="1:7" x14ac:dyDescent="0.25">
      <c r="A235" s="84" t="s">
        <v>357</v>
      </c>
      <c r="B235" s="84" t="s">
        <v>66</v>
      </c>
      <c r="C235" s="84" t="s">
        <v>17</v>
      </c>
      <c r="D235" s="85">
        <v>202</v>
      </c>
      <c r="E235" s="87">
        <v>1380</v>
      </c>
      <c r="F235" s="87">
        <v>278760</v>
      </c>
      <c r="G235" s="84" t="s">
        <v>67</v>
      </c>
    </row>
    <row r="236" spans="1:7" x14ac:dyDescent="0.25">
      <c r="A236" s="84" t="s">
        <v>399</v>
      </c>
      <c r="B236" s="84" t="s">
        <v>92</v>
      </c>
      <c r="C236" s="84" t="s">
        <v>25</v>
      </c>
      <c r="D236" s="85">
        <v>0</v>
      </c>
      <c r="E236" s="87">
        <v>40258</v>
      </c>
      <c r="F236" s="87">
        <v>0</v>
      </c>
      <c r="G236" s="84" t="s">
        <v>67</v>
      </c>
    </row>
    <row r="237" spans="1:7" x14ac:dyDescent="0.25">
      <c r="A237" s="91"/>
      <c r="B237" s="84" t="s">
        <v>590</v>
      </c>
      <c r="C237" s="84" t="s">
        <v>288</v>
      </c>
      <c r="D237" s="85">
        <v>0</v>
      </c>
      <c r="E237" s="87">
        <v>603177</v>
      </c>
      <c r="F237" s="87">
        <v>0</v>
      </c>
      <c r="G237" s="84" t="s">
        <v>67</v>
      </c>
    </row>
    <row r="238" spans="1:7" x14ac:dyDescent="0.25">
      <c r="A238" s="84" t="s">
        <v>335</v>
      </c>
      <c r="B238" s="84" t="s">
        <v>47</v>
      </c>
      <c r="C238" s="84" t="s">
        <v>14</v>
      </c>
      <c r="D238" s="85">
        <v>1</v>
      </c>
      <c r="E238" s="87">
        <v>503206</v>
      </c>
      <c r="F238" s="87">
        <v>503206</v>
      </c>
      <c r="G238" s="84" t="s">
        <v>15</v>
      </c>
    </row>
    <row r="239" spans="1:7" x14ac:dyDescent="0.25">
      <c r="A239" s="84" t="s">
        <v>306</v>
      </c>
      <c r="B239" s="84" t="s">
        <v>13</v>
      </c>
      <c r="C239" s="84" t="s">
        <v>14</v>
      </c>
      <c r="D239" s="85">
        <v>0.99337500000000001</v>
      </c>
      <c r="E239" s="87">
        <v>256362</v>
      </c>
      <c r="F239" s="87">
        <v>254665</v>
      </c>
      <c r="G239" s="84" t="s">
        <v>15</v>
      </c>
    </row>
    <row r="240" spans="1:7" x14ac:dyDescent="0.25">
      <c r="A240" s="84" t="s">
        <v>320</v>
      </c>
      <c r="B240" s="84" t="s">
        <v>206</v>
      </c>
      <c r="C240" s="84" t="s">
        <v>14</v>
      </c>
      <c r="D240" s="85">
        <v>0.16800000000000001</v>
      </c>
      <c r="E240" s="87">
        <v>428361</v>
      </c>
      <c r="F240" s="87">
        <v>71965</v>
      </c>
      <c r="G240" s="84" t="s">
        <v>15</v>
      </c>
    </row>
    <row r="241" spans="1:7" x14ac:dyDescent="0.25">
      <c r="A241" s="84" t="s">
        <v>325</v>
      </c>
      <c r="B241" s="84" t="s">
        <v>28</v>
      </c>
      <c r="C241" s="84" t="s">
        <v>26</v>
      </c>
      <c r="D241" s="85">
        <v>1</v>
      </c>
      <c r="E241" s="87">
        <v>6413</v>
      </c>
      <c r="F241" s="87">
        <v>6413</v>
      </c>
      <c r="G241" s="84" t="s">
        <v>15</v>
      </c>
    </row>
    <row r="242" spans="1:7" x14ac:dyDescent="0.25">
      <c r="A242" s="84" t="s">
        <v>323</v>
      </c>
      <c r="B242" s="84" t="s">
        <v>29</v>
      </c>
      <c r="C242" s="84" t="s">
        <v>26</v>
      </c>
      <c r="D242" s="85">
        <v>1</v>
      </c>
      <c r="E242" s="87">
        <v>5175</v>
      </c>
      <c r="F242" s="87">
        <v>5175</v>
      </c>
      <c r="G242" s="84" t="s">
        <v>15</v>
      </c>
    </row>
    <row r="243" spans="1:7" x14ac:dyDescent="0.25">
      <c r="A243" s="84" t="s">
        <v>322</v>
      </c>
      <c r="B243" s="84" t="s">
        <v>205</v>
      </c>
      <c r="C243" s="84" t="s">
        <v>26</v>
      </c>
      <c r="D243" s="85">
        <v>1</v>
      </c>
      <c r="E243" s="87">
        <v>2722</v>
      </c>
      <c r="F243" s="87">
        <v>2722</v>
      </c>
      <c r="G243" s="84" t="s">
        <v>15</v>
      </c>
    </row>
    <row r="244" spans="1:7" x14ac:dyDescent="0.25">
      <c r="A244" s="84" t="s">
        <v>324</v>
      </c>
      <c r="B244" s="84" t="s">
        <v>204</v>
      </c>
      <c r="C244" s="84" t="s">
        <v>26</v>
      </c>
      <c r="D244" s="85">
        <v>1</v>
      </c>
      <c r="E244" s="87">
        <v>2403</v>
      </c>
      <c r="F244" s="87">
        <v>2403</v>
      </c>
      <c r="G244" s="84" t="s">
        <v>15</v>
      </c>
    </row>
    <row r="245" spans="1:7" x14ac:dyDescent="0.25">
      <c r="A245" s="84" t="s">
        <v>381</v>
      </c>
      <c r="B245" s="84" t="s">
        <v>148</v>
      </c>
      <c r="C245" s="84" t="s">
        <v>22</v>
      </c>
      <c r="D245" s="85">
        <v>0</v>
      </c>
      <c r="E245" s="87">
        <v>164264</v>
      </c>
      <c r="F245" s="87">
        <v>0</v>
      </c>
      <c r="G245" s="84" t="s">
        <v>15</v>
      </c>
    </row>
    <row r="246" spans="1:7" x14ac:dyDescent="0.25">
      <c r="A246"/>
      <c r="B246"/>
      <c r="C246"/>
      <c r="D246"/>
      <c r="E246" s="88"/>
      <c r="F246" s="88"/>
      <c r="G246"/>
    </row>
    <row r="247" spans="1:7" x14ac:dyDescent="0.25">
      <c r="A247"/>
      <c r="B247"/>
      <c r="C247"/>
      <c r="D247"/>
      <c r="E247" s="88"/>
      <c r="F247" s="88"/>
      <c r="G247"/>
    </row>
    <row r="248" spans="1:7" x14ac:dyDescent="0.25">
      <c r="A248"/>
      <c r="B248"/>
      <c r="C248"/>
      <c r="D248"/>
      <c r="E248" s="88"/>
      <c r="F248" s="88"/>
      <c r="G248"/>
    </row>
    <row r="249" spans="1:7" x14ac:dyDescent="0.25">
      <c r="A249"/>
      <c r="B249"/>
      <c r="C249"/>
      <c r="D249"/>
      <c r="E249" s="88"/>
      <c r="F249" s="88"/>
      <c r="G249"/>
    </row>
    <row r="250" spans="1:7" x14ac:dyDescent="0.25">
      <c r="A250"/>
      <c r="B250"/>
      <c r="C250"/>
      <c r="D250"/>
      <c r="E250" s="88"/>
      <c r="F250" s="88"/>
      <c r="G250"/>
    </row>
    <row r="251" spans="1:7" x14ac:dyDescent="0.25">
      <c r="A251"/>
      <c r="B251"/>
      <c r="C251"/>
      <c r="D251"/>
      <c r="E251" s="88"/>
      <c r="F251" s="88"/>
      <c r="G251"/>
    </row>
    <row r="252" spans="1:7" x14ac:dyDescent="0.25">
      <c r="A252"/>
      <c r="B252"/>
      <c r="C252"/>
      <c r="D252"/>
      <c r="E252" s="88"/>
      <c r="F252" s="88"/>
      <c r="G252"/>
    </row>
    <row r="253" spans="1:7" x14ac:dyDescent="0.25">
      <c r="A253"/>
      <c r="B253"/>
      <c r="C253"/>
      <c r="D253"/>
      <c r="E253" s="88"/>
      <c r="F253" s="88"/>
      <c r="G253"/>
    </row>
    <row r="254" spans="1:7" x14ac:dyDescent="0.25">
      <c r="A254"/>
      <c r="B254"/>
      <c r="C254"/>
      <c r="D254"/>
      <c r="E254" s="88"/>
      <c r="F254" s="88"/>
      <c r="G254"/>
    </row>
    <row r="255" spans="1:7" x14ac:dyDescent="0.25">
      <c r="A255"/>
      <c r="B255"/>
      <c r="C255"/>
      <c r="D255"/>
      <c r="E255" s="88"/>
      <c r="F255" s="88"/>
      <c r="G255"/>
    </row>
    <row r="256" spans="1:7" x14ac:dyDescent="0.25">
      <c r="A256"/>
      <c r="B256"/>
      <c r="C256"/>
      <c r="D256"/>
      <c r="E256" s="88"/>
      <c r="F256" s="88"/>
      <c r="G256"/>
    </row>
    <row r="257" spans="1:7" x14ac:dyDescent="0.25">
      <c r="A257"/>
      <c r="B257"/>
      <c r="C257"/>
      <c r="D257"/>
      <c r="E257" s="88"/>
      <c r="F257" s="88"/>
      <c r="G257"/>
    </row>
    <row r="258" spans="1:7" x14ac:dyDescent="0.25">
      <c r="A258"/>
      <c r="B258"/>
      <c r="C258"/>
      <c r="D258"/>
      <c r="E258" s="88"/>
      <c r="F258" s="88"/>
      <c r="G258"/>
    </row>
    <row r="259" spans="1:7" x14ac:dyDescent="0.25">
      <c r="A259"/>
      <c r="B259"/>
      <c r="C259"/>
      <c r="D259"/>
      <c r="E259" s="88"/>
      <c r="F259" s="88"/>
      <c r="G259"/>
    </row>
    <row r="260" spans="1:7" x14ac:dyDescent="0.25">
      <c r="A260"/>
      <c r="B260"/>
      <c r="C260"/>
      <c r="D260"/>
      <c r="E260" s="88"/>
      <c r="F260" s="88"/>
      <c r="G260"/>
    </row>
    <row r="261" spans="1:7" x14ac:dyDescent="0.25">
      <c r="A261"/>
      <c r="B261"/>
      <c r="C261"/>
      <c r="D261"/>
      <c r="E261" s="88"/>
      <c r="F261" s="88"/>
      <c r="G261"/>
    </row>
    <row r="262" spans="1:7" x14ac:dyDescent="0.25">
      <c r="A262"/>
      <c r="B262"/>
      <c r="C262"/>
      <c r="D262"/>
      <c r="E262" s="88"/>
      <c r="F262" s="88"/>
      <c r="G262"/>
    </row>
    <row r="263" spans="1:7" x14ac:dyDescent="0.25">
      <c r="A263"/>
      <c r="B263"/>
      <c r="C263"/>
      <c r="D263"/>
      <c r="E263" s="88"/>
      <c r="F263" s="88"/>
      <c r="G263"/>
    </row>
    <row r="264" spans="1:7" x14ac:dyDescent="0.25">
      <c r="A264"/>
      <c r="B264"/>
      <c r="C264"/>
      <c r="D264"/>
      <c r="E264" s="88"/>
      <c r="F264" s="88"/>
      <c r="G264"/>
    </row>
    <row r="265" spans="1:7" x14ac:dyDescent="0.25">
      <c r="A265"/>
      <c r="B265"/>
      <c r="C265"/>
      <c r="D265"/>
      <c r="E265" s="88"/>
      <c r="F265" s="88"/>
      <c r="G265"/>
    </row>
    <row r="266" spans="1:7" x14ac:dyDescent="0.25">
      <c r="A266"/>
      <c r="B266"/>
      <c r="C266"/>
      <c r="D266"/>
      <c r="E266" s="88"/>
      <c r="F266" s="88"/>
      <c r="G266"/>
    </row>
    <row r="267" spans="1:7" x14ac:dyDescent="0.25">
      <c r="A267"/>
      <c r="B267"/>
      <c r="C267"/>
      <c r="D267"/>
      <c r="E267" s="88"/>
      <c r="F267" s="88"/>
      <c r="G267"/>
    </row>
    <row r="268" spans="1:7" x14ac:dyDescent="0.25">
      <c r="A268"/>
      <c r="B268"/>
      <c r="C268"/>
      <c r="D268"/>
      <c r="E268" s="88"/>
      <c r="F268" s="88"/>
      <c r="G268"/>
    </row>
    <row r="269" spans="1:7" x14ac:dyDescent="0.25">
      <c r="A269"/>
      <c r="B269"/>
      <c r="C269"/>
      <c r="D269"/>
      <c r="E269" s="88"/>
      <c r="F269" s="88"/>
      <c r="G269"/>
    </row>
    <row r="270" spans="1:7" x14ac:dyDescent="0.25">
      <c r="A270"/>
      <c r="B270"/>
      <c r="C270"/>
      <c r="D270"/>
      <c r="E270" s="88"/>
      <c r="F270" s="88"/>
      <c r="G270"/>
    </row>
    <row r="271" spans="1:7" x14ac:dyDescent="0.25">
      <c r="A271"/>
      <c r="B271"/>
      <c r="C271"/>
      <c r="D271"/>
      <c r="E271" s="88"/>
      <c r="F271" s="88"/>
      <c r="G271"/>
    </row>
    <row r="272" spans="1:7" x14ac:dyDescent="0.25">
      <c r="A272"/>
      <c r="B272"/>
      <c r="C272"/>
      <c r="D272"/>
      <c r="E272" s="88"/>
      <c r="F272" s="88"/>
      <c r="G272"/>
    </row>
    <row r="273" spans="1:7" x14ac:dyDescent="0.25">
      <c r="A273"/>
      <c r="B273"/>
      <c r="C273"/>
      <c r="D273"/>
      <c r="E273" s="88"/>
      <c r="F273" s="88"/>
      <c r="G273"/>
    </row>
    <row r="274" spans="1:7" x14ac:dyDescent="0.25">
      <c r="A274"/>
      <c r="B274"/>
      <c r="C274"/>
      <c r="D274"/>
      <c r="E274" s="88"/>
      <c r="F274" s="88"/>
      <c r="G274"/>
    </row>
    <row r="275" spans="1:7" x14ac:dyDescent="0.25">
      <c r="A275"/>
      <c r="B275"/>
      <c r="C275"/>
      <c r="D275"/>
      <c r="E275" s="88"/>
      <c r="F275" s="88"/>
      <c r="G275"/>
    </row>
    <row r="276" spans="1:7" x14ac:dyDescent="0.25">
      <c r="A276"/>
      <c r="B276"/>
      <c r="C276"/>
      <c r="D276"/>
      <c r="E276" s="88"/>
      <c r="F276" s="88"/>
      <c r="G276"/>
    </row>
    <row r="277" spans="1:7" x14ac:dyDescent="0.25">
      <c r="A277"/>
      <c r="B277"/>
      <c r="C277"/>
      <c r="D277"/>
      <c r="E277" s="88"/>
      <c r="F277" s="88"/>
      <c r="G277"/>
    </row>
    <row r="278" spans="1:7" x14ac:dyDescent="0.25">
      <c r="A278"/>
      <c r="B278"/>
      <c r="C278"/>
      <c r="D278"/>
      <c r="E278" s="88"/>
      <c r="F278" s="88"/>
      <c r="G278"/>
    </row>
    <row r="279" spans="1:7" x14ac:dyDescent="0.25">
      <c r="A279"/>
      <c r="B279"/>
      <c r="C279"/>
      <c r="D279"/>
      <c r="E279" s="88"/>
      <c r="F279" s="88"/>
      <c r="G279"/>
    </row>
    <row r="280" spans="1:7" x14ac:dyDescent="0.25">
      <c r="A280"/>
      <c r="B280"/>
      <c r="C280"/>
      <c r="D280"/>
      <c r="E280" s="88"/>
      <c r="F280" s="88"/>
      <c r="G280"/>
    </row>
    <row r="281" spans="1:7" x14ac:dyDescent="0.25">
      <c r="A281"/>
      <c r="B281"/>
      <c r="C281"/>
      <c r="D281"/>
      <c r="E281" s="88"/>
      <c r="F281" s="88"/>
      <c r="G281"/>
    </row>
    <row r="282" spans="1:7" x14ac:dyDescent="0.25">
      <c r="A282"/>
      <c r="B282"/>
      <c r="C282"/>
      <c r="D282"/>
      <c r="E282" s="88"/>
      <c r="F282" s="88"/>
      <c r="G282"/>
    </row>
    <row r="283" spans="1:7" x14ac:dyDescent="0.25">
      <c r="A283"/>
      <c r="B283"/>
      <c r="C283"/>
      <c r="D283"/>
      <c r="E283" s="88"/>
      <c r="F283" s="88"/>
      <c r="G283"/>
    </row>
    <row r="284" spans="1:7" x14ac:dyDescent="0.25">
      <c r="A284"/>
      <c r="B284"/>
      <c r="C284"/>
      <c r="D284"/>
      <c r="E284" s="88"/>
      <c r="F284" s="88"/>
      <c r="G284"/>
    </row>
    <row r="285" spans="1:7" x14ac:dyDescent="0.25">
      <c r="A285"/>
      <c r="B285"/>
      <c r="C285"/>
      <c r="D285"/>
      <c r="E285" s="88"/>
      <c r="F285" s="88"/>
      <c r="G285"/>
    </row>
    <row r="286" spans="1:7" x14ac:dyDescent="0.25">
      <c r="A286"/>
      <c r="B286"/>
      <c r="C286"/>
      <c r="D286"/>
      <c r="E286" s="88"/>
      <c r="F286" s="88"/>
      <c r="G286"/>
    </row>
    <row r="287" spans="1:7" x14ac:dyDescent="0.25">
      <c r="A287"/>
      <c r="B287"/>
      <c r="C287"/>
      <c r="D287"/>
      <c r="E287" s="88"/>
      <c r="F287" s="88"/>
      <c r="G287"/>
    </row>
    <row r="288" spans="1:7" x14ac:dyDescent="0.25">
      <c r="A288"/>
      <c r="B288"/>
      <c r="C288"/>
      <c r="D288"/>
      <c r="E288" s="88"/>
      <c r="F288" s="88"/>
      <c r="G288"/>
    </row>
    <row r="289" spans="1:7" x14ac:dyDescent="0.25">
      <c r="A289"/>
      <c r="B289"/>
      <c r="C289"/>
      <c r="D289"/>
      <c r="E289" s="88"/>
      <c r="F289" s="88"/>
      <c r="G289"/>
    </row>
    <row r="290" spans="1:7" x14ac:dyDescent="0.25">
      <c r="A290"/>
      <c r="B290"/>
      <c r="C290"/>
      <c r="D290"/>
      <c r="E290" s="88"/>
      <c r="F290" s="88"/>
      <c r="G290"/>
    </row>
    <row r="291" spans="1:7" x14ac:dyDescent="0.25">
      <c r="A291"/>
      <c r="B291"/>
      <c r="C291"/>
      <c r="D291"/>
      <c r="E291" s="88"/>
      <c r="F291" s="88"/>
      <c r="G291"/>
    </row>
    <row r="292" spans="1:7" x14ac:dyDescent="0.25">
      <c r="A292"/>
      <c r="B292"/>
      <c r="C292"/>
      <c r="D292"/>
      <c r="E292" s="88"/>
      <c r="F292" s="88"/>
      <c r="G292"/>
    </row>
    <row r="293" spans="1:7" x14ac:dyDescent="0.25">
      <c r="A293"/>
      <c r="B293"/>
      <c r="C293"/>
      <c r="D293"/>
      <c r="E293" s="88"/>
      <c r="F293" s="88"/>
      <c r="G293"/>
    </row>
    <row r="294" spans="1:7" x14ac:dyDescent="0.25">
      <c r="A294"/>
      <c r="B294"/>
      <c r="C294"/>
      <c r="D294"/>
      <c r="E294" s="88"/>
      <c r="F294" s="88"/>
      <c r="G294"/>
    </row>
    <row r="295" spans="1:7" x14ac:dyDescent="0.25">
      <c r="A295"/>
      <c r="B295"/>
      <c r="C295"/>
      <c r="D295"/>
      <c r="E295" s="88"/>
      <c r="F295" s="88"/>
      <c r="G295"/>
    </row>
    <row r="296" spans="1:7" x14ac:dyDescent="0.25">
      <c r="A296"/>
      <c r="B296"/>
      <c r="C296"/>
      <c r="D296"/>
      <c r="E296" s="88"/>
      <c r="F296" s="88"/>
      <c r="G296"/>
    </row>
    <row r="297" spans="1:7" x14ac:dyDescent="0.25">
      <c r="A297"/>
      <c r="B297"/>
      <c r="C297"/>
      <c r="D297"/>
      <c r="E297" s="88"/>
      <c r="F297" s="88"/>
      <c r="G297"/>
    </row>
    <row r="298" spans="1:7" x14ac:dyDescent="0.25">
      <c r="A298"/>
      <c r="B298"/>
      <c r="C298"/>
      <c r="D298"/>
      <c r="E298" s="88"/>
      <c r="F298" s="88"/>
      <c r="G298"/>
    </row>
    <row r="299" spans="1:7" x14ac:dyDescent="0.25">
      <c r="A299"/>
      <c r="B299"/>
      <c r="C299"/>
      <c r="D299"/>
      <c r="E299" s="88"/>
      <c r="F299" s="88"/>
      <c r="G299"/>
    </row>
    <row r="300" spans="1:7" x14ac:dyDescent="0.25">
      <c r="A300"/>
      <c r="B300"/>
      <c r="C300"/>
      <c r="D300"/>
      <c r="E300" s="88"/>
      <c r="F300" s="88"/>
      <c r="G300"/>
    </row>
    <row r="301" spans="1:7" x14ac:dyDescent="0.25">
      <c r="A301"/>
      <c r="B301"/>
      <c r="C301"/>
      <c r="D301"/>
      <c r="E301" s="88"/>
      <c r="F301" s="88"/>
      <c r="G301"/>
    </row>
    <row r="302" spans="1:7" x14ac:dyDescent="0.25">
      <c r="A302"/>
      <c r="B302"/>
      <c r="C302"/>
      <c r="D302"/>
      <c r="E302" s="88"/>
      <c r="F302" s="88"/>
      <c r="G302"/>
    </row>
    <row r="303" spans="1:7" x14ac:dyDescent="0.25">
      <c r="A303"/>
      <c r="B303"/>
      <c r="C303"/>
      <c r="D303"/>
      <c r="E303" s="88"/>
      <c r="F303" s="88"/>
      <c r="G303"/>
    </row>
    <row r="304" spans="1:7" x14ac:dyDescent="0.25">
      <c r="A304"/>
      <c r="B304"/>
      <c r="C304"/>
      <c r="D304"/>
      <c r="E304" s="88"/>
      <c r="F304" s="88"/>
      <c r="G304"/>
    </row>
    <row r="305" spans="1:7" x14ac:dyDescent="0.25">
      <c r="A305"/>
      <c r="B305"/>
      <c r="C305"/>
      <c r="D305"/>
      <c r="E305" s="88"/>
      <c r="F305" s="88"/>
      <c r="G305"/>
    </row>
    <row r="306" spans="1:7" x14ac:dyDescent="0.25">
      <c r="A306"/>
      <c r="B306"/>
      <c r="C306"/>
      <c r="D306"/>
      <c r="E306" s="88"/>
      <c r="F306" s="88"/>
      <c r="G306"/>
    </row>
    <row r="307" spans="1:7" x14ac:dyDescent="0.25">
      <c r="A307"/>
      <c r="B307"/>
      <c r="C307"/>
      <c r="D307"/>
      <c r="E307" s="88"/>
      <c r="F307" s="88"/>
      <c r="G307"/>
    </row>
    <row r="308" spans="1:7" x14ac:dyDescent="0.25">
      <c r="A308"/>
      <c r="B308"/>
      <c r="C308"/>
      <c r="D308"/>
      <c r="E308" s="88"/>
      <c r="F308" s="88"/>
      <c r="G308"/>
    </row>
    <row r="309" spans="1:7" x14ac:dyDescent="0.25">
      <c r="A309"/>
      <c r="B309"/>
      <c r="C309"/>
      <c r="D309"/>
      <c r="E309" s="88"/>
      <c r="F309" s="88"/>
      <c r="G309"/>
    </row>
    <row r="310" spans="1:7" x14ac:dyDescent="0.25">
      <c r="A310"/>
      <c r="B310"/>
      <c r="C310"/>
      <c r="D310"/>
      <c r="E310" s="88"/>
      <c r="F310" s="88"/>
      <c r="G310"/>
    </row>
    <row r="311" spans="1:7" x14ac:dyDescent="0.25">
      <c r="A311"/>
      <c r="B311"/>
      <c r="C311"/>
      <c r="D311"/>
      <c r="E311" s="88"/>
      <c r="F311" s="88"/>
      <c r="G311"/>
    </row>
    <row r="312" spans="1:7" x14ac:dyDescent="0.25">
      <c r="A312"/>
      <c r="B312"/>
      <c r="C312"/>
      <c r="D312"/>
      <c r="E312" s="88"/>
      <c r="F312" s="88"/>
      <c r="G312"/>
    </row>
    <row r="313" spans="1:7" x14ac:dyDescent="0.25">
      <c r="A313"/>
      <c r="B313"/>
      <c r="C313"/>
      <c r="D313"/>
      <c r="E313" s="88"/>
      <c r="F313" s="88"/>
      <c r="G313"/>
    </row>
    <row r="314" spans="1:7" x14ac:dyDescent="0.25">
      <c r="A314"/>
      <c r="B314"/>
      <c r="C314"/>
      <c r="D314"/>
      <c r="E314" s="88"/>
      <c r="F314" s="88"/>
      <c r="G314"/>
    </row>
    <row r="315" spans="1:7" x14ac:dyDescent="0.25">
      <c r="A315"/>
      <c r="B315"/>
      <c r="C315"/>
      <c r="D315"/>
      <c r="E315" s="88"/>
      <c r="F315" s="88"/>
      <c r="G315"/>
    </row>
    <row r="316" spans="1:7" x14ac:dyDescent="0.25">
      <c r="A316"/>
      <c r="B316"/>
      <c r="C316"/>
      <c r="D316"/>
      <c r="E316" s="88"/>
      <c r="F316" s="88"/>
      <c r="G316"/>
    </row>
    <row r="317" spans="1:7" x14ac:dyDescent="0.25">
      <c r="A317"/>
      <c r="B317"/>
      <c r="C317"/>
      <c r="D317"/>
      <c r="E317" s="88"/>
      <c r="F317" s="88"/>
      <c r="G317"/>
    </row>
    <row r="318" spans="1:7" x14ac:dyDescent="0.25">
      <c r="A318"/>
      <c r="B318"/>
      <c r="C318"/>
      <c r="D318"/>
      <c r="E318" s="88"/>
      <c r="F318" s="88"/>
      <c r="G318"/>
    </row>
    <row r="319" spans="1:7" x14ac:dyDescent="0.25">
      <c r="A319"/>
      <c r="B319"/>
      <c r="C319"/>
      <c r="D319"/>
      <c r="E319" s="88"/>
      <c r="F319" s="88"/>
      <c r="G319"/>
    </row>
    <row r="320" spans="1:7" x14ac:dyDescent="0.25">
      <c r="A320"/>
      <c r="B320"/>
      <c r="C320"/>
      <c r="D320"/>
      <c r="E320" s="88"/>
      <c r="F320" s="88"/>
      <c r="G320"/>
    </row>
    <row r="321" spans="1:7" x14ac:dyDescent="0.25">
      <c r="A321"/>
      <c r="B321"/>
      <c r="C321"/>
      <c r="D321"/>
      <c r="E321" s="88"/>
      <c r="F321" s="88"/>
      <c r="G321"/>
    </row>
    <row r="322" spans="1:7" x14ac:dyDescent="0.25">
      <c r="A322"/>
      <c r="B322"/>
      <c r="C322"/>
      <c r="D322"/>
      <c r="E322" s="88"/>
      <c r="F322" s="88"/>
      <c r="G322"/>
    </row>
    <row r="323" spans="1:7" x14ac:dyDescent="0.25">
      <c r="A323"/>
      <c r="B323"/>
      <c r="C323"/>
      <c r="D323"/>
      <c r="E323" s="88"/>
      <c r="F323" s="88"/>
      <c r="G323"/>
    </row>
    <row r="324" spans="1:7" x14ac:dyDescent="0.25">
      <c r="A324"/>
      <c r="B324"/>
      <c r="C324"/>
      <c r="D324"/>
      <c r="E324" s="88"/>
      <c r="F324" s="88"/>
      <c r="G324"/>
    </row>
    <row r="325" spans="1:7" x14ac:dyDescent="0.25">
      <c r="A325"/>
      <c r="B325"/>
      <c r="C325"/>
      <c r="D325"/>
      <c r="E325" s="88"/>
      <c r="F325" s="88"/>
      <c r="G325"/>
    </row>
    <row r="326" spans="1:7" x14ac:dyDescent="0.25">
      <c r="A326"/>
      <c r="B326"/>
      <c r="C326"/>
      <c r="D326"/>
      <c r="E326" s="88"/>
      <c r="F326" s="88"/>
      <c r="G326"/>
    </row>
    <row r="327" spans="1:7" x14ac:dyDescent="0.25">
      <c r="A327"/>
      <c r="B327"/>
      <c r="C327"/>
      <c r="D327"/>
      <c r="E327" s="88"/>
      <c r="F327" s="88"/>
      <c r="G327"/>
    </row>
    <row r="328" spans="1:7" x14ac:dyDescent="0.25">
      <c r="A328"/>
      <c r="B328"/>
      <c r="C328"/>
      <c r="D328"/>
      <c r="E328" s="88"/>
      <c r="F328" s="88"/>
      <c r="G328"/>
    </row>
    <row r="329" spans="1:7" x14ac:dyDescent="0.25">
      <c r="A329"/>
      <c r="B329"/>
      <c r="C329"/>
      <c r="D329"/>
      <c r="E329" s="88"/>
      <c r="F329" s="88"/>
      <c r="G329"/>
    </row>
    <row r="330" spans="1:7" x14ac:dyDescent="0.25">
      <c r="A330"/>
      <c r="B330"/>
      <c r="C330"/>
      <c r="D330"/>
      <c r="E330" s="88"/>
      <c r="F330" s="88"/>
      <c r="G330"/>
    </row>
    <row r="331" spans="1:7" x14ac:dyDescent="0.25">
      <c r="A331"/>
      <c r="B331"/>
      <c r="C331"/>
      <c r="D331"/>
      <c r="E331" s="88"/>
      <c r="F331" s="88"/>
      <c r="G331"/>
    </row>
    <row r="332" spans="1:7" x14ac:dyDescent="0.25">
      <c r="A332"/>
      <c r="B332"/>
      <c r="C332"/>
      <c r="D332"/>
      <c r="E332" s="88"/>
      <c r="F332" s="88"/>
      <c r="G332"/>
    </row>
    <row r="333" spans="1:7" x14ac:dyDescent="0.25">
      <c r="A333"/>
      <c r="B333"/>
      <c r="C333"/>
      <c r="D333"/>
      <c r="E333" s="88"/>
      <c r="F333" s="88"/>
      <c r="G333"/>
    </row>
    <row r="334" spans="1:7" x14ac:dyDescent="0.25">
      <c r="A334"/>
      <c r="B334"/>
      <c r="C334"/>
      <c r="D334"/>
      <c r="E334" s="88"/>
      <c r="F334" s="88"/>
      <c r="G334"/>
    </row>
    <row r="335" spans="1:7" x14ac:dyDescent="0.25">
      <c r="A335"/>
      <c r="B335"/>
      <c r="C335"/>
      <c r="D335"/>
      <c r="E335" s="88"/>
      <c r="F335" s="88"/>
      <c r="G335"/>
    </row>
    <row r="336" spans="1:7" x14ac:dyDescent="0.25">
      <c r="A336"/>
      <c r="B336"/>
      <c r="C336"/>
      <c r="D336"/>
      <c r="E336" s="88"/>
      <c r="F336" s="88"/>
      <c r="G336"/>
    </row>
    <row r="337" spans="1:7" x14ac:dyDescent="0.25">
      <c r="A337"/>
      <c r="B337"/>
      <c r="C337"/>
      <c r="D337"/>
      <c r="E337" s="88"/>
      <c r="F337" s="88"/>
      <c r="G337"/>
    </row>
    <row r="338" spans="1:7" x14ac:dyDescent="0.25">
      <c r="A338"/>
      <c r="B338"/>
      <c r="C338"/>
      <c r="D338"/>
      <c r="E338" s="88"/>
      <c r="F338" s="88"/>
      <c r="G338"/>
    </row>
    <row r="339" spans="1:7" x14ac:dyDescent="0.25">
      <c r="A339"/>
      <c r="B339"/>
      <c r="C339"/>
      <c r="D339"/>
      <c r="E339" s="88"/>
      <c r="F339" s="88"/>
      <c r="G339"/>
    </row>
    <row r="340" spans="1:7" x14ac:dyDescent="0.25">
      <c r="A340"/>
      <c r="B340"/>
      <c r="C340"/>
      <c r="D340"/>
      <c r="E340" s="88"/>
      <c r="F340" s="88"/>
      <c r="G340"/>
    </row>
    <row r="341" spans="1:7" x14ac:dyDescent="0.25">
      <c r="A341"/>
      <c r="B341"/>
      <c r="C341"/>
      <c r="D341"/>
      <c r="E341" s="88"/>
      <c r="F341" s="88"/>
      <c r="G341"/>
    </row>
    <row r="342" spans="1:7" x14ac:dyDescent="0.25">
      <c r="A342"/>
      <c r="B342"/>
      <c r="C342"/>
      <c r="D342"/>
      <c r="E342" s="88"/>
      <c r="F342" s="88"/>
      <c r="G342"/>
    </row>
    <row r="343" spans="1:7" x14ac:dyDescent="0.25">
      <c r="A343"/>
      <c r="B343"/>
      <c r="C343"/>
      <c r="D343"/>
      <c r="E343" s="88"/>
      <c r="F343" s="88"/>
      <c r="G343"/>
    </row>
    <row r="344" spans="1:7" x14ac:dyDescent="0.25">
      <c r="A344"/>
      <c r="B344"/>
      <c r="C344"/>
      <c r="D344"/>
      <c r="E344" s="88"/>
      <c r="F344" s="88"/>
      <c r="G344"/>
    </row>
    <row r="345" spans="1:7" x14ac:dyDescent="0.25">
      <c r="A345"/>
      <c r="B345"/>
      <c r="C345"/>
      <c r="D345"/>
      <c r="E345" s="88"/>
      <c r="F345" s="88"/>
      <c r="G345"/>
    </row>
    <row r="346" spans="1:7" x14ac:dyDescent="0.25">
      <c r="A346"/>
      <c r="B346"/>
      <c r="C346"/>
      <c r="D346"/>
      <c r="E346" s="88"/>
      <c r="F346" s="88"/>
      <c r="G346"/>
    </row>
    <row r="347" spans="1:7" x14ac:dyDescent="0.25">
      <c r="A347"/>
      <c r="B347"/>
      <c r="C347"/>
      <c r="D347"/>
      <c r="E347" s="88"/>
      <c r="F347" s="88"/>
      <c r="G347"/>
    </row>
    <row r="348" spans="1:7" x14ac:dyDescent="0.25">
      <c r="A348"/>
      <c r="B348"/>
      <c r="C348"/>
      <c r="D348"/>
      <c r="E348" s="88"/>
      <c r="F348" s="88"/>
      <c r="G348"/>
    </row>
    <row r="349" spans="1:7" x14ac:dyDescent="0.25">
      <c r="A349"/>
      <c r="B349"/>
      <c r="C349"/>
      <c r="D349"/>
      <c r="E349" s="88"/>
      <c r="F349" s="88"/>
      <c r="G349"/>
    </row>
    <row r="350" spans="1:7" x14ac:dyDescent="0.25">
      <c r="A350"/>
      <c r="B350"/>
      <c r="C350"/>
      <c r="D350"/>
      <c r="E350" s="88"/>
      <c r="F350" s="88"/>
      <c r="G350"/>
    </row>
    <row r="351" spans="1:7" x14ac:dyDescent="0.25">
      <c r="A351"/>
      <c r="B351"/>
      <c r="C351"/>
      <c r="D351"/>
      <c r="E351" s="88"/>
      <c r="F351" s="88"/>
      <c r="G351"/>
    </row>
    <row r="352" spans="1:7" x14ac:dyDescent="0.25">
      <c r="A352"/>
      <c r="B352"/>
      <c r="C352"/>
      <c r="D352"/>
      <c r="E352" s="88"/>
      <c r="F352" s="88"/>
      <c r="G352"/>
    </row>
    <row r="353" spans="1:7" x14ac:dyDescent="0.25">
      <c r="A353"/>
      <c r="B353"/>
      <c r="C353"/>
      <c r="D353"/>
      <c r="E353" s="88"/>
      <c r="F353" s="88"/>
      <c r="G353"/>
    </row>
    <row r="354" spans="1:7" x14ac:dyDescent="0.25">
      <c r="A354"/>
      <c r="B354"/>
      <c r="C354"/>
      <c r="D354"/>
      <c r="E354" s="88"/>
      <c r="F354" s="88"/>
      <c r="G354"/>
    </row>
    <row r="355" spans="1:7" x14ac:dyDescent="0.25">
      <c r="A355"/>
      <c r="B355"/>
      <c r="C355"/>
      <c r="D355"/>
      <c r="E355" s="88"/>
      <c r="F355" s="88"/>
      <c r="G355"/>
    </row>
    <row r="356" spans="1:7" x14ac:dyDescent="0.25">
      <c r="A356"/>
      <c r="B356"/>
      <c r="C356"/>
      <c r="D356"/>
      <c r="E356" s="88"/>
      <c r="F356" s="88"/>
      <c r="G356"/>
    </row>
    <row r="357" spans="1:7" x14ac:dyDescent="0.25">
      <c r="A357"/>
      <c r="B357"/>
      <c r="C357"/>
      <c r="D357"/>
      <c r="E357" s="88"/>
      <c r="F357" s="88"/>
      <c r="G357"/>
    </row>
    <row r="358" spans="1:7" x14ac:dyDescent="0.25">
      <c r="A358"/>
      <c r="B358"/>
      <c r="C358"/>
      <c r="D358"/>
      <c r="E358" s="88"/>
      <c r="F358" s="88"/>
      <c r="G358"/>
    </row>
    <row r="359" spans="1:7" x14ac:dyDescent="0.25">
      <c r="A359"/>
      <c r="B359"/>
      <c r="C359"/>
      <c r="D359"/>
      <c r="E359" s="88"/>
      <c r="F359" s="88"/>
      <c r="G359"/>
    </row>
    <row r="360" spans="1:7" x14ac:dyDescent="0.25">
      <c r="A360"/>
      <c r="B360"/>
      <c r="C360"/>
      <c r="D360"/>
      <c r="E360" s="88"/>
      <c r="F360" s="88"/>
      <c r="G360"/>
    </row>
    <row r="361" spans="1:7" x14ac:dyDescent="0.25">
      <c r="A361"/>
      <c r="B361"/>
      <c r="C361"/>
      <c r="D361"/>
      <c r="E361" s="88"/>
      <c r="F361" s="88"/>
      <c r="G361"/>
    </row>
    <row r="362" spans="1:7" x14ac:dyDescent="0.25">
      <c r="A362"/>
      <c r="B362"/>
      <c r="C362"/>
      <c r="D362"/>
      <c r="E362" s="88"/>
      <c r="F362" s="88"/>
      <c r="G362"/>
    </row>
    <row r="363" spans="1:7" x14ac:dyDescent="0.25">
      <c r="A363"/>
      <c r="B363"/>
      <c r="C363"/>
      <c r="D363"/>
      <c r="E363" s="88"/>
      <c r="F363" s="88"/>
      <c r="G363"/>
    </row>
    <row r="364" spans="1:7" x14ac:dyDescent="0.25">
      <c r="A364"/>
      <c r="B364"/>
      <c r="C364"/>
      <c r="D364"/>
      <c r="E364" s="88"/>
      <c r="F364" s="88"/>
      <c r="G364"/>
    </row>
    <row r="365" spans="1:7" x14ac:dyDescent="0.25">
      <c r="A365"/>
      <c r="B365"/>
      <c r="C365"/>
      <c r="D365"/>
      <c r="E365" s="88"/>
      <c r="F365" s="88"/>
      <c r="G365"/>
    </row>
    <row r="366" spans="1:7" x14ac:dyDescent="0.25">
      <c r="A366"/>
      <c r="B366"/>
      <c r="C366"/>
      <c r="D366"/>
      <c r="E366" s="88"/>
      <c r="F366" s="88"/>
      <c r="G366"/>
    </row>
    <row r="367" spans="1:7" x14ac:dyDescent="0.25">
      <c r="A367"/>
      <c r="B367"/>
      <c r="C367"/>
      <c r="D367"/>
      <c r="E367" s="88"/>
      <c r="F367" s="88"/>
      <c r="G367"/>
    </row>
    <row r="368" spans="1:7" x14ac:dyDescent="0.25">
      <c r="A368"/>
      <c r="B368"/>
      <c r="C368"/>
      <c r="D368"/>
      <c r="E368" s="88"/>
      <c r="F368" s="88"/>
      <c r="G368"/>
    </row>
    <row r="369" spans="1:7" x14ac:dyDescent="0.25">
      <c r="A369"/>
      <c r="B369"/>
      <c r="C369"/>
      <c r="D369"/>
      <c r="E369" s="88"/>
      <c r="F369" s="88"/>
      <c r="G369"/>
    </row>
    <row r="370" spans="1:7" x14ac:dyDescent="0.25">
      <c r="A370"/>
      <c r="B370"/>
      <c r="C370"/>
      <c r="D370"/>
      <c r="E370" s="88"/>
      <c r="F370" s="88"/>
      <c r="G370"/>
    </row>
    <row r="371" spans="1:7" x14ac:dyDescent="0.25">
      <c r="A371"/>
      <c r="B371"/>
      <c r="C371"/>
      <c r="D371"/>
      <c r="E371" s="88"/>
      <c r="F371" s="88"/>
      <c r="G371"/>
    </row>
    <row r="372" spans="1:7" x14ac:dyDescent="0.25">
      <c r="A372"/>
      <c r="B372"/>
      <c r="C372"/>
      <c r="D372"/>
      <c r="E372" s="88"/>
      <c r="F372" s="88"/>
      <c r="G372"/>
    </row>
    <row r="373" spans="1:7" x14ac:dyDescent="0.25">
      <c r="A373"/>
      <c r="B373"/>
      <c r="C373"/>
      <c r="D373"/>
      <c r="E373" s="88"/>
      <c r="F373" s="88"/>
      <c r="G373"/>
    </row>
    <row r="374" spans="1:7" x14ac:dyDescent="0.25">
      <c r="A374"/>
      <c r="B374"/>
      <c r="C374"/>
      <c r="D374"/>
      <c r="E374" s="88"/>
      <c r="F374" s="88"/>
      <c r="G374"/>
    </row>
    <row r="375" spans="1:7" x14ac:dyDescent="0.25">
      <c r="A375"/>
      <c r="B375"/>
      <c r="C375"/>
      <c r="D375"/>
      <c r="E375" s="88"/>
      <c r="F375" s="88"/>
      <c r="G375"/>
    </row>
    <row r="376" spans="1:7" x14ac:dyDescent="0.25">
      <c r="A376"/>
      <c r="B376"/>
      <c r="C376"/>
      <c r="D376"/>
      <c r="E376" s="88"/>
      <c r="F376" s="88"/>
      <c r="G376"/>
    </row>
    <row r="377" spans="1:7" x14ac:dyDescent="0.25">
      <c r="A377"/>
      <c r="B377"/>
      <c r="C377"/>
      <c r="D377"/>
      <c r="E377" s="88"/>
      <c r="F377" s="88"/>
      <c r="G377"/>
    </row>
    <row r="378" spans="1:7" x14ac:dyDescent="0.25">
      <c r="A378"/>
      <c r="B378"/>
      <c r="C378"/>
      <c r="D378"/>
      <c r="E378" s="88"/>
      <c r="F378" s="88"/>
      <c r="G378"/>
    </row>
    <row r="379" spans="1:7" x14ac:dyDescent="0.25">
      <c r="A379"/>
      <c r="B379"/>
      <c r="C379"/>
      <c r="D379"/>
      <c r="E379" s="88"/>
      <c r="F379" s="88"/>
      <c r="G379"/>
    </row>
    <row r="380" spans="1:7" x14ac:dyDescent="0.25">
      <c r="A380"/>
      <c r="B380"/>
      <c r="C380"/>
      <c r="D380"/>
      <c r="E380" s="88"/>
      <c r="F380" s="88"/>
      <c r="G380"/>
    </row>
    <row r="381" spans="1:7" x14ac:dyDescent="0.25">
      <c r="A381"/>
      <c r="B381"/>
      <c r="C381"/>
      <c r="D381"/>
      <c r="E381" s="88"/>
      <c r="F381" s="88"/>
      <c r="G381"/>
    </row>
    <row r="382" spans="1:7" x14ac:dyDescent="0.25">
      <c r="A382"/>
      <c r="B382"/>
      <c r="C382"/>
      <c r="D382"/>
      <c r="E382" s="88"/>
      <c r="F382" s="88"/>
      <c r="G382"/>
    </row>
    <row r="383" spans="1:7" x14ac:dyDescent="0.25">
      <c r="A383"/>
      <c r="B383"/>
      <c r="C383"/>
      <c r="D383"/>
      <c r="E383" s="88"/>
      <c r="F383" s="88"/>
      <c r="G383"/>
    </row>
    <row r="384" spans="1:7" x14ac:dyDescent="0.25">
      <c r="A384"/>
      <c r="B384"/>
      <c r="C384"/>
      <c r="D384"/>
      <c r="E384" s="88"/>
      <c r="F384" s="88"/>
      <c r="G384"/>
    </row>
    <row r="385" spans="1:7" x14ac:dyDescent="0.25">
      <c r="A385"/>
      <c r="B385"/>
      <c r="C385"/>
      <c r="D385"/>
      <c r="E385" s="88"/>
      <c r="F385" s="88"/>
      <c r="G385"/>
    </row>
    <row r="386" spans="1:7" x14ac:dyDescent="0.25">
      <c r="A386"/>
      <c r="B386"/>
      <c r="C386"/>
      <c r="D386"/>
      <c r="E386" s="88"/>
      <c r="F386" s="88"/>
      <c r="G386"/>
    </row>
    <row r="387" spans="1:7" x14ac:dyDescent="0.25">
      <c r="A387"/>
      <c r="B387"/>
      <c r="C387"/>
      <c r="D387"/>
      <c r="E387" s="88"/>
      <c r="F387" s="88"/>
      <c r="G387"/>
    </row>
    <row r="388" spans="1:7" x14ac:dyDescent="0.25">
      <c r="A388"/>
      <c r="B388"/>
      <c r="C388"/>
      <c r="D388"/>
      <c r="E388" s="88"/>
      <c r="F388" s="88"/>
      <c r="G388"/>
    </row>
    <row r="389" spans="1:7" x14ac:dyDescent="0.25">
      <c r="A389"/>
      <c r="B389"/>
      <c r="C389"/>
      <c r="D389"/>
      <c r="E389" s="88"/>
      <c r="F389" s="88"/>
      <c r="G389"/>
    </row>
    <row r="390" spans="1:7" x14ac:dyDescent="0.25">
      <c r="A390"/>
      <c r="B390"/>
      <c r="C390"/>
      <c r="D390"/>
      <c r="E390" s="88"/>
      <c r="F390" s="88"/>
      <c r="G390"/>
    </row>
    <row r="391" spans="1:7" x14ac:dyDescent="0.25">
      <c r="A391"/>
      <c r="B391"/>
      <c r="C391"/>
      <c r="D391"/>
      <c r="E391" s="88"/>
      <c r="F391" s="88"/>
      <c r="G391"/>
    </row>
    <row r="392" spans="1:7" x14ac:dyDescent="0.25">
      <c r="A392"/>
      <c r="B392"/>
      <c r="C392"/>
      <c r="D392"/>
      <c r="E392" s="88"/>
      <c r="F392" s="88"/>
      <c r="G392"/>
    </row>
    <row r="393" spans="1:7" x14ac:dyDescent="0.25">
      <c r="A393"/>
      <c r="B393"/>
      <c r="C393"/>
      <c r="D393"/>
      <c r="E393" s="88"/>
      <c r="F393" s="88"/>
      <c r="G393"/>
    </row>
    <row r="394" spans="1:7" x14ac:dyDescent="0.25">
      <c r="A394"/>
      <c r="B394"/>
      <c r="C394"/>
      <c r="D394"/>
      <c r="E394" s="88"/>
      <c r="F394" s="88"/>
      <c r="G394"/>
    </row>
    <row r="395" spans="1:7" x14ac:dyDescent="0.25">
      <c r="A395"/>
      <c r="B395"/>
      <c r="C395"/>
      <c r="D395"/>
      <c r="E395" s="88"/>
      <c r="F395" s="88"/>
      <c r="G395"/>
    </row>
    <row r="396" spans="1:7" x14ac:dyDescent="0.25">
      <c r="A396"/>
      <c r="B396"/>
      <c r="C396"/>
      <c r="D396"/>
      <c r="E396" s="88"/>
      <c r="F396" s="88"/>
      <c r="G396"/>
    </row>
    <row r="397" spans="1:7" x14ac:dyDescent="0.25">
      <c r="A397"/>
      <c r="B397"/>
      <c r="C397"/>
      <c r="D397"/>
      <c r="E397" s="88"/>
      <c r="F397" s="88"/>
      <c r="G397"/>
    </row>
    <row r="398" spans="1:7" x14ac:dyDescent="0.25">
      <c r="A398"/>
      <c r="B398"/>
      <c r="C398"/>
      <c r="D398"/>
      <c r="E398" s="88"/>
      <c r="F398" s="88"/>
      <c r="G398"/>
    </row>
    <row r="399" spans="1:7" x14ac:dyDescent="0.25">
      <c r="A399"/>
      <c r="B399"/>
      <c r="C399"/>
      <c r="D399"/>
      <c r="E399" s="88"/>
      <c r="F399" s="88"/>
      <c r="G399"/>
    </row>
    <row r="400" spans="1:7" x14ac:dyDescent="0.25">
      <c r="A400"/>
      <c r="B400"/>
      <c r="C400"/>
      <c r="D400"/>
      <c r="E400" s="88"/>
      <c r="F400" s="88"/>
      <c r="G400"/>
    </row>
    <row r="401" spans="1:7" x14ac:dyDescent="0.25">
      <c r="A401"/>
      <c r="B401"/>
      <c r="C401"/>
      <c r="D401"/>
      <c r="E401" s="88"/>
      <c r="F401" s="88"/>
      <c r="G401"/>
    </row>
    <row r="402" spans="1:7" x14ac:dyDescent="0.25">
      <c r="A402"/>
      <c r="B402"/>
      <c r="C402"/>
      <c r="D402"/>
      <c r="E402" s="88"/>
      <c r="F402" s="88"/>
      <c r="G402"/>
    </row>
    <row r="403" spans="1:7" x14ac:dyDescent="0.25">
      <c r="A403"/>
      <c r="B403"/>
      <c r="C403"/>
      <c r="D403"/>
      <c r="E403" s="88"/>
      <c r="F403" s="88"/>
      <c r="G403"/>
    </row>
    <row r="404" spans="1:7" x14ac:dyDescent="0.25">
      <c r="A404"/>
      <c r="B404"/>
      <c r="C404"/>
      <c r="D404"/>
      <c r="E404" s="88"/>
      <c r="F404" s="88"/>
      <c r="G404"/>
    </row>
    <row r="405" spans="1:7" x14ac:dyDescent="0.25">
      <c r="A405"/>
      <c r="B405"/>
      <c r="C405"/>
      <c r="D405"/>
      <c r="E405" s="88"/>
      <c r="F405" s="88"/>
      <c r="G405"/>
    </row>
    <row r="406" spans="1:7" x14ac:dyDescent="0.25">
      <c r="A406"/>
      <c r="B406"/>
      <c r="C406"/>
      <c r="D406"/>
      <c r="E406" s="88"/>
      <c r="F406" s="88"/>
      <c r="G406"/>
    </row>
    <row r="407" spans="1:7" x14ac:dyDescent="0.25">
      <c r="A407"/>
      <c r="B407"/>
      <c r="C407"/>
      <c r="D407"/>
      <c r="E407" s="88"/>
      <c r="F407" s="88"/>
      <c r="G407"/>
    </row>
    <row r="408" spans="1:7" x14ac:dyDescent="0.25">
      <c r="A408"/>
      <c r="B408"/>
      <c r="C408"/>
      <c r="D408"/>
      <c r="E408" s="88"/>
      <c r="F408" s="88"/>
      <c r="G408"/>
    </row>
    <row r="409" spans="1:7" x14ac:dyDescent="0.25">
      <c r="A409"/>
      <c r="B409"/>
      <c r="C409"/>
      <c r="D409"/>
      <c r="E409" s="88"/>
      <c r="F409" s="88"/>
      <c r="G409"/>
    </row>
    <row r="410" spans="1:7" x14ac:dyDescent="0.25">
      <c r="A410"/>
      <c r="B410"/>
      <c r="C410"/>
      <c r="D410"/>
      <c r="E410" s="88"/>
      <c r="F410" s="88"/>
      <c r="G410"/>
    </row>
    <row r="411" spans="1:7" x14ac:dyDescent="0.25">
      <c r="A411"/>
      <c r="B411"/>
      <c r="C411"/>
      <c r="D411"/>
      <c r="E411" s="88"/>
      <c r="F411" s="88"/>
      <c r="G411"/>
    </row>
    <row r="412" spans="1:7" x14ac:dyDescent="0.25">
      <c r="A412"/>
      <c r="B412"/>
      <c r="C412"/>
      <c r="D412"/>
      <c r="E412" s="88"/>
      <c r="F412" s="88"/>
      <c r="G412"/>
    </row>
    <row r="413" spans="1:7" x14ac:dyDescent="0.25">
      <c r="A413"/>
      <c r="B413"/>
      <c r="C413"/>
      <c r="D413"/>
      <c r="E413" s="88"/>
      <c r="F413" s="88"/>
      <c r="G413"/>
    </row>
    <row r="414" spans="1:7" x14ac:dyDescent="0.25">
      <c r="A414"/>
      <c r="B414"/>
      <c r="C414"/>
      <c r="D414"/>
      <c r="E414" s="88"/>
      <c r="F414" s="88"/>
      <c r="G414"/>
    </row>
    <row r="415" spans="1:7" x14ac:dyDescent="0.25">
      <c r="A415"/>
      <c r="B415"/>
      <c r="C415"/>
      <c r="D415"/>
      <c r="E415" s="88"/>
      <c r="F415" s="88"/>
      <c r="G415"/>
    </row>
    <row r="416" spans="1:7" x14ac:dyDescent="0.25">
      <c r="A416"/>
      <c r="B416"/>
      <c r="C416"/>
      <c r="D416"/>
      <c r="E416" s="88"/>
      <c r="F416" s="88"/>
      <c r="G416"/>
    </row>
    <row r="417" spans="1:7" x14ac:dyDescent="0.25">
      <c r="A417"/>
      <c r="B417"/>
      <c r="C417"/>
      <c r="D417"/>
      <c r="E417" s="88"/>
      <c r="F417" s="88"/>
      <c r="G417"/>
    </row>
    <row r="418" spans="1:7" x14ac:dyDescent="0.25">
      <c r="A418"/>
      <c r="B418"/>
      <c r="C418"/>
      <c r="D418"/>
      <c r="E418" s="88"/>
      <c r="F418" s="88"/>
      <c r="G418"/>
    </row>
    <row r="419" spans="1:7" x14ac:dyDescent="0.25">
      <c r="A419"/>
      <c r="B419"/>
      <c r="C419"/>
      <c r="D419"/>
      <c r="E419" s="88"/>
      <c r="F419" s="88"/>
      <c r="G419"/>
    </row>
    <row r="420" spans="1:7" x14ac:dyDescent="0.25">
      <c r="A420"/>
      <c r="B420"/>
      <c r="C420"/>
      <c r="D420"/>
      <c r="E420" s="88"/>
      <c r="F420" s="88"/>
      <c r="G420"/>
    </row>
    <row r="421" spans="1:7" x14ac:dyDescent="0.25">
      <c r="A421"/>
      <c r="B421"/>
      <c r="C421"/>
      <c r="D421"/>
      <c r="E421" s="88"/>
      <c r="F421" s="88"/>
      <c r="G421"/>
    </row>
    <row r="422" spans="1:7" x14ac:dyDescent="0.25">
      <c r="A422"/>
      <c r="B422"/>
      <c r="C422"/>
      <c r="D422"/>
      <c r="E422" s="88"/>
      <c r="F422" s="88"/>
      <c r="G422"/>
    </row>
    <row r="423" spans="1:7" x14ac:dyDescent="0.25">
      <c r="A423"/>
      <c r="B423"/>
      <c r="C423"/>
      <c r="D423"/>
      <c r="E423" s="88"/>
      <c r="F423" s="88"/>
      <c r="G423"/>
    </row>
    <row r="424" spans="1:7" x14ac:dyDescent="0.25">
      <c r="A424"/>
      <c r="B424"/>
      <c r="C424"/>
      <c r="D424"/>
      <c r="E424" s="88"/>
      <c r="F424" s="88"/>
      <c r="G424"/>
    </row>
    <row r="425" spans="1:7" x14ac:dyDescent="0.25">
      <c r="A425"/>
      <c r="B425"/>
      <c r="C425"/>
      <c r="D425"/>
      <c r="E425" s="88"/>
      <c r="F425" s="88"/>
      <c r="G425"/>
    </row>
    <row r="426" spans="1:7" x14ac:dyDescent="0.25">
      <c r="A426"/>
      <c r="B426"/>
      <c r="C426"/>
      <c r="D426"/>
      <c r="E426" s="88"/>
      <c r="F426" s="88"/>
      <c r="G426"/>
    </row>
    <row r="427" spans="1:7" x14ac:dyDescent="0.25">
      <c r="A427"/>
      <c r="B427"/>
      <c r="C427"/>
      <c r="D427"/>
      <c r="E427" s="88"/>
      <c r="F427" s="88"/>
      <c r="G427"/>
    </row>
    <row r="428" spans="1:7" x14ac:dyDescent="0.25">
      <c r="A428"/>
      <c r="B428"/>
      <c r="C428"/>
      <c r="D428"/>
      <c r="E428" s="88"/>
      <c r="F428" s="88"/>
      <c r="G428"/>
    </row>
    <row r="429" spans="1:7" x14ac:dyDescent="0.25">
      <c r="A429"/>
      <c r="B429"/>
      <c r="C429"/>
      <c r="D429"/>
      <c r="E429" s="88"/>
      <c r="F429" s="88"/>
      <c r="G429"/>
    </row>
    <row r="430" spans="1:7" x14ac:dyDescent="0.25">
      <c r="A430"/>
      <c r="B430"/>
      <c r="C430"/>
      <c r="D430"/>
      <c r="E430" s="88"/>
      <c r="F430" s="88"/>
      <c r="G430"/>
    </row>
    <row r="431" spans="1:7" x14ac:dyDescent="0.25">
      <c r="A431"/>
      <c r="B431"/>
      <c r="C431"/>
      <c r="D431"/>
      <c r="E431" s="88"/>
      <c r="F431" s="88"/>
      <c r="G431"/>
    </row>
    <row r="432" spans="1:7" x14ac:dyDescent="0.25">
      <c r="A432"/>
      <c r="B432"/>
      <c r="C432"/>
      <c r="D432"/>
      <c r="E432" s="88"/>
      <c r="F432" s="88"/>
      <c r="G432"/>
    </row>
    <row r="433" spans="1:7" x14ac:dyDescent="0.25">
      <c r="A433"/>
      <c r="B433"/>
      <c r="C433"/>
      <c r="D433"/>
      <c r="E433" s="88"/>
      <c r="F433" s="88"/>
      <c r="G433"/>
    </row>
    <row r="434" spans="1:7" x14ac:dyDescent="0.25">
      <c r="A434"/>
      <c r="B434"/>
      <c r="C434"/>
      <c r="D434"/>
      <c r="E434" s="88"/>
      <c r="F434" s="88"/>
      <c r="G434"/>
    </row>
    <row r="435" spans="1:7" x14ac:dyDescent="0.25">
      <c r="A435"/>
      <c r="B435"/>
      <c r="C435"/>
      <c r="D435"/>
      <c r="E435" s="88"/>
      <c r="F435" s="88"/>
      <c r="G435"/>
    </row>
    <row r="436" spans="1:7" x14ac:dyDescent="0.25">
      <c r="A436"/>
      <c r="B436"/>
      <c r="C436"/>
      <c r="D436"/>
      <c r="E436" s="88"/>
      <c r="F436" s="88"/>
      <c r="G436"/>
    </row>
    <row r="437" spans="1:7" x14ac:dyDescent="0.25">
      <c r="A437"/>
      <c r="B437"/>
      <c r="C437"/>
      <c r="D437"/>
      <c r="E437" s="88"/>
      <c r="F437" s="88"/>
      <c r="G437"/>
    </row>
    <row r="438" spans="1:7" x14ac:dyDescent="0.25">
      <c r="A438"/>
      <c r="B438"/>
      <c r="C438"/>
      <c r="D438"/>
      <c r="E438" s="88"/>
      <c r="F438" s="88"/>
      <c r="G438"/>
    </row>
    <row r="439" spans="1:7" x14ac:dyDescent="0.25">
      <c r="A439"/>
      <c r="B439"/>
      <c r="C439"/>
      <c r="D439"/>
      <c r="E439" s="88"/>
      <c r="F439" s="88"/>
      <c r="G439"/>
    </row>
    <row r="440" spans="1:7" x14ac:dyDescent="0.25">
      <c r="A440"/>
      <c r="B440"/>
      <c r="C440"/>
      <c r="D440"/>
      <c r="E440" s="88"/>
      <c r="F440" s="88"/>
      <c r="G440"/>
    </row>
    <row r="441" spans="1:7" x14ac:dyDescent="0.25">
      <c r="A441"/>
      <c r="B441"/>
      <c r="C441"/>
      <c r="D441"/>
      <c r="E441" s="88"/>
      <c r="F441" s="88"/>
      <c r="G441"/>
    </row>
    <row r="442" spans="1:7" x14ac:dyDescent="0.25">
      <c r="A442"/>
      <c r="B442"/>
      <c r="C442"/>
      <c r="D442"/>
      <c r="E442" s="88"/>
      <c r="F442" s="88"/>
      <c r="G442"/>
    </row>
    <row r="443" spans="1:7" x14ac:dyDescent="0.25">
      <c r="A443"/>
      <c r="B443"/>
      <c r="C443"/>
      <c r="D443"/>
      <c r="E443" s="88"/>
      <c r="F443" s="88"/>
      <c r="G443"/>
    </row>
    <row r="444" spans="1:7" x14ac:dyDescent="0.25">
      <c r="A444"/>
      <c r="B444"/>
      <c r="C444"/>
      <c r="D444"/>
      <c r="E444" s="88"/>
      <c r="F444" s="88"/>
      <c r="G444"/>
    </row>
    <row r="445" spans="1:7" x14ac:dyDescent="0.25">
      <c r="A445"/>
      <c r="B445"/>
      <c r="C445"/>
      <c r="D445"/>
      <c r="E445" s="88"/>
      <c r="F445" s="88"/>
      <c r="G445"/>
    </row>
    <row r="446" spans="1:7" x14ac:dyDescent="0.25">
      <c r="A446"/>
      <c r="B446"/>
      <c r="C446"/>
      <c r="D446"/>
      <c r="E446" s="88"/>
      <c r="F446" s="88"/>
      <c r="G446"/>
    </row>
    <row r="447" spans="1:7" x14ac:dyDescent="0.25">
      <c r="A447"/>
      <c r="B447"/>
      <c r="C447"/>
      <c r="D447"/>
      <c r="E447" s="88"/>
      <c r="F447" s="88"/>
      <c r="G447"/>
    </row>
    <row r="448" spans="1:7" x14ac:dyDescent="0.25">
      <c r="A448"/>
      <c r="B448"/>
      <c r="C448"/>
      <c r="D448"/>
      <c r="E448" s="88"/>
      <c r="F448" s="88"/>
      <c r="G448"/>
    </row>
    <row r="449" spans="1:7" x14ac:dyDescent="0.25">
      <c r="A449"/>
      <c r="B449"/>
      <c r="C449"/>
      <c r="D449"/>
      <c r="E449" s="88"/>
      <c r="F449" s="88"/>
      <c r="G449"/>
    </row>
    <row r="450" spans="1:7" x14ac:dyDescent="0.25">
      <c r="A450"/>
      <c r="B450"/>
      <c r="C450"/>
      <c r="D450"/>
      <c r="E450" s="88"/>
      <c r="F450" s="88"/>
      <c r="G450"/>
    </row>
    <row r="451" spans="1:7" x14ac:dyDescent="0.25">
      <c r="A451"/>
      <c r="B451"/>
      <c r="C451"/>
      <c r="D451"/>
      <c r="E451" s="88"/>
      <c r="F451" s="88"/>
      <c r="G451"/>
    </row>
    <row r="452" spans="1:7" x14ac:dyDescent="0.25">
      <c r="A452"/>
      <c r="B452"/>
      <c r="C452"/>
      <c r="D452"/>
      <c r="E452" s="88"/>
      <c r="F452" s="88"/>
      <c r="G452"/>
    </row>
    <row r="453" spans="1:7" x14ac:dyDescent="0.25">
      <c r="A453"/>
      <c r="B453"/>
      <c r="C453"/>
      <c r="D453"/>
      <c r="E453" s="88"/>
      <c r="F453" s="88"/>
      <c r="G453"/>
    </row>
    <row r="454" spans="1:7" x14ac:dyDescent="0.25">
      <c r="A454"/>
      <c r="B454"/>
      <c r="C454"/>
      <c r="D454"/>
      <c r="E454" s="88"/>
      <c r="F454" s="88"/>
      <c r="G454"/>
    </row>
    <row r="455" spans="1:7" x14ac:dyDescent="0.25">
      <c r="A455"/>
      <c r="B455"/>
      <c r="C455"/>
      <c r="D455"/>
      <c r="E455" s="88"/>
      <c r="F455" s="88"/>
      <c r="G455"/>
    </row>
    <row r="456" spans="1:7" x14ac:dyDescent="0.25">
      <c r="A456"/>
      <c r="B456"/>
      <c r="C456"/>
      <c r="D456"/>
      <c r="E456" s="88"/>
      <c r="F456" s="88"/>
      <c r="G456"/>
    </row>
    <row r="457" spans="1:7" x14ac:dyDescent="0.25">
      <c r="A457"/>
      <c r="B457"/>
      <c r="C457"/>
      <c r="D457"/>
      <c r="E457" s="88"/>
      <c r="F457" s="88"/>
      <c r="G457"/>
    </row>
    <row r="458" spans="1:7" x14ac:dyDescent="0.25">
      <c r="A458"/>
      <c r="B458"/>
      <c r="C458"/>
      <c r="D458"/>
      <c r="E458" s="88"/>
      <c r="F458" s="88"/>
      <c r="G458"/>
    </row>
    <row r="459" spans="1:7" x14ac:dyDescent="0.25">
      <c r="A459"/>
      <c r="B459"/>
      <c r="C459"/>
      <c r="D459"/>
      <c r="E459" s="88"/>
      <c r="F459" s="88"/>
      <c r="G459"/>
    </row>
    <row r="460" spans="1:7" x14ac:dyDescent="0.25">
      <c r="A460"/>
      <c r="B460"/>
      <c r="C460"/>
      <c r="D460"/>
      <c r="E460" s="88"/>
      <c r="F460" s="88"/>
      <c r="G460"/>
    </row>
    <row r="461" spans="1:7" x14ac:dyDescent="0.25">
      <c r="A461"/>
      <c r="B461"/>
      <c r="C461"/>
      <c r="D461"/>
      <c r="E461" s="88"/>
      <c r="F461" s="88"/>
      <c r="G461"/>
    </row>
    <row r="462" spans="1:7" x14ac:dyDescent="0.25">
      <c r="A462"/>
      <c r="B462"/>
      <c r="C462"/>
      <c r="D462"/>
      <c r="E462" s="88"/>
      <c r="F462" s="88"/>
      <c r="G462"/>
    </row>
    <row r="463" spans="1:7" x14ac:dyDescent="0.25">
      <c r="A463"/>
      <c r="B463"/>
      <c r="C463"/>
      <c r="D463"/>
      <c r="E463" s="88"/>
      <c r="F463" s="88"/>
      <c r="G463"/>
    </row>
    <row r="464" spans="1:7" x14ac:dyDescent="0.25">
      <c r="A464"/>
      <c r="B464"/>
      <c r="C464"/>
      <c r="D464"/>
      <c r="E464" s="88"/>
      <c r="F464" s="88"/>
      <c r="G464"/>
    </row>
    <row r="465" spans="1:7" x14ac:dyDescent="0.25">
      <c r="A465"/>
      <c r="B465"/>
      <c r="C465"/>
      <c r="D465"/>
      <c r="E465" s="88"/>
      <c r="F465" s="88"/>
      <c r="G465"/>
    </row>
    <row r="466" spans="1:7" x14ac:dyDescent="0.25">
      <c r="A466"/>
      <c r="B466"/>
      <c r="C466"/>
      <c r="D466"/>
      <c r="E466" s="88"/>
      <c r="F466" s="88"/>
      <c r="G466"/>
    </row>
    <row r="467" spans="1:7" x14ac:dyDescent="0.25">
      <c r="A467"/>
      <c r="B467"/>
      <c r="C467"/>
      <c r="D467"/>
      <c r="E467" s="88"/>
      <c r="F467" s="88"/>
      <c r="G467"/>
    </row>
    <row r="468" spans="1:7" x14ac:dyDescent="0.25">
      <c r="A468"/>
      <c r="B468"/>
      <c r="C468"/>
      <c r="D468"/>
      <c r="E468" s="88"/>
      <c r="F468" s="88"/>
      <c r="G468"/>
    </row>
    <row r="469" spans="1:7" x14ac:dyDescent="0.25">
      <c r="A469"/>
      <c r="B469"/>
      <c r="C469"/>
      <c r="D469"/>
      <c r="E469" s="88"/>
      <c r="F469" s="88"/>
      <c r="G469"/>
    </row>
    <row r="470" spans="1:7" x14ac:dyDescent="0.25">
      <c r="A470"/>
      <c r="B470"/>
      <c r="C470"/>
      <c r="D470"/>
      <c r="E470" s="88"/>
      <c r="F470" s="88"/>
      <c r="G470"/>
    </row>
    <row r="471" spans="1:7" x14ac:dyDescent="0.25">
      <c r="A471"/>
      <c r="B471"/>
      <c r="C471"/>
      <c r="D471"/>
      <c r="E471" s="88"/>
      <c r="F471" s="88"/>
      <c r="G471"/>
    </row>
    <row r="472" spans="1:7" x14ac:dyDescent="0.25">
      <c r="A472"/>
      <c r="B472"/>
      <c r="C472"/>
      <c r="D472"/>
      <c r="E472" s="88"/>
      <c r="F472" s="88"/>
      <c r="G472"/>
    </row>
    <row r="473" spans="1:7" x14ac:dyDescent="0.25">
      <c r="A473"/>
      <c r="B473"/>
      <c r="C473"/>
      <c r="D473"/>
      <c r="E473" s="88"/>
      <c r="F473" s="88"/>
      <c r="G473"/>
    </row>
    <row r="474" spans="1:7" x14ac:dyDescent="0.25">
      <c r="A474"/>
      <c r="B474"/>
      <c r="C474"/>
      <c r="D474"/>
      <c r="E474" s="88"/>
      <c r="F474" s="88"/>
      <c r="G474"/>
    </row>
    <row r="475" spans="1:7" x14ac:dyDescent="0.25">
      <c r="A475"/>
      <c r="B475"/>
      <c r="C475"/>
      <c r="D475"/>
      <c r="E475" s="88"/>
      <c r="F475" s="88"/>
      <c r="G475"/>
    </row>
    <row r="476" spans="1:7" x14ac:dyDescent="0.25">
      <c r="A476"/>
      <c r="B476"/>
      <c r="C476"/>
      <c r="D476"/>
      <c r="E476" s="88"/>
      <c r="F476" s="88"/>
      <c r="G476"/>
    </row>
    <row r="477" spans="1:7" x14ac:dyDescent="0.25">
      <c r="A477"/>
      <c r="B477"/>
      <c r="C477"/>
      <c r="D477"/>
      <c r="E477" s="88"/>
      <c r="F477" s="88"/>
      <c r="G477"/>
    </row>
    <row r="478" spans="1:7" x14ac:dyDescent="0.25">
      <c r="A478"/>
      <c r="B478"/>
      <c r="C478"/>
      <c r="D478"/>
      <c r="E478" s="88"/>
      <c r="F478" s="88"/>
      <c r="G478"/>
    </row>
    <row r="479" spans="1:7" x14ac:dyDescent="0.25">
      <c r="A479"/>
      <c r="B479"/>
      <c r="C479"/>
      <c r="D479"/>
      <c r="E479" s="88"/>
      <c r="F479" s="88"/>
      <c r="G479"/>
    </row>
    <row r="480" spans="1:7" x14ac:dyDescent="0.25">
      <c r="A480"/>
      <c r="B480"/>
      <c r="C480"/>
      <c r="D480"/>
      <c r="E480" s="88"/>
      <c r="F480" s="88"/>
      <c r="G480"/>
    </row>
    <row r="481" spans="1:7" x14ac:dyDescent="0.25">
      <c r="A481"/>
      <c r="B481"/>
      <c r="C481"/>
      <c r="D481"/>
      <c r="E481" s="88"/>
      <c r="F481" s="88"/>
      <c r="G481"/>
    </row>
    <row r="482" spans="1:7" x14ac:dyDescent="0.25">
      <c r="A482"/>
      <c r="B482"/>
      <c r="C482"/>
      <c r="D482"/>
      <c r="E482" s="88"/>
      <c r="F482" s="88"/>
      <c r="G482"/>
    </row>
    <row r="483" spans="1:7" x14ac:dyDescent="0.25">
      <c r="A483"/>
      <c r="B483"/>
      <c r="C483"/>
      <c r="D483"/>
      <c r="E483" s="88"/>
      <c r="F483" s="88"/>
      <c r="G483"/>
    </row>
    <row r="484" spans="1:7" x14ac:dyDescent="0.25">
      <c r="A484"/>
      <c r="B484"/>
      <c r="C484"/>
      <c r="D484"/>
      <c r="E484" s="88"/>
      <c r="F484" s="88"/>
      <c r="G484"/>
    </row>
    <row r="485" spans="1:7" x14ac:dyDescent="0.25">
      <c r="A485"/>
      <c r="B485"/>
      <c r="C485"/>
      <c r="D485"/>
      <c r="E485" s="88"/>
      <c r="F485" s="88"/>
      <c r="G485"/>
    </row>
    <row r="486" spans="1:7" x14ac:dyDescent="0.25">
      <c r="A486"/>
      <c r="B486"/>
      <c r="C486"/>
      <c r="D486"/>
      <c r="E486" s="88"/>
      <c r="F486" s="88"/>
      <c r="G486"/>
    </row>
    <row r="487" spans="1:7" x14ac:dyDescent="0.25">
      <c r="A487"/>
      <c r="B487"/>
      <c r="C487"/>
      <c r="D487"/>
      <c r="E487" s="88"/>
      <c r="F487" s="88"/>
      <c r="G487"/>
    </row>
    <row r="488" spans="1:7" x14ac:dyDescent="0.25">
      <c r="A488"/>
      <c r="B488"/>
      <c r="C488"/>
      <c r="D488"/>
      <c r="E488" s="88"/>
      <c r="F488" s="88"/>
      <c r="G488"/>
    </row>
    <row r="489" spans="1:7" x14ac:dyDescent="0.25">
      <c r="A489"/>
      <c r="B489"/>
      <c r="C489"/>
      <c r="D489"/>
      <c r="E489" s="88"/>
      <c r="F489" s="88"/>
      <c r="G489"/>
    </row>
    <row r="490" spans="1:7" x14ac:dyDescent="0.25">
      <c r="A490"/>
      <c r="B490"/>
      <c r="C490"/>
      <c r="D490"/>
      <c r="E490" s="88"/>
      <c r="F490" s="88"/>
      <c r="G490"/>
    </row>
    <row r="491" spans="1:7" x14ac:dyDescent="0.25">
      <c r="A491"/>
      <c r="B491"/>
      <c r="C491"/>
      <c r="D491"/>
      <c r="E491" s="88"/>
      <c r="F491" s="88"/>
      <c r="G491"/>
    </row>
    <row r="492" spans="1:7" x14ac:dyDescent="0.25">
      <c r="A492"/>
      <c r="B492"/>
      <c r="C492"/>
      <c r="D492"/>
      <c r="E492" s="88"/>
      <c r="F492" s="88"/>
      <c r="G492"/>
    </row>
    <row r="493" spans="1:7" x14ac:dyDescent="0.25">
      <c r="A493"/>
      <c r="B493"/>
      <c r="C493"/>
      <c r="D493"/>
      <c r="E493" s="88"/>
      <c r="F493" s="88"/>
      <c r="G493"/>
    </row>
    <row r="494" spans="1:7" x14ac:dyDescent="0.25">
      <c r="A494"/>
      <c r="B494"/>
      <c r="C494"/>
      <c r="D494"/>
      <c r="E494" s="88"/>
      <c r="F494" s="88"/>
      <c r="G494"/>
    </row>
    <row r="495" spans="1:7" x14ac:dyDescent="0.25">
      <c r="A495"/>
      <c r="B495"/>
      <c r="C495"/>
      <c r="D495"/>
      <c r="E495" s="88"/>
      <c r="F495" s="88"/>
      <c r="G495"/>
    </row>
    <row r="496" spans="1:7" x14ac:dyDescent="0.25">
      <c r="A496"/>
      <c r="B496"/>
      <c r="C496"/>
      <c r="D496"/>
      <c r="E496" s="88"/>
      <c r="F496" s="88"/>
      <c r="G496"/>
    </row>
    <row r="497" spans="1:7" x14ac:dyDescent="0.25">
      <c r="A497"/>
      <c r="B497"/>
      <c r="C497"/>
      <c r="D497"/>
      <c r="E497" s="88"/>
      <c r="F497" s="88"/>
      <c r="G497"/>
    </row>
    <row r="498" spans="1:7" x14ac:dyDescent="0.25">
      <c r="A498"/>
      <c r="B498"/>
      <c r="C498"/>
      <c r="D498"/>
      <c r="E498" s="88"/>
      <c r="F498" s="88"/>
      <c r="G498"/>
    </row>
    <row r="499" spans="1:7" x14ac:dyDescent="0.25">
      <c r="A499"/>
      <c r="B499"/>
      <c r="C499"/>
      <c r="D499"/>
      <c r="E499" s="88"/>
      <c r="F499" s="88"/>
      <c r="G499"/>
    </row>
    <row r="500" spans="1:7" x14ac:dyDescent="0.25">
      <c r="A500"/>
      <c r="B500"/>
      <c r="C500"/>
      <c r="D500"/>
      <c r="E500" s="88"/>
      <c r="F500" s="88"/>
      <c r="G500"/>
    </row>
    <row r="501" spans="1:7" x14ac:dyDescent="0.25">
      <c r="A501"/>
      <c r="B501"/>
      <c r="C501"/>
      <c r="D501"/>
      <c r="E501" s="88"/>
      <c r="F501" s="88"/>
      <c r="G501"/>
    </row>
    <row r="502" spans="1:7" x14ac:dyDescent="0.25">
      <c r="A502"/>
      <c r="B502"/>
      <c r="C502"/>
      <c r="D502"/>
      <c r="E502" s="88"/>
      <c r="F502" s="88"/>
      <c r="G502"/>
    </row>
    <row r="503" spans="1:7" x14ac:dyDescent="0.25">
      <c r="A503"/>
      <c r="B503"/>
      <c r="C503"/>
      <c r="D503"/>
      <c r="E503" s="88"/>
      <c r="F503" s="88"/>
      <c r="G503"/>
    </row>
    <row r="504" spans="1:7" x14ac:dyDescent="0.25">
      <c r="A504"/>
      <c r="B504"/>
      <c r="C504"/>
      <c r="D504"/>
      <c r="E504" s="88"/>
      <c r="F504" s="88"/>
      <c r="G504"/>
    </row>
    <row r="505" spans="1:7" x14ac:dyDescent="0.25">
      <c r="A505"/>
      <c r="B505"/>
      <c r="C505"/>
      <c r="D505"/>
      <c r="E505" s="88"/>
      <c r="F505" s="88"/>
      <c r="G505"/>
    </row>
    <row r="506" spans="1:7" x14ac:dyDescent="0.25">
      <c r="A506"/>
      <c r="B506"/>
      <c r="C506"/>
      <c r="D506"/>
      <c r="E506" s="88"/>
      <c r="F506" s="88"/>
      <c r="G506"/>
    </row>
    <row r="507" spans="1:7" x14ac:dyDescent="0.25">
      <c r="A507"/>
      <c r="B507"/>
      <c r="C507"/>
      <c r="D507"/>
      <c r="E507" s="88"/>
      <c r="F507" s="88"/>
      <c r="G507"/>
    </row>
    <row r="508" spans="1:7" x14ac:dyDescent="0.25">
      <c r="A508"/>
      <c r="B508"/>
      <c r="C508"/>
      <c r="D508"/>
      <c r="E508" s="88"/>
      <c r="F508" s="88"/>
      <c r="G508"/>
    </row>
    <row r="509" spans="1:7" x14ac:dyDescent="0.25">
      <c r="A509"/>
      <c r="B509"/>
      <c r="C509"/>
      <c r="D509"/>
      <c r="E509" s="88"/>
      <c r="F509" s="88"/>
      <c r="G509"/>
    </row>
    <row r="510" spans="1:7" x14ac:dyDescent="0.25">
      <c r="A510"/>
      <c r="B510"/>
      <c r="C510"/>
      <c r="D510"/>
      <c r="E510" s="88"/>
      <c r="F510" s="88"/>
      <c r="G510"/>
    </row>
    <row r="511" spans="1:7" x14ac:dyDescent="0.25">
      <c r="A511"/>
      <c r="B511"/>
      <c r="C511"/>
      <c r="D511"/>
      <c r="E511" s="88"/>
      <c r="F511" s="88"/>
      <c r="G511"/>
    </row>
    <row r="512" spans="1:7" x14ac:dyDescent="0.25">
      <c r="A512"/>
      <c r="B512"/>
      <c r="C512"/>
      <c r="D512"/>
      <c r="E512" s="88"/>
      <c r="F512" s="88"/>
      <c r="G512"/>
    </row>
    <row r="513" spans="1:7" x14ac:dyDescent="0.25">
      <c r="A513"/>
      <c r="B513"/>
      <c r="C513"/>
      <c r="D513"/>
      <c r="E513" s="88"/>
      <c r="F513" s="88"/>
      <c r="G513"/>
    </row>
    <row r="514" spans="1:7" x14ac:dyDescent="0.25">
      <c r="A514"/>
      <c r="B514"/>
      <c r="C514"/>
      <c r="D514"/>
      <c r="E514" s="88"/>
      <c r="F514" s="88"/>
      <c r="G514"/>
    </row>
    <row r="515" spans="1:7" x14ac:dyDescent="0.25">
      <c r="A515"/>
      <c r="B515"/>
      <c r="C515"/>
      <c r="D515"/>
      <c r="E515" s="88"/>
      <c r="F515" s="88"/>
      <c r="G515"/>
    </row>
    <row r="516" spans="1:7" x14ac:dyDescent="0.25">
      <c r="A516"/>
      <c r="B516"/>
      <c r="C516"/>
      <c r="D516"/>
      <c r="E516" s="88"/>
      <c r="F516" s="88"/>
      <c r="G516"/>
    </row>
    <row r="517" spans="1:7" x14ac:dyDescent="0.25">
      <c r="A517"/>
      <c r="B517"/>
      <c r="C517"/>
      <c r="D517"/>
      <c r="E517" s="88"/>
      <c r="F517" s="88"/>
      <c r="G517"/>
    </row>
    <row r="518" spans="1:7" x14ac:dyDescent="0.25">
      <c r="A518"/>
      <c r="B518"/>
      <c r="C518"/>
      <c r="D518"/>
      <c r="E518" s="88"/>
      <c r="F518" s="88"/>
      <c r="G518"/>
    </row>
    <row r="519" spans="1:7" x14ac:dyDescent="0.25">
      <c r="A519"/>
      <c r="B519"/>
      <c r="C519"/>
      <c r="D519"/>
      <c r="E519" s="88"/>
      <c r="F519" s="88"/>
      <c r="G519"/>
    </row>
    <row r="520" spans="1:7" x14ac:dyDescent="0.25">
      <c r="A520"/>
      <c r="B520"/>
      <c r="C520"/>
      <c r="D520"/>
      <c r="E520" s="88"/>
      <c r="F520" s="88"/>
      <c r="G520"/>
    </row>
    <row r="521" spans="1:7" x14ac:dyDescent="0.25">
      <c r="A521"/>
      <c r="B521"/>
      <c r="C521"/>
      <c r="D521"/>
      <c r="E521" s="88"/>
      <c r="F521" s="88"/>
      <c r="G521"/>
    </row>
    <row r="522" spans="1:7" x14ac:dyDescent="0.25">
      <c r="A522"/>
      <c r="B522"/>
      <c r="C522"/>
      <c r="D522"/>
      <c r="E522" s="88"/>
      <c r="F522" s="88"/>
      <c r="G522"/>
    </row>
    <row r="523" spans="1:7" x14ac:dyDescent="0.25">
      <c r="A523"/>
      <c r="B523"/>
      <c r="C523"/>
      <c r="D523"/>
      <c r="E523" s="88"/>
      <c r="F523" s="88"/>
      <c r="G523"/>
    </row>
    <row r="524" spans="1:7" x14ac:dyDescent="0.25">
      <c r="A524"/>
      <c r="B524"/>
      <c r="C524"/>
      <c r="D524"/>
      <c r="E524" s="88"/>
      <c r="F524" s="88"/>
      <c r="G524"/>
    </row>
    <row r="525" spans="1:7" x14ac:dyDescent="0.25">
      <c r="A525"/>
      <c r="B525"/>
      <c r="C525"/>
      <c r="D525"/>
      <c r="E525" s="88"/>
      <c r="F525" s="88"/>
      <c r="G525"/>
    </row>
    <row r="526" spans="1:7" x14ac:dyDescent="0.25">
      <c r="A526"/>
      <c r="B526"/>
      <c r="C526"/>
      <c r="D526"/>
      <c r="E526" s="88"/>
      <c r="F526" s="88"/>
      <c r="G526"/>
    </row>
    <row r="527" spans="1:7" x14ac:dyDescent="0.25">
      <c r="A527"/>
      <c r="B527"/>
      <c r="C527"/>
      <c r="D527"/>
      <c r="E527" s="88"/>
      <c r="F527" s="88"/>
      <c r="G527"/>
    </row>
    <row r="528" spans="1:7" x14ac:dyDescent="0.25">
      <c r="A528"/>
      <c r="B528"/>
      <c r="C528"/>
      <c r="D528"/>
      <c r="E528" s="88"/>
      <c r="F528" s="88"/>
      <c r="G528"/>
    </row>
    <row r="529" spans="1:7" x14ac:dyDescent="0.25">
      <c r="A529"/>
      <c r="B529"/>
      <c r="C529"/>
      <c r="D529"/>
      <c r="E529" s="88"/>
      <c r="F529" s="88"/>
      <c r="G529"/>
    </row>
    <row r="530" spans="1:7" x14ac:dyDescent="0.25">
      <c r="A530"/>
      <c r="B530"/>
      <c r="C530"/>
      <c r="D530"/>
      <c r="E530" s="88"/>
      <c r="F530" s="88"/>
      <c r="G530"/>
    </row>
    <row r="531" spans="1:7" x14ac:dyDescent="0.25">
      <c r="A531"/>
      <c r="B531"/>
      <c r="C531"/>
      <c r="D531"/>
      <c r="E531" s="88"/>
      <c r="F531" s="88"/>
      <c r="G531"/>
    </row>
    <row r="532" spans="1:7" x14ac:dyDescent="0.25">
      <c r="A532"/>
      <c r="B532"/>
      <c r="C532"/>
      <c r="D532"/>
      <c r="E532" s="88"/>
      <c r="F532" s="88"/>
      <c r="G532"/>
    </row>
    <row r="533" spans="1:7" x14ac:dyDescent="0.25">
      <c r="A533"/>
      <c r="B533"/>
      <c r="C533"/>
      <c r="D533"/>
      <c r="E533" s="88"/>
      <c r="F533" s="88"/>
      <c r="G533"/>
    </row>
    <row r="534" spans="1:7" x14ac:dyDescent="0.25">
      <c r="A534"/>
      <c r="B534"/>
      <c r="C534"/>
      <c r="D534"/>
      <c r="E534" s="88"/>
      <c r="F534" s="88"/>
      <c r="G534"/>
    </row>
    <row r="535" spans="1:7" x14ac:dyDescent="0.25">
      <c r="A535"/>
      <c r="B535"/>
      <c r="C535"/>
      <c r="D535"/>
      <c r="E535" s="88"/>
      <c r="F535" s="88"/>
      <c r="G535"/>
    </row>
    <row r="536" spans="1:7" x14ac:dyDescent="0.25">
      <c r="A536"/>
      <c r="B536"/>
      <c r="C536"/>
      <c r="D536"/>
      <c r="E536" s="88"/>
      <c r="F536" s="88"/>
      <c r="G536"/>
    </row>
    <row r="537" spans="1:7" x14ac:dyDescent="0.25">
      <c r="A537"/>
      <c r="B537"/>
      <c r="C537"/>
      <c r="D537"/>
      <c r="E537" s="88"/>
      <c r="F537" s="88"/>
      <c r="G537"/>
    </row>
    <row r="538" spans="1:7" x14ac:dyDescent="0.25">
      <c r="A538"/>
      <c r="B538"/>
      <c r="C538"/>
      <c r="D538"/>
      <c r="E538" s="88"/>
      <c r="F538" s="88"/>
      <c r="G538"/>
    </row>
    <row r="539" spans="1:7" x14ac:dyDescent="0.25">
      <c r="A539"/>
      <c r="B539"/>
      <c r="C539"/>
      <c r="D539"/>
      <c r="E539" s="88"/>
      <c r="F539" s="88"/>
      <c r="G539"/>
    </row>
    <row r="540" spans="1:7" x14ac:dyDescent="0.25">
      <c r="A540"/>
      <c r="B540"/>
      <c r="C540"/>
      <c r="D540"/>
      <c r="E540" s="88"/>
      <c r="F540" s="88"/>
      <c r="G540"/>
    </row>
    <row r="541" spans="1:7" x14ac:dyDescent="0.25">
      <c r="A541"/>
      <c r="B541"/>
      <c r="C541"/>
      <c r="D541"/>
      <c r="E541" s="88"/>
      <c r="F541" s="88"/>
      <c r="G541"/>
    </row>
    <row r="542" spans="1:7" x14ac:dyDescent="0.25">
      <c r="A542"/>
      <c r="B542"/>
      <c r="C542"/>
      <c r="D542"/>
      <c r="E542" s="88"/>
      <c r="F542" s="88"/>
      <c r="G542"/>
    </row>
    <row r="543" spans="1:7" x14ac:dyDescent="0.25">
      <c r="A543"/>
      <c r="B543"/>
      <c r="C543"/>
      <c r="D543"/>
      <c r="E543" s="88"/>
      <c r="F543" s="88"/>
      <c r="G543"/>
    </row>
    <row r="544" spans="1:7" x14ac:dyDescent="0.25">
      <c r="A544"/>
      <c r="B544"/>
      <c r="C544"/>
      <c r="D544"/>
      <c r="E544" s="88"/>
      <c r="F544" s="88"/>
      <c r="G544"/>
    </row>
    <row r="545" spans="1:7" x14ac:dyDescent="0.25">
      <c r="A545"/>
      <c r="B545"/>
      <c r="C545"/>
      <c r="D545"/>
      <c r="E545" s="88"/>
      <c r="F545" s="88"/>
      <c r="G545"/>
    </row>
    <row r="546" spans="1:7" x14ac:dyDescent="0.25">
      <c r="A546"/>
      <c r="B546"/>
      <c r="C546"/>
      <c r="D546"/>
      <c r="E546" s="88"/>
      <c r="F546" s="88"/>
      <c r="G546"/>
    </row>
    <row r="547" spans="1:7" x14ac:dyDescent="0.25">
      <c r="A547"/>
      <c r="B547"/>
      <c r="C547"/>
      <c r="D547"/>
      <c r="E547" s="88"/>
      <c r="F547" s="88"/>
      <c r="G547"/>
    </row>
    <row r="548" spans="1:7" x14ac:dyDescent="0.25">
      <c r="A548"/>
      <c r="B548"/>
      <c r="C548"/>
      <c r="D548"/>
      <c r="E548" s="88"/>
      <c r="F548" s="88"/>
      <c r="G548"/>
    </row>
    <row r="549" spans="1:7" x14ac:dyDescent="0.25">
      <c r="A549"/>
      <c r="B549"/>
      <c r="C549"/>
      <c r="D549"/>
      <c r="E549" s="88"/>
      <c r="F549" s="88"/>
      <c r="G549"/>
    </row>
    <row r="550" spans="1:7" x14ac:dyDescent="0.25">
      <c r="A550"/>
      <c r="B550"/>
      <c r="C550"/>
      <c r="D550"/>
      <c r="E550" s="88"/>
      <c r="F550" s="88"/>
      <c r="G550"/>
    </row>
    <row r="551" spans="1:7" x14ac:dyDescent="0.25">
      <c r="A551"/>
      <c r="B551"/>
      <c r="C551"/>
      <c r="D551"/>
      <c r="E551" s="88"/>
      <c r="F551" s="88"/>
      <c r="G551"/>
    </row>
    <row r="552" spans="1:7" x14ac:dyDescent="0.25">
      <c r="A552"/>
      <c r="B552"/>
      <c r="C552"/>
      <c r="D552"/>
      <c r="E552" s="88"/>
      <c r="F552" s="88"/>
      <c r="G552"/>
    </row>
    <row r="553" spans="1:7" x14ac:dyDescent="0.25">
      <c r="A553"/>
      <c r="B553"/>
      <c r="C553"/>
      <c r="D553"/>
      <c r="E553" s="88"/>
      <c r="F553" s="88"/>
      <c r="G553"/>
    </row>
    <row r="554" spans="1:7" x14ac:dyDescent="0.25">
      <c r="A554"/>
      <c r="B554"/>
      <c r="C554"/>
      <c r="D554"/>
      <c r="E554" s="88"/>
      <c r="F554" s="88"/>
      <c r="G554"/>
    </row>
    <row r="555" spans="1:7" x14ac:dyDescent="0.25">
      <c r="A555"/>
      <c r="B555"/>
      <c r="C555"/>
      <c r="D555"/>
      <c r="E555" s="88"/>
      <c r="F555" s="88"/>
      <c r="G555"/>
    </row>
    <row r="556" spans="1:7" x14ac:dyDescent="0.25">
      <c r="A556"/>
      <c r="B556"/>
      <c r="C556"/>
      <c r="D556"/>
      <c r="E556" s="88"/>
      <c r="F556" s="88"/>
      <c r="G556"/>
    </row>
    <row r="557" spans="1:7" x14ac:dyDescent="0.25">
      <c r="A557"/>
      <c r="B557"/>
      <c r="C557"/>
      <c r="D557"/>
      <c r="E557" s="88"/>
      <c r="F557" s="88"/>
      <c r="G557"/>
    </row>
    <row r="558" spans="1:7" x14ac:dyDescent="0.25">
      <c r="A558"/>
      <c r="B558"/>
      <c r="C558"/>
      <c r="D558"/>
      <c r="E558" s="88"/>
      <c r="F558" s="88"/>
      <c r="G558"/>
    </row>
    <row r="559" spans="1:7" x14ac:dyDescent="0.25">
      <c r="A559"/>
      <c r="B559"/>
      <c r="C559"/>
      <c r="D559"/>
      <c r="E559" s="88"/>
      <c r="F559" s="88"/>
      <c r="G559"/>
    </row>
    <row r="560" spans="1:7" x14ac:dyDescent="0.25">
      <c r="A560"/>
      <c r="B560"/>
      <c r="C560"/>
      <c r="D560"/>
      <c r="E560" s="88"/>
      <c r="F560" s="88"/>
      <c r="G560"/>
    </row>
    <row r="561" spans="1:7" x14ac:dyDescent="0.25">
      <c r="A561"/>
      <c r="B561"/>
      <c r="C561"/>
      <c r="D561"/>
      <c r="E561" s="88"/>
      <c r="F561" s="88"/>
      <c r="G561"/>
    </row>
    <row r="562" spans="1:7" x14ac:dyDescent="0.25">
      <c r="A562"/>
      <c r="B562"/>
      <c r="C562"/>
      <c r="D562"/>
      <c r="E562" s="88"/>
      <c r="F562" s="88"/>
      <c r="G562"/>
    </row>
    <row r="563" spans="1:7" x14ac:dyDescent="0.25">
      <c r="A563"/>
      <c r="B563"/>
      <c r="C563"/>
      <c r="D563"/>
      <c r="E563" s="88"/>
      <c r="F563" s="88"/>
      <c r="G563"/>
    </row>
    <row r="564" spans="1:7" x14ac:dyDescent="0.25">
      <c r="A564"/>
      <c r="B564"/>
      <c r="C564"/>
      <c r="D564"/>
      <c r="E564" s="88"/>
      <c r="F564" s="88"/>
      <c r="G564"/>
    </row>
    <row r="565" spans="1:7" x14ac:dyDescent="0.25">
      <c r="A565"/>
      <c r="B565"/>
      <c r="C565"/>
      <c r="D565"/>
      <c r="E565" s="88"/>
      <c r="F565" s="88"/>
      <c r="G565"/>
    </row>
    <row r="566" spans="1:7" x14ac:dyDescent="0.25">
      <c r="A566"/>
      <c r="B566"/>
      <c r="C566"/>
      <c r="D566"/>
      <c r="E566" s="88"/>
      <c r="F566" s="88"/>
      <c r="G566"/>
    </row>
    <row r="567" spans="1:7" x14ac:dyDescent="0.25">
      <c r="A567"/>
      <c r="B567"/>
      <c r="C567"/>
      <c r="D567"/>
      <c r="E567" s="88"/>
      <c r="F567" s="88"/>
      <c r="G567"/>
    </row>
    <row r="568" spans="1:7" x14ac:dyDescent="0.25">
      <c r="A568"/>
      <c r="B568"/>
      <c r="C568"/>
      <c r="D568"/>
      <c r="E568" s="88"/>
      <c r="F568" s="88"/>
      <c r="G568"/>
    </row>
    <row r="569" spans="1:7" x14ac:dyDescent="0.25">
      <c r="A569"/>
      <c r="B569"/>
      <c r="C569"/>
      <c r="D569"/>
      <c r="E569" s="88"/>
      <c r="F569" s="88"/>
      <c r="G569"/>
    </row>
    <row r="570" spans="1:7" x14ac:dyDescent="0.25">
      <c r="A570"/>
      <c r="B570"/>
      <c r="C570"/>
      <c r="D570"/>
      <c r="E570" s="88"/>
      <c r="F570" s="88"/>
      <c r="G570"/>
    </row>
    <row r="571" spans="1:7" x14ac:dyDescent="0.25">
      <c r="A571"/>
      <c r="B571"/>
      <c r="C571"/>
      <c r="D571"/>
      <c r="E571" s="88"/>
      <c r="F571" s="88"/>
      <c r="G571"/>
    </row>
    <row r="572" spans="1:7" x14ac:dyDescent="0.25">
      <c r="A572"/>
      <c r="B572"/>
      <c r="C572"/>
      <c r="D572"/>
      <c r="E572" s="88"/>
      <c r="F572" s="88"/>
      <c r="G572"/>
    </row>
    <row r="573" spans="1:7" x14ac:dyDescent="0.25">
      <c r="A573"/>
      <c r="B573"/>
      <c r="C573"/>
      <c r="D573"/>
      <c r="E573" s="88"/>
      <c r="F573" s="88"/>
      <c r="G573"/>
    </row>
    <row r="574" spans="1:7" x14ac:dyDescent="0.25">
      <c r="A574"/>
      <c r="B574"/>
      <c r="C574"/>
      <c r="D574"/>
      <c r="E574" s="88"/>
      <c r="F574" s="88"/>
      <c r="G574"/>
    </row>
    <row r="575" spans="1:7" x14ac:dyDescent="0.25">
      <c r="A575"/>
      <c r="B575"/>
      <c r="C575"/>
      <c r="D575"/>
      <c r="E575" s="88"/>
      <c r="F575" s="88"/>
      <c r="G575"/>
    </row>
    <row r="576" spans="1:7" x14ac:dyDescent="0.25">
      <c r="A576"/>
      <c r="B576"/>
      <c r="C576"/>
      <c r="D576"/>
      <c r="E576" s="88"/>
      <c r="F576" s="88"/>
      <c r="G576"/>
    </row>
    <row r="577" spans="1:7" x14ac:dyDescent="0.25">
      <c r="A577"/>
      <c r="B577"/>
      <c r="C577"/>
      <c r="D577"/>
      <c r="E577" s="88"/>
      <c r="F577" s="88"/>
      <c r="G577"/>
    </row>
    <row r="578" spans="1:7" x14ac:dyDescent="0.25">
      <c r="A578"/>
      <c r="B578"/>
      <c r="C578"/>
      <c r="D578"/>
      <c r="E578" s="88"/>
      <c r="F578" s="88"/>
      <c r="G578"/>
    </row>
    <row r="579" spans="1:7" x14ac:dyDescent="0.25">
      <c r="A579"/>
      <c r="B579"/>
      <c r="C579"/>
      <c r="D579"/>
      <c r="E579" s="88"/>
      <c r="F579" s="88"/>
      <c r="G579"/>
    </row>
    <row r="580" spans="1:7" x14ac:dyDescent="0.25">
      <c r="A580"/>
      <c r="B580"/>
      <c r="C580"/>
      <c r="D580"/>
      <c r="E580" s="88"/>
      <c r="F580" s="88"/>
      <c r="G580"/>
    </row>
    <row r="581" spans="1:7" x14ac:dyDescent="0.25">
      <c r="A581"/>
      <c r="B581"/>
      <c r="C581"/>
      <c r="D581"/>
      <c r="E581" s="88"/>
      <c r="F581" s="88"/>
      <c r="G581"/>
    </row>
    <row r="582" spans="1:7" x14ac:dyDescent="0.25">
      <c r="A582"/>
      <c r="B582"/>
      <c r="C582"/>
      <c r="D582"/>
      <c r="E582" s="88"/>
      <c r="F582" s="88"/>
      <c r="G582"/>
    </row>
    <row r="583" spans="1:7" x14ac:dyDescent="0.25">
      <c r="A583"/>
      <c r="B583"/>
      <c r="C583"/>
      <c r="D583"/>
      <c r="E583" s="88"/>
      <c r="F583" s="88"/>
      <c r="G583"/>
    </row>
    <row r="584" spans="1:7" x14ac:dyDescent="0.25">
      <c r="A584"/>
      <c r="B584"/>
      <c r="C584"/>
      <c r="D584"/>
      <c r="E584" s="88"/>
      <c r="F584" s="88"/>
      <c r="G584"/>
    </row>
    <row r="585" spans="1:7" x14ac:dyDescent="0.25">
      <c r="A585"/>
      <c r="B585"/>
      <c r="C585"/>
      <c r="D585"/>
      <c r="E585" s="88"/>
      <c r="F585" s="88"/>
      <c r="G585"/>
    </row>
    <row r="586" spans="1:7" x14ac:dyDescent="0.25">
      <c r="A586"/>
      <c r="B586"/>
      <c r="C586"/>
      <c r="D586"/>
      <c r="E586" s="88"/>
      <c r="F586" s="88"/>
      <c r="G586"/>
    </row>
    <row r="587" spans="1:7" x14ac:dyDescent="0.25">
      <c r="A587"/>
      <c r="B587"/>
      <c r="C587"/>
      <c r="D587"/>
      <c r="E587" s="88"/>
      <c r="F587" s="88"/>
      <c r="G587"/>
    </row>
    <row r="588" spans="1:7" x14ac:dyDescent="0.25">
      <c r="A588"/>
      <c r="B588"/>
      <c r="C588"/>
      <c r="D588"/>
      <c r="E588" s="88"/>
      <c r="F588" s="88"/>
      <c r="G588"/>
    </row>
    <row r="589" spans="1:7" x14ac:dyDescent="0.25">
      <c r="A589"/>
      <c r="B589"/>
      <c r="C589"/>
      <c r="D589"/>
      <c r="E589" s="88"/>
      <c r="F589" s="88"/>
      <c r="G589"/>
    </row>
    <row r="590" spans="1:7" x14ac:dyDescent="0.25">
      <c r="A590"/>
      <c r="B590"/>
      <c r="C590"/>
      <c r="D590"/>
      <c r="E590" s="88"/>
      <c r="F590" s="88"/>
      <c r="G590"/>
    </row>
    <row r="591" spans="1:7" x14ac:dyDescent="0.25">
      <c r="A591"/>
      <c r="B591"/>
      <c r="C591"/>
      <c r="D591"/>
      <c r="E591" s="88"/>
      <c r="F591" s="88"/>
      <c r="G591"/>
    </row>
    <row r="592" spans="1:7" x14ac:dyDescent="0.25">
      <c r="A592"/>
      <c r="B592"/>
      <c r="C592"/>
      <c r="D592"/>
      <c r="E592" s="88"/>
      <c r="F592" s="88"/>
      <c r="G592"/>
    </row>
    <row r="593" spans="1:7" x14ac:dyDescent="0.25">
      <c r="A593"/>
      <c r="B593"/>
      <c r="C593"/>
      <c r="D593"/>
      <c r="E593" s="88"/>
      <c r="F593" s="88"/>
      <c r="G593"/>
    </row>
    <row r="594" spans="1:7" x14ac:dyDescent="0.25">
      <c r="A594"/>
      <c r="B594"/>
      <c r="C594"/>
      <c r="D594"/>
      <c r="E594" s="88"/>
      <c r="F594" s="88"/>
      <c r="G594"/>
    </row>
    <row r="595" spans="1:7" x14ac:dyDescent="0.25">
      <c r="A595"/>
      <c r="B595"/>
      <c r="C595"/>
      <c r="D595"/>
      <c r="E595" s="88"/>
      <c r="F595" s="88"/>
      <c r="G595"/>
    </row>
    <row r="596" spans="1:7" x14ac:dyDescent="0.25">
      <c r="A596"/>
      <c r="B596"/>
      <c r="C596"/>
      <c r="D596"/>
      <c r="E596" s="88"/>
      <c r="F596" s="88"/>
      <c r="G596"/>
    </row>
    <row r="597" spans="1:7" x14ac:dyDescent="0.25">
      <c r="A597"/>
      <c r="B597"/>
      <c r="C597"/>
      <c r="D597"/>
      <c r="E597" s="88"/>
      <c r="F597" s="88"/>
      <c r="G597"/>
    </row>
    <row r="598" spans="1:7" x14ac:dyDescent="0.25">
      <c r="A598"/>
      <c r="B598"/>
      <c r="C598"/>
      <c r="D598"/>
      <c r="E598" s="88"/>
      <c r="F598" s="88"/>
      <c r="G598"/>
    </row>
    <row r="599" spans="1:7" x14ac:dyDescent="0.25">
      <c r="A599"/>
      <c r="B599"/>
      <c r="C599"/>
      <c r="D599"/>
      <c r="E599" s="88"/>
      <c r="F599" s="88"/>
      <c r="G599"/>
    </row>
    <row r="600" spans="1:7" x14ac:dyDescent="0.25">
      <c r="A600"/>
      <c r="B600"/>
      <c r="C600"/>
      <c r="D600"/>
      <c r="E600" s="88"/>
      <c r="F600" s="88"/>
      <c r="G600"/>
    </row>
    <row r="601" spans="1:7" x14ac:dyDescent="0.25">
      <c r="A601"/>
      <c r="B601"/>
      <c r="C601"/>
      <c r="D601"/>
      <c r="E601" s="88"/>
      <c r="F601" s="88"/>
      <c r="G601"/>
    </row>
    <row r="602" spans="1:7" x14ac:dyDescent="0.25">
      <c r="A602"/>
      <c r="B602"/>
      <c r="C602"/>
      <c r="D602"/>
      <c r="E602" s="88"/>
      <c r="F602" s="88"/>
      <c r="G602"/>
    </row>
    <row r="603" spans="1:7" x14ac:dyDescent="0.25">
      <c r="A603"/>
      <c r="B603"/>
      <c r="C603"/>
      <c r="D603"/>
      <c r="E603" s="88"/>
      <c r="F603" s="88"/>
      <c r="G603"/>
    </row>
    <row r="604" spans="1:7" x14ac:dyDescent="0.25">
      <c r="A604"/>
      <c r="B604"/>
      <c r="C604"/>
      <c r="D604"/>
      <c r="E604" s="88"/>
      <c r="F604" s="88"/>
      <c r="G604"/>
    </row>
    <row r="605" spans="1:7" x14ac:dyDescent="0.25">
      <c r="A605"/>
      <c r="B605"/>
      <c r="C605"/>
      <c r="D605"/>
      <c r="E605" s="88"/>
      <c r="F605" s="88"/>
      <c r="G605"/>
    </row>
    <row r="606" spans="1:7" x14ac:dyDescent="0.25">
      <c r="A606"/>
      <c r="B606"/>
      <c r="C606"/>
      <c r="D606"/>
      <c r="E606" s="88"/>
      <c r="F606" s="88"/>
      <c r="G606"/>
    </row>
    <row r="607" spans="1:7" x14ac:dyDescent="0.25">
      <c r="A607"/>
      <c r="B607"/>
      <c r="C607"/>
      <c r="D607"/>
      <c r="E607" s="88"/>
      <c r="F607" s="88"/>
      <c r="G607"/>
    </row>
    <row r="608" spans="1:7" x14ac:dyDescent="0.25">
      <c r="A608"/>
      <c r="B608"/>
      <c r="C608"/>
      <c r="D608"/>
      <c r="E608" s="88"/>
      <c r="F608" s="88"/>
      <c r="G608"/>
    </row>
    <row r="609" spans="1:7" x14ac:dyDescent="0.25">
      <c r="A609"/>
      <c r="B609"/>
      <c r="C609"/>
      <c r="D609"/>
      <c r="E609" s="88"/>
      <c r="F609" s="88"/>
      <c r="G609"/>
    </row>
    <row r="610" spans="1:7" x14ac:dyDescent="0.25">
      <c r="A610"/>
      <c r="B610"/>
      <c r="C610"/>
      <c r="D610"/>
      <c r="E610" s="88"/>
      <c r="F610" s="88"/>
      <c r="G610"/>
    </row>
    <row r="611" spans="1:7" x14ac:dyDescent="0.25">
      <c r="A611"/>
      <c r="B611"/>
      <c r="C611"/>
      <c r="D611"/>
      <c r="E611" s="88"/>
      <c r="F611" s="88"/>
      <c r="G611"/>
    </row>
    <row r="612" spans="1:7" x14ac:dyDescent="0.25">
      <c r="A612"/>
      <c r="B612"/>
      <c r="C612"/>
      <c r="D612"/>
      <c r="E612" s="88"/>
      <c r="F612" s="88"/>
      <c r="G612"/>
    </row>
    <row r="613" spans="1:7" x14ac:dyDescent="0.25">
      <c r="A613"/>
      <c r="B613"/>
      <c r="C613"/>
      <c r="D613"/>
      <c r="E613" s="88"/>
      <c r="F613" s="88"/>
      <c r="G613"/>
    </row>
    <row r="614" spans="1:7" x14ac:dyDescent="0.25">
      <c r="A614"/>
      <c r="B614"/>
      <c r="C614"/>
      <c r="D614"/>
      <c r="E614" s="88"/>
      <c r="F614" s="88"/>
      <c r="G614"/>
    </row>
    <row r="615" spans="1:7" x14ac:dyDescent="0.25">
      <c r="A615"/>
      <c r="B615"/>
      <c r="C615"/>
      <c r="D615"/>
      <c r="E615" s="88"/>
      <c r="F615" s="88"/>
      <c r="G615"/>
    </row>
    <row r="616" spans="1:7" x14ac:dyDescent="0.25">
      <c r="A616"/>
      <c r="B616"/>
      <c r="C616"/>
      <c r="D616"/>
      <c r="E616" s="88"/>
      <c r="F616" s="88"/>
      <c r="G616"/>
    </row>
    <row r="617" spans="1:7" x14ac:dyDescent="0.25">
      <c r="A617"/>
      <c r="B617"/>
      <c r="C617"/>
      <c r="D617"/>
      <c r="E617" s="88"/>
      <c r="F617" s="88"/>
      <c r="G617"/>
    </row>
    <row r="618" spans="1:7" x14ac:dyDescent="0.25">
      <c r="A618"/>
      <c r="B618"/>
      <c r="C618"/>
      <c r="D618"/>
      <c r="E618" s="88"/>
      <c r="F618" s="88"/>
      <c r="G618"/>
    </row>
    <row r="619" spans="1:7" x14ac:dyDescent="0.25">
      <c r="A619"/>
      <c r="B619"/>
      <c r="C619"/>
      <c r="D619"/>
      <c r="E619" s="88"/>
      <c r="F619" s="88"/>
      <c r="G619"/>
    </row>
    <row r="620" spans="1:7" x14ac:dyDescent="0.25">
      <c r="A620"/>
      <c r="B620"/>
      <c r="C620"/>
      <c r="D620"/>
      <c r="E620" s="88"/>
      <c r="F620" s="88"/>
      <c r="G620"/>
    </row>
    <row r="621" spans="1:7" x14ac:dyDescent="0.25">
      <c r="A621"/>
      <c r="B621"/>
      <c r="C621"/>
      <c r="D621"/>
      <c r="E621" s="88"/>
      <c r="F621" s="88"/>
      <c r="G621"/>
    </row>
    <row r="622" spans="1:7" x14ac:dyDescent="0.25">
      <c r="A622"/>
      <c r="B622"/>
      <c r="C622"/>
      <c r="D622"/>
      <c r="E622" s="88"/>
      <c r="F622" s="88"/>
      <c r="G622"/>
    </row>
    <row r="623" spans="1:7" x14ac:dyDescent="0.25">
      <c r="A623"/>
      <c r="B623"/>
      <c r="C623"/>
      <c r="D623"/>
      <c r="E623" s="88"/>
      <c r="F623" s="88"/>
      <c r="G623"/>
    </row>
    <row r="624" spans="1:7" x14ac:dyDescent="0.25">
      <c r="A624"/>
      <c r="B624"/>
      <c r="C624"/>
      <c r="D624"/>
      <c r="E624" s="88"/>
      <c r="F624" s="88"/>
      <c r="G624"/>
    </row>
    <row r="625" spans="1:7" x14ac:dyDescent="0.25">
      <c r="A625"/>
      <c r="B625"/>
      <c r="C625"/>
      <c r="D625"/>
      <c r="E625" s="88"/>
      <c r="F625" s="88"/>
      <c r="G625"/>
    </row>
    <row r="626" spans="1:7" x14ac:dyDescent="0.25">
      <c r="A626"/>
      <c r="B626"/>
      <c r="C626"/>
      <c r="D626"/>
      <c r="E626" s="88"/>
      <c r="F626" s="88"/>
      <c r="G626"/>
    </row>
    <row r="627" spans="1:7" x14ac:dyDescent="0.25">
      <c r="A627"/>
      <c r="B627"/>
      <c r="C627"/>
      <c r="D627"/>
      <c r="E627" s="88"/>
      <c r="F627" s="88"/>
      <c r="G627"/>
    </row>
    <row r="628" spans="1:7" x14ac:dyDescent="0.25">
      <c r="A628"/>
      <c r="B628"/>
      <c r="C628"/>
      <c r="D628"/>
      <c r="E628" s="88"/>
      <c r="F628" s="88"/>
      <c r="G628"/>
    </row>
    <row r="629" spans="1:7" x14ac:dyDescent="0.25">
      <c r="A629"/>
      <c r="B629"/>
      <c r="C629"/>
      <c r="D629"/>
      <c r="E629" s="88"/>
      <c r="F629" s="88"/>
      <c r="G629"/>
    </row>
    <row r="630" spans="1:7" x14ac:dyDescent="0.25">
      <c r="A630"/>
      <c r="B630"/>
      <c r="C630"/>
      <c r="D630"/>
      <c r="E630" s="88"/>
      <c r="F630" s="88"/>
      <c r="G630"/>
    </row>
    <row r="631" spans="1:7" x14ac:dyDescent="0.25">
      <c r="A631"/>
      <c r="B631"/>
      <c r="C631"/>
      <c r="D631"/>
      <c r="E631" s="88"/>
      <c r="F631" s="88"/>
      <c r="G631"/>
    </row>
    <row r="632" spans="1:7" x14ac:dyDescent="0.25">
      <c r="A632"/>
      <c r="B632"/>
      <c r="C632"/>
      <c r="D632"/>
      <c r="E632" s="88"/>
      <c r="F632" s="88"/>
      <c r="G632"/>
    </row>
    <row r="633" spans="1:7" x14ac:dyDescent="0.25">
      <c r="A633"/>
      <c r="B633"/>
      <c r="C633"/>
      <c r="D633"/>
      <c r="E633" s="88"/>
      <c r="F633" s="88"/>
      <c r="G633"/>
    </row>
    <row r="634" spans="1:7" x14ac:dyDescent="0.25">
      <c r="A634"/>
      <c r="B634"/>
      <c r="C634"/>
      <c r="D634"/>
      <c r="E634" s="88"/>
      <c r="F634" s="88"/>
      <c r="G634"/>
    </row>
    <row r="635" spans="1:7" x14ac:dyDescent="0.25">
      <c r="A635"/>
      <c r="B635"/>
      <c r="C635"/>
      <c r="D635"/>
      <c r="E635" s="88"/>
      <c r="F635" s="88"/>
      <c r="G635"/>
    </row>
    <row r="636" spans="1:7" x14ac:dyDescent="0.25">
      <c r="A636"/>
      <c r="B636"/>
      <c r="C636"/>
      <c r="D636"/>
      <c r="E636" s="88"/>
      <c r="F636" s="88"/>
      <c r="G636"/>
    </row>
    <row r="637" spans="1:7" x14ac:dyDescent="0.25">
      <c r="A637"/>
      <c r="B637"/>
      <c r="C637"/>
      <c r="D637"/>
      <c r="E637" s="88"/>
      <c r="F637" s="88"/>
      <c r="G637"/>
    </row>
    <row r="638" spans="1:7" x14ac:dyDescent="0.25">
      <c r="A638"/>
      <c r="B638"/>
      <c r="C638"/>
      <c r="D638"/>
      <c r="E638" s="88"/>
      <c r="F638" s="88"/>
      <c r="G638"/>
    </row>
    <row r="639" spans="1:7" x14ac:dyDescent="0.25">
      <c r="A639"/>
      <c r="B639"/>
      <c r="C639"/>
      <c r="D639"/>
      <c r="E639" s="88"/>
      <c r="F639" s="88"/>
      <c r="G639"/>
    </row>
    <row r="640" spans="1:7" x14ac:dyDescent="0.25">
      <c r="A640"/>
      <c r="B640"/>
      <c r="C640"/>
      <c r="D640"/>
      <c r="E640" s="88"/>
      <c r="F640" s="88"/>
      <c r="G640"/>
    </row>
    <row r="641" spans="1:7" x14ac:dyDescent="0.25">
      <c r="A641"/>
      <c r="B641"/>
      <c r="C641"/>
      <c r="D641"/>
      <c r="E641" s="88"/>
      <c r="F641" s="88"/>
      <c r="G641"/>
    </row>
    <row r="642" spans="1:7" x14ac:dyDescent="0.25">
      <c r="A642"/>
      <c r="B642"/>
      <c r="C642"/>
      <c r="D642"/>
      <c r="E642" s="88"/>
      <c r="F642" s="88"/>
      <c r="G642"/>
    </row>
    <row r="643" spans="1:7" x14ac:dyDescent="0.25">
      <c r="A643"/>
      <c r="B643"/>
      <c r="C643"/>
      <c r="D643"/>
      <c r="E643" s="88"/>
      <c r="F643" s="88"/>
      <c r="G643"/>
    </row>
    <row r="644" spans="1:7" x14ac:dyDescent="0.25">
      <c r="A644"/>
      <c r="B644"/>
      <c r="C644"/>
      <c r="D644"/>
      <c r="E644" s="88"/>
      <c r="F644" s="88"/>
      <c r="G644"/>
    </row>
    <row r="645" spans="1:7" x14ac:dyDescent="0.25">
      <c r="A645"/>
      <c r="B645"/>
      <c r="C645"/>
      <c r="D645"/>
      <c r="E645" s="88"/>
      <c r="F645" s="88"/>
      <c r="G645"/>
    </row>
    <row r="646" spans="1:7" x14ac:dyDescent="0.25">
      <c r="A646"/>
      <c r="B646"/>
      <c r="C646"/>
      <c r="D646"/>
      <c r="E646" s="88"/>
      <c r="F646" s="88"/>
      <c r="G646"/>
    </row>
    <row r="647" spans="1:7" x14ac:dyDescent="0.25">
      <c r="A647"/>
      <c r="B647"/>
      <c r="C647"/>
      <c r="D647"/>
      <c r="E647" s="88"/>
      <c r="F647" s="88"/>
      <c r="G647"/>
    </row>
    <row r="648" spans="1:7" x14ac:dyDescent="0.25">
      <c r="A648"/>
      <c r="B648"/>
      <c r="C648"/>
      <c r="D648"/>
      <c r="E648" s="88"/>
      <c r="F648" s="88"/>
      <c r="G648"/>
    </row>
    <row r="649" spans="1:7" x14ac:dyDescent="0.25">
      <c r="A649"/>
      <c r="B649"/>
      <c r="C649"/>
      <c r="D649"/>
      <c r="E649" s="88"/>
      <c r="F649" s="88"/>
      <c r="G649"/>
    </row>
    <row r="650" spans="1:7" x14ac:dyDescent="0.25">
      <c r="A650"/>
      <c r="B650"/>
      <c r="C650"/>
      <c r="D650"/>
      <c r="E650" s="88"/>
      <c r="F650" s="88"/>
      <c r="G650"/>
    </row>
    <row r="651" spans="1:7" x14ac:dyDescent="0.25">
      <c r="A651"/>
      <c r="B651"/>
      <c r="C651"/>
      <c r="D651"/>
      <c r="E651" s="88"/>
      <c r="F651" s="88"/>
      <c r="G651"/>
    </row>
    <row r="652" spans="1:7" x14ac:dyDescent="0.25">
      <c r="A652"/>
      <c r="B652"/>
      <c r="C652"/>
      <c r="D652"/>
      <c r="E652" s="88"/>
      <c r="F652" s="88"/>
      <c r="G652"/>
    </row>
    <row r="653" spans="1:7" x14ac:dyDescent="0.25">
      <c r="A653"/>
      <c r="B653"/>
      <c r="C653"/>
      <c r="D653"/>
      <c r="E653" s="88"/>
      <c r="F653" s="88"/>
      <c r="G653"/>
    </row>
    <row r="654" spans="1:7" x14ac:dyDescent="0.25">
      <c r="A654"/>
      <c r="B654"/>
      <c r="C654"/>
      <c r="D654"/>
      <c r="E654" s="88"/>
      <c r="F654" s="88"/>
      <c r="G654"/>
    </row>
    <row r="655" spans="1:7" x14ac:dyDescent="0.25">
      <c r="A655"/>
      <c r="B655"/>
      <c r="C655"/>
      <c r="D655"/>
      <c r="E655" s="88"/>
      <c r="F655" s="88"/>
      <c r="G655"/>
    </row>
    <row r="656" spans="1:7" x14ac:dyDescent="0.25">
      <c r="A656"/>
      <c r="B656"/>
      <c r="C656"/>
      <c r="D656"/>
      <c r="E656" s="88"/>
      <c r="F656" s="88"/>
      <c r="G656"/>
    </row>
    <row r="657" spans="1:7" x14ac:dyDescent="0.25">
      <c r="A657"/>
      <c r="B657"/>
      <c r="C657"/>
      <c r="D657"/>
      <c r="E657" s="88"/>
      <c r="F657" s="88"/>
      <c r="G657"/>
    </row>
    <row r="658" spans="1:7" x14ac:dyDescent="0.25">
      <c r="A658"/>
      <c r="B658"/>
      <c r="C658"/>
      <c r="D658"/>
      <c r="E658" s="88"/>
      <c r="F658" s="88"/>
      <c r="G658"/>
    </row>
    <row r="659" spans="1:7" x14ac:dyDescent="0.25">
      <c r="A659"/>
      <c r="B659"/>
      <c r="C659"/>
      <c r="D659"/>
      <c r="E659" s="88"/>
      <c r="F659" s="88"/>
      <c r="G659"/>
    </row>
    <row r="660" spans="1:7" x14ac:dyDescent="0.25">
      <c r="A660"/>
      <c r="B660"/>
      <c r="C660"/>
      <c r="D660"/>
      <c r="E660" s="88"/>
      <c r="F660" s="88"/>
      <c r="G660"/>
    </row>
    <row r="661" spans="1:7" x14ac:dyDescent="0.25">
      <c r="A661"/>
      <c r="B661"/>
      <c r="C661"/>
      <c r="D661"/>
      <c r="E661" s="88"/>
      <c r="F661" s="88"/>
      <c r="G661"/>
    </row>
    <row r="662" spans="1:7" x14ac:dyDescent="0.25">
      <c r="A662"/>
      <c r="B662"/>
      <c r="C662"/>
      <c r="D662"/>
      <c r="E662" s="88"/>
      <c r="F662" s="88"/>
      <c r="G662"/>
    </row>
    <row r="663" spans="1:7" x14ac:dyDescent="0.25">
      <c r="A663"/>
      <c r="B663"/>
      <c r="C663"/>
      <c r="D663"/>
      <c r="E663" s="88"/>
      <c r="F663" s="88"/>
      <c r="G663"/>
    </row>
    <row r="664" spans="1:7" x14ac:dyDescent="0.25">
      <c r="A664"/>
      <c r="B664"/>
      <c r="C664"/>
      <c r="D664"/>
      <c r="E664" s="88"/>
      <c r="F664" s="88"/>
      <c r="G664"/>
    </row>
    <row r="665" spans="1:7" x14ac:dyDescent="0.25">
      <c r="A665"/>
      <c r="B665"/>
      <c r="C665"/>
      <c r="D665"/>
      <c r="E665" s="88"/>
      <c r="F665" s="88"/>
      <c r="G665"/>
    </row>
    <row r="666" spans="1:7" x14ac:dyDescent="0.25">
      <c r="A666"/>
      <c r="B666"/>
      <c r="C666"/>
      <c r="D666"/>
      <c r="E666" s="88"/>
      <c r="F666" s="88"/>
      <c r="G666"/>
    </row>
    <row r="667" spans="1:7" x14ac:dyDescent="0.25">
      <c r="A667"/>
      <c r="B667"/>
      <c r="C667"/>
      <c r="D667"/>
      <c r="E667" s="88"/>
      <c r="F667" s="88"/>
      <c r="G667"/>
    </row>
    <row r="668" spans="1:7" x14ac:dyDescent="0.25">
      <c r="A668"/>
      <c r="B668"/>
      <c r="C668"/>
      <c r="D668"/>
      <c r="E668" s="88"/>
      <c r="F668" s="88"/>
      <c r="G668"/>
    </row>
    <row r="669" spans="1:7" x14ac:dyDescent="0.25">
      <c r="A669"/>
      <c r="B669"/>
      <c r="C669"/>
      <c r="D669"/>
      <c r="E669" s="88"/>
      <c r="F669" s="88"/>
      <c r="G669"/>
    </row>
    <row r="670" spans="1:7" x14ac:dyDescent="0.25">
      <c r="A670"/>
      <c r="B670"/>
      <c r="C670"/>
      <c r="D670"/>
      <c r="E670" s="88"/>
      <c r="F670" s="88"/>
      <c r="G670"/>
    </row>
    <row r="671" spans="1:7" x14ac:dyDescent="0.25">
      <c r="A671"/>
      <c r="B671"/>
      <c r="C671"/>
      <c r="D671"/>
      <c r="E671" s="88"/>
      <c r="F671" s="88"/>
      <c r="G671"/>
    </row>
    <row r="672" spans="1:7" x14ac:dyDescent="0.25">
      <c r="A672"/>
      <c r="B672"/>
      <c r="C672"/>
      <c r="D672"/>
      <c r="E672" s="88"/>
      <c r="F672" s="88"/>
      <c r="G672"/>
    </row>
    <row r="673" spans="1:7" x14ac:dyDescent="0.25">
      <c r="A673"/>
      <c r="B673"/>
      <c r="C673"/>
      <c r="D673"/>
      <c r="E673" s="88"/>
      <c r="F673" s="88"/>
      <c r="G673"/>
    </row>
    <row r="674" spans="1:7" x14ac:dyDescent="0.25">
      <c r="A674"/>
      <c r="B674"/>
      <c r="C674"/>
      <c r="D674"/>
      <c r="E674" s="88"/>
      <c r="F674" s="88"/>
      <c r="G674"/>
    </row>
    <row r="675" spans="1:7" x14ac:dyDescent="0.25">
      <c r="A675"/>
      <c r="B675"/>
      <c r="C675"/>
      <c r="D675"/>
      <c r="E675" s="88"/>
      <c r="F675" s="88"/>
      <c r="G675"/>
    </row>
    <row r="676" spans="1:7" x14ac:dyDescent="0.25">
      <c r="A676"/>
      <c r="B676"/>
      <c r="C676"/>
      <c r="D676"/>
      <c r="E676" s="88"/>
      <c r="F676" s="88"/>
      <c r="G676"/>
    </row>
    <row r="677" spans="1:7" x14ac:dyDescent="0.25">
      <c r="A677"/>
      <c r="B677"/>
      <c r="C677"/>
      <c r="D677"/>
      <c r="E677" s="88"/>
      <c r="F677" s="88"/>
      <c r="G677"/>
    </row>
    <row r="678" spans="1:7" x14ac:dyDescent="0.25">
      <c r="A678"/>
      <c r="B678"/>
      <c r="C678"/>
      <c r="D678"/>
      <c r="E678" s="88"/>
      <c r="F678" s="88"/>
      <c r="G678"/>
    </row>
    <row r="679" spans="1:7" x14ac:dyDescent="0.25">
      <c r="A679"/>
      <c r="B679"/>
      <c r="C679"/>
      <c r="D679"/>
      <c r="E679" s="88"/>
      <c r="F679" s="88"/>
      <c r="G679"/>
    </row>
    <row r="680" spans="1:7" x14ac:dyDescent="0.25">
      <c r="A680"/>
      <c r="B680"/>
      <c r="C680"/>
      <c r="D680"/>
      <c r="E680" s="88"/>
      <c r="F680" s="88"/>
      <c r="G680"/>
    </row>
    <row r="681" spans="1:7" x14ac:dyDescent="0.25">
      <c r="A681"/>
      <c r="B681"/>
      <c r="C681"/>
      <c r="D681"/>
      <c r="E681" s="88"/>
      <c r="F681" s="88"/>
      <c r="G681"/>
    </row>
    <row r="682" spans="1:7" x14ac:dyDescent="0.25">
      <c r="A682"/>
      <c r="B682"/>
      <c r="C682"/>
      <c r="D682"/>
      <c r="E682" s="88"/>
      <c r="F682" s="88"/>
      <c r="G682"/>
    </row>
    <row r="683" spans="1:7" x14ac:dyDescent="0.25">
      <c r="A683"/>
      <c r="B683"/>
      <c r="C683"/>
      <c r="D683"/>
      <c r="E683" s="88"/>
      <c r="F683" s="88"/>
      <c r="G683"/>
    </row>
    <row r="684" spans="1:7" x14ac:dyDescent="0.25">
      <c r="A684"/>
      <c r="B684"/>
      <c r="C684"/>
      <c r="D684"/>
      <c r="E684" s="88"/>
      <c r="F684" s="88"/>
      <c r="G684"/>
    </row>
    <row r="685" spans="1:7" x14ac:dyDescent="0.25">
      <c r="A685"/>
      <c r="B685"/>
      <c r="C685"/>
      <c r="D685"/>
      <c r="E685" s="88"/>
      <c r="F685" s="88"/>
      <c r="G685"/>
    </row>
    <row r="686" spans="1:7" x14ac:dyDescent="0.25">
      <c r="A686"/>
      <c r="B686"/>
      <c r="C686"/>
      <c r="D686"/>
      <c r="E686" s="88"/>
      <c r="F686" s="88"/>
      <c r="G686"/>
    </row>
    <row r="687" spans="1:7" x14ac:dyDescent="0.25">
      <c r="A687"/>
      <c r="B687"/>
      <c r="C687"/>
      <c r="D687"/>
      <c r="E687" s="88"/>
      <c r="F687" s="88"/>
      <c r="G687"/>
    </row>
    <row r="688" spans="1:7" x14ac:dyDescent="0.25">
      <c r="A688"/>
      <c r="B688"/>
      <c r="C688"/>
      <c r="D688"/>
      <c r="E688" s="88"/>
      <c r="F688" s="88"/>
      <c r="G688"/>
    </row>
    <row r="689" spans="1:7" x14ac:dyDescent="0.25">
      <c r="A689"/>
      <c r="B689"/>
      <c r="C689"/>
      <c r="D689"/>
      <c r="E689" s="88"/>
      <c r="F689" s="88"/>
      <c r="G689"/>
    </row>
    <row r="690" spans="1:7" x14ac:dyDescent="0.25">
      <c r="A690"/>
      <c r="B690"/>
      <c r="C690"/>
      <c r="D690"/>
      <c r="E690" s="88"/>
      <c r="F690" s="88"/>
      <c r="G690"/>
    </row>
    <row r="691" spans="1:7" x14ac:dyDescent="0.25">
      <c r="A691"/>
      <c r="B691"/>
      <c r="C691"/>
      <c r="D691"/>
      <c r="E691" s="88"/>
      <c r="F691" s="88"/>
      <c r="G691"/>
    </row>
    <row r="692" spans="1:7" x14ac:dyDescent="0.25">
      <c r="A692"/>
      <c r="B692"/>
      <c r="C692"/>
      <c r="D692"/>
      <c r="E692" s="88"/>
      <c r="F692" s="88"/>
      <c r="G692"/>
    </row>
    <row r="693" spans="1:7" x14ac:dyDescent="0.25">
      <c r="A693"/>
      <c r="B693"/>
      <c r="C693"/>
      <c r="D693"/>
      <c r="E693" s="88"/>
      <c r="F693" s="88"/>
      <c r="G693"/>
    </row>
    <row r="694" spans="1:7" x14ac:dyDescent="0.25">
      <c r="A694"/>
      <c r="B694"/>
      <c r="C694"/>
      <c r="D694"/>
      <c r="E694" s="88"/>
      <c r="F694" s="88"/>
      <c r="G694"/>
    </row>
    <row r="695" spans="1:7" x14ac:dyDescent="0.25">
      <c r="A695"/>
      <c r="B695"/>
      <c r="C695"/>
      <c r="D695"/>
      <c r="E695" s="88"/>
      <c r="F695" s="88"/>
      <c r="G695"/>
    </row>
    <row r="696" spans="1:7" x14ac:dyDescent="0.25">
      <c r="A696"/>
      <c r="B696"/>
      <c r="C696"/>
      <c r="D696"/>
      <c r="E696" s="88"/>
      <c r="F696" s="88"/>
      <c r="G696"/>
    </row>
    <row r="697" spans="1:7" x14ac:dyDescent="0.25">
      <c r="A697"/>
      <c r="B697"/>
      <c r="C697"/>
      <c r="D697"/>
      <c r="E697" s="88"/>
      <c r="F697" s="88"/>
      <c r="G697"/>
    </row>
    <row r="698" spans="1:7" x14ac:dyDescent="0.25">
      <c r="A698"/>
      <c r="B698"/>
      <c r="C698"/>
      <c r="D698"/>
      <c r="E698" s="88"/>
      <c r="F698" s="88"/>
      <c r="G698"/>
    </row>
    <row r="699" spans="1:7" x14ac:dyDescent="0.25">
      <c r="A699"/>
      <c r="B699"/>
      <c r="C699"/>
      <c r="D699"/>
      <c r="E699" s="88"/>
      <c r="F699" s="88"/>
      <c r="G699"/>
    </row>
    <row r="700" spans="1:7" x14ac:dyDescent="0.25">
      <c r="A700"/>
      <c r="B700"/>
      <c r="C700"/>
      <c r="D700"/>
      <c r="E700" s="88"/>
      <c r="F700" s="88"/>
      <c r="G700"/>
    </row>
    <row r="701" spans="1:7" x14ac:dyDescent="0.25">
      <c r="A701"/>
      <c r="B701"/>
      <c r="C701"/>
      <c r="D701"/>
      <c r="E701" s="88"/>
      <c r="F701" s="88"/>
      <c r="G701"/>
    </row>
    <row r="702" spans="1:7" x14ac:dyDescent="0.25">
      <c r="A702"/>
      <c r="B702"/>
      <c r="C702"/>
      <c r="D702"/>
      <c r="E702" s="88"/>
      <c r="F702" s="88"/>
      <c r="G702"/>
    </row>
    <row r="703" spans="1:7" x14ac:dyDescent="0.25">
      <c r="A703"/>
      <c r="B703"/>
      <c r="C703"/>
      <c r="D703"/>
      <c r="E703" s="88"/>
      <c r="F703" s="88"/>
      <c r="G703"/>
    </row>
    <row r="704" spans="1:7" x14ac:dyDescent="0.25">
      <c r="A704"/>
      <c r="B704"/>
      <c r="C704"/>
      <c r="D704"/>
      <c r="E704" s="88"/>
      <c r="F704" s="88"/>
      <c r="G704"/>
    </row>
    <row r="705" spans="1:7" x14ac:dyDescent="0.25">
      <c r="A705"/>
      <c r="B705"/>
      <c r="C705"/>
      <c r="D705"/>
      <c r="E705" s="88"/>
      <c r="F705" s="88"/>
      <c r="G705"/>
    </row>
    <row r="706" spans="1:7" x14ac:dyDescent="0.25">
      <c r="A706"/>
      <c r="B706"/>
      <c r="C706"/>
      <c r="D706"/>
      <c r="E706" s="88"/>
      <c r="F706" s="88"/>
      <c r="G706"/>
    </row>
    <row r="707" spans="1:7" x14ac:dyDescent="0.25">
      <c r="A707"/>
      <c r="B707"/>
      <c r="C707"/>
      <c r="D707"/>
      <c r="E707" s="88"/>
      <c r="F707" s="88"/>
      <c r="G707"/>
    </row>
    <row r="708" spans="1:7" x14ac:dyDescent="0.25">
      <c r="A708"/>
      <c r="B708"/>
      <c r="C708"/>
      <c r="D708"/>
      <c r="E708" s="88"/>
      <c r="F708" s="88"/>
      <c r="G708"/>
    </row>
    <row r="709" spans="1:7" x14ac:dyDescent="0.25">
      <c r="A709"/>
      <c r="B709"/>
      <c r="C709"/>
      <c r="D709"/>
      <c r="E709" s="88"/>
      <c r="F709" s="88"/>
      <c r="G709"/>
    </row>
    <row r="710" spans="1:7" x14ac:dyDescent="0.25">
      <c r="A710"/>
      <c r="B710"/>
      <c r="C710"/>
      <c r="D710"/>
      <c r="E710" s="88"/>
      <c r="F710" s="88"/>
      <c r="G710"/>
    </row>
    <row r="711" spans="1:7" x14ac:dyDescent="0.25">
      <c r="A711"/>
      <c r="B711"/>
      <c r="C711"/>
      <c r="D711"/>
      <c r="E711" s="88"/>
      <c r="F711" s="88"/>
      <c r="G711"/>
    </row>
    <row r="712" spans="1:7" x14ac:dyDescent="0.25">
      <c r="A712"/>
      <c r="B712"/>
      <c r="C712"/>
      <c r="D712"/>
      <c r="E712" s="88"/>
      <c r="F712" s="88"/>
      <c r="G712"/>
    </row>
    <row r="713" spans="1:7" x14ac:dyDescent="0.25">
      <c r="A713"/>
      <c r="B713"/>
      <c r="C713"/>
      <c r="D713"/>
      <c r="E713" s="88"/>
      <c r="F713" s="88"/>
      <c r="G713"/>
    </row>
    <row r="714" spans="1:7" x14ac:dyDescent="0.25">
      <c r="A714"/>
      <c r="B714"/>
      <c r="C714"/>
      <c r="D714"/>
      <c r="E714" s="88"/>
      <c r="F714" s="88"/>
      <c r="G714"/>
    </row>
    <row r="715" spans="1:7" x14ac:dyDescent="0.25">
      <c r="A715"/>
      <c r="B715"/>
      <c r="C715"/>
      <c r="D715"/>
      <c r="E715" s="88"/>
      <c r="F715" s="88"/>
      <c r="G715"/>
    </row>
    <row r="716" spans="1:7" x14ac:dyDescent="0.25">
      <c r="A716"/>
      <c r="B716"/>
      <c r="C716"/>
      <c r="D716"/>
      <c r="E716" s="88"/>
      <c r="F716" s="88"/>
      <c r="G716"/>
    </row>
    <row r="717" spans="1:7" x14ac:dyDescent="0.25">
      <c r="A717"/>
      <c r="B717"/>
      <c r="C717"/>
      <c r="D717"/>
      <c r="E717" s="88"/>
      <c r="F717" s="88"/>
      <c r="G717"/>
    </row>
    <row r="718" spans="1:7" x14ac:dyDescent="0.25">
      <c r="A718"/>
      <c r="B718"/>
      <c r="C718"/>
      <c r="D718"/>
      <c r="E718" s="88"/>
      <c r="F718" s="88"/>
      <c r="G718"/>
    </row>
    <row r="719" spans="1:7" x14ac:dyDescent="0.25">
      <c r="A719"/>
      <c r="B719"/>
      <c r="C719"/>
      <c r="D719"/>
      <c r="E719" s="88"/>
      <c r="F719" s="88"/>
      <c r="G719"/>
    </row>
    <row r="720" spans="1:7" x14ac:dyDescent="0.25">
      <c r="A720"/>
      <c r="B720"/>
      <c r="C720"/>
      <c r="D720"/>
      <c r="E720" s="88"/>
      <c r="F720" s="88"/>
      <c r="G720"/>
    </row>
    <row r="721" spans="1:7" x14ac:dyDescent="0.25">
      <c r="A721"/>
      <c r="B721"/>
      <c r="C721"/>
      <c r="D721"/>
      <c r="E721" s="88"/>
      <c r="F721" s="88"/>
      <c r="G721"/>
    </row>
    <row r="722" spans="1:7" x14ac:dyDescent="0.25">
      <c r="A722"/>
      <c r="B722"/>
      <c r="C722"/>
      <c r="D722"/>
      <c r="E722" s="88"/>
      <c r="F722" s="88"/>
      <c r="G722"/>
    </row>
    <row r="723" spans="1:7" x14ac:dyDescent="0.25">
      <c r="A723"/>
      <c r="B723"/>
      <c r="C723"/>
      <c r="D723"/>
      <c r="E723" s="88"/>
      <c r="F723" s="88"/>
      <c r="G723"/>
    </row>
    <row r="724" spans="1:7" x14ac:dyDescent="0.25">
      <c r="A724"/>
      <c r="B724"/>
      <c r="C724"/>
      <c r="D724"/>
      <c r="E724" s="88"/>
      <c r="F724" s="88"/>
      <c r="G724"/>
    </row>
    <row r="725" spans="1:7" x14ac:dyDescent="0.25">
      <c r="A725"/>
      <c r="B725"/>
      <c r="C725"/>
      <c r="D725"/>
      <c r="E725" s="88"/>
      <c r="F725" s="88"/>
      <c r="G725"/>
    </row>
    <row r="726" spans="1:7" x14ac:dyDescent="0.25">
      <c r="A726"/>
      <c r="B726"/>
      <c r="C726"/>
      <c r="D726"/>
      <c r="E726" s="88"/>
      <c r="F726" s="88"/>
      <c r="G726"/>
    </row>
    <row r="727" spans="1:7" x14ac:dyDescent="0.25">
      <c r="A727"/>
      <c r="B727"/>
      <c r="C727"/>
      <c r="D727"/>
      <c r="E727" s="88"/>
      <c r="F727" s="88"/>
      <c r="G727"/>
    </row>
    <row r="728" spans="1:7" x14ac:dyDescent="0.25">
      <c r="A728"/>
      <c r="B728"/>
      <c r="C728"/>
      <c r="D728"/>
      <c r="E728" s="88"/>
      <c r="F728" s="88"/>
      <c r="G728"/>
    </row>
    <row r="729" spans="1:7" x14ac:dyDescent="0.25">
      <c r="A729"/>
      <c r="B729"/>
      <c r="C729"/>
      <c r="D729"/>
      <c r="E729" s="88"/>
      <c r="F729" s="88"/>
      <c r="G729"/>
    </row>
    <row r="730" spans="1:7" x14ac:dyDescent="0.25">
      <c r="A730"/>
      <c r="B730"/>
      <c r="C730"/>
      <c r="D730"/>
      <c r="E730" s="88"/>
      <c r="F730" s="88"/>
      <c r="G730"/>
    </row>
    <row r="731" spans="1:7" x14ac:dyDescent="0.25">
      <c r="A731"/>
      <c r="B731"/>
      <c r="C731"/>
      <c r="D731"/>
      <c r="E731" s="88"/>
      <c r="F731" s="88"/>
      <c r="G731"/>
    </row>
    <row r="732" spans="1:7" x14ac:dyDescent="0.25">
      <c r="A732"/>
      <c r="B732"/>
      <c r="C732"/>
      <c r="D732"/>
      <c r="E732" s="88"/>
      <c r="F732" s="88"/>
      <c r="G732"/>
    </row>
    <row r="733" spans="1:7" x14ac:dyDescent="0.25">
      <c r="A733"/>
      <c r="B733"/>
      <c r="C733"/>
      <c r="D733"/>
      <c r="E733" s="88"/>
      <c r="F733" s="88"/>
      <c r="G733"/>
    </row>
    <row r="734" spans="1:7" x14ac:dyDescent="0.25">
      <c r="A734"/>
      <c r="B734"/>
      <c r="C734"/>
      <c r="D734"/>
      <c r="E734" s="88"/>
      <c r="F734" s="88"/>
      <c r="G734"/>
    </row>
    <row r="735" spans="1:7" x14ac:dyDescent="0.25">
      <c r="A735"/>
      <c r="B735"/>
      <c r="C735"/>
      <c r="D735"/>
      <c r="E735" s="88"/>
      <c r="F735" s="88"/>
      <c r="G735"/>
    </row>
    <row r="736" spans="1:7" x14ac:dyDescent="0.25">
      <c r="A736"/>
      <c r="B736"/>
      <c r="C736"/>
      <c r="D736"/>
      <c r="E736" s="88"/>
      <c r="F736" s="88"/>
      <c r="G736"/>
    </row>
    <row r="737" spans="1:7" x14ac:dyDescent="0.25">
      <c r="A737"/>
      <c r="B737"/>
      <c r="C737"/>
      <c r="D737"/>
      <c r="E737" s="88"/>
      <c r="F737" s="88"/>
      <c r="G737"/>
    </row>
    <row r="738" spans="1:7" x14ac:dyDescent="0.25">
      <c r="A738"/>
      <c r="B738"/>
      <c r="C738"/>
      <c r="D738"/>
      <c r="E738" s="88"/>
      <c r="F738" s="88"/>
      <c r="G738"/>
    </row>
    <row r="739" spans="1:7" x14ac:dyDescent="0.25">
      <c r="A739"/>
      <c r="B739"/>
      <c r="C739"/>
      <c r="D739"/>
      <c r="E739" s="88"/>
      <c r="F739" s="88"/>
      <c r="G739"/>
    </row>
    <row r="740" spans="1:7" x14ac:dyDescent="0.25">
      <c r="A740"/>
      <c r="B740"/>
      <c r="C740"/>
      <c r="D740"/>
      <c r="E740" s="88"/>
      <c r="F740" s="88"/>
      <c r="G740"/>
    </row>
    <row r="741" spans="1:7" x14ac:dyDescent="0.25">
      <c r="A741"/>
      <c r="B741"/>
      <c r="C741"/>
      <c r="D741"/>
      <c r="E741" s="88"/>
      <c r="F741" s="88"/>
      <c r="G741"/>
    </row>
    <row r="742" spans="1:7" x14ac:dyDescent="0.25">
      <c r="A742"/>
      <c r="B742"/>
      <c r="C742"/>
      <c r="D742"/>
      <c r="E742" s="88"/>
      <c r="F742" s="88"/>
      <c r="G742"/>
    </row>
    <row r="743" spans="1:7" x14ac:dyDescent="0.25">
      <c r="A743"/>
      <c r="B743"/>
      <c r="C743"/>
      <c r="D743"/>
      <c r="E743" s="88"/>
      <c r="F743" s="88"/>
      <c r="G743"/>
    </row>
    <row r="744" spans="1:7" x14ac:dyDescent="0.25">
      <c r="A744"/>
      <c r="B744"/>
      <c r="C744"/>
      <c r="D744"/>
      <c r="E744" s="88"/>
      <c r="F744" s="88"/>
      <c r="G744"/>
    </row>
    <row r="745" spans="1:7" x14ac:dyDescent="0.25">
      <c r="A745"/>
      <c r="B745"/>
      <c r="C745"/>
      <c r="D745"/>
      <c r="E745" s="88"/>
      <c r="F745" s="88"/>
      <c r="G745"/>
    </row>
    <row r="746" spans="1:7" x14ac:dyDescent="0.25">
      <c r="A746"/>
      <c r="B746"/>
      <c r="C746"/>
      <c r="D746"/>
      <c r="E746" s="88"/>
      <c r="F746" s="88"/>
      <c r="G746"/>
    </row>
    <row r="747" spans="1:7" x14ac:dyDescent="0.25">
      <c r="A747"/>
      <c r="B747"/>
      <c r="C747"/>
      <c r="D747"/>
      <c r="E747" s="88"/>
      <c r="F747" s="88"/>
      <c r="G747"/>
    </row>
    <row r="748" spans="1:7" x14ac:dyDescent="0.25">
      <c r="A748"/>
      <c r="B748"/>
      <c r="C748"/>
      <c r="D748"/>
      <c r="E748" s="88"/>
      <c r="F748" s="88"/>
      <c r="G748"/>
    </row>
    <row r="749" spans="1:7" x14ac:dyDescent="0.25">
      <c r="A749"/>
      <c r="B749"/>
      <c r="C749"/>
      <c r="D749"/>
      <c r="E749" s="88"/>
      <c r="F749" s="88"/>
      <c r="G749"/>
    </row>
    <row r="750" spans="1:7" x14ac:dyDescent="0.25">
      <c r="A750"/>
      <c r="B750"/>
      <c r="C750"/>
      <c r="D750"/>
      <c r="E750" s="88"/>
      <c r="F750" s="88"/>
      <c r="G750"/>
    </row>
    <row r="751" spans="1:7" x14ac:dyDescent="0.25">
      <c r="A751"/>
      <c r="B751"/>
      <c r="C751"/>
      <c r="D751"/>
      <c r="E751" s="88"/>
      <c r="F751" s="88"/>
      <c r="G751"/>
    </row>
    <row r="752" spans="1:7" x14ac:dyDescent="0.25">
      <c r="A752"/>
      <c r="B752"/>
      <c r="C752"/>
      <c r="D752"/>
      <c r="E752" s="88"/>
      <c r="F752" s="88"/>
      <c r="G752"/>
    </row>
    <row r="753" spans="1:7" x14ac:dyDescent="0.25">
      <c r="A753"/>
      <c r="B753"/>
      <c r="C753"/>
      <c r="D753"/>
      <c r="E753" s="88"/>
      <c r="F753" s="88"/>
      <c r="G753"/>
    </row>
    <row r="754" spans="1:7" x14ac:dyDescent="0.25">
      <c r="A754"/>
      <c r="B754"/>
      <c r="C754"/>
      <c r="D754"/>
      <c r="E754" s="88"/>
      <c r="F754" s="88"/>
      <c r="G754"/>
    </row>
    <row r="755" spans="1:7" x14ac:dyDescent="0.25">
      <c r="A755"/>
      <c r="B755"/>
      <c r="C755"/>
      <c r="D755"/>
      <c r="E755" s="88"/>
      <c r="F755" s="88"/>
      <c r="G755"/>
    </row>
    <row r="756" spans="1:7" x14ac:dyDescent="0.25">
      <c r="A756"/>
      <c r="B756"/>
      <c r="C756"/>
      <c r="D756"/>
      <c r="E756" s="88"/>
      <c r="F756" s="88"/>
      <c r="G756"/>
    </row>
    <row r="757" spans="1:7" x14ac:dyDescent="0.25">
      <c r="A757"/>
      <c r="B757"/>
      <c r="C757"/>
      <c r="D757"/>
      <c r="E757" s="88"/>
      <c r="F757" s="88"/>
      <c r="G757"/>
    </row>
    <row r="758" spans="1:7" x14ac:dyDescent="0.25">
      <c r="A758"/>
      <c r="B758"/>
      <c r="C758"/>
      <c r="D758"/>
      <c r="E758" s="88"/>
      <c r="F758" s="88"/>
      <c r="G758"/>
    </row>
    <row r="759" spans="1:7" x14ac:dyDescent="0.25">
      <c r="A759"/>
      <c r="B759"/>
      <c r="C759"/>
      <c r="D759"/>
      <c r="E759" s="88"/>
      <c r="F759" s="88"/>
      <c r="G759"/>
    </row>
    <row r="760" spans="1:7" x14ac:dyDescent="0.25">
      <c r="A760"/>
      <c r="B760"/>
      <c r="C760"/>
      <c r="D760"/>
      <c r="E760" s="88"/>
      <c r="F760" s="88"/>
      <c r="G760"/>
    </row>
    <row r="761" spans="1:7" x14ac:dyDescent="0.25">
      <c r="A761"/>
      <c r="B761"/>
      <c r="C761"/>
      <c r="D761"/>
      <c r="E761" s="88"/>
      <c r="F761" s="88"/>
      <c r="G761"/>
    </row>
    <row r="762" spans="1:7" x14ac:dyDescent="0.25">
      <c r="A762"/>
      <c r="B762"/>
      <c r="C762"/>
      <c r="D762"/>
      <c r="E762" s="88"/>
      <c r="F762" s="88"/>
      <c r="G762"/>
    </row>
    <row r="763" spans="1:7" x14ac:dyDescent="0.25">
      <c r="A763"/>
      <c r="B763"/>
      <c r="C763"/>
      <c r="D763"/>
      <c r="E763" s="88"/>
      <c r="F763" s="88"/>
      <c r="G763"/>
    </row>
    <row r="764" spans="1:7" x14ac:dyDescent="0.25">
      <c r="A764"/>
      <c r="B764"/>
      <c r="C764"/>
      <c r="D764"/>
      <c r="E764" s="88"/>
      <c r="F764" s="88"/>
      <c r="G764"/>
    </row>
    <row r="765" spans="1:7" x14ac:dyDescent="0.25">
      <c r="A765"/>
      <c r="B765"/>
      <c r="C765"/>
      <c r="D765"/>
      <c r="E765" s="88"/>
      <c r="F765" s="88"/>
      <c r="G765"/>
    </row>
    <row r="766" spans="1:7" x14ac:dyDescent="0.25">
      <c r="A766"/>
      <c r="B766"/>
      <c r="C766"/>
      <c r="D766"/>
      <c r="E766" s="88"/>
      <c r="F766" s="88"/>
      <c r="G766"/>
    </row>
    <row r="767" spans="1:7" x14ac:dyDescent="0.25">
      <c r="A767"/>
      <c r="B767"/>
      <c r="C767"/>
      <c r="D767"/>
      <c r="E767" s="88"/>
      <c r="F767" s="88"/>
      <c r="G767"/>
    </row>
    <row r="768" spans="1:7" x14ac:dyDescent="0.25">
      <c r="A768"/>
      <c r="B768"/>
      <c r="C768"/>
      <c r="D768"/>
      <c r="E768" s="88"/>
      <c r="F768" s="88"/>
      <c r="G768"/>
    </row>
    <row r="769" spans="1:7" x14ac:dyDescent="0.25">
      <c r="A769"/>
      <c r="B769"/>
      <c r="C769"/>
      <c r="D769"/>
      <c r="E769" s="88"/>
      <c r="F769" s="88"/>
      <c r="G769"/>
    </row>
    <row r="770" spans="1:7" x14ac:dyDescent="0.25">
      <c r="A770"/>
      <c r="B770"/>
      <c r="C770"/>
      <c r="D770"/>
      <c r="E770" s="88"/>
      <c r="F770" s="88"/>
      <c r="G770"/>
    </row>
    <row r="771" spans="1:7" x14ac:dyDescent="0.25">
      <c r="A771"/>
      <c r="B771"/>
      <c r="C771"/>
      <c r="D771"/>
      <c r="E771" s="88"/>
      <c r="F771" s="88"/>
      <c r="G771"/>
    </row>
    <row r="772" spans="1:7" x14ac:dyDescent="0.25">
      <c r="A772"/>
      <c r="B772"/>
      <c r="C772"/>
      <c r="D772"/>
      <c r="E772" s="88"/>
      <c r="F772" s="88"/>
      <c r="G772"/>
    </row>
    <row r="773" spans="1:7" x14ac:dyDescent="0.25">
      <c r="A773"/>
      <c r="B773"/>
      <c r="C773"/>
      <c r="D773"/>
      <c r="E773" s="88"/>
      <c r="F773" s="88"/>
      <c r="G773"/>
    </row>
    <row r="774" spans="1:7" x14ac:dyDescent="0.25">
      <c r="A774"/>
      <c r="B774"/>
      <c r="C774"/>
      <c r="D774"/>
      <c r="E774" s="88"/>
      <c r="F774" s="88"/>
      <c r="G774"/>
    </row>
    <row r="775" spans="1:7" x14ac:dyDescent="0.25">
      <c r="A775"/>
      <c r="B775"/>
      <c r="C775"/>
      <c r="D775"/>
      <c r="E775" s="88"/>
      <c r="F775" s="88"/>
      <c r="G775"/>
    </row>
    <row r="776" spans="1:7" x14ac:dyDescent="0.25">
      <c r="A776"/>
      <c r="B776"/>
      <c r="C776"/>
      <c r="D776"/>
      <c r="E776" s="88"/>
      <c r="F776" s="88"/>
      <c r="G776"/>
    </row>
    <row r="777" spans="1:7" x14ac:dyDescent="0.25">
      <c r="A777"/>
      <c r="B777"/>
      <c r="C777"/>
      <c r="D777"/>
      <c r="E777" s="88"/>
      <c r="F777" s="88"/>
      <c r="G777"/>
    </row>
    <row r="778" spans="1:7" x14ac:dyDescent="0.25">
      <c r="A778"/>
      <c r="B778"/>
      <c r="C778"/>
      <c r="D778"/>
      <c r="E778" s="88"/>
      <c r="F778" s="88"/>
      <c r="G778"/>
    </row>
    <row r="779" spans="1:7" x14ac:dyDescent="0.25">
      <c r="A779"/>
      <c r="B779"/>
      <c r="C779"/>
      <c r="D779"/>
      <c r="E779" s="88"/>
      <c r="F779" s="88"/>
      <c r="G779"/>
    </row>
    <row r="780" spans="1:7" x14ac:dyDescent="0.25">
      <c r="A780"/>
      <c r="B780"/>
      <c r="C780"/>
      <c r="D780"/>
      <c r="E780" s="88"/>
      <c r="F780" s="88"/>
      <c r="G780"/>
    </row>
    <row r="781" spans="1:7" x14ac:dyDescent="0.25">
      <c r="A781"/>
      <c r="B781"/>
      <c r="C781"/>
      <c r="D781"/>
      <c r="E781" s="88"/>
      <c r="F781" s="88"/>
      <c r="G781"/>
    </row>
    <row r="782" spans="1:7" x14ac:dyDescent="0.25">
      <c r="A782"/>
      <c r="B782"/>
      <c r="C782"/>
      <c r="D782"/>
      <c r="E782" s="88"/>
      <c r="F782" s="88"/>
      <c r="G782"/>
    </row>
    <row r="783" spans="1:7" x14ac:dyDescent="0.25">
      <c r="A783"/>
      <c r="B783"/>
      <c r="C783"/>
      <c r="D783"/>
      <c r="E783" s="88"/>
      <c r="F783" s="88"/>
      <c r="G783"/>
    </row>
    <row r="784" spans="1:7" x14ac:dyDescent="0.25">
      <c r="A784"/>
      <c r="B784"/>
      <c r="C784"/>
      <c r="D784"/>
      <c r="E784" s="88"/>
      <c r="F784" s="88"/>
      <c r="G784"/>
    </row>
    <row r="785" spans="1:7" x14ac:dyDescent="0.25">
      <c r="A785"/>
      <c r="B785"/>
      <c r="C785"/>
      <c r="D785"/>
      <c r="E785" s="88"/>
      <c r="F785" s="88"/>
      <c r="G785"/>
    </row>
    <row r="786" spans="1:7" x14ac:dyDescent="0.25">
      <c r="A786"/>
      <c r="B786"/>
      <c r="C786"/>
      <c r="D786"/>
      <c r="E786" s="88"/>
      <c r="F786" s="88"/>
      <c r="G786"/>
    </row>
    <row r="787" spans="1:7" x14ac:dyDescent="0.25">
      <c r="A787"/>
      <c r="B787"/>
      <c r="C787"/>
      <c r="D787"/>
      <c r="E787" s="88"/>
      <c r="F787" s="88"/>
      <c r="G787"/>
    </row>
    <row r="788" spans="1:7" x14ac:dyDescent="0.25">
      <c r="A788"/>
      <c r="B788"/>
      <c r="C788"/>
      <c r="D788"/>
      <c r="E788" s="88"/>
      <c r="F788" s="88"/>
      <c r="G788"/>
    </row>
    <row r="789" spans="1:7" x14ac:dyDescent="0.25">
      <c r="A789"/>
      <c r="B789"/>
      <c r="C789"/>
      <c r="D789"/>
      <c r="E789" s="88"/>
      <c r="F789" s="88"/>
      <c r="G789"/>
    </row>
    <row r="790" spans="1:7" x14ac:dyDescent="0.25">
      <c r="A790"/>
      <c r="B790"/>
      <c r="C790"/>
      <c r="D790"/>
      <c r="E790" s="88"/>
      <c r="F790" s="88"/>
      <c r="G790"/>
    </row>
    <row r="791" spans="1:7" x14ac:dyDescent="0.25">
      <c r="A791"/>
      <c r="B791"/>
      <c r="C791"/>
      <c r="D791"/>
      <c r="E791" s="88"/>
      <c r="F791" s="88"/>
      <c r="G791"/>
    </row>
    <row r="792" spans="1:7" x14ac:dyDescent="0.25">
      <c r="A792"/>
      <c r="B792"/>
      <c r="C792"/>
      <c r="D792"/>
      <c r="E792" s="88"/>
      <c r="F792" s="88"/>
      <c r="G792"/>
    </row>
    <row r="793" spans="1:7" x14ac:dyDescent="0.25">
      <c r="A793"/>
      <c r="B793"/>
      <c r="C793"/>
      <c r="D793"/>
      <c r="E793" s="88"/>
      <c r="F793" s="88"/>
      <c r="G793"/>
    </row>
    <row r="794" spans="1:7" x14ac:dyDescent="0.25">
      <c r="A794"/>
      <c r="B794"/>
      <c r="C794"/>
      <c r="D794"/>
      <c r="E794" s="88"/>
      <c r="F794" s="88"/>
      <c r="G794"/>
    </row>
    <row r="795" spans="1:7" x14ac:dyDescent="0.25">
      <c r="A795"/>
      <c r="B795"/>
      <c r="C795"/>
      <c r="D795"/>
      <c r="E795" s="88"/>
      <c r="F795" s="88"/>
      <c r="G795"/>
    </row>
    <row r="796" spans="1:7" x14ac:dyDescent="0.25">
      <c r="A796"/>
      <c r="B796"/>
      <c r="C796"/>
      <c r="D796"/>
      <c r="E796" s="88"/>
      <c r="F796" s="88"/>
      <c r="G796"/>
    </row>
    <row r="797" spans="1:7" x14ac:dyDescent="0.25">
      <c r="A797"/>
      <c r="B797"/>
      <c r="C797"/>
      <c r="D797"/>
      <c r="E797" s="88"/>
      <c r="F797" s="88"/>
      <c r="G797"/>
    </row>
    <row r="798" spans="1:7" x14ac:dyDescent="0.25">
      <c r="A798"/>
      <c r="B798"/>
      <c r="C798"/>
      <c r="D798"/>
      <c r="E798" s="88"/>
      <c r="F798" s="88"/>
      <c r="G798"/>
    </row>
    <row r="799" spans="1:7" x14ac:dyDescent="0.25">
      <c r="A799"/>
      <c r="B799"/>
      <c r="C799"/>
      <c r="D799"/>
      <c r="E799" s="88"/>
      <c r="F799" s="88"/>
      <c r="G799"/>
    </row>
    <row r="800" spans="1:7" x14ac:dyDescent="0.25">
      <c r="A800"/>
      <c r="B800"/>
      <c r="C800"/>
      <c r="D800"/>
      <c r="E800" s="88"/>
      <c r="F800" s="88"/>
      <c r="G800"/>
    </row>
    <row r="801" spans="1:7" x14ac:dyDescent="0.25">
      <c r="A801"/>
      <c r="B801"/>
      <c r="C801"/>
      <c r="D801"/>
      <c r="E801" s="88"/>
      <c r="F801" s="88"/>
      <c r="G801"/>
    </row>
    <row r="802" spans="1:7" x14ac:dyDescent="0.25">
      <c r="A802"/>
      <c r="B802"/>
      <c r="C802"/>
      <c r="D802"/>
      <c r="E802" s="88"/>
      <c r="F802" s="88"/>
      <c r="G802"/>
    </row>
    <row r="803" spans="1:7" x14ac:dyDescent="0.25">
      <c r="A803"/>
      <c r="B803"/>
      <c r="C803"/>
      <c r="D803"/>
      <c r="E803" s="88"/>
      <c r="F803" s="88"/>
      <c r="G803"/>
    </row>
    <row r="804" spans="1:7" x14ac:dyDescent="0.25">
      <c r="A804"/>
      <c r="B804"/>
      <c r="C804"/>
      <c r="D804"/>
      <c r="E804" s="88"/>
      <c r="F804" s="88"/>
      <c r="G804"/>
    </row>
    <row r="805" spans="1:7" x14ac:dyDescent="0.25">
      <c r="A805"/>
      <c r="B805"/>
      <c r="C805"/>
      <c r="D805"/>
      <c r="E805" s="88"/>
      <c r="F805" s="88"/>
      <c r="G805"/>
    </row>
    <row r="806" spans="1:7" x14ac:dyDescent="0.25">
      <c r="A806"/>
      <c r="B806"/>
      <c r="C806"/>
      <c r="D806"/>
      <c r="E806" s="88"/>
      <c r="F806" s="88"/>
      <c r="G806"/>
    </row>
    <row r="807" spans="1:7" x14ac:dyDescent="0.25">
      <c r="A807"/>
      <c r="B807"/>
      <c r="C807"/>
      <c r="D807"/>
      <c r="E807" s="88"/>
      <c r="F807" s="88"/>
      <c r="G807"/>
    </row>
    <row r="808" spans="1:7" x14ac:dyDescent="0.25">
      <c r="A808"/>
      <c r="B808"/>
      <c r="C808"/>
      <c r="D808"/>
      <c r="E808" s="88"/>
      <c r="F808" s="88"/>
      <c r="G808"/>
    </row>
    <row r="809" spans="1:7" x14ac:dyDescent="0.25">
      <c r="A809"/>
      <c r="B809"/>
      <c r="C809"/>
      <c r="D809"/>
      <c r="E809" s="88"/>
      <c r="F809" s="88"/>
      <c r="G809"/>
    </row>
    <row r="810" spans="1:7" x14ac:dyDescent="0.25">
      <c r="A810"/>
      <c r="B810"/>
      <c r="C810"/>
      <c r="D810"/>
      <c r="E810" s="88"/>
      <c r="F810" s="88"/>
      <c r="G810"/>
    </row>
    <row r="811" spans="1:7" x14ac:dyDescent="0.25">
      <c r="A811"/>
      <c r="B811"/>
      <c r="C811"/>
      <c r="D811"/>
      <c r="E811" s="88"/>
      <c r="F811" s="88"/>
      <c r="G811"/>
    </row>
    <row r="812" spans="1:7" x14ac:dyDescent="0.25">
      <c r="A812"/>
      <c r="B812"/>
      <c r="C812"/>
      <c r="D812"/>
      <c r="E812" s="88"/>
      <c r="F812" s="88"/>
      <c r="G812"/>
    </row>
    <row r="813" spans="1:7" x14ac:dyDescent="0.25">
      <c r="A813"/>
      <c r="B813"/>
      <c r="C813"/>
      <c r="D813"/>
      <c r="E813" s="88"/>
      <c r="F813" s="88"/>
      <c r="G813"/>
    </row>
    <row r="814" spans="1:7" x14ac:dyDescent="0.25">
      <c r="A814"/>
      <c r="B814"/>
      <c r="C814"/>
      <c r="D814"/>
      <c r="E814" s="88"/>
      <c r="F814" s="88"/>
      <c r="G814"/>
    </row>
    <row r="815" spans="1:7" x14ac:dyDescent="0.25">
      <c r="A815"/>
      <c r="B815"/>
      <c r="C815"/>
      <c r="D815"/>
      <c r="E815" s="88"/>
      <c r="F815" s="88"/>
      <c r="G815"/>
    </row>
    <row r="816" spans="1:7" x14ac:dyDescent="0.25">
      <c r="A816"/>
      <c r="B816"/>
      <c r="C816"/>
      <c r="D816"/>
      <c r="E816" s="88"/>
      <c r="F816" s="88"/>
      <c r="G816"/>
    </row>
    <row r="817" spans="1:7" x14ac:dyDescent="0.25">
      <c r="A817"/>
      <c r="B817"/>
      <c r="C817"/>
      <c r="D817"/>
      <c r="E817" s="88"/>
      <c r="F817" s="88"/>
      <c r="G817"/>
    </row>
    <row r="818" spans="1:7" x14ac:dyDescent="0.25">
      <c r="A818"/>
      <c r="B818"/>
      <c r="C818"/>
      <c r="D818"/>
      <c r="E818" s="88"/>
      <c r="F818" s="88"/>
      <c r="G818"/>
    </row>
    <row r="819" spans="1:7" x14ac:dyDescent="0.25">
      <c r="A819"/>
      <c r="B819"/>
      <c r="C819"/>
      <c r="D819"/>
      <c r="E819" s="88"/>
      <c r="F819" s="88"/>
      <c r="G819"/>
    </row>
    <row r="820" spans="1:7" x14ac:dyDescent="0.25">
      <c r="A820"/>
      <c r="B820"/>
      <c r="C820"/>
      <c r="D820"/>
      <c r="E820" s="88"/>
      <c r="F820" s="88"/>
      <c r="G820"/>
    </row>
    <row r="821" spans="1:7" x14ac:dyDescent="0.25">
      <c r="A821"/>
      <c r="B821"/>
      <c r="C821"/>
      <c r="D821"/>
      <c r="E821" s="88"/>
      <c r="F821" s="88"/>
      <c r="G821"/>
    </row>
    <row r="822" spans="1:7" x14ac:dyDescent="0.25">
      <c r="A822"/>
      <c r="B822"/>
      <c r="C822"/>
      <c r="D822"/>
      <c r="E822" s="88"/>
      <c r="F822" s="88"/>
      <c r="G822"/>
    </row>
    <row r="823" spans="1:7" x14ac:dyDescent="0.25">
      <c r="A823"/>
      <c r="B823"/>
      <c r="C823"/>
      <c r="D823"/>
      <c r="E823" s="88"/>
      <c r="F823" s="88"/>
      <c r="G823"/>
    </row>
    <row r="824" spans="1:7" x14ac:dyDescent="0.25">
      <c r="A824"/>
      <c r="B824"/>
      <c r="C824"/>
      <c r="D824"/>
      <c r="E824" s="88"/>
      <c r="F824" s="88"/>
      <c r="G824"/>
    </row>
    <row r="825" spans="1:7" x14ac:dyDescent="0.25">
      <c r="A825"/>
      <c r="B825"/>
      <c r="C825"/>
      <c r="D825"/>
      <c r="E825" s="88"/>
      <c r="F825" s="88"/>
      <c r="G825"/>
    </row>
    <row r="826" spans="1:7" x14ac:dyDescent="0.25">
      <c r="A826"/>
      <c r="B826"/>
      <c r="C826"/>
      <c r="D826"/>
      <c r="E826" s="88"/>
      <c r="F826" s="88"/>
      <c r="G826"/>
    </row>
    <row r="827" spans="1:7" x14ac:dyDescent="0.25">
      <c r="A827"/>
      <c r="B827"/>
      <c r="C827"/>
      <c r="D827"/>
      <c r="E827" s="88"/>
      <c r="F827" s="88"/>
      <c r="G827"/>
    </row>
    <row r="828" spans="1:7" x14ac:dyDescent="0.25">
      <c r="A828"/>
      <c r="B828"/>
      <c r="C828"/>
      <c r="D828"/>
      <c r="E828" s="88"/>
      <c r="F828" s="88"/>
      <c r="G828"/>
    </row>
    <row r="829" spans="1:7" x14ac:dyDescent="0.25">
      <c r="A829"/>
      <c r="B829"/>
      <c r="C829"/>
      <c r="D829"/>
      <c r="E829" s="88"/>
      <c r="F829" s="88"/>
      <c r="G829"/>
    </row>
    <row r="830" spans="1:7" x14ac:dyDescent="0.25">
      <c r="A830"/>
      <c r="B830"/>
      <c r="C830"/>
      <c r="D830"/>
      <c r="E830" s="88"/>
      <c r="F830" s="88"/>
      <c r="G830"/>
    </row>
    <row r="831" spans="1:7" x14ac:dyDescent="0.25">
      <c r="A831"/>
      <c r="B831"/>
      <c r="C831"/>
      <c r="D831"/>
      <c r="E831" s="88"/>
      <c r="F831" s="88"/>
      <c r="G831"/>
    </row>
    <row r="832" spans="1:7" x14ac:dyDescent="0.25">
      <c r="A832"/>
      <c r="B832"/>
      <c r="C832"/>
      <c r="D832"/>
      <c r="E832" s="88"/>
      <c r="F832" s="88"/>
      <c r="G832"/>
    </row>
    <row r="833" spans="1:7" x14ac:dyDescent="0.25">
      <c r="A833"/>
      <c r="B833"/>
      <c r="C833"/>
      <c r="D833"/>
      <c r="E833" s="88"/>
      <c r="F833" s="88"/>
      <c r="G833"/>
    </row>
    <row r="834" spans="1:7" x14ac:dyDescent="0.25">
      <c r="A834"/>
      <c r="B834"/>
      <c r="C834"/>
      <c r="D834"/>
      <c r="E834" s="88"/>
      <c r="F834" s="88"/>
      <c r="G834"/>
    </row>
    <row r="835" spans="1:7" x14ac:dyDescent="0.25">
      <c r="A835"/>
      <c r="B835"/>
      <c r="C835"/>
      <c r="D835"/>
      <c r="E835" s="88"/>
      <c r="F835" s="88"/>
      <c r="G835"/>
    </row>
    <row r="836" spans="1:7" x14ac:dyDescent="0.25">
      <c r="A836"/>
      <c r="B836"/>
      <c r="C836"/>
      <c r="D836"/>
      <c r="E836" s="88"/>
      <c r="F836" s="88"/>
      <c r="G836"/>
    </row>
    <row r="837" spans="1:7" x14ac:dyDescent="0.25">
      <c r="A837"/>
      <c r="B837"/>
      <c r="C837"/>
      <c r="D837"/>
      <c r="E837" s="88"/>
      <c r="F837" s="88"/>
      <c r="G837"/>
    </row>
    <row r="838" spans="1:7" x14ac:dyDescent="0.25">
      <c r="A838"/>
      <c r="B838"/>
      <c r="C838"/>
      <c r="D838"/>
      <c r="E838" s="88"/>
      <c r="F838" s="88"/>
      <c r="G838"/>
    </row>
    <row r="839" spans="1:7" x14ac:dyDescent="0.25">
      <c r="A839"/>
      <c r="B839"/>
      <c r="C839"/>
      <c r="D839"/>
      <c r="E839" s="88"/>
      <c r="F839" s="88"/>
      <c r="G839"/>
    </row>
    <row r="840" spans="1:7" x14ac:dyDescent="0.25">
      <c r="A840"/>
      <c r="B840"/>
      <c r="C840"/>
      <c r="D840"/>
      <c r="E840" s="88"/>
      <c r="F840" s="88"/>
      <c r="G840"/>
    </row>
    <row r="841" spans="1:7" x14ac:dyDescent="0.25">
      <c r="A841"/>
      <c r="B841"/>
      <c r="C841"/>
      <c r="D841"/>
      <c r="E841" s="88"/>
      <c r="F841" s="88"/>
      <c r="G841"/>
    </row>
    <row r="842" spans="1:7" x14ac:dyDescent="0.25">
      <c r="A842"/>
      <c r="B842"/>
      <c r="C842"/>
      <c r="D842"/>
      <c r="E842" s="88"/>
      <c r="F842" s="88"/>
      <c r="G842"/>
    </row>
    <row r="843" spans="1:7" x14ac:dyDescent="0.25">
      <c r="A843"/>
      <c r="B843"/>
      <c r="C843"/>
      <c r="D843"/>
      <c r="E843" s="88"/>
      <c r="F843" s="88"/>
      <c r="G843"/>
    </row>
    <row r="844" spans="1:7" x14ac:dyDescent="0.25">
      <c r="A844"/>
      <c r="B844"/>
      <c r="C844"/>
      <c r="D844"/>
      <c r="E844" s="88"/>
      <c r="F844" s="88"/>
      <c r="G844"/>
    </row>
    <row r="845" spans="1:7" x14ac:dyDescent="0.25">
      <c r="A845"/>
      <c r="B845"/>
      <c r="C845"/>
      <c r="D845"/>
      <c r="E845" s="88"/>
      <c r="F845" s="88"/>
      <c r="G845"/>
    </row>
    <row r="846" spans="1:7" x14ac:dyDescent="0.25">
      <c r="A846"/>
      <c r="B846"/>
      <c r="C846"/>
      <c r="D846"/>
      <c r="E846" s="88"/>
      <c r="F846" s="88"/>
      <c r="G846"/>
    </row>
    <row r="847" spans="1:7" x14ac:dyDescent="0.25">
      <c r="A847"/>
      <c r="B847"/>
      <c r="C847"/>
      <c r="D847"/>
      <c r="E847" s="88"/>
      <c r="F847" s="88"/>
      <c r="G847"/>
    </row>
    <row r="848" spans="1:7" x14ac:dyDescent="0.25">
      <c r="A848"/>
      <c r="B848"/>
      <c r="C848"/>
      <c r="D848"/>
      <c r="E848" s="88"/>
      <c r="F848" s="88"/>
      <c r="G848"/>
    </row>
    <row r="849" spans="1:7" x14ac:dyDescent="0.25">
      <c r="A849"/>
      <c r="B849"/>
      <c r="C849"/>
      <c r="D849"/>
      <c r="E849" s="88"/>
      <c r="F849" s="88"/>
      <c r="G849"/>
    </row>
    <row r="850" spans="1:7" x14ac:dyDescent="0.25">
      <c r="A850"/>
      <c r="B850"/>
      <c r="C850"/>
      <c r="D850"/>
      <c r="E850" s="88"/>
      <c r="F850" s="88"/>
      <c r="G850"/>
    </row>
    <row r="851" spans="1:7" x14ac:dyDescent="0.25">
      <c r="A851"/>
      <c r="B851"/>
      <c r="C851"/>
      <c r="D851"/>
      <c r="E851" s="88"/>
      <c r="F851" s="88"/>
      <c r="G851"/>
    </row>
    <row r="852" spans="1:7" x14ac:dyDescent="0.25">
      <c r="A852"/>
      <c r="B852"/>
      <c r="C852"/>
      <c r="D852"/>
      <c r="E852" s="88"/>
      <c r="F852" s="88"/>
      <c r="G852"/>
    </row>
    <row r="853" spans="1:7" x14ac:dyDescent="0.25">
      <c r="A853"/>
      <c r="B853"/>
      <c r="C853"/>
      <c r="D853"/>
      <c r="E853" s="88"/>
      <c r="F853" s="88"/>
      <c r="G853"/>
    </row>
    <row r="854" spans="1:7" x14ac:dyDescent="0.25">
      <c r="A854"/>
      <c r="B854"/>
      <c r="C854"/>
      <c r="D854"/>
      <c r="E854" s="88"/>
      <c r="F854" s="88"/>
      <c r="G854"/>
    </row>
    <row r="855" spans="1:7" x14ac:dyDescent="0.25">
      <c r="A855"/>
      <c r="B855"/>
      <c r="C855"/>
      <c r="D855"/>
      <c r="E855" s="88"/>
      <c r="F855" s="88"/>
      <c r="G855"/>
    </row>
    <row r="856" spans="1:7" x14ac:dyDescent="0.25">
      <c r="A856"/>
      <c r="B856"/>
      <c r="C856"/>
      <c r="D856"/>
      <c r="E856" s="88"/>
      <c r="F856" s="88"/>
      <c r="G856"/>
    </row>
    <row r="857" spans="1:7" x14ac:dyDescent="0.25">
      <c r="A857"/>
      <c r="B857"/>
      <c r="C857"/>
      <c r="D857"/>
      <c r="E857" s="88"/>
      <c r="F857" s="88"/>
      <c r="G857"/>
    </row>
    <row r="858" spans="1:7" x14ac:dyDescent="0.25">
      <c r="A858"/>
      <c r="B858"/>
      <c r="C858"/>
      <c r="D858"/>
      <c r="E858" s="88"/>
      <c r="F858" s="88"/>
      <c r="G858"/>
    </row>
    <row r="859" spans="1:7" x14ac:dyDescent="0.25">
      <c r="A859"/>
      <c r="B859"/>
      <c r="C859"/>
      <c r="D859"/>
      <c r="E859" s="88"/>
      <c r="F859" s="88"/>
      <c r="G859"/>
    </row>
    <row r="860" spans="1:7" x14ac:dyDescent="0.25">
      <c r="A860"/>
      <c r="B860"/>
      <c r="C860"/>
      <c r="D860"/>
      <c r="E860" s="88"/>
      <c r="F860" s="88"/>
      <c r="G860"/>
    </row>
    <row r="861" spans="1:7" x14ac:dyDescent="0.25">
      <c r="A861"/>
      <c r="B861"/>
      <c r="C861"/>
      <c r="D861"/>
      <c r="E861" s="88"/>
      <c r="F861" s="88"/>
      <c r="G861"/>
    </row>
    <row r="862" spans="1:7" x14ac:dyDescent="0.25">
      <c r="A862"/>
      <c r="B862"/>
      <c r="C862"/>
      <c r="D862"/>
      <c r="E862" s="88"/>
      <c r="F862" s="88"/>
      <c r="G862"/>
    </row>
    <row r="863" spans="1:7" x14ac:dyDescent="0.25">
      <c r="A863"/>
      <c r="B863"/>
      <c r="C863"/>
      <c r="D863"/>
      <c r="E863" s="88"/>
      <c r="F863" s="88"/>
      <c r="G863"/>
    </row>
    <row r="864" spans="1:7" x14ac:dyDescent="0.25">
      <c r="A864"/>
      <c r="B864"/>
      <c r="C864"/>
      <c r="D864"/>
      <c r="E864" s="88"/>
      <c r="F864" s="88"/>
      <c r="G864"/>
    </row>
    <row r="865" spans="1:7" x14ac:dyDescent="0.25">
      <c r="A865"/>
      <c r="B865"/>
      <c r="C865"/>
      <c r="D865"/>
      <c r="E865" s="88"/>
      <c r="F865" s="88"/>
      <c r="G865"/>
    </row>
    <row r="866" spans="1:7" x14ac:dyDescent="0.25">
      <c r="A866"/>
      <c r="B866"/>
      <c r="C866"/>
      <c r="D866"/>
      <c r="E866" s="88"/>
      <c r="F866" s="88"/>
      <c r="G866"/>
    </row>
    <row r="867" spans="1:7" x14ac:dyDescent="0.25">
      <c r="A867"/>
      <c r="B867"/>
      <c r="C867"/>
      <c r="D867"/>
      <c r="E867" s="88"/>
      <c r="F867" s="88"/>
      <c r="G867"/>
    </row>
    <row r="868" spans="1:7" x14ac:dyDescent="0.25">
      <c r="A868"/>
      <c r="B868"/>
      <c r="C868"/>
      <c r="D868"/>
      <c r="E868" s="88"/>
      <c r="F868" s="88"/>
      <c r="G868"/>
    </row>
    <row r="869" spans="1:7" x14ac:dyDescent="0.25">
      <c r="A869"/>
      <c r="B869"/>
      <c r="C869"/>
      <c r="D869"/>
      <c r="E869" s="88"/>
      <c r="F869" s="88"/>
      <c r="G869"/>
    </row>
    <row r="870" spans="1:7" x14ac:dyDescent="0.25">
      <c r="A870"/>
      <c r="B870"/>
      <c r="C870"/>
      <c r="D870"/>
      <c r="E870" s="88"/>
      <c r="F870" s="88"/>
      <c r="G870"/>
    </row>
    <row r="871" spans="1:7" x14ac:dyDescent="0.25">
      <c r="A871"/>
      <c r="B871"/>
      <c r="C871"/>
      <c r="D871"/>
      <c r="E871" s="88"/>
      <c r="F871" s="88"/>
      <c r="G871"/>
    </row>
    <row r="872" spans="1:7" x14ac:dyDescent="0.25">
      <c r="A872"/>
      <c r="B872"/>
      <c r="C872"/>
      <c r="D872"/>
      <c r="E872" s="88"/>
      <c r="F872" s="88"/>
      <c r="G872"/>
    </row>
    <row r="873" spans="1:7" x14ac:dyDescent="0.25">
      <c r="A873"/>
      <c r="B873"/>
      <c r="C873"/>
      <c r="D873"/>
      <c r="E873" s="88"/>
      <c r="F873" s="88"/>
      <c r="G873"/>
    </row>
    <row r="874" spans="1:7" x14ac:dyDescent="0.25">
      <c r="A874"/>
      <c r="B874"/>
      <c r="C874"/>
      <c r="D874"/>
      <c r="E874" s="88"/>
      <c r="F874" s="88"/>
      <c r="G874"/>
    </row>
    <row r="875" spans="1:7" x14ac:dyDescent="0.25">
      <c r="A875"/>
      <c r="B875"/>
      <c r="C875"/>
      <c r="D875"/>
      <c r="E875" s="88"/>
      <c r="F875" s="88"/>
      <c r="G875"/>
    </row>
    <row r="876" spans="1:7" x14ac:dyDescent="0.25">
      <c r="A876"/>
      <c r="B876"/>
      <c r="C876"/>
      <c r="D876"/>
      <c r="E876" s="88"/>
      <c r="F876" s="88"/>
      <c r="G876"/>
    </row>
    <row r="877" spans="1:7" x14ac:dyDescent="0.25">
      <c r="A877"/>
      <c r="B877"/>
      <c r="C877"/>
      <c r="D877"/>
      <c r="E877" s="88"/>
      <c r="F877" s="88"/>
      <c r="G877"/>
    </row>
    <row r="878" spans="1:7" x14ac:dyDescent="0.25">
      <c r="A878"/>
      <c r="B878"/>
      <c r="C878"/>
      <c r="D878"/>
      <c r="E878" s="88"/>
      <c r="F878" s="88"/>
      <c r="G878"/>
    </row>
    <row r="879" spans="1:7" x14ac:dyDescent="0.25">
      <c r="A879"/>
      <c r="B879"/>
      <c r="C879"/>
      <c r="D879"/>
      <c r="E879" s="88"/>
      <c r="F879" s="88"/>
      <c r="G879"/>
    </row>
    <row r="880" spans="1:7" x14ac:dyDescent="0.25">
      <c r="A880"/>
      <c r="B880"/>
      <c r="C880"/>
      <c r="D880"/>
      <c r="E880" s="88"/>
      <c r="F880" s="88"/>
      <c r="G880"/>
    </row>
    <row r="881" spans="1:7" x14ac:dyDescent="0.25">
      <c r="A881"/>
      <c r="B881"/>
      <c r="C881"/>
      <c r="D881"/>
      <c r="E881" s="88"/>
      <c r="F881" s="88"/>
      <c r="G881"/>
    </row>
    <row r="882" spans="1:7" x14ac:dyDescent="0.25">
      <c r="A882"/>
      <c r="B882"/>
      <c r="C882"/>
      <c r="D882"/>
      <c r="E882" s="88"/>
      <c r="F882" s="88"/>
      <c r="G882"/>
    </row>
    <row r="883" spans="1:7" x14ac:dyDescent="0.25">
      <c r="A883"/>
      <c r="B883"/>
      <c r="C883"/>
      <c r="D883"/>
      <c r="E883" s="88"/>
      <c r="F883" s="88"/>
      <c r="G883"/>
    </row>
    <row r="884" spans="1:7" x14ac:dyDescent="0.25">
      <c r="A884"/>
      <c r="B884"/>
      <c r="C884"/>
      <c r="D884"/>
      <c r="E884" s="88"/>
      <c r="F884" s="88"/>
      <c r="G884"/>
    </row>
    <row r="885" spans="1:7" x14ac:dyDescent="0.25">
      <c r="A885"/>
      <c r="B885"/>
      <c r="C885"/>
      <c r="D885"/>
      <c r="E885" s="88"/>
      <c r="F885" s="88"/>
      <c r="G885"/>
    </row>
    <row r="886" spans="1:7" x14ac:dyDescent="0.25">
      <c r="A886"/>
      <c r="B886"/>
      <c r="C886"/>
      <c r="D886"/>
      <c r="E886" s="88"/>
      <c r="F886" s="88"/>
      <c r="G886"/>
    </row>
    <row r="887" spans="1:7" x14ac:dyDescent="0.25">
      <c r="A887"/>
      <c r="B887"/>
      <c r="C887"/>
      <c r="D887"/>
      <c r="E887" s="88"/>
      <c r="F887" s="88"/>
      <c r="G887"/>
    </row>
    <row r="888" spans="1:7" x14ac:dyDescent="0.25">
      <c r="A888"/>
      <c r="B888"/>
      <c r="C888"/>
      <c r="D888"/>
      <c r="E888" s="88"/>
      <c r="F888" s="88"/>
      <c r="G888"/>
    </row>
    <row r="889" spans="1:7" x14ac:dyDescent="0.25">
      <c r="A889"/>
      <c r="B889"/>
      <c r="C889"/>
      <c r="D889"/>
      <c r="E889" s="88"/>
      <c r="F889" s="88"/>
      <c r="G889"/>
    </row>
    <row r="890" spans="1:7" x14ac:dyDescent="0.25">
      <c r="A890"/>
      <c r="B890"/>
      <c r="C890"/>
      <c r="D890"/>
      <c r="E890" s="88"/>
      <c r="F890" s="88"/>
      <c r="G890"/>
    </row>
    <row r="891" spans="1:7" x14ac:dyDescent="0.25">
      <c r="A891"/>
      <c r="B891"/>
      <c r="C891"/>
      <c r="D891"/>
      <c r="E891" s="88"/>
      <c r="F891" s="88"/>
      <c r="G891"/>
    </row>
    <row r="892" spans="1:7" x14ac:dyDescent="0.25">
      <c r="A892"/>
      <c r="B892"/>
      <c r="C892"/>
      <c r="D892"/>
      <c r="E892" s="88"/>
      <c r="F892" s="88"/>
      <c r="G892"/>
    </row>
    <row r="893" spans="1:7" x14ac:dyDescent="0.25">
      <c r="A893"/>
      <c r="B893"/>
      <c r="C893"/>
      <c r="D893"/>
      <c r="E893" s="88"/>
      <c r="F893" s="88"/>
      <c r="G893"/>
    </row>
    <row r="894" spans="1:7" x14ac:dyDescent="0.25">
      <c r="A894"/>
      <c r="B894"/>
      <c r="C894"/>
      <c r="D894"/>
      <c r="E894" s="88"/>
      <c r="F894" s="88"/>
      <c r="G894"/>
    </row>
    <row r="895" spans="1:7" x14ac:dyDescent="0.25">
      <c r="A895"/>
      <c r="B895"/>
      <c r="C895"/>
      <c r="D895"/>
      <c r="E895" s="88"/>
      <c r="F895" s="88"/>
      <c r="G895"/>
    </row>
    <row r="896" spans="1:7" x14ac:dyDescent="0.25">
      <c r="A896"/>
      <c r="B896"/>
      <c r="C896"/>
      <c r="D896"/>
      <c r="E896" s="88"/>
      <c r="F896" s="88"/>
      <c r="G896"/>
    </row>
    <row r="897" spans="1:7" x14ac:dyDescent="0.25">
      <c r="A897"/>
      <c r="B897"/>
      <c r="C897"/>
      <c r="D897"/>
      <c r="E897" s="88"/>
      <c r="F897" s="88"/>
      <c r="G897"/>
    </row>
    <row r="898" spans="1:7" x14ac:dyDescent="0.25">
      <c r="A898"/>
      <c r="B898"/>
      <c r="C898"/>
      <c r="D898"/>
      <c r="E898" s="88"/>
      <c r="F898" s="88"/>
      <c r="G898"/>
    </row>
    <row r="899" spans="1:7" x14ac:dyDescent="0.25">
      <c r="A899"/>
      <c r="B899"/>
      <c r="C899"/>
      <c r="D899"/>
      <c r="E899" s="88"/>
      <c r="F899" s="88"/>
      <c r="G899"/>
    </row>
    <row r="900" spans="1:7" x14ac:dyDescent="0.25">
      <c r="A900"/>
      <c r="B900"/>
      <c r="C900"/>
      <c r="D900"/>
      <c r="E900" s="88"/>
      <c r="F900" s="88"/>
      <c r="G900"/>
    </row>
    <row r="901" spans="1:7" x14ac:dyDescent="0.25">
      <c r="A901"/>
      <c r="B901"/>
      <c r="C901"/>
      <c r="D901"/>
      <c r="E901" s="88"/>
      <c r="F901" s="88"/>
      <c r="G901"/>
    </row>
    <row r="902" spans="1:7" x14ac:dyDescent="0.25">
      <c r="A902"/>
      <c r="B902"/>
      <c r="C902"/>
      <c r="D902"/>
      <c r="E902" s="88"/>
      <c r="F902" s="88"/>
      <c r="G902"/>
    </row>
    <row r="903" spans="1:7" x14ac:dyDescent="0.25">
      <c r="A903"/>
      <c r="B903"/>
      <c r="C903"/>
      <c r="D903"/>
      <c r="E903" s="88"/>
      <c r="F903" s="88"/>
      <c r="G903"/>
    </row>
    <row r="904" spans="1:7" x14ac:dyDescent="0.25">
      <c r="A904"/>
      <c r="B904"/>
      <c r="C904"/>
      <c r="D904"/>
      <c r="E904" s="88"/>
      <c r="F904" s="88"/>
      <c r="G904"/>
    </row>
    <row r="905" spans="1:7" x14ac:dyDescent="0.25">
      <c r="A905"/>
      <c r="B905"/>
      <c r="C905"/>
      <c r="D905"/>
      <c r="E905" s="88"/>
      <c r="F905" s="88"/>
      <c r="G905"/>
    </row>
    <row r="906" spans="1:7" x14ac:dyDescent="0.25">
      <c r="A906"/>
      <c r="B906"/>
      <c r="C906"/>
      <c r="D906"/>
      <c r="E906" s="88"/>
      <c r="F906" s="88"/>
      <c r="G906"/>
    </row>
    <row r="907" spans="1:7" x14ac:dyDescent="0.25">
      <c r="A907"/>
      <c r="B907"/>
      <c r="C907"/>
      <c r="D907"/>
      <c r="E907" s="88"/>
      <c r="F907" s="88"/>
      <c r="G907"/>
    </row>
    <row r="908" spans="1:7" x14ac:dyDescent="0.25">
      <c r="A908"/>
      <c r="B908"/>
      <c r="C908"/>
      <c r="D908"/>
      <c r="E908" s="88"/>
      <c r="F908" s="88"/>
      <c r="G908"/>
    </row>
    <row r="909" spans="1:7" x14ac:dyDescent="0.25">
      <c r="A909"/>
      <c r="B909"/>
      <c r="C909"/>
      <c r="D909"/>
      <c r="E909" s="88"/>
      <c r="F909" s="88"/>
      <c r="G909"/>
    </row>
    <row r="910" spans="1:7" x14ac:dyDescent="0.25">
      <c r="A910"/>
      <c r="B910"/>
      <c r="C910"/>
      <c r="D910"/>
      <c r="E910" s="88"/>
      <c r="F910" s="88"/>
      <c r="G910"/>
    </row>
    <row r="911" spans="1:7" x14ac:dyDescent="0.25">
      <c r="A911"/>
      <c r="B911"/>
      <c r="C911"/>
      <c r="D911"/>
      <c r="E911" s="88"/>
      <c r="F911" s="88"/>
      <c r="G911"/>
    </row>
    <row r="912" spans="1:7" x14ac:dyDescent="0.25">
      <c r="A912"/>
      <c r="B912"/>
      <c r="C912"/>
      <c r="D912"/>
      <c r="E912" s="88"/>
      <c r="F912" s="88"/>
      <c r="G912"/>
    </row>
    <row r="913" spans="1:7" x14ac:dyDescent="0.25">
      <c r="A913"/>
      <c r="B913"/>
      <c r="C913"/>
      <c r="D913"/>
      <c r="E913" s="88"/>
      <c r="F913" s="88"/>
      <c r="G913"/>
    </row>
    <row r="914" spans="1:7" x14ac:dyDescent="0.25">
      <c r="A914"/>
      <c r="B914"/>
      <c r="C914"/>
      <c r="D914"/>
      <c r="E914" s="88"/>
      <c r="F914" s="88"/>
      <c r="G914"/>
    </row>
    <row r="915" spans="1:7" x14ac:dyDescent="0.25">
      <c r="A915"/>
      <c r="B915"/>
      <c r="C915"/>
      <c r="D915"/>
      <c r="E915" s="88"/>
      <c r="F915" s="88"/>
      <c r="G915"/>
    </row>
    <row r="916" spans="1:7" x14ac:dyDescent="0.25">
      <c r="A916"/>
      <c r="B916"/>
      <c r="C916"/>
      <c r="D916"/>
      <c r="E916" s="88"/>
      <c r="F916" s="88"/>
      <c r="G916"/>
    </row>
    <row r="917" spans="1:7" x14ac:dyDescent="0.25">
      <c r="A917"/>
      <c r="B917"/>
      <c r="C917"/>
      <c r="D917"/>
      <c r="E917" s="88"/>
      <c r="F917" s="88"/>
      <c r="G917"/>
    </row>
    <row r="918" spans="1:7" x14ac:dyDescent="0.25">
      <c r="A918"/>
      <c r="B918"/>
      <c r="C918"/>
      <c r="D918"/>
      <c r="E918" s="88"/>
      <c r="F918" s="88"/>
      <c r="G918"/>
    </row>
    <row r="919" spans="1:7" x14ac:dyDescent="0.25">
      <c r="A919"/>
      <c r="B919"/>
      <c r="C919"/>
      <c r="D919"/>
      <c r="E919" s="88"/>
      <c r="F919" s="88"/>
      <c r="G919"/>
    </row>
    <row r="920" spans="1:7" x14ac:dyDescent="0.25">
      <c r="A920"/>
      <c r="B920"/>
      <c r="C920"/>
      <c r="D920"/>
      <c r="E920" s="88"/>
      <c r="F920" s="88"/>
      <c r="G920"/>
    </row>
    <row r="921" spans="1:7" x14ac:dyDescent="0.25">
      <c r="A921"/>
      <c r="B921"/>
      <c r="C921"/>
      <c r="D921"/>
      <c r="E921" s="88"/>
      <c r="F921" s="88"/>
      <c r="G921"/>
    </row>
    <row r="922" spans="1:7" x14ac:dyDescent="0.25">
      <c r="A922"/>
      <c r="B922"/>
      <c r="C922"/>
      <c r="D922"/>
      <c r="E922" s="88"/>
      <c r="F922" s="88"/>
      <c r="G922"/>
    </row>
    <row r="923" spans="1:7" x14ac:dyDescent="0.25">
      <c r="A923"/>
      <c r="B923"/>
      <c r="C923"/>
      <c r="D923"/>
      <c r="E923" s="88"/>
      <c r="F923" s="88"/>
      <c r="G923"/>
    </row>
    <row r="924" spans="1:7" x14ac:dyDescent="0.25">
      <c r="A924"/>
      <c r="B924"/>
      <c r="C924"/>
      <c r="D924"/>
      <c r="E924" s="88"/>
      <c r="F924" s="88"/>
      <c r="G924"/>
    </row>
    <row r="925" spans="1:7" x14ac:dyDescent="0.25">
      <c r="A925"/>
      <c r="B925"/>
      <c r="C925"/>
      <c r="D925"/>
      <c r="E925" s="88"/>
      <c r="F925" s="88"/>
      <c r="G925"/>
    </row>
    <row r="926" spans="1:7" x14ac:dyDescent="0.25">
      <c r="A926"/>
      <c r="B926"/>
      <c r="C926"/>
      <c r="D926"/>
      <c r="E926" s="88"/>
      <c r="F926" s="88"/>
      <c r="G926"/>
    </row>
    <row r="927" spans="1:7" x14ac:dyDescent="0.25">
      <c r="A927"/>
      <c r="B927"/>
      <c r="C927"/>
      <c r="D927"/>
      <c r="E927" s="88"/>
      <c r="F927" s="88"/>
      <c r="G927"/>
    </row>
    <row r="928" spans="1:7" x14ac:dyDescent="0.25">
      <c r="A928"/>
      <c r="B928"/>
      <c r="C928"/>
      <c r="D928"/>
      <c r="E928" s="88"/>
      <c r="F928" s="88"/>
      <c r="G928"/>
    </row>
    <row r="929" spans="1:7" x14ac:dyDescent="0.25">
      <c r="A929"/>
      <c r="B929"/>
      <c r="C929"/>
      <c r="D929"/>
      <c r="E929" s="88"/>
      <c r="F929" s="88"/>
      <c r="G929"/>
    </row>
    <row r="930" spans="1:7" x14ac:dyDescent="0.25">
      <c r="A930"/>
      <c r="B930"/>
      <c r="C930"/>
      <c r="D930"/>
      <c r="E930" s="88"/>
      <c r="F930" s="88"/>
      <c r="G930"/>
    </row>
    <row r="931" spans="1:7" x14ac:dyDescent="0.25">
      <c r="A931"/>
      <c r="B931"/>
      <c r="C931"/>
      <c r="D931"/>
      <c r="E931" s="88"/>
      <c r="F931" s="88"/>
      <c r="G931"/>
    </row>
    <row r="932" spans="1:7" x14ac:dyDescent="0.25">
      <c r="A932"/>
      <c r="B932"/>
      <c r="C932"/>
      <c r="D932"/>
      <c r="E932" s="88"/>
      <c r="F932" s="88"/>
      <c r="G932"/>
    </row>
    <row r="933" spans="1:7" x14ac:dyDescent="0.25">
      <c r="A933"/>
      <c r="B933"/>
      <c r="C933"/>
      <c r="D933"/>
      <c r="E933" s="88"/>
      <c r="F933" s="88"/>
      <c r="G933"/>
    </row>
    <row r="934" spans="1:7" x14ac:dyDescent="0.25">
      <c r="A934"/>
      <c r="B934"/>
      <c r="C934"/>
      <c r="D934"/>
      <c r="E934" s="88"/>
      <c r="F934" s="88"/>
      <c r="G934"/>
    </row>
    <row r="935" spans="1:7" x14ac:dyDescent="0.25">
      <c r="A935"/>
      <c r="B935"/>
      <c r="C935"/>
      <c r="D935"/>
      <c r="E935" s="88"/>
      <c r="F935" s="88"/>
      <c r="G935"/>
    </row>
    <row r="936" spans="1:7" x14ac:dyDescent="0.25">
      <c r="A936"/>
      <c r="B936"/>
      <c r="C936"/>
      <c r="D936"/>
      <c r="E936" s="88"/>
      <c r="F936" s="88"/>
      <c r="G936"/>
    </row>
    <row r="937" spans="1:7" x14ac:dyDescent="0.25">
      <c r="A937"/>
      <c r="B937"/>
      <c r="C937"/>
      <c r="D937"/>
      <c r="E937" s="88"/>
      <c r="F937" s="88"/>
      <c r="G937"/>
    </row>
    <row r="938" spans="1:7" x14ac:dyDescent="0.25">
      <c r="A938"/>
      <c r="B938"/>
      <c r="C938"/>
      <c r="D938"/>
      <c r="E938" s="88"/>
      <c r="F938" s="88"/>
      <c r="G938"/>
    </row>
    <row r="939" spans="1:7" x14ac:dyDescent="0.25">
      <c r="A939"/>
      <c r="B939"/>
      <c r="C939"/>
      <c r="D939"/>
      <c r="E939" s="88"/>
      <c r="F939" s="88"/>
      <c r="G939"/>
    </row>
    <row r="940" spans="1:7" x14ac:dyDescent="0.25">
      <c r="A940"/>
      <c r="B940"/>
      <c r="C940"/>
      <c r="D940"/>
      <c r="E940" s="88"/>
      <c r="F940" s="88"/>
      <c r="G940"/>
    </row>
    <row r="941" spans="1:7" x14ac:dyDescent="0.25">
      <c r="A941"/>
      <c r="B941"/>
      <c r="C941"/>
      <c r="D941"/>
      <c r="E941" s="88"/>
      <c r="F941" s="88"/>
      <c r="G941"/>
    </row>
    <row r="942" spans="1:7" x14ac:dyDescent="0.25">
      <c r="A942"/>
      <c r="B942"/>
      <c r="C942"/>
      <c r="D942"/>
      <c r="E942" s="88"/>
      <c r="F942" s="88"/>
      <c r="G942"/>
    </row>
    <row r="943" spans="1:7" x14ac:dyDescent="0.25">
      <c r="A943"/>
      <c r="B943"/>
      <c r="C943"/>
      <c r="D943"/>
      <c r="E943" s="88"/>
      <c r="F943" s="88"/>
      <c r="G943"/>
    </row>
    <row r="944" spans="1:7" x14ac:dyDescent="0.25">
      <c r="A944"/>
      <c r="B944"/>
      <c r="C944"/>
      <c r="D944"/>
      <c r="E944" s="88"/>
      <c r="F944" s="88"/>
      <c r="G944"/>
    </row>
    <row r="945" spans="1:7" x14ac:dyDescent="0.25">
      <c r="A945"/>
      <c r="B945"/>
      <c r="C945"/>
      <c r="D945"/>
      <c r="E945" s="88"/>
      <c r="F945" s="88"/>
      <c r="G945"/>
    </row>
    <row r="946" spans="1:7" x14ac:dyDescent="0.25">
      <c r="A946"/>
      <c r="B946"/>
      <c r="C946"/>
      <c r="D946"/>
      <c r="E946" s="88"/>
      <c r="F946" s="88"/>
      <c r="G946"/>
    </row>
    <row r="947" spans="1:7" x14ac:dyDescent="0.25">
      <c r="A947"/>
      <c r="B947"/>
      <c r="C947"/>
      <c r="D947"/>
      <c r="E947" s="88"/>
      <c r="F947" s="88"/>
      <c r="G947"/>
    </row>
    <row r="948" spans="1:7" x14ac:dyDescent="0.25">
      <c r="A948"/>
      <c r="B948"/>
      <c r="C948"/>
      <c r="D948"/>
      <c r="E948" s="88"/>
      <c r="F948" s="88"/>
      <c r="G948"/>
    </row>
    <row r="949" spans="1:7" x14ac:dyDescent="0.25">
      <c r="A949"/>
      <c r="B949"/>
      <c r="C949"/>
      <c r="D949"/>
      <c r="E949" s="88"/>
      <c r="F949" s="88"/>
      <c r="G949"/>
    </row>
    <row r="950" spans="1:7" x14ac:dyDescent="0.25">
      <c r="A950"/>
      <c r="B950"/>
      <c r="C950"/>
      <c r="D950"/>
      <c r="E950" s="88"/>
      <c r="F950" s="88"/>
      <c r="G950"/>
    </row>
    <row r="951" spans="1:7" x14ac:dyDescent="0.25">
      <c r="A951"/>
      <c r="B951"/>
      <c r="C951"/>
      <c r="D951"/>
      <c r="E951" s="88"/>
      <c r="F951" s="88"/>
      <c r="G951"/>
    </row>
    <row r="952" spans="1:7" x14ac:dyDescent="0.25">
      <c r="A952"/>
      <c r="B952"/>
      <c r="C952"/>
      <c r="D952"/>
      <c r="E952" s="88"/>
      <c r="F952" s="88"/>
      <c r="G952"/>
    </row>
    <row r="953" spans="1:7" x14ac:dyDescent="0.25">
      <c r="A953"/>
      <c r="B953"/>
      <c r="C953"/>
      <c r="D953"/>
      <c r="E953" s="88"/>
      <c r="F953" s="88"/>
      <c r="G953"/>
    </row>
    <row r="954" spans="1:7" x14ac:dyDescent="0.25">
      <c r="A954"/>
      <c r="B954"/>
      <c r="C954"/>
      <c r="D954"/>
      <c r="E954" s="88"/>
      <c r="F954" s="88"/>
      <c r="G954"/>
    </row>
    <row r="955" spans="1:7" x14ac:dyDescent="0.25">
      <c r="A955"/>
      <c r="B955"/>
      <c r="C955"/>
      <c r="D955"/>
      <c r="E955" s="88"/>
      <c r="F955" s="88"/>
      <c r="G955"/>
    </row>
    <row r="956" spans="1:7" x14ac:dyDescent="0.25">
      <c r="A956"/>
      <c r="B956"/>
      <c r="C956"/>
      <c r="D956"/>
      <c r="E956" s="88"/>
      <c r="F956" s="88"/>
      <c r="G956"/>
    </row>
    <row r="957" spans="1:7" x14ac:dyDescent="0.25">
      <c r="A957"/>
      <c r="B957"/>
      <c r="C957"/>
      <c r="D957"/>
      <c r="E957" s="88"/>
      <c r="F957" s="88"/>
      <c r="G957"/>
    </row>
    <row r="958" spans="1:7" x14ac:dyDescent="0.25">
      <c r="A958"/>
      <c r="B958"/>
      <c r="C958"/>
      <c r="D958"/>
      <c r="E958" s="88"/>
      <c r="F958" s="88"/>
      <c r="G958"/>
    </row>
    <row r="959" spans="1:7" x14ac:dyDescent="0.25">
      <c r="A959"/>
      <c r="B959"/>
      <c r="C959"/>
      <c r="D959"/>
      <c r="E959" s="88"/>
      <c r="F959" s="88"/>
      <c r="G959"/>
    </row>
    <row r="960" spans="1:7" x14ac:dyDescent="0.25">
      <c r="A960"/>
      <c r="B960"/>
      <c r="C960"/>
      <c r="D960"/>
      <c r="E960" s="88"/>
      <c r="F960" s="88"/>
      <c r="G960"/>
    </row>
    <row r="961" spans="1:7" x14ac:dyDescent="0.25">
      <c r="A961"/>
      <c r="B961"/>
      <c r="C961"/>
      <c r="D961"/>
      <c r="E961" s="88"/>
      <c r="F961" s="88"/>
      <c r="G961"/>
    </row>
    <row r="962" spans="1:7" x14ac:dyDescent="0.25">
      <c r="A962"/>
      <c r="B962"/>
      <c r="C962"/>
      <c r="D962"/>
      <c r="E962" s="88"/>
      <c r="F962" s="88"/>
      <c r="G962"/>
    </row>
    <row r="963" spans="1:7" x14ac:dyDescent="0.25">
      <c r="A963"/>
      <c r="B963"/>
      <c r="C963"/>
      <c r="D963"/>
      <c r="E963" s="88"/>
      <c r="F963" s="88"/>
      <c r="G963"/>
    </row>
    <row r="964" spans="1:7" x14ac:dyDescent="0.25">
      <c r="A964"/>
      <c r="B964"/>
      <c r="C964"/>
      <c r="D964"/>
      <c r="E964" s="88"/>
      <c r="F964" s="88"/>
      <c r="G964"/>
    </row>
    <row r="965" spans="1:7" x14ac:dyDescent="0.25">
      <c r="A965"/>
      <c r="B965"/>
      <c r="C965"/>
      <c r="D965"/>
      <c r="E965" s="88"/>
      <c r="F965" s="88"/>
      <c r="G965"/>
    </row>
    <row r="966" spans="1:7" x14ac:dyDescent="0.25">
      <c r="A966"/>
      <c r="B966"/>
      <c r="C966"/>
      <c r="D966"/>
      <c r="E966" s="88"/>
      <c r="F966" s="88"/>
      <c r="G966"/>
    </row>
    <row r="967" spans="1:7" x14ac:dyDescent="0.25">
      <c r="A967"/>
      <c r="B967"/>
      <c r="C967"/>
      <c r="D967"/>
      <c r="E967" s="88"/>
      <c r="F967" s="88"/>
      <c r="G967"/>
    </row>
    <row r="968" spans="1:7" x14ac:dyDescent="0.25">
      <c r="A968"/>
      <c r="B968"/>
      <c r="C968"/>
      <c r="D968"/>
      <c r="E968" s="88"/>
      <c r="F968" s="88"/>
      <c r="G968"/>
    </row>
    <row r="969" spans="1:7" x14ac:dyDescent="0.25">
      <c r="A969"/>
      <c r="B969"/>
      <c r="C969"/>
      <c r="D969"/>
      <c r="E969" s="88"/>
      <c r="F969" s="88"/>
      <c r="G969"/>
    </row>
    <row r="970" spans="1:7" x14ac:dyDescent="0.25">
      <c r="A970"/>
      <c r="B970"/>
      <c r="C970"/>
      <c r="D970"/>
      <c r="E970" s="88"/>
      <c r="F970" s="88"/>
      <c r="G970"/>
    </row>
    <row r="971" spans="1:7" x14ac:dyDescent="0.25">
      <c r="A971"/>
      <c r="B971"/>
      <c r="C971"/>
      <c r="D971"/>
      <c r="E971" s="88"/>
      <c r="F971" s="88"/>
      <c r="G971"/>
    </row>
    <row r="972" spans="1:7" x14ac:dyDescent="0.25">
      <c r="A972"/>
      <c r="B972"/>
      <c r="C972"/>
      <c r="D972"/>
      <c r="E972" s="88"/>
      <c r="F972" s="88"/>
      <c r="G972"/>
    </row>
    <row r="973" spans="1:7" x14ac:dyDescent="0.25">
      <c r="A973"/>
      <c r="B973"/>
      <c r="C973"/>
      <c r="D973"/>
      <c r="E973" s="88"/>
      <c r="F973" s="88"/>
      <c r="G973"/>
    </row>
    <row r="974" spans="1:7" x14ac:dyDescent="0.25">
      <c r="A974"/>
      <c r="B974"/>
      <c r="C974"/>
      <c r="D974"/>
      <c r="E974" s="88"/>
      <c r="F974" s="88"/>
      <c r="G974"/>
    </row>
    <row r="975" spans="1:7" x14ac:dyDescent="0.25">
      <c r="A975"/>
      <c r="B975"/>
      <c r="C975"/>
      <c r="D975"/>
      <c r="E975" s="88"/>
      <c r="F975" s="88"/>
      <c r="G975"/>
    </row>
    <row r="976" spans="1:7" x14ac:dyDescent="0.25">
      <c r="A976"/>
      <c r="B976"/>
      <c r="C976"/>
      <c r="D976"/>
      <c r="E976" s="88"/>
      <c r="F976" s="88"/>
      <c r="G976"/>
    </row>
    <row r="977" spans="1:7" x14ac:dyDescent="0.25">
      <c r="A977"/>
      <c r="B977"/>
      <c r="C977"/>
      <c r="D977"/>
      <c r="E977" s="88"/>
      <c r="F977" s="88"/>
      <c r="G977"/>
    </row>
    <row r="978" spans="1:7" x14ac:dyDescent="0.25">
      <c r="A978"/>
      <c r="B978"/>
      <c r="C978"/>
      <c r="D978"/>
      <c r="E978" s="88"/>
      <c r="F978" s="88"/>
      <c r="G978"/>
    </row>
    <row r="979" spans="1:7" x14ac:dyDescent="0.25">
      <c r="A979"/>
      <c r="B979"/>
      <c r="C979"/>
      <c r="D979"/>
      <c r="E979" s="88"/>
      <c r="F979" s="88"/>
      <c r="G979"/>
    </row>
    <row r="980" spans="1:7" x14ac:dyDescent="0.25">
      <c r="A980"/>
      <c r="B980"/>
      <c r="C980"/>
      <c r="D980"/>
      <c r="E980" s="88"/>
      <c r="F980" s="88"/>
      <c r="G980"/>
    </row>
    <row r="981" spans="1:7" x14ac:dyDescent="0.25">
      <c r="A981"/>
      <c r="B981"/>
      <c r="C981"/>
      <c r="D981"/>
      <c r="E981" s="88"/>
      <c r="F981" s="88"/>
      <c r="G981"/>
    </row>
    <row r="982" spans="1:7" x14ac:dyDescent="0.25">
      <c r="A982"/>
      <c r="B982"/>
      <c r="C982"/>
      <c r="D982"/>
      <c r="E982" s="88"/>
      <c r="F982" s="88"/>
      <c r="G982"/>
    </row>
    <row r="983" spans="1:7" x14ac:dyDescent="0.25">
      <c r="A983"/>
      <c r="B983"/>
      <c r="C983"/>
      <c r="D983"/>
      <c r="E983" s="88"/>
      <c r="F983" s="88"/>
      <c r="G983"/>
    </row>
    <row r="984" spans="1:7" x14ac:dyDescent="0.25">
      <c r="A984"/>
      <c r="B984"/>
      <c r="C984"/>
      <c r="D984"/>
      <c r="E984" s="88"/>
      <c r="F984" s="88"/>
      <c r="G984"/>
    </row>
    <row r="985" spans="1:7" x14ac:dyDescent="0.25">
      <c r="A985"/>
      <c r="B985"/>
      <c r="C985"/>
      <c r="D985"/>
      <c r="E985" s="88"/>
      <c r="F985" s="88"/>
      <c r="G985"/>
    </row>
    <row r="986" spans="1:7" x14ac:dyDescent="0.25">
      <c r="A986"/>
      <c r="B986"/>
      <c r="C986"/>
      <c r="D986"/>
      <c r="E986" s="88"/>
      <c r="F986" s="88"/>
      <c r="G986"/>
    </row>
    <row r="987" spans="1:7" x14ac:dyDescent="0.25">
      <c r="A987"/>
      <c r="B987"/>
      <c r="C987"/>
      <c r="D987"/>
      <c r="E987" s="88"/>
      <c r="F987" s="88"/>
      <c r="G987"/>
    </row>
    <row r="988" spans="1:7" x14ac:dyDescent="0.25">
      <c r="A988"/>
      <c r="B988"/>
      <c r="C988"/>
      <c r="D988"/>
      <c r="E988" s="88"/>
      <c r="F988" s="88"/>
      <c r="G988"/>
    </row>
    <row r="989" spans="1:7" x14ac:dyDescent="0.25">
      <c r="A989"/>
      <c r="B989"/>
      <c r="C989"/>
      <c r="D989"/>
      <c r="E989" s="88"/>
      <c r="F989" s="88"/>
      <c r="G989"/>
    </row>
    <row r="990" spans="1:7" x14ac:dyDescent="0.25">
      <c r="A990"/>
      <c r="B990"/>
      <c r="C990"/>
      <c r="D990"/>
      <c r="E990" s="88"/>
      <c r="F990" s="88"/>
      <c r="G990"/>
    </row>
    <row r="991" spans="1:7" x14ac:dyDescent="0.25">
      <c r="A991"/>
      <c r="B991"/>
      <c r="C991"/>
      <c r="D991"/>
      <c r="E991" s="88"/>
      <c r="F991" s="88"/>
      <c r="G991"/>
    </row>
    <row r="992" spans="1:7" x14ac:dyDescent="0.25">
      <c r="A992"/>
      <c r="B992"/>
      <c r="C992"/>
      <c r="D992"/>
      <c r="E992" s="88"/>
      <c r="F992" s="88"/>
      <c r="G992"/>
    </row>
    <row r="993" spans="1:7" x14ac:dyDescent="0.25">
      <c r="A993"/>
      <c r="B993"/>
      <c r="C993"/>
      <c r="D993"/>
      <c r="E993" s="88"/>
      <c r="F993" s="88"/>
      <c r="G993"/>
    </row>
    <row r="994" spans="1:7" x14ac:dyDescent="0.25">
      <c r="A994"/>
      <c r="B994"/>
      <c r="C994"/>
      <c r="D994"/>
      <c r="E994" s="88"/>
      <c r="F994" s="88"/>
      <c r="G994"/>
    </row>
    <row r="995" spans="1:7" x14ac:dyDescent="0.25">
      <c r="A995"/>
      <c r="B995"/>
      <c r="C995"/>
      <c r="D995"/>
      <c r="E995" s="88"/>
      <c r="F995" s="88"/>
      <c r="G995"/>
    </row>
    <row r="996" spans="1:7" x14ac:dyDescent="0.25">
      <c r="A996"/>
      <c r="B996"/>
      <c r="C996"/>
      <c r="D996"/>
      <c r="E996" s="88"/>
      <c r="F996" s="88"/>
      <c r="G996"/>
    </row>
    <row r="997" spans="1:7" x14ac:dyDescent="0.25">
      <c r="A997"/>
      <c r="B997"/>
      <c r="C997"/>
      <c r="D997"/>
      <c r="E997" s="88"/>
      <c r="F997" s="88"/>
      <c r="G997"/>
    </row>
    <row r="998" spans="1:7" x14ac:dyDescent="0.25">
      <c r="A998"/>
      <c r="B998"/>
      <c r="C998"/>
      <c r="D998"/>
      <c r="E998" s="88"/>
      <c r="F998" s="88"/>
      <c r="G998"/>
    </row>
    <row r="999" spans="1:7" x14ac:dyDescent="0.25">
      <c r="A999"/>
      <c r="B999"/>
      <c r="C999"/>
      <c r="D999"/>
      <c r="E999" s="88"/>
      <c r="F999" s="88"/>
      <c r="G999"/>
    </row>
    <row r="1000" spans="1:7" x14ac:dyDescent="0.25">
      <c r="A1000"/>
      <c r="B1000"/>
      <c r="C1000"/>
      <c r="D1000"/>
      <c r="E1000" s="88"/>
      <c r="F1000" s="88"/>
      <c r="G1000"/>
    </row>
    <row r="1001" spans="1:7" x14ac:dyDescent="0.25">
      <c r="A1001"/>
      <c r="B1001"/>
      <c r="C1001"/>
      <c r="D1001"/>
      <c r="E1001" s="88"/>
      <c r="F1001" s="88"/>
      <c r="G1001"/>
    </row>
    <row r="1002" spans="1:7" x14ac:dyDescent="0.25">
      <c r="A1002"/>
      <c r="B1002"/>
      <c r="C1002"/>
      <c r="D1002"/>
      <c r="E1002" s="88"/>
      <c r="F1002" s="88"/>
      <c r="G1002"/>
    </row>
    <row r="1003" spans="1:7" x14ac:dyDescent="0.25">
      <c r="A1003"/>
      <c r="B1003"/>
      <c r="C1003"/>
      <c r="D1003"/>
      <c r="E1003" s="88"/>
      <c r="F1003" s="88"/>
      <c r="G1003"/>
    </row>
    <row r="1004" spans="1:7" x14ac:dyDescent="0.25">
      <c r="A1004"/>
      <c r="B1004"/>
      <c r="C1004"/>
      <c r="D1004"/>
      <c r="E1004" s="88"/>
      <c r="F1004" s="88"/>
      <c r="G1004"/>
    </row>
    <row r="1005" spans="1:7" x14ac:dyDescent="0.25">
      <c r="A1005"/>
      <c r="B1005"/>
      <c r="C1005"/>
      <c r="D1005"/>
      <c r="E1005" s="88"/>
      <c r="F1005" s="88"/>
      <c r="G1005"/>
    </row>
    <row r="1006" spans="1:7" x14ac:dyDescent="0.25">
      <c r="A1006"/>
      <c r="B1006"/>
      <c r="C1006"/>
      <c r="D1006"/>
      <c r="E1006" s="88"/>
      <c r="F1006" s="88"/>
      <c r="G1006"/>
    </row>
    <row r="1007" spans="1:7" x14ac:dyDescent="0.25">
      <c r="A1007"/>
      <c r="B1007"/>
      <c r="C1007"/>
      <c r="D1007"/>
      <c r="E1007" s="88"/>
      <c r="F1007" s="88"/>
      <c r="G1007"/>
    </row>
    <row r="1008" spans="1:7" x14ac:dyDescent="0.25">
      <c r="A1008"/>
      <c r="B1008"/>
      <c r="C1008"/>
      <c r="D1008"/>
      <c r="E1008" s="88"/>
      <c r="F1008" s="88"/>
      <c r="G1008"/>
    </row>
    <row r="1009" spans="1:7" x14ac:dyDescent="0.25">
      <c r="A1009"/>
      <c r="B1009"/>
      <c r="C1009"/>
      <c r="D1009"/>
      <c r="E1009" s="88"/>
      <c r="F1009" s="88"/>
      <c r="G1009"/>
    </row>
    <row r="1010" spans="1:7" x14ac:dyDescent="0.25">
      <c r="A1010"/>
      <c r="B1010"/>
      <c r="C1010"/>
      <c r="D1010"/>
      <c r="E1010" s="88"/>
      <c r="F1010" s="88"/>
      <c r="G1010"/>
    </row>
    <row r="1011" spans="1:7" x14ac:dyDescent="0.25">
      <c r="A1011"/>
      <c r="B1011"/>
      <c r="C1011"/>
      <c r="D1011"/>
      <c r="E1011" s="88"/>
      <c r="F1011" s="88"/>
      <c r="G1011"/>
    </row>
    <row r="1012" spans="1:7" x14ac:dyDescent="0.25">
      <c r="A1012"/>
      <c r="B1012"/>
      <c r="C1012"/>
      <c r="D1012"/>
      <c r="E1012" s="88"/>
      <c r="F1012" s="88"/>
      <c r="G1012"/>
    </row>
    <row r="1013" spans="1:7" x14ac:dyDescent="0.25">
      <c r="A1013"/>
      <c r="B1013"/>
      <c r="C1013"/>
      <c r="D1013"/>
      <c r="E1013" s="88"/>
      <c r="F1013" s="88"/>
      <c r="G1013"/>
    </row>
    <row r="1014" spans="1:7" x14ac:dyDescent="0.25">
      <c r="A1014"/>
      <c r="B1014"/>
      <c r="C1014"/>
      <c r="D1014"/>
      <c r="E1014" s="88"/>
      <c r="F1014" s="88"/>
      <c r="G1014"/>
    </row>
    <row r="1015" spans="1:7" x14ac:dyDescent="0.25">
      <c r="A1015"/>
      <c r="B1015"/>
      <c r="C1015"/>
      <c r="D1015"/>
      <c r="E1015" s="88"/>
      <c r="F1015" s="88"/>
      <c r="G1015"/>
    </row>
    <row r="1016" spans="1:7" x14ac:dyDescent="0.25">
      <c r="A1016"/>
      <c r="B1016"/>
      <c r="C1016"/>
      <c r="D1016"/>
      <c r="E1016" s="88"/>
      <c r="F1016" s="88"/>
      <c r="G1016"/>
    </row>
    <row r="1017" spans="1:7" x14ac:dyDescent="0.25">
      <c r="A1017"/>
      <c r="B1017"/>
      <c r="C1017"/>
      <c r="D1017"/>
      <c r="E1017" s="88"/>
      <c r="F1017" s="88"/>
      <c r="G1017"/>
    </row>
    <row r="1018" spans="1:7" x14ac:dyDescent="0.25">
      <c r="A1018"/>
      <c r="B1018"/>
      <c r="C1018"/>
      <c r="D1018"/>
      <c r="E1018" s="88"/>
      <c r="F1018" s="88"/>
      <c r="G1018"/>
    </row>
    <row r="1019" spans="1:7" x14ac:dyDescent="0.25">
      <c r="A1019"/>
      <c r="B1019"/>
      <c r="C1019"/>
      <c r="D1019"/>
      <c r="E1019" s="88"/>
      <c r="F1019" s="88"/>
      <c r="G1019"/>
    </row>
    <row r="1020" spans="1:7" x14ac:dyDescent="0.25">
      <c r="A1020"/>
      <c r="B1020"/>
      <c r="C1020"/>
      <c r="D1020"/>
      <c r="E1020" s="88"/>
      <c r="F1020" s="88"/>
      <c r="G1020"/>
    </row>
    <row r="1021" spans="1:7" x14ac:dyDescent="0.25">
      <c r="A1021"/>
      <c r="B1021"/>
      <c r="C1021"/>
      <c r="D1021"/>
      <c r="E1021" s="88"/>
      <c r="F1021" s="88"/>
      <c r="G1021"/>
    </row>
    <row r="1022" spans="1:7" x14ac:dyDescent="0.25">
      <c r="A1022"/>
      <c r="B1022"/>
      <c r="C1022"/>
      <c r="D1022"/>
      <c r="E1022" s="88"/>
      <c r="F1022" s="88"/>
      <c r="G1022"/>
    </row>
    <row r="1023" spans="1:7" x14ac:dyDescent="0.25">
      <c r="A1023"/>
      <c r="B1023"/>
      <c r="C1023"/>
      <c r="D1023"/>
      <c r="E1023" s="88"/>
      <c r="F1023" s="88"/>
      <c r="G1023"/>
    </row>
    <row r="1024" spans="1:7" x14ac:dyDescent="0.25">
      <c r="A1024"/>
      <c r="B1024"/>
      <c r="C1024"/>
      <c r="D1024"/>
      <c r="E1024" s="88"/>
      <c r="F1024" s="88"/>
      <c r="G1024"/>
    </row>
    <row r="1025" spans="1:7" x14ac:dyDescent="0.25">
      <c r="A1025"/>
      <c r="B1025"/>
      <c r="C1025"/>
      <c r="D1025"/>
      <c r="E1025" s="88"/>
      <c r="F1025" s="88"/>
      <c r="G1025"/>
    </row>
    <row r="1026" spans="1:7" x14ac:dyDescent="0.25">
      <c r="A1026"/>
      <c r="B1026"/>
      <c r="C1026"/>
      <c r="D1026"/>
      <c r="E1026" s="88"/>
      <c r="F1026" s="88"/>
      <c r="G1026"/>
    </row>
    <row r="1027" spans="1:7" x14ac:dyDescent="0.25">
      <c r="A1027"/>
      <c r="B1027"/>
      <c r="C1027"/>
      <c r="D1027"/>
      <c r="E1027" s="88"/>
      <c r="F1027" s="88"/>
      <c r="G1027"/>
    </row>
    <row r="1028" spans="1:7" x14ac:dyDescent="0.25">
      <c r="A1028"/>
      <c r="B1028"/>
      <c r="C1028"/>
      <c r="D1028"/>
      <c r="E1028" s="88"/>
      <c r="F1028" s="88"/>
      <c r="G1028"/>
    </row>
    <row r="1029" spans="1:7" x14ac:dyDescent="0.25">
      <c r="A1029"/>
      <c r="B1029"/>
      <c r="C1029"/>
      <c r="D1029"/>
      <c r="E1029" s="88"/>
      <c r="F1029" s="88"/>
      <c r="G1029"/>
    </row>
    <row r="1030" spans="1:7" x14ac:dyDescent="0.25">
      <c r="A1030"/>
      <c r="B1030"/>
      <c r="C1030"/>
      <c r="D1030"/>
      <c r="E1030" s="88"/>
      <c r="F1030" s="88"/>
      <c r="G1030"/>
    </row>
    <row r="1031" spans="1:7" x14ac:dyDescent="0.25">
      <c r="A1031"/>
      <c r="B1031"/>
      <c r="C1031"/>
      <c r="D1031"/>
      <c r="E1031" s="88"/>
      <c r="F1031" s="88"/>
      <c r="G1031"/>
    </row>
    <row r="1032" spans="1:7" x14ac:dyDescent="0.25">
      <c r="A1032"/>
      <c r="B1032"/>
      <c r="C1032"/>
      <c r="D1032"/>
      <c r="E1032" s="88"/>
      <c r="F1032" s="88"/>
      <c r="G1032"/>
    </row>
    <row r="1033" spans="1:7" x14ac:dyDescent="0.25">
      <c r="A1033"/>
      <c r="B1033"/>
      <c r="C1033"/>
      <c r="D1033"/>
      <c r="E1033" s="88"/>
      <c r="F1033" s="88"/>
      <c r="G1033"/>
    </row>
    <row r="1034" spans="1:7" x14ac:dyDescent="0.25">
      <c r="A1034"/>
      <c r="B1034"/>
      <c r="C1034"/>
      <c r="D1034"/>
      <c r="E1034" s="88"/>
      <c r="F1034" s="88"/>
      <c r="G1034"/>
    </row>
    <row r="1035" spans="1:7" x14ac:dyDescent="0.25">
      <c r="A1035"/>
      <c r="B1035"/>
      <c r="C1035"/>
      <c r="D1035"/>
      <c r="E1035" s="88"/>
      <c r="F1035" s="88"/>
      <c r="G1035"/>
    </row>
    <row r="1036" spans="1:7" x14ac:dyDescent="0.25">
      <c r="A1036"/>
      <c r="B1036"/>
      <c r="C1036"/>
      <c r="D1036"/>
      <c r="E1036" s="88"/>
      <c r="F1036" s="88"/>
      <c r="G1036"/>
    </row>
    <row r="1037" spans="1:7" x14ac:dyDescent="0.25">
      <c r="A1037"/>
      <c r="B1037"/>
      <c r="C1037"/>
      <c r="D1037"/>
      <c r="E1037" s="88"/>
      <c r="F1037" s="88"/>
      <c r="G1037"/>
    </row>
    <row r="1038" spans="1:7" x14ac:dyDescent="0.25">
      <c r="A1038"/>
      <c r="B1038"/>
      <c r="C1038"/>
      <c r="D1038"/>
      <c r="E1038" s="88"/>
      <c r="F1038" s="88"/>
      <c r="G1038"/>
    </row>
    <row r="1039" spans="1:7" x14ac:dyDescent="0.25">
      <c r="A1039"/>
      <c r="B1039"/>
      <c r="C1039"/>
      <c r="D1039"/>
      <c r="E1039" s="88"/>
      <c r="F1039" s="88"/>
      <c r="G1039"/>
    </row>
    <row r="1040" spans="1:7" x14ac:dyDescent="0.25">
      <c r="A1040"/>
      <c r="B1040"/>
      <c r="C1040"/>
      <c r="D1040"/>
      <c r="E1040" s="88"/>
      <c r="F1040" s="88"/>
      <c r="G1040"/>
    </row>
    <row r="1041" spans="1:7" x14ac:dyDescent="0.25">
      <c r="A1041"/>
      <c r="B1041"/>
      <c r="C1041"/>
      <c r="D1041"/>
      <c r="E1041" s="88"/>
      <c r="F1041" s="88"/>
      <c r="G1041"/>
    </row>
    <row r="1042" spans="1:7" x14ac:dyDescent="0.25">
      <c r="A1042"/>
      <c r="B1042"/>
      <c r="C1042"/>
      <c r="D1042"/>
      <c r="E1042" s="88"/>
      <c r="F1042" s="88"/>
      <c r="G1042"/>
    </row>
    <row r="1043" spans="1:7" x14ac:dyDescent="0.25">
      <c r="A1043"/>
      <c r="B1043"/>
      <c r="C1043"/>
      <c r="D1043"/>
      <c r="E1043" s="88"/>
      <c r="F1043" s="88"/>
      <c r="G1043"/>
    </row>
    <row r="1044" spans="1:7" x14ac:dyDescent="0.25">
      <c r="A1044"/>
      <c r="B1044"/>
      <c r="C1044"/>
      <c r="D1044"/>
      <c r="E1044" s="88"/>
      <c r="F1044" s="88"/>
      <c r="G1044"/>
    </row>
    <row r="1045" spans="1:7" x14ac:dyDescent="0.25">
      <c r="A1045"/>
      <c r="B1045"/>
      <c r="C1045"/>
      <c r="D1045"/>
      <c r="E1045" s="88"/>
      <c r="F1045" s="88"/>
      <c r="G1045"/>
    </row>
    <row r="1046" spans="1:7" x14ac:dyDescent="0.25">
      <c r="A1046"/>
      <c r="B1046"/>
      <c r="C1046"/>
      <c r="D1046"/>
      <c r="E1046" s="88"/>
      <c r="F1046" s="88"/>
      <c r="G1046"/>
    </row>
    <row r="1047" spans="1:7" x14ac:dyDescent="0.25">
      <c r="A1047"/>
      <c r="B1047"/>
      <c r="C1047"/>
      <c r="D1047"/>
      <c r="E1047" s="88"/>
      <c r="F1047" s="88"/>
      <c r="G1047"/>
    </row>
    <row r="1048" spans="1:7" x14ac:dyDescent="0.25">
      <c r="A1048"/>
      <c r="B1048"/>
      <c r="C1048"/>
      <c r="D1048"/>
      <c r="E1048" s="88"/>
      <c r="F1048" s="88"/>
      <c r="G1048"/>
    </row>
    <row r="1049" spans="1:7" x14ac:dyDescent="0.25">
      <c r="A1049"/>
      <c r="B1049"/>
      <c r="C1049"/>
      <c r="D1049"/>
      <c r="E1049" s="88"/>
      <c r="F1049" s="88"/>
      <c r="G1049"/>
    </row>
    <row r="1050" spans="1:7" x14ac:dyDescent="0.25">
      <c r="A1050"/>
      <c r="B1050"/>
      <c r="C1050"/>
      <c r="D1050"/>
      <c r="E1050" s="88"/>
      <c r="F1050" s="88"/>
      <c r="G1050"/>
    </row>
    <row r="1051" spans="1:7" x14ac:dyDescent="0.25">
      <c r="A1051"/>
      <c r="B1051"/>
      <c r="C1051"/>
      <c r="D1051"/>
      <c r="E1051" s="88"/>
      <c r="F1051" s="88"/>
      <c r="G1051"/>
    </row>
    <row r="1052" spans="1:7" x14ac:dyDescent="0.25">
      <c r="A1052"/>
      <c r="B1052"/>
      <c r="C1052"/>
      <c r="D1052"/>
      <c r="E1052" s="88"/>
      <c r="F1052" s="88"/>
      <c r="G1052"/>
    </row>
    <row r="1053" spans="1:7" x14ac:dyDescent="0.25">
      <c r="A1053"/>
      <c r="B1053"/>
      <c r="C1053"/>
      <c r="D1053"/>
      <c r="E1053" s="88"/>
      <c r="F1053" s="88"/>
      <c r="G1053"/>
    </row>
    <row r="1054" spans="1:7" x14ac:dyDescent="0.25">
      <c r="A1054"/>
      <c r="B1054"/>
      <c r="C1054"/>
      <c r="D1054"/>
      <c r="E1054" s="88"/>
      <c r="F1054" s="88"/>
      <c r="G1054"/>
    </row>
    <row r="1055" spans="1:7" x14ac:dyDescent="0.25">
      <c r="A1055"/>
      <c r="B1055"/>
      <c r="C1055"/>
      <c r="D1055"/>
      <c r="E1055" s="88"/>
      <c r="F1055" s="88"/>
      <c r="G1055"/>
    </row>
    <row r="1056" spans="1:7" x14ac:dyDescent="0.25">
      <c r="A1056"/>
      <c r="B1056"/>
      <c r="C1056"/>
      <c r="D1056"/>
      <c r="E1056" s="88"/>
      <c r="F1056" s="88"/>
      <c r="G1056"/>
    </row>
    <row r="1057" spans="1:7" x14ac:dyDescent="0.25">
      <c r="A1057"/>
      <c r="B1057"/>
      <c r="C1057"/>
      <c r="D1057"/>
      <c r="E1057" s="88"/>
      <c r="F1057" s="88"/>
      <c r="G1057"/>
    </row>
    <row r="1058" spans="1:7" x14ac:dyDescent="0.25">
      <c r="A1058"/>
      <c r="B1058"/>
      <c r="C1058"/>
      <c r="D1058"/>
      <c r="E1058" s="88"/>
      <c r="F1058" s="88"/>
      <c r="G1058"/>
    </row>
    <row r="1059" spans="1:7" x14ac:dyDescent="0.25">
      <c r="A1059"/>
      <c r="B1059"/>
      <c r="C1059"/>
      <c r="D1059"/>
      <c r="E1059" s="88"/>
      <c r="F1059" s="88"/>
      <c r="G1059"/>
    </row>
    <row r="1060" spans="1:7" x14ac:dyDescent="0.25">
      <c r="A1060"/>
      <c r="B1060"/>
      <c r="C1060"/>
      <c r="D1060"/>
      <c r="E1060" s="88"/>
      <c r="F1060" s="88"/>
      <c r="G1060"/>
    </row>
    <row r="1061" spans="1:7" x14ac:dyDescent="0.25">
      <c r="A1061"/>
      <c r="B1061"/>
      <c r="C1061"/>
      <c r="D1061"/>
      <c r="E1061" s="88"/>
      <c r="F1061" s="88"/>
      <c r="G1061"/>
    </row>
    <row r="1062" spans="1:7" x14ac:dyDescent="0.25">
      <c r="A1062"/>
      <c r="B1062"/>
      <c r="C1062"/>
      <c r="D1062"/>
      <c r="E1062" s="88"/>
      <c r="F1062" s="88"/>
      <c r="G1062"/>
    </row>
    <row r="1063" spans="1:7" x14ac:dyDescent="0.25">
      <c r="A1063"/>
      <c r="B1063"/>
      <c r="C1063"/>
      <c r="D1063"/>
      <c r="E1063" s="88"/>
      <c r="F1063" s="88"/>
      <c r="G1063"/>
    </row>
    <row r="1064" spans="1:7" x14ac:dyDescent="0.25">
      <c r="A1064"/>
      <c r="B1064"/>
      <c r="C1064"/>
      <c r="D1064"/>
      <c r="E1064" s="88"/>
      <c r="F1064" s="88"/>
      <c r="G1064"/>
    </row>
    <row r="1065" spans="1:7" x14ac:dyDescent="0.25">
      <c r="A1065"/>
      <c r="B1065"/>
      <c r="C1065"/>
      <c r="D1065"/>
      <c r="E1065" s="88"/>
      <c r="F1065" s="88"/>
      <c r="G1065"/>
    </row>
    <row r="1066" spans="1:7" x14ac:dyDescent="0.25">
      <c r="A1066"/>
      <c r="B1066"/>
      <c r="C1066"/>
      <c r="D1066"/>
      <c r="E1066" s="88"/>
      <c r="F1066" s="88"/>
      <c r="G1066"/>
    </row>
    <row r="1067" spans="1:7" x14ac:dyDescent="0.25">
      <c r="A1067"/>
      <c r="B1067"/>
      <c r="C1067"/>
      <c r="D1067"/>
      <c r="E1067" s="88"/>
      <c r="F1067" s="88"/>
      <c r="G1067"/>
    </row>
    <row r="1068" spans="1:7" x14ac:dyDescent="0.25">
      <c r="A1068"/>
      <c r="B1068"/>
      <c r="C1068"/>
      <c r="D1068"/>
      <c r="E1068" s="88"/>
      <c r="F1068" s="88"/>
      <c r="G1068"/>
    </row>
    <row r="1069" spans="1:7" x14ac:dyDescent="0.25">
      <c r="A1069"/>
      <c r="B1069"/>
      <c r="C1069"/>
      <c r="D1069"/>
      <c r="E1069" s="88"/>
      <c r="F1069" s="88"/>
      <c r="G1069"/>
    </row>
    <row r="1070" spans="1:7" x14ac:dyDescent="0.25">
      <c r="A1070"/>
      <c r="B1070"/>
      <c r="C1070"/>
      <c r="D1070"/>
      <c r="E1070" s="88"/>
      <c r="F1070" s="88"/>
      <c r="G1070"/>
    </row>
    <row r="1071" spans="1:7" x14ac:dyDescent="0.25">
      <c r="A1071"/>
      <c r="B1071"/>
      <c r="C1071"/>
      <c r="D1071"/>
      <c r="E1071" s="88"/>
      <c r="F1071" s="88"/>
      <c r="G1071"/>
    </row>
    <row r="1072" spans="1:7" x14ac:dyDescent="0.25">
      <c r="A1072"/>
      <c r="B1072"/>
      <c r="C1072"/>
      <c r="D1072"/>
      <c r="E1072" s="88"/>
      <c r="F1072" s="88"/>
      <c r="G1072"/>
    </row>
    <row r="1073" spans="1:7" x14ac:dyDescent="0.25">
      <c r="A1073"/>
      <c r="B1073"/>
      <c r="C1073"/>
      <c r="D1073"/>
      <c r="E1073" s="88"/>
      <c r="F1073" s="88"/>
      <c r="G1073"/>
    </row>
    <row r="1074" spans="1:7" x14ac:dyDescent="0.25">
      <c r="A1074"/>
      <c r="B1074"/>
      <c r="C1074"/>
      <c r="D1074"/>
      <c r="E1074" s="88"/>
      <c r="F1074" s="88"/>
      <c r="G1074"/>
    </row>
    <row r="1075" spans="1:7" x14ac:dyDescent="0.25">
      <c r="A1075"/>
      <c r="B1075"/>
      <c r="C1075"/>
      <c r="D1075"/>
      <c r="E1075" s="88"/>
      <c r="F1075" s="88"/>
      <c r="G1075"/>
    </row>
    <row r="1076" spans="1:7" x14ac:dyDescent="0.25">
      <c r="A1076"/>
      <c r="B1076"/>
      <c r="C1076"/>
      <c r="D1076"/>
      <c r="E1076" s="88"/>
      <c r="F1076" s="88"/>
      <c r="G1076"/>
    </row>
    <row r="1077" spans="1:7" x14ac:dyDescent="0.25">
      <c r="A1077"/>
      <c r="B1077"/>
      <c r="C1077"/>
      <c r="D1077"/>
      <c r="E1077" s="88"/>
      <c r="F1077" s="88"/>
      <c r="G1077"/>
    </row>
    <row r="1078" spans="1:7" x14ac:dyDescent="0.25">
      <c r="A1078"/>
      <c r="B1078"/>
      <c r="C1078"/>
      <c r="D1078"/>
      <c r="E1078" s="88"/>
      <c r="F1078" s="88"/>
      <c r="G1078"/>
    </row>
    <row r="1079" spans="1:7" x14ac:dyDescent="0.25">
      <c r="A1079"/>
      <c r="B1079"/>
      <c r="C1079"/>
      <c r="D1079"/>
      <c r="E1079" s="88"/>
      <c r="F1079" s="88"/>
      <c r="G1079"/>
    </row>
    <row r="1080" spans="1:7" x14ac:dyDescent="0.25">
      <c r="A1080"/>
      <c r="B1080"/>
      <c r="C1080"/>
      <c r="D1080"/>
      <c r="E1080" s="88"/>
      <c r="F1080" s="88"/>
      <c r="G1080"/>
    </row>
    <row r="1081" spans="1:7" x14ac:dyDescent="0.25">
      <c r="A1081"/>
      <c r="B1081"/>
      <c r="C1081"/>
      <c r="D1081"/>
      <c r="E1081" s="88"/>
      <c r="F1081" s="88"/>
      <c r="G1081"/>
    </row>
    <row r="1082" spans="1:7" x14ac:dyDescent="0.25">
      <c r="A1082"/>
      <c r="B1082"/>
      <c r="C1082"/>
      <c r="D1082"/>
      <c r="E1082" s="88"/>
      <c r="F1082" s="88"/>
      <c r="G1082"/>
    </row>
    <row r="1083" spans="1:7" x14ac:dyDescent="0.25">
      <c r="A1083"/>
      <c r="B1083"/>
      <c r="C1083"/>
      <c r="D1083"/>
      <c r="E1083" s="88"/>
      <c r="F1083" s="88"/>
      <c r="G1083"/>
    </row>
    <row r="1084" spans="1:7" x14ac:dyDescent="0.25">
      <c r="A1084"/>
      <c r="B1084"/>
      <c r="C1084"/>
      <c r="D1084"/>
      <c r="E1084" s="88"/>
      <c r="F1084" s="88"/>
      <c r="G1084"/>
    </row>
    <row r="1085" spans="1:7" x14ac:dyDescent="0.25">
      <c r="A1085"/>
      <c r="B1085"/>
      <c r="C1085"/>
      <c r="D1085"/>
      <c r="E1085" s="88"/>
      <c r="F1085" s="88"/>
      <c r="G1085"/>
    </row>
    <row r="1086" spans="1:7" x14ac:dyDescent="0.25">
      <c r="A1086"/>
      <c r="B1086"/>
      <c r="C1086"/>
      <c r="D1086"/>
      <c r="E1086" s="88"/>
      <c r="F1086" s="88"/>
      <c r="G1086"/>
    </row>
    <row r="1087" spans="1:7" x14ac:dyDescent="0.25">
      <c r="A1087"/>
      <c r="B1087"/>
      <c r="C1087"/>
      <c r="D1087"/>
      <c r="E1087" s="88"/>
      <c r="F1087" s="88"/>
      <c r="G1087"/>
    </row>
    <row r="1088" spans="1:7" x14ac:dyDescent="0.25">
      <c r="A1088"/>
      <c r="B1088"/>
      <c r="C1088"/>
      <c r="D1088"/>
      <c r="E1088" s="88"/>
      <c r="F1088" s="88"/>
      <c r="G1088"/>
    </row>
    <row r="1089" spans="1:7" x14ac:dyDescent="0.25">
      <c r="A1089"/>
      <c r="B1089"/>
      <c r="C1089"/>
      <c r="D1089"/>
      <c r="E1089" s="88"/>
      <c r="F1089" s="88"/>
      <c r="G1089"/>
    </row>
    <row r="1090" spans="1:7" x14ac:dyDescent="0.25">
      <c r="A1090"/>
      <c r="B1090"/>
      <c r="C1090"/>
      <c r="D1090"/>
      <c r="E1090" s="88"/>
      <c r="F1090" s="88"/>
      <c r="G1090"/>
    </row>
    <row r="1091" spans="1:7" x14ac:dyDescent="0.25">
      <c r="A1091"/>
      <c r="B1091"/>
      <c r="C1091"/>
      <c r="D1091"/>
      <c r="E1091" s="88"/>
      <c r="F1091" s="88"/>
      <c r="G1091"/>
    </row>
    <row r="1092" spans="1:7" x14ac:dyDescent="0.25">
      <c r="A1092"/>
      <c r="B1092"/>
      <c r="C1092"/>
      <c r="D1092"/>
      <c r="E1092" s="88"/>
      <c r="F1092" s="88"/>
      <c r="G1092"/>
    </row>
    <row r="1093" spans="1:7" x14ac:dyDescent="0.25">
      <c r="A1093"/>
      <c r="B1093"/>
      <c r="C1093"/>
      <c r="D1093"/>
      <c r="E1093" s="88"/>
      <c r="F1093" s="88"/>
      <c r="G1093"/>
    </row>
    <row r="1094" spans="1:7" x14ac:dyDescent="0.25">
      <c r="A1094"/>
      <c r="B1094"/>
      <c r="C1094"/>
      <c r="D1094"/>
      <c r="E1094" s="88"/>
      <c r="F1094" s="88"/>
      <c r="G1094"/>
    </row>
    <row r="1095" spans="1:7" x14ac:dyDescent="0.25">
      <c r="A1095"/>
      <c r="B1095"/>
      <c r="C1095"/>
      <c r="D1095"/>
      <c r="E1095" s="88"/>
      <c r="F1095" s="88"/>
      <c r="G1095"/>
    </row>
    <row r="1096" spans="1:7" x14ac:dyDescent="0.25">
      <c r="A1096"/>
      <c r="B1096"/>
      <c r="C1096"/>
      <c r="D1096"/>
      <c r="E1096" s="88"/>
      <c r="F1096" s="88"/>
      <c r="G1096"/>
    </row>
    <row r="1097" spans="1:7" x14ac:dyDescent="0.25">
      <c r="A1097"/>
      <c r="B1097"/>
      <c r="C1097"/>
      <c r="D1097"/>
      <c r="E1097" s="88"/>
      <c r="F1097" s="88"/>
      <c r="G1097"/>
    </row>
    <row r="1098" spans="1:7" x14ac:dyDescent="0.25">
      <c r="A1098"/>
      <c r="B1098"/>
      <c r="C1098"/>
      <c r="D1098"/>
      <c r="E1098" s="88"/>
      <c r="F1098" s="88"/>
      <c r="G1098"/>
    </row>
    <row r="1099" spans="1:7" x14ac:dyDescent="0.25">
      <c r="A1099"/>
      <c r="B1099"/>
      <c r="C1099"/>
      <c r="D1099"/>
      <c r="E1099" s="88"/>
      <c r="F1099" s="88"/>
      <c r="G1099"/>
    </row>
    <row r="1100" spans="1:7" x14ac:dyDescent="0.25">
      <c r="A1100"/>
      <c r="B1100"/>
      <c r="C1100"/>
      <c r="D1100"/>
      <c r="E1100" s="88"/>
      <c r="F1100" s="88"/>
      <c r="G1100"/>
    </row>
    <row r="1101" spans="1:7" x14ac:dyDescent="0.25">
      <c r="A1101"/>
      <c r="B1101"/>
      <c r="C1101"/>
      <c r="D1101"/>
      <c r="E1101" s="88"/>
      <c r="F1101" s="88"/>
      <c r="G1101"/>
    </row>
    <row r="1102" spans="1:7" x14ac:dyDescent="0.25">
      <c r="A1102"/>
      <c r="B1102"/>
      <c r="C1102"/>
      <c r="D1102"/>
      <c r="E1102" s="88"/>
      <c r="F1102" s="88"/>
      <c r="G1102"/>
    </row>
    <row r="1103" spans="1:7" x14ac:dyDescent="0.25">
      <c r="A1103"/>
      <c r="B1103"/>
      <c r="C1103"/>
      <c r="D1103"/>
      <c r="E1103" s="88"/>
      <c r="F1103" s="88"/>
      <c r="G1103"/>
    </row>
    <row r="1104" spans="1:7" x14ac:dyDescent="0.25">
      <c r="A1104"/>
      <c r="B1104"/>
      <c r="C1104"/>
      <c r="D1104"/>
      <c r="E1104" s="88"/>
      <c r="F1104" s="88"/>
      <c r="G1104"/>
    </row>
    <row r="1105" spans="1:7" x14ac:dyDescent="0.25">
      <c r="A1105"/>
      <c r="B1105"/>
      <c r="C1105"/>
      <c r="D1105"/>
      <c r="E1105" s="88"/>
      <c r="F1105" s="88"/>
      <c r="G1105"/>
    </row>
    <row r="1106" spans="1:7" x14ac:dyDescent="0.25">
      <c r="A1106"/>
      <c r="B1106"/>
      <c r="C1106"/>
      <c r="D1106"/>
      <c r="E1106" s="88"/>
      <c r="F1106" s="88"/>
      <c r="G1106"/>
    </row>
    <row r="1107" spans="1:7" x14ac:dyDescent="0.25">
      <c r="A1107"/>
      <c r="B1107"/>
      <c r="C1107"/>
      <c r="D1107"/>
      <c r="E1107" s="88"/>
      <c r="F1107" s="88"/>
      <c r="G1107"/>
    </row>
    <row r="1108" spans="1:7" x14ac:dyDescent="0.25">
      <c r="A1108"/>
      <c r="B1108"/>
      <c r="C1108"/>
      <c r="D1108"/>
      <c r="E1108" s="88"/>
      <c r="F1108" s="88"/>
      <c r="G1108"/>
    </row>
    <row r="1109" spans="1:7" x14ac:dyDescent="0.25">
      <c r="A1109"/>
      <c r="B1109"/>
      <c r="C1109"/>
      <c r="D1109"/>
      <c r="E1109" s="88"/>
      <c r="F1109" s="88"/>
      <c r="G1109"/>
    </row>
    <row r="1110" spans="1:7" x14ac:dyDescent="0.25">
      <c r="A1110"/>
      <c r="B1110"/>
      <c r="C1110"/>
      <c r="D1110"/>
      <c r="E1110" s="88"/>
      <c r="F1110" s="88"/>
      <c r="G1110"/>
    </row>
    <row r="1111" spans="1:7" x14ac:dyDescent="0.25">
      <c r="A1111"/>
      <c r="B1111"/>
      <c r="C1111"/>
      <c r="D1111"/>
      <c r="E1111" s="88"/>
      <c r="F1111" s="88"/>
      <c r="G1111"/>
    </row>
    <row r="1112" spans="1:7" x14ac:dyDescent="0.25">
      <c r="A1112"/>
      <c r="B1112"/>
      <c r="C1112"/>
      <c r="D1112"/>
      <c r="E1112" s="88"/>
      <c r="F1112" s="88"/>
      <c r="G1112"/>
    </row>
    <row r="1113" spans="1:7" x14ac:dyDescent="0.25">
      <c r="A1113"/>
      <c r="B1113"/>
      <c r="C1113"/>
      <c r="D1113"/>
      <c r="E1113" s="88"/>
      <c r="F1113" s="88"/>
      <c r="G1113"/>
    </row>
    <row r="1114" spans="1:7" x14ac:dyDescent="0.25">
      <c r="A1114"/>
      <c r="B1114"/>
      <c r="C1114"/>
      <c r="D1114"/>
      <c r="E1114" s="88"/>
      <c r="F1114" s="88"/>
      <c r="G1114"/>
    </row>
    <row r="1115" spans="1:7" x14ac:dyDescent="0.25">
      <c r="A1115"/>
      <c r="B1115"/>
      <c r="C1115"/>
      <c r="D1115"/>
      <c r="E1115" s="88"/>
      <c r="F1115" s="88"/>
      <c r="G1115"/>
    </row>
    <row r="1116" spans="1:7" x14ac:dyDescent="0.25">
      <c r="A1116"/>
      <c r="B1116"/>
      <c r="C1116"/>
      <c r="D1116"/>
      <c r="E1116" s="88"/>
      <c r="F1116" s="88"/>
      <c r="G1116"/>
    </row>
    <row r="1117" spans="1:7" x14ac:dyDescent="0.25">
      <c r="A1117"/>
      <c r="B1117"/>
      <c r="C1117"/>
      <c r="D1117"/>
      <c r="E1117" s="88"/>
      <c r="F1117" s="88"/>
      <c r="G1117"/>
    </row>
    <row r="1118" spans="1:7" x14ac:dyDescent="0.25">
      <c r="A1118"/>
      <c r="B1118"/>
      <c r="C1118"/>
      <c r="D1118"/>
      <c r="E1118" s="88"/>
      <c r="F1118" s="88"/>
      <c r="G1118"/>
    </row>
    <row r="1119" spans="1:7" x14ac:dyDescent="0.25">
      <c r="A1119"/>
      <c r="B1119"/>
      <c r="C1119"/>
      <c r="D1119"/>
      <c r="E1119" s="88"/>
      <c r="F1119" s="88"/>
      <c r="G1119"/>
    </row>
    <row r="1120" spans="1:7" x14ac:dyDescent="0.25">
      <c r="A1120"/>
      <c r="B1120"/>
      <c r="C1120"/>
      <c r="D1120"/>
      <c r="E1120" s="88"/>
      <c r="F1120" s="88"/>
      <c r="G1120"/>
    </row>
    <row r="1121" spans="1:7" x14ac:dyDescent="0.25">
      <c r="A1121"/>
      <c r="B1121"/>
      <c r="C1121"/>
      <c r="D1121"/>
      <c r="E1121" s="88"/>
      <c r="F1121" s="88"/>
      <c r="G1121"/>
    </row>
    <row r="1122" spans="1:7" x14ac:dyDescent="0.25">
      <c r="A1122"/>
      <c r="B1122"/>
      <c r="C1122"/>
      <c r="D1122"/>
      <c r="E1122" s="88"/>
      <c r="F1122" s="88"/>
      <c r="G1122"/>
    </row>
    <row r="1123" spans="1:7" x14ac:dyDescent="0.25">
      <c r="A1123"/>
      <c r="B1123"/>
      <c r="C1123"/>
      <c r="D1123"/>
      <c r="E1123" s="88"/>
      <c r="F1123" s="88"/>
      <c r="G1123"/>
    </row>
    <row r="1124" spans="1:7" x14ac:dyDescent="0.25">
      <c r="A1124"/>
      <c r="B1124"/>
      <c r="C1124"/>
      <c r="D1124"/>
      <c r="E1124" s="88"/>
      <c r="F1124" s="88"/>
      <c r="G1124"/>
    </row>
    <row r="1125" spans="1:7" x14ac:dyDescent="0.25">
      <c r="A1125"/>
      <c r="B1125"/>
      <c r="C1125"/>
      <c r="D1125"/>
      <c r="E1125" s="88"/>
      <c r="F1125" s="88"/>
      <c r="G1125"/>
    </row>
    <row r="1126" spans="1:7" x14ac:dyDescent="0.25">
      <c r="A1126"/>
      <c r="B1126"/>
      <c r="C1126"/>
      <c r="D1126"/>
      <c r="E1126" s="88"/>
      <c r="F1126" s="88"/>
      <c r="G1126"/>
    </row>
    <row r="1127" spans="1:7" x14ac:dyDescent="0.25">
      <c r="A1127"/>
      <c r="B1127"/>
      <c r="C1127"/>
      <c r="D1127"/>
      <c r="E1127" s="88"/>
      <c r="F1127" s="88"/>
      <c r="G1127"/>
    </row>
    <row r="1128" spans="1:7" x14ac:dyDescent="0.25">
      <c r="A1128"/>
      <c r="B1128"/>
      <c r="C1128"/>
      <c r="D1128"/>
      <c r="E1128" s="88"/>
      <c r="F1128" s="88"/>
      <c r="G1128"/>
    </row>
    <row r="1129" spans="1:7" x14ac:dyDescent="0.25">
      <c r="A1129"/>
      <c r="B1129"/>
      <c r="C1129"/>
      <c r="D1129"/>
      <c r="E1129" s="88"/>
      <c r="F1129" s="88"/>
      <c r="G1129"/>
    </row>
    <row r="1130" spans="1:7" x14ac:dyDescent="0.25">
      <c r="A1130"/>
      <c r="B1130"/>
      <c r="C1130"/>
      <c r="D1130"/>
      <c r="E1130" s="88"/>
      <c r="F1130" s="88"/>
      <c r="G1130"/>
    </row>
    <row r="1131" spans="1:7" x14ac:dyDescent="0.25">
      <c r="A1131"/>
      <c r="B1131"/>
      <c r="C1131"/>
      <c r="D1131"/>
      <c r="E1131" s="88"/>
      <c r="F1131" s="88"/>
      <c r="G1131"/>
    </row>
    <row r="1132" spans="1:7" x14ac:dyDescent="0.25">
      <c r="A1132"/>
      <c r="B1132"/>
      <c r="C1132"/>
      <c r="D1132"/>
      <c r="E1132" s="88"/>
      <c r="F1132" s="88"/>
      <c r="G1132"/>
    </row>
    <row r="1133" spans="1:7" x14ac:dyDescent="0.25">
      <c r="A1133"/>
      <c r="B1133"/>
      <c r="C1133"/>
      <c r="D1133"/>
      <c r="E1133" s="88"/>
      <c r="F1133" s="88"/>
      <c r="G1133"/>
    </row>
    <row r="1134" spans="1:7" x14ac:dyDescent="0.25">
      <c r="A1134"/>
      <c r="B1134"/>
      <c r="C1134"/>
      <c r="D1134"/>
      <c r="E1134" s="88"/>
      <c r="F1134" s="88"/>
      <c r="G1134"/>
    </row>
    <row r="1135" spans="1:7" x14ac:dyDescent="0.25">
      <c r="A1135"/>
      <c r="B1135"/>
      <c r="C1135"/>
      <c r="D1135"/>
      <c r="E1135" s="88"/>
      <c r="F1135" s="88"/>
      <c r="G1135"/>
    </row>
    <row r="1136" spans="1:7" x14ac:dyDescent="0.25">
      <c r="A1136"/>
      <c r="B1136"/>
      <c r="C1136"/>
      <c r="D1136"/>
      <c r="E1136" s="88"/>
      <c r="F1136" s="88"/>
      <c r="G1136"/>
    </row>
    <row r="1137" spans="1:7" x14ac:dyDescent="0.25">
      <c r="A1137"/>
      <c r="B1137"/>
      <c r="C1137"/>
      <c r="D1137"/>
      <c r="E1137" s="88"/>
      <c r="F1137" s="88"/>
      <c r="G1137"/>
    </row>
    <row r="1138" spans="1:7" x14ac:dyDescent="0.25">
      <c r="A1138"/>
      <c r="B1138"/>
      <c r="C1138"/>
      <c r="D1138"/>
      <c r="E1138" s="88"/>
      <c r="F1138" s="88"/>
      <c r="G1138"/>
    </row>
  </sheetData>
  <sortState xmlns:xlrd2="http://schemas.microsoft.com/office/spreadsheetml/2017/richdata2" ref="A7:G245">
    <sortCondition ref="G7:G245"/>
  </sortState>
  <mergeCells count="3">
    <mergeCell ref="C1:G1"/>
    <mergeCell ref="C2:G2"/>
    <mergeCell ref="C3:G4"/>
  </mergeCells>
  <pageMargins left="0.7" right="0.7" top="0.75" bottom="0.75" header="0.3" footer="0.3"/>
  <pageSetup scale="4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Insumos Relevantes</vt:lpstr>
      <vt:lpstr>Selección Insumos Relevantes</vt:lpstr>
      <vt:lpstr>Hoja2</vt:lpstr>
      <vt:lpstr>Lista de Recursos</vt:lpstr>
      <vt:lpstr>'Insumos Relevantes'!Área_de_impresión</vt:lpstr>
      <vt:lpstr>'Lista de Recursos'!Área_de_impresión</vt:lpstr>
      <vt:lpstr>'Selección Insumos Relevantes'!Área_de_impresión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Angelica Umbarila R</dc:creator>
  <cp:lastModifiedBy>Oscar Enrique Mayorga Torrado</cp:lastModifiedBy>
  <cp:lastPrinted>2023-05-11T17:04:48Z</cp:lastPrinted>
  <dcterms:created xsi:type="dcterms:W3CDTF">2022-06-16T17:29:16Z</dcterms:created>
  <dcterms:modified xsi:type="dcterms:W3CDTF">2023-05-11T17:08:08Z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20.2.6.0</vt:lpwstr>
  </property>
</Properties>
</file>