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1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arlos.gutierrez\OneDrive - VIVA - EMPRESA DE VIVIENDA DE ANTIOQUIA\Escritorio\VNR\Convenios\Caicedo SGR\Obra\Anexos\"/>
    </mc:Choice>
  </mc:AlternateContent>
  <xr:revisionPtr revIDLastSave="0" documentId="11_91C49A5C3B9EE9BBF3F2C42218DD1BFBB51921F0" xr6:coauthVersionLast="47" xr6:coauthVersionMax="47" xr10:uidLastSave="{00000000-0000-0000-0000-000000000000}"/>
  <bookViews>
    <workbookView xWindow="0" yWindow="0" windowWidth="26835" windowHeight="15975" xr2:uid="{00000000-000D-0000-FFFF-FFFF00000000}"/>
  </bookViews>
  <sheets>
    <sheet name="MATRIZ" sheetId="1" r:id="rId1"/>
    <sheet name="MAPA" sheetId="3" r:id="rId2"/>
  </sheets>
  <definedNames>
    <definedName name="_xlnm.Print_Area" localSheetId="0">MATRIZ!$A$1:$R$246</definedName>
    <definedName name="_xlnm.Print_Titles" localSheetId="0">MATRIZ!$1:$4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29" i="1" l="1"/>
  <c r="M29" i="1"/>
  <c r="P29" i="1"/>
  <c r="Q56" i="1"/>
  <c r="O19" i="1"/>
  <c r="M19" i="1"/>
  <c r="P19" i="1"/>
  <c r="O43" i="1"/>
  <c r="M43" i="1"/>
  <c r="D43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20" i="1"/>
  <c r="D21" i="1"/>
  <c r="D23" i="1"/>
  <c r="D24" i="1"/>
  <c r="D25" i="1"/>
  <c r="D26" i="1"/>
  <c r="D27" i="1"/>
  <c r="D28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4" i="1"/>
  <c r="Q53" i="1"/>
  <c r="Q48" i="1"/>
  <c r="Q45" i="1"/>
  <c r="M5" i="1"/>
  <c r="M49" i="1"/>
  <c r="O49" i="1"/>
  <c r="P49" i="1"/>
  <c r="M50" i="1"/>
  <c r="M51" i="1"/>
  <c r="M52" i="1"/>
  <c r="M53" i="1"/>
  <c r="M54" i="1"/>
  <c r="M55" i="1"/>
  <c r="M45" i="1"/>
  <c r="M46" i="1"/>
  <c r="O46" i="1"/>
  <c r="P46" i="1"/>
  <c r="M47" i="1"/>
  <c r="M6" i="1"/>
  <c r="M7" i="1"/>
  <c r="M8" i="1"/>
  <c r="M9" i="1"/>
  <c r="M10" i="1"/>
  <c r="M11" i="1"/>
  <c r="M12" i="1"/>
  <c r="O12" i="1"/>
  <c r="P12" i="1"/>
  <c r="M13" i="1"/>
  <c r="M14" i="1"/>
  <c r="M15" i="1"/>
  <c r="M16" i="1"/>
  <c r="M17" i="1"/>
  <c r="M18" i="1"/>
  <c r="M20" i="1"/>
  <c r="M21" i="1"/>
  <c r="M22" i="1"/>
  <c r="M23" i="1"/>
  <c r="M24" i="1"/>
  <c r="M25" i="1"/>
  <c r="M26" i="1"/>
  <c r="M27" i="1"/>
  <c r="M28" i="1"/>
  <c r="M30" i="1"/>
  <c r="O30" i="1"/>
  <c r="P30" i="1"/>
  <c r="M31" i="1"/>
  <c r="M32" i="1"/>
  <c r="M33" i="1"/>
  <c r="M34" i="1"/>
  <c r="M35" i="1"/>
  <c r="M36" i="1"/>
  <c r="M37" i="1"/>
  <c r="M38" i="1"/>
  <c r="M39" i="1"/>
  <c r="M40" i="1"/>
  <c r="M41" i="1"/>
  <c r="M42" i="1"/>
  <c r="M44" i="1"/>
  <c r="O47" i="1"/>
  <c r="O48" i="1"/>
  <c r="M48" i="1"/>
  <c r="P48" i="1"/>
  <c r="O50" i="1"/>
  <c r="P50" i="1"/>
  <c r="O51" i="1"/>
  <c r="O52" i="1"/>
  <c r="O53" i="1"/>
  <c r="O54" i="1"/>
  <c r="O55" i="1"/>
  <c r="O38" i="1"/>
  <c r="O39" i="1"/>
  <c r="O40" i="1"/>
  <c r="O41" i="1"/>
  <c r="O42" i="1"/>
  <c r="O44" i="1"/>
  <c r="O26" i="1"/>
  <c r="O27" i="1"/>
  <c r="O28" i="1"/>
  <c r="P28" i="1"/>
  <c r="O31" i="1"/>
  <c r="O32" i="1"/>
  <c r="O33" i="1"/>
  <c r="O34" i="1"/>
  <c r="O45" i="1"/>
  <c r="P45" i="1"/>
  <c r="O35" i="1"/>
  <c r="P35" i="1"/>
  <c r="O36" i="1"/>
  <c r="P36" i="1"/>
  <c r="O37" i="1"/>
  <c r="O23" i="1"/>
  <c r="O24" i="1"/>
  <c r="P24" i="1"/>
  <c r="O25" i="1"/>
  <c r="P25" i="1"/>
  <c r="O8" i="1"/>
  <c r="O5" i="1"/>
  <c r="O6" i="1"/>
  <c r="P6" i="1"/>
  <c r="O7" i="1"/>
  <c r="O9" i="1"/>
  <c r="P9" i="1"/>
  <c r="O10" i="1"/>
  <c r="P10" i="1"/>
  <c r="O11" i="1"/>
  <c r="O13" i="1"/>
  <c r="O14" i="1"/>
  <c r="P14" i="1"/>
  <c r="O15" i="1"/>
  <c r="P15" i="1"/>
  <c r="O16" i="1"/>
  <c r="O17" i="1"/>
  <c r="O18" i="1"/>
  <c r="O20" i="1"/>
  <c r="P20" i="1"/>
  <c r="O21" i="1"/>
  <c r="O22" i="1"/>
  <c r="P39" i="1"/>
  <c r="P34" i="1"/>
  <c r="P33" i="1"/>
  <c r="P55" i="1"/>
  <c r="P44" i="1"/>
  <c r="P38" i="1"/>
  <c r="P43" i="1"/>
  <c r="P53" i="1"/>
  <c r="P27" i="1"/>
  <c r="P8" i="1"/>
  <c r="P32" i="1"/>
  <c r="P18" i="1"/>
  <c r="P7" i="1"/>
  <c r="P41" i="1"/>
  <c r="P22" i="1"/>
  <c r="N56" i="1"/>
  <c r="P54" i="1"/>
  <c r="P47" i="1"/>
  <c r="L56" i="1"/>
  <c r="P56" i="1"/>
  <c r="P37" i="1"/>
  <c r="P11" i="1"/>
  <c r="P5" i="1"/>
  <c r="P21" i="1"/>
  <c r="P26" i="1"/>
  <c r="P17" i="1"/>
  <c r="P42" i="1"/>
  <c r="P16" i="1"/>
  <c r="P52" i="1"/>
  <c r="P40" i="1"/>
  <c r="P23" i="1"/>
  <c r="P51" i="1"/>
  <c r="P31" i="1"/>
  <c r="P13" i="1"/>
</calcChain>
</file>

<file path=xl/sharedStrings.xml><?xml version="1.0" encoding="utf-8"?>
<sst xmlns="http://schemas.openxmlformats.org/spreadsheetml/2006/main" count="662" uniqueCount="280">
  <si>
    <t xml:space="preserve">EMPRESA DE VIVIENDA DE ANTIOQUIA - VIVA - </t>
  </si>
  <si>
    <t>MATRIZ DE RIESGOS
 "CONSTRUCCIÓN DE VIVIENDA NUEVA RURAL EN EL MUNICIPIO DE CAICEDO ANTIOQUIA” BPIN 2022003050001, FINANCIADO CON RECURSOS DEL SISTEMA GENERAL DE REGALÍAS Y LA EMPRESA DE VIVIENDA DE ANTIOQUIA VIVA".</t>
  </si>
  <si>
    <t>No</t>
  </si>
  <si>
    <t>TIPIFICACIÓN DEL RIESGO</t>
  </si>
  <si>
    <t>ASIGNACIÓN DEL RIESGO</t>
  </si>
  <si>
    <t>VALORACION DEL RIESGO</t>
  </si>
  <si>
    <t>RIESGO</t>
  </si>
  <si>
    <t>OBSERVACIONES</t>
  </si>
  <si>
    <t>CAUSA</t>
  </si>
  <si>
    <t xml:space="preserve">ETAPA </t>
  </si>
  <si>
    <t>FACTOR DE RIESGO</t>
  </si>
  <si>
    <t>CLASIFICACIÓN DEL RIESGO</t>
  </si>
  <si>
    <t>CONSECUENCIA</t>
  </si>
  <si>
    <t>VIVA</t>
  </si>
  <si>
    <t>CONTRATISTA</t>
  </si>
  <si>
    <t xml:space="preserve">PROBABILIDAD </t>
  </si>
  <si>
    <t>IMPACTO</t>
  </si>
  <si>
    <t>RIESGO INHERENTE</t>
  </si>
  <si>
    <t>PONDERACIÓN</t>
  </si>
  <si>
    <t>CONTROLES</t>
  </si>
  <si>
    <t>A JURIDICO - DOCUMENTAL - REGULATORIO</t>
  </si>
  <si>
    <t xml:space="preserve">Errores  en las condiciones de contratación y sus anexos </t>
  </si>
  <si>
    <t>El oferente asume este riesgo en la medida en la que debe realizar las observaciones necesarias al proceso para superar el error</t>
  </si>
  <si>
    <t>Automatización del proceso de elaboración de los documentos del proceso de selección</t>
  </si>
  <si>
    <t>Contratación</t>
  </si>
  <si>
    <t>Recursos Humanos</t>
  </si>
  <si>
    <t>Operativo</t>
  </si>
  <si>
    <t>Reprocesos</t>
  </si>
  <si>
    <t>x</t>
  </si>
  <si>
    <t>Raro</t>
  </si>
  <si>
    <t>Menor</t>
  </si>
  <si>
    <t>Designar personal idóneo y con experiencia para la elaboración y revisión de los documentos del proceso de selección
Presentar observaciones para la modificación o aclaración de inconsistencias en los documentos del proceso de selección</t>
  </si>
  <si>
    <t>Errores cometidos por el oferente en la presentación de su oferta</t>
  </si>
  <si>
    <t>Planeación deficiente</t>
  </si>
  <si>
    <t>Pérdidas económicas (PyG)</t>
  </si>
  <si>
    <t>Posible</t>
  </si>
  <si>
    <t>Moderado</t>
  </si>
  <si>
    <t xml:space="preserve">Designar personal idóneo y con experiencia para la preparación de la oferta </t>
  </si>
  <si>
    <t>Demora en los trámites para el perfeccionamiento, legalización e iniciación de los trabajos imputable al contratista</t>
  </si>
  <si>
    <t>Falta de interés
Falta de gestión por parte del contratista</t>
  </si>
  <si>
    <t>Probable</t>
  </si>
  <si>
    <t>Entrega de información de forma oportuna, recepción de la misma y tramites de forma agil 
Ejercer una supervisión diligente respecto a la ejecución del contrato y realizar requerimientos al contratista cuando sea necesario</t>
  </si>
  <si>
    <t>Demora en la radicación de precios no previstos, actas de modificación, adiciones, revisión y aprobación de la demás documentación requerida para el desarrollo del contrato</t>
  </si>
  <si>
    <t xml:space="preserve">Deficiencia en la gestión de los contratistas y entrega  insuficiente de soportes minimos para la revisión por parte de la VIVA
</t>
  </si>
  <si>
    <t>Ejecución</t>
  </si>
  <si>
    <t>Errores en la elaboración de las facturas y/o cuentas de cobro y sus soportes</t>
  </si>
  <si>
    <t>Deficiencia administrativa del contratista.</t>
  </si>
  <si>
    <t>Financiero</t>
  </si>
  <si>
    <t>Designar personal idóneo y con experiencia para la realización del proceso de facturación</t>
  </si>
  <si>
    <t>Diferencias presentadas entre socios y/o consorciados y/o integrantes de uniones temporales y/o familiares de las empresas y/o firmas que contratan con VIVA</t>
  </si>
  <si>
    <t>Falta de comunicación</t>
  </si>
  <si>
    <t>Procesos</t>
  </si>
  <si>
    <t>Cumplimiento</t>
  </si>
  <si>
    <t>Procurar que se mantenga una comunicación fluida entre las partes del contrato y los integrantes del contratista</t>
  </si>
  <si>
    <t>Suspensiones del contrato, cuando la causa es imputable al contratista</t>
  </si>
  <si>
    <t>Falta de gestión por parte del contratista</t>
  </si>
  <si>
    <t>Eventos Externos</t>
  </si>
  <si>
    <t>Incumplimiento contractual</t>
  </si>
  <si>
    <t>Mayor</t>
  </si>
  <si>
    <t>Ejercer una supervisión diligente respecto a la ejecución del contrato y realizar requerimientos al contratista cuando sea necesario</t>
  </si>
  <si>
    <t>Demora del Contratista en la radicación oportuna de las actas, facturas o cuentas de cobro</t>
  </si>
  <si>
    <t>Falta de interés
Ausencia de soportes necesarios para la facturación</t>
  </si>
  <si>
    <t>Dichas actas deberán ser presentadas de acuerdo con la circular de requisitos y fechas de recepción de facturas 2022 emitida por la entidad</t>
  </si>
  <si>
    <t>Atrasos en la ejecución de la obra por razones atribuibles al contratista</t>
  </si>
  <si>
    <t>Ejercer una supervisión diligente por parte de la interventoría y  realizar requerimientos al contratista en caso de ser necesario.</t>
  </si>
  <si>
    <t>Atraso o incumplimiento  en el pago de salarios y prestaciones sociales del personal a cargo del contratista</t>
  </si>
  <si>
    <t>Iliquidez del contratista</t>
  </si>
  <si>
    <t>Verificación de la capacidad financera como requisito habilitante del proceso de selección
Supeditar el pago de facturas a la acreditación del paz y salvo en el pago de las obligaciones laborales por parte del contratista</t>
  </si>
  <si>
    <t>Atrasos o incumplimiento en los pagos a toda clase de proveedores en relación con compras, alquileres, servicios, subcontratos, etc</t>
  </si>
  <si>
    <t>Sanciones administrativas, judiciales y/o penales</t>
  </si>
  <si>
    <t>Verificación de la capacidad financera como requisito habilitante del proceso de selección
Supeditar el pago de facturas a la acreditación del paz y salvo en el pago de las obligaciones asumidas con proveedores y subcontratistas por parte del contratista</t>
  </si>
  <si>
    <t>Ausencia o deficiencia del SISTEMA DE SEGURIDAD INDUSTRIAL, señalización y dotación de los operarios y trabajadores en las viviendas</t>
  </si>
  <si>
    <t>Social/Ambiental</t>
  </si>
  <si>
    <t>Ejercer una supervisión diligente respecto a la ejecución del contrato y realizar requerimientos al contratista cuando sea necesario. El contratista debe realizar capacitaciones constantes a sus empleados</t>
  </si>
  <si>
    <t>cambios o restricción normativos que afectan la ejecucción del contrato</t>
  </si>
  <si>
    <t>Aprobaciones de leyes, actos administrativos, decretos o Acuerdos por Entidades del Estado.</t>
  </si>
  <si>
    <t>Hurto (Capítulo I del Título VII de la Ley 599 de 2000, Código Penal)</t>
  </si>
  <si>
    <t>Falta de vigilancia</t>
  </si>
  <si>
    <t xml:space="preserve">Acompañamiento y la vinculación de la comunidad y el autocuidado. </t>
  </si>
  <si>
    <t>Daños ocasionados por grupos al margen de la ley (Ley 599 de 2000, Código Penal)</t>
  </si>
  <si>
    <t>Riesgo derivado de negligencia en la vigilancia implentada por el contratista y el municipio</t>
  </si>
  <si>
    <t>Eventos externos</t>
  </si>
  <si>
    <t>Vigilancia permanente por parte del contratista.</t>
  </si>
  <si>
    <t>B FINANCIEROS Y/O DE MERCADO</t>
  </si>
  <si>
    <t>Perdidas economicas por deficiencia en los Análisis de Precios Unitarios</t>
  </si>
  <si>
    <t>Designar personal idóneo y con experiencia para la preparación de la propuesta</t>
  </si>
  <si>
    <t>Presentación de ofertas con precios por debajo del mercado</t>
  </si>
  <si>
    <t xml:space="preserve">Designar personal idóneo y con experiencia para la preparación de la propuesta
</t>
  </si>
  <si>
    <t xml:space="preserve">Fluctuación de precios en los costos y materiales </t>
  </si>
  <si>
    <t>Situaciones de mercado, oferta y demanda.</t>
  </si>
  <si>
    <t>Se entregará un anticipo conciderable, para que el contratista realice todas las negociaciones de materiales y logra congelar los precios.</t>
  </si>
  <si>
    <t>Escacez  en el mercado de insumos o materias primas para la ejecución de las obras objeto del contrato</t>
  </si>
  <si>
    <t>Aumento de demanda o disminución de la oferta de los materiales.</t>
  </si>
  <si>
    <t>Retraso en la ejecución del contrato</t>
  </si>
  <si>
    <t>Causas justificadas</t>
  </si>
  <si>
    <t>Insolvencia  por no prever los costos de financiación en los que deba incurrir durante la ejecución de la obra, proyecto o contrato</t>
  </si>
  <si>
    <t>Financiación. Cambio en condiciones de financiamiento del Contratista incluyendo fluctuaciones en tasas de interés y tipo de cambio</t>
  </si>
  <si>
    <t>Variaciones económicas</t>
  </si>
  <si>
    <t xml:space="preserve">E TECNICOS - OPERATIVOS -CONSTRUCTIVOS                               </t>
  </si>
  <si>
    <t>Mantenimiento de las vías de acceso al proyecto y/o a las fuentes de materiales</t>
  </si>
  <si>
    <t>Seguimiento permanente por parte de la interventoria, requerimientos al contratista en caso de ser necesario.</t>
  </si>
  <si>
    <t>Cambios de ubicación en las fuentes de materiales autorizadas, calidad y cantidad del material, explotación y su distancia de acarreo</t>
  </si>
  <si>
    <t>Cierre de operaciones de proveedores</t>
  </si>
  <si>
    <t>Tener alternativas de proveedores de los insumos necesarios para la ejecución del contrato</t>
  </si>
  <si>
    <t>Accidentes del transportador que lleve insumos y/o materiales y/o maquinaria y/o equipos y/o personal del CONTRATISTA</t>
  </si>
  <si>
    <t>Fallas mecánicas
Infracciones de tránsito.</t>
  </si>
  <si>
    <t>Muerte o lesiones personales</t>
  </si>
  <si>
    <t>Catastrófico</t>
  </si>
  <si>
    <t>Designar personal idóneo y con experiencia para el transporte de insumos, materiales y personal
Realizar mantenimiento preventivo al vehículo en el cual realizará el transporte</t>
  </si>
  <si>
    <t>Retrasos en el transporte y entrega oportuna de materiales</t>
  </si>
  <si>
    <t>Inconvenientes viales y sitios de dificil acceso</t>
  </si>
  <si>
    <t>Retrasos en la ejecución de las viviendas</t>
  </si>
  <si>
    <t>el contratista debe velar por  condiciones para la entrega oportuna de los materiales.</t>
  </si>
  <si>
    <t>Problemas de la calidad de los materiales y equipos en la ejecución del proyecto</t>
  </si>
  <si>
    <t>Falta de idoneidad de los proveedores contratados</t>
  </si>
  <si>
    <t>Infraestructura</t>
  </si>
  <si>
    <t>Verificar la idoneidad y el reconocimiento de los proveedores previo a su contratación</t>
  </si>
  <si>
    <t>Coordinación con los fabricantes y subcontratistas</t>
  </si>
  <si>
    <t>Procurar que se mantenga una comunicación fluida entre el contratista y sus subcontratistas</t>
  </si>
  <si>
    <t xml:space="preserve">Mayores cantidades de obra, por procedimientos constructivos inadecuados de parte del contratista </t>
  </si>
  <si>
    <t>Ejercer seguimiento diligente respecto a la ejecución del contrato y realizar requerimientos al contratista cuando sea necesario</t>
  </si>
  <si>
    <t>Idoneidad del personal del contratista a cargo de la ejecución de la obra</t>
  </si>
  <si>
    <t>Deficiencia en selección del personal</t>
  </si>
  <si>
    <t>Verificar la idoneidad y experiencia del personal previo a su contratación</t>
  </si>
  <si>
    <t>Incumplimiento en la entrega de la obra según cronograma de obra acordado en el contrato</t>
  </si>
  <si>
    <t>Ejercer una interventoria diligente respecto a la ejecución del contrato y realizar requerimientos al contratista cuando sea necesario</t>
  </si>
  <si>
    <t>Daños y perjuicios que se causaren a  -VIVA-, o a terceros, y que afecten de cualquier modo personas o propiedades durante la ejecución de la obra, por causa u omisión del contratista</t>
  </si>
  <si>
    <t>Deficiencias en la ejecución.</t>
  </si>
  <si>
    <t>Imagen</t>
  </si>
  <si>
    <t>Atrasos en la ejecución de las obras a causa de la temporada invernal</t>
  </si>
  <si>
    <t>Cambios climatológicos</t>
  </si>
  <si>
    <t>Contemplar planes de contingencia aplicables en la medida de lo posible.</t>
  </si>
  <si>
    <t>Bajo rendimiento en la ejecución de las obras</t>
  </si>
  <si>
    <t>F SUPERVISIÓN, SEGUIMIENTO Y CONTROL</t>
  </si>
  <si>
    <t>Dificultades en la consecución de personal profesional y/o técnico requerido</t>
  </si>
  <si>
    <t>Escasez en el medio de personal profesional o técnico que cumpla las condiciones del contrato.</t>
  </si>
  <si>
    <t>Iniciar las gestiones de contratación del personal, previo a la ejecución del contrato</t>
  </si>
  <si>
    <t>Variación de Cantidades y Modificación de especificaciones particulares del servicio y/o suministro</t>
  </si>
  <si>
    <t>Diferencias de los presupuestos previos en cuanto a cantidades de obra y decisiones técnicas en el cambio de especificaciones.</t>
  </si>
  <si>
    <t>Realizar una planeación eficiente y precisa del servicio requerido</t>
  </si>
  <si>
    <t>Disponibilidad de insumos, accesorios y eficiencia en el suministro</t>
  </si>
  <si>
    <t>Riesgo por incumplimiento de subcontratistas</t>
  </si>
  <si>
    <t>Deficiencia en la selección de subcontratistas</t>
  </si>
  <si>
    <t>Verificar la idoneidad y experiencia de los sobcontratistas previo a su contratación, requerir amparos que blinden las actividades que ejecutan.</t>
  </si>
  <si>
    <t>Mala programación o falta de seguimiento y control al programa aprobado para la prestación del servicio o suministro</t>
  </si>
  <si>
    <t>Deficiencias en la programación
Deficiencias en la supervisión</t>
  </si>
  <si>
    <t>Retrasos en el inicio del proyecto, por falta de personal operativo.</t>
  </si>
  <si>
    <t>Planeación</t>
  </si>
  <si>
    <t>Incremento del plazo de ejecución del servicio y/o suministro por deficiencias en la programación, seguimiento y control</t>
  </si>
  <si>
    <t>F SUPERVISIÓN, SEGUIMIENTO Y CONTROL (INCLUYE LA GESTIÓN DE INTERVENTORIA)</t>
  </si>
  <si>
    <t>Proyectó:_______________________________________</t>
  </si>
  <si>
    <t>ISABEL CRISTINA CARVAJAL</t>
  </si>
  <si>
    <t>Rol técnico</t>
  </si>
  <si>
    <t>**Servicio/Suministro/Consultoria</t>
  </si>
  <si>
    <t xml:space="preserve">causas </t>
  </si>
  <si>
    <t>Incumplimiento en el plazo establecido en la ejecución del servicio y/o suministro</t>
  </si>
  <si>
    <t>Modificación de especificaciones particulares del servicio y/o suministro</t>
  </si>
  <si>
    <t>No disponibilidad de insumos para la prestación del servicio y/o suministro</t>
  </si>
  <si>
    <t>Incumplimiento de subcontratistas</t>
  </si>
  <si>
    <t>Mayor remuneración a la inicialmente prevista</t>
  </si>
  <si>
    <t>Falta de seguimiento y control al programa aprobado para la prestación del servicio y/o suministro</t>
  </si>
  <si>
    <t xml:space="preserve">Incremento del plazo de ejecución del servicio y/o suministro </t>
  </si>
  <si>
    <t>Falta de gestión  del Contratista para  solucionar impases de carácter técnico</t>
  </si>
  <si>
    <t>Falta de comunicación y documentación técnica que registre todos los avances y/o retrasos</t>
  </si>
  <si>
    <t xml:space="preserve">Falta de control administrativo y financiero </t>
  </si>
  <si>
    <t>Atraso o incumplimiento del Contratista en el pago de  salarios y prestaciones sociales del personal a cargo</t>
  </si>
  <si>
    <t>Errores en la elaboración de la oferta, postura o en documentos elaborados durante la ejecución del contrato</t>
  </si>
  <si>
    <t>Diferencias presentadas entre socios o integrantes de formas asociativas, que puedan incidir en la ejecución del Contrato</t>
  </si>
  <si>
    <t>Demora  en la radicación oportuna de las actas, facturas o cuentas de cobro</t>
  </si>
  <si>
    <t xml:space="preserve">Hurto de bienes </t>
  </si>
  <si>
    <t>Cambio en condiciones de financiamiento (fluctuaciones en tasas de interés y tipo de cambio)</t>
  </si>
  <si>
    <t>Fallas en la planeación de costos de financiación para la ejecución contrato</t>
  </si>
  <si>
    <t>Riesgos regulatorios, derivados de la expedición de nuevas normas, imposición de nuevos impuestos,  tasas, tributos, aranceles o contribuciones, posteriores al cierre del presente proceso de selección</t>
  </si>
  <si>
    <t>Errores en la elaboración de estudios y diseños</t>
  </si>
  <si>
    <t>**Obra</t>
  </si>
  <si>
    <t xml:space="preserve">Errores en los terminos de referencia y  anexos </t>
  </si>
  <si>
    <t>Errores  en la presentación de la oferta</t>
  </si>
  <si>
    <t>Demora en el perfeccionamiento, legalización e iniciación de los trabajos</t>
  </si>
  <si>
    <t xml:space="preserve">Atrasos en la ejecución de la obra </t>
  </si>
  <si>
    <t>Atrasos de los subcontratistas en los pagos a los trabajadores y personal de la obra en relación con salarios, prestaciones sociales y demás beneficios a que tengan derecho</t>
  </si>
  <si>
    <t>Demora en el pago de proveedores en relación con compras, alquileres, servicios, subcontratos, etc</t>
  </si>
  <si>
    <t>Ausencia o falta o deficiencia del SISTEMA DE SEGURIDAD INDUSTRIAL, señalización y dotación de los operarios y trabajadores en la obra</t>
  </si>
  <si>
    <t>Fata de coordinación interinstitucional con otras entidades Nacionales, Municipales o de Servicios Públicos</t>
  </si>
  <si>
    <t xml:space="preserve">Daños ocasionados por grupos al margen de la ley </t>
  </si>
  <si>
    <t xml:space="preserve">Fluctuación de precios de los materiales </t>
  </si>
  <si>
    <t>Escacez  en el mercado de insumos o materias primas para la ejecución de las obras</t>
  </si>
  <si>
    <t>Errores en la interpretación de planos o diseños de la obra o por la modificación de los mismos</t>
  </si>
  <si>
    <t>Incumplimiento de medidas establecidas por las autoridades ambientales, como el caso del Área Metropolitana por otorgamiento de permisos</t>
  </si>
  <si>
    <t>Demora en la obtención de licencias o permisos ambientales por inadecuada presentación de soportes y estudios</t>
  </si>
  <si>
    <t>Daños a terceros por inadecuadas prácticas en el proceso constructivo</t>
  </si>
  <si>
    <t>Daños ambientales por inadecuadas prácticas del proceso constructivo</t>
  </si>
  <si>
    <t>Requerimientos adicionales (disposición de materiales, manejo de aguas, etc) impuestos por la autoridad ambiental</t>
  </si>
  <si>
    <t>Cierre temporal de botaderos de materiales</t>
  </si>
  <si>
    <t>Saturación de los materiales de construcción por deficiencias en el acopio</t>
  </si>
  <si>
    <t>Demoras en el óptimo funcionamiento y puesta a punto de la maquinaria y/o equipos en la obra</t>
  </si>
  <si>
    <t>Daños ocasionados por el montaje y desmontaje de las estructuras provisionales</t>
  </si>
  <si>
    <t>Accidentes en el transporte de insumos, materiales,  maquinaria, equipos y/o personal</t>
  </si>
  <si>
    <t>Problemas de la calidad de los materiales y equipos</t>
  </si>
  <si>
    <t>Fallas en la coordinación con los fabricantes y subcontratistas</t>
  </si>
  <si>
    <t xml:space="preserve">Falta de Idoneidad del personal del contratista a cargo de la ejecución de la obra </t>
  </si>
  <si>
    <t>Incumplimiento en la entrega de la obra según cronograma de obra</t>
  </si>
  <si>
    <t>Uso de obras ejecutadas antes del recibo final</t>
  </si>
  <si>
    <t>Uso inadecuado  y deficiencia en el mantenimiento rutinario</t>
  </si>
  <si>
    <t>Cambio de normatividad técnica durante la ejecución del proyecto</t>
  </si>
  <si>
    <t>Demora en la obtención de licencias y permisos por inadecuada presentación de soportes y estudios (Diferente a permisos ambientales)</t>
  </si>
  <si>
    <t xml:space="preserve">Bajo rendimiento en el proceso constructivo </t>
  </si>
  <si>
    <t>Improbable</t>
  </si>
  <si>
    <t>Estratégico</t>
  </si>
  <si>
    <t>Insignificante</t>
  </si>
  <si>
    <t>Selección</t>
  </si>
  <si>
    <t>Sanciones o multas contractuales</t>
  </si>
  <si>
    <t>Pérdida de activos físicos</t>
  </si>
  <si>
    <t>Liquidación</t>
  </si>
  <si>
    <t>Casi Certeza</t>
  </si>
  <si>
    <t>Tecnología</t>
  </si>
  <si>
    <t>Deterioro de la imagen (reputacional)</t>
  </si>
  <si>
    <t xml:space="preserve">Daño al medio ambiente </t>
  </si>
  <si>
    <t>Perdida de Certificación</t>
  </si>
  <si>
    <t>Desequilibrio económico</t>
  </si>
  <si>
    <t>Pérdida de Know How</t>
  </si>
  <si>
    <t>Pérdidas y/u Omisión  de información</t>
  </si>
  <si>
    <t>Deterioro de la obra</t>
  </si>
  <si>
    <t>Insolvencia</t>
  </si>
  <si>
    <t>Suspensión del contrato</t>
  </si>
  <si>
    <t>El proveedor asume este riesgo en la medida en la que debe realizar las observaciones necesarias al proceso para superar el error</t>
  </si>
  <si>
    <t>pre contractual</t>
  </si>
  <si>
    <t xml:space="preserve">Errores  en los terminos de referencia y sus anexos </t>
  </si>
  <si>
    <t>Errores cometidos por el proveedor en la presentación de su oferta</t>
  </si>
  <si>
    <t>Diferencias presentadas entre socios y/o consorciados y/o integrantes de uniones temporales y/o familiares de las empresas y/o firmas que contratan con la VIVA</t>
  </si>
  <si>
    <t xml:space="preserve">Ausencia o deficiencia del SISTEMA DE SEGURIDAD INDUSTRIAL, señalización y dotación de los operarios y trabajadores en la obra </t>
  </si>
  <si>
    <t>Si en el alcance del contrato se establece la obligación de tramitar aprobaciones, permisos o licencias antes otras entidades públicas o privadas este riesgo es asumido por el contratista</t>
  </si>
  <si>
    <t>Coordinación Interinstitucional con otras entidades Nacionales, Municipales o de Servicios Públicos</t>
  </si>
  <si>
    <t>Cambios normativos y/o tributarios</t>
  </si>
  <si>
    <t>Errores en documentos elaborados durante la ejecución del contrato</t>
  </si>
  <si>
    <t>Los efectos económicos derivados de un análisis ineficiente de los precios unitarios realizados por el contratista en cuanto a equipos, transporte, materiales, mano de obra etc.</t>
  </si>
  <si>
    <t>Precios Unitarios</t>
  </si>
  <si>
    <t>Riesgo que asume la VIVA solo en el caso en que según en el plazo de la obra la VIVA lo determine en los terminos de referencia</t>
  </si>
  <si>
    <t>C ESTUDIOS Y/O DISEÑOS</t>
  </si>
  <si>
    <t>El contratista asume este riesgo en la medida que debe advertir la falta de algún estudio o diseño para ejecutar un contrato</t>
  </si>
  <si>
    <t xml:space="preserve">Insuficiencia de los estudios y diseños </t>
  </si>
  <si>
    <t>Diseños y/o estudios (generales y/o específicos) deficientes y/o incompletos elaborados por el consultor</t>
  </si>
  <si>
    <t>Errores en los estudios y diseños</t>
  </si>
  <si>
    <t>Demora  en aprobaciones y demás requerimientos</t>
  </si>
  <si>
    <t>D SOCIALES Y AMBIENTALES</t>
  </si>
  <si>
    <t>Demora en la obtención de licencias o permisos ambientales por inadecuada presentación de soportes y estudios, cuando los mismos se encuentran a cargo del contratista</t>
  </si>
  <si>
    <t>Daños a terceros por inadecuadas prácticas en el proceso constructivo, desde el punto de vista ambiental</t>
  </si>
  <si>
    <t>Saturación de los materiales de construcción por deficiencias en su acopio</t>
  </si>
  <si>
    <t>Demoras ocasionadas por el óptimo funcionamiento y puesta a punto de la maquinaria y/o equipos en la obra por parte del CONTRATISTA</t>
  </si>
  <si>
    <t xml:space="preserve">Idoneidad del personal del contratista a cargo de la ejecución de la obra </t>
  </si>
  <si>
    <t>Daños y perjuicios que se causaren a la -VIVA-, o a terceros, y que afecten de cualquier modo personas o propiedades durante la ejecución de la obra, por causa u omisión del contratista</t>
  </si>
  <si>
    <t>Daños que se puedan presentar en la obra terminada por inadecuado uso y deficiencia en el mantenimiento rutinario</t>
  </si>
  <si>
    <t>Mayor costo por mayor remuneración a la inicialmente prevista</t>
  </si>
  <si>
    <t>Riesgos asociados al plazo para la prestaciòn del servicio y/o suministro</t>
  </si>
  <si>
    <t>Riesgo en la prestación del servicio y/o suministro</t>
  </si>
  <si>
    <t>Atraso en el avance del servicio y suministro , causado por la falta de gestión y propuestas del Contratista para  solucionar impases de carácter técnico</t>
  </si>
  <si>
    <t>Falta de comunicación y documentación técnica que registre todos los avances, retrasos, etc</t>
  </si>
  <si>
    <t>Falta de control administrativo y financiero registrado en documentos respectivamente detallados y soportados</t>
  </si>
  <si>
    <t>Revisó:________________________________________</t>
  </si>
  <si>
    <t>DIEGO ALEXANDER UPEGUI</t>
  </si>
  <si>
    <t>Rol jurídico</t>
  </si>
  <si>
    <t>Vo.Bo:________________________________________</t>
  </si>
  <si>
    <t>MOISES BUSTOS</t>
  </si>
  <si>
    <t>Rol logístico</t>
  </si>
  <si>
    <t>Obstruye la ejecución del contrato de manera intrascendente</t>
  </si>
  <si>
    <t xml:space="preserve">Dificulta la ejecución del contrato de manera baja, aplicando medidas mínimas se pueden lograr el objeto contractual 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</si>
  <si>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</si>
  <si>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</si>
  <si>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consecución del objeto contractual.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</si>
  <si>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</si>
  <si>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</si>
  <si>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</si>
  <si>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</t>
  </si>
  <si>
    <t>Impacto sobre el valor del contrato en más del treinta por ciento (30%).</t>
  </si>
  <si>
    <t>PROBABILIDAD</t>
  </si>
  <si>
    <t>Casi certeza</t>
  </si>
  <si>
    <t>Se espera que ocurra en la mayoría de las circunstancias/Ocurre con mucha periodicidad. Por ejemplo, 2 ó 3 veces al mes en promedio.</t>
  </si>
  <si>
    <t>Probablemente ocurrirá en la mayoría de las circunstancias/Se presenta con alguna frecuencia. Por ejemplo: 1 vez al MES.</t>
  </si>
  <si>
    <t>Podría ocurrir en algún momento/Se ha presentado en la Entidad o en el sector alguna vez en el último TRIMESTRE.</t>
  </si>
  <si>
    <t>Es difícil que ocurra/Se ha presentado en la Entidad o en el sector alguna vez en el último SEMESTRE</t>
  </si>
  <si>
    <t>Puede ocurrir sólo en circunstancias excepcionales/Se ha presentado en la Empresa o en el sector alguna vez en el último AÑO.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</si>
</sst>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??_);_(@_)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Arial Narrow"/>
      <family val="2"/>
    </font>
    <font>
      <sz val="11"/>
      <color theme="1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6">
    <xf numFmtId="0" fontId="0" fillId="0" borderId="0"/>
    <xf numFmtId="164" fontId="5" fillId="0" borderId="0"/>
    <xf numFmtId="0" fontId="5" fillId="0" borderId="0"/>
    <xf numFmtId="9" fontId="5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10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2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 vertical="center" wrapText="1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vertical="top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8" fillId="7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justify" vertical="top" wrapText="1"/>
    </xf>
    <xf numFmtId="0" fontId="8" fillId="7" borderId="2" xfId="0" applyFont="1" applyFill="1" applyBorder="1" applyAlignment="1">
      <alignment horizontal="center" vertical="center" textRotation="90"/>
    </xf>
    <xf numFmtId="0" fontId="8" fillId="6" borderId="1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0" xfId="2" applyFont="1" applyAlignment="1">
      <alignment horizontal="justify" vertical="center" wrapText="1"/>
    </xf>
    <xf numFmtId="0" fontId="0" fillId="10" borderId="1" xfId="0" applyFill="1" applyBorder="1" applyAlignment="1">
      <alignment horizontal="center" vertical="center"/>
    </xf>
    <xf numFmtId="1" fontId="1" fillId="0" borderId="14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9" fontId="1" fillId="0" borderId="14" xfId="0" applyNumberFormat="1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9" borderId="1" xfId="0" applyFill="1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justify" vertical="center"/>
    </xf>
    <xf numFmtId="0" fontId="0" fillId="0" borderId="12" xfId="0" applyBorder="1" applyAlignment="1">
      <alignment horizontal="justify" vertical="center"/>
    </xf>
    <xf numFmtId="0" fontId="0" fillId="0" borderId="12" xfId="0" applyBorder="1" applyAlignment="1">
      <alignment horizontal="justify" vertical="center" wrapText="1"/>
    </xf>
    <xf numFmtId="0" fontId="0" fillId="0" borderId="15" xfId="0" applyBorder="1" applyAlignment="1">
      <alignment horizontal="justify" vertical="center"/>
    </xf>
    <xf numFmtId="1" fontId="10" fillId="0" borderId="23" xfId="0" applyNumberFormat="1" applyFont="1" applyBorder="1" applyAlignment="1">
      <alignment vertical="center"/>
    </xf>
    <xf numFmtId="1" fontId="10" fillId="0" borderId="24" xfId="0" applyNumberFormat="1" applyFont="1" applyBorder="1" applyAlignment="1">
      <alignment vertical="center"/>
    </xf>
    <xf numFmtId="0" fontId="0" fillId="0" borderId="25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12" fillId="0" borderId="0" xfId="0" applyFont="1" applyAlignment="1">
      <alignment vertical="center"/>
    </xf>
    <xf numFmtId="0" fontId="12" fillId="0" borderId="0" xfId="0" applyFont="1"/>
    <xf numFmtId="0" fontId="12" fillId="0" borderId="8" xfId="0" applyFont="1" applyBorder="1"/>
    <xf numFmtId="0" fontId="1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9" fillId="0" borderId="0" xfId="0" applyFont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1" xfId="0" applyFont="1" applyBorder="1"/>
    <xf numFmtId="0" fontId="1" fillId="0" borderId="1" xfId="0" applyFont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1" fillId="11" borderId="1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9" fontId="1" fillId="0" borderId="1" xfId="3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9" fontId="1" fillId="0" borderId="17" xfId="0" applyNumberFormat="1" applyFont="1" applyBorder="1" applyAlignment="1">
      <alignment horizontal="center" vertical="center"/>
    </xf>
    <xf numFmtId="9" fontId="1" fillId="0" borderId="16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top"/>
    </xf>
    <xf numFmtId="0" fontId="8" fillId="7" borderId="18" xfId="0" applyFont="1" applyFill="1" applyBorder="1" applyAlignment="1">
      <alignment horizontal="center" vertical="center" textRotation="90"/>
    </xf>
    <xf numFmtId="0" fontId="8" fillId="7" borderId="17" xfId="0" applyFont="1" applyFill="1" applyBorder="1" applyAlignment="1">
      <alignment horizontal="center" vertical="center" textRotation="90"/>
    </xf>
    <xf numFmtId="0" fontId="8" fillId="7" borderId="16" xfId="0" applyFont="1" applyFill="1" applyBorder="1" applyAlignment="1">
      <alignment horizontal="center" vertical="center" textRotation="90"/>
    </xf>
  </cellXfs>
  <cellStyles count="6">
    <cellStyle name="Hipervínculo" xfId="4" builtinId="8" hidden="1"/>
    <cellStyle name="Hipervínculo visitado" xfId="5" builtinId="9" hidden="1"/>
    <cellStyle name="Normal" xfId="0" builtinId="0"/>
    <cellStyle name="Normal 10" xfId="1" xr:uid="{00000000-0005-0000-0000-000003000000}"/>
    <cellStyle name="Normal 2" xfId="2" xr:uid="{00000000-0005-0000-0000-000004000000}"/>
    <cellStyle name="Porcentaje" xfId="3" builtinId="5"/>
  </cellStyles>
  <dxfs count="10">
    <dxf>
      <fill>
        <patternFill>
          <bgColor rgb="FFFF0000"/>
        </patternFill>
      </fill>
    </dxf>
    <dxf>
      <fill>
        <patternFill>
          <bgColor rgb="FFF6A70A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6A70A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99"/>
      <color rgb="FFF6A7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58</xdr:row>
      <xdr:rowOff>180975</xdr:rowOff>
    </xdr:from>
    <xdr:to>
      <xdr:col>3</xdr:col>
      <xdr:colOff>981808</xdr:colOff>
      <xdr:row>73</xdr:row>
      <xdr:rowOff>9526</xdr:rowOff>
    </xdr:to>
    <xdr:pic>
      <xdr:nvPicPr>
        <xdr:cNvPr id="7" name="6 Image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73992398"/>
          <a:ext cx="4962525" cy="2686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615462</xdr:colOff>
      <xdr:row>0</xdr:row>
      <xdr:rowOff>127000</xdr:rowOff>
    </xdr:from>
    <xdr:ext cx="1737633" cy="1080408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6693" y="127000"/>
          <a:ext cx="1737633" cy="108040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74"/>
  <sheetViews>
    <sheetView showGridLines="0" tabSelected="1" view="pageBreakPreview" zoomScale="55" zoomScaleNormal="75" zoomScaleSheetLayoutView="55" zoomScalePageLayoutView="75" workbookViewId="0">
      <pane ySplit="4" topLeftCell="A17" activePane="bottomLeft" state="frozen"/>
      <selection pane="bottomLeft" activeCell="B3" sqref="B3:I3"/>
    </sheetView>
  </sheetViews>
  <sheetFormatPr defaultColWidth="11.42578125" defaultRowHeight="15"/>
  <cols>
    <col min="1" max="1" width="5.28515625" style="28" customWidth="1"/>
    <col min="2" max="2" width="21.85546875" style="28" customWidth="1"/>
    <col min="3" max="3" width="35.28515625" style="28" customWidth="1"/>
    <col min="4" max="4" width="15.85546875" style="28" bestFit="1" customWidth="1"/>
    <col min="5" max="5" width="24.140625" style="28" customWidth="1"/>
    <col min="6" max="6" width="14" style="28" customWidth="1"/>
    <col min="7" max="7" width="17.85546875" style="28" bestFit="1" customWidth="1"/>
    <col min="8" max="8" width="15.42578125" style="28" customWidth="1"/>
    <col min="9" max="9" width="19.42578125" style="28" customWidth="1"/>
    <col min="10" max="10" width="13.42578125" style="28" customWidth="1"/>
    <col min="11" max="11" width="17" style="28" customWidth="1"/>
    <col min="12" max="12" width="15.42578125" style="28" customWidth="1"/>
    <col min="13" max="13" width="3" style="28" customWidth="1"/>
    <col min="14" max="14" width="13" style="28" bestFit="1" customWidth="1"/>
    <col min="15" max="15" width="2" style="28" bestFit="1" customWidth="1"/>
    <col min="16" max="16" width="12.85546875" style="28" customWidth="1"/>
    <col min="17" max="17" width="14.28515625" style="28" bestFit="1" customWidth="1"/>
    <col min="18" max="18" width="21.140625" style="28" customWidth="1"/>
    <col min="19" max="19" width="2.42578125" style="28" customWidth="1"/>
    <col min="20" max="20" width="11.42578125" style="28" customWidth="1"/>
    <col min="21" max="21" width="16.42578125" style="28" bestFit="1" customWidth="1"/>
    <col min="22" max="22" width="12.42578125" style="28" bestFit="1" customWidth="1"/>
    <col min="23" max="23" width="26" style="28" customWidth="1"/>
    <col min="24" max="24" width="9" style="28" customWidth="1"/>
    <col min="25" max="16384" width="11.42578125" style="28"/>
  </cols>
  <sheetData>
    <row r="1" spans="1:18" ht="25.5" customHeight="1">
      <c r="A1" s="83"/>
      <c r="B1" s="84"/>
      <c r="C1" s="84"/>
      <c r="D1" s="91" t="s">
        <v>0</v>
      </c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2"/>
    </row>
    <row r="2" spans="1:18" ht="72" customHeight="1">
      <c r="A2" s="85"/>
      <c r="B2" s="86"/>
      <c r="C2" s="86"/>
      <c r="D2" s="93" t="s">
        <v>1</v>
      </c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4"/>
    </row>
    <row r="3" spans="1:18">
      <c r="A3" s="88" t="s">
        <v>2</v>
      </c>
      <c r="B3" s="87" t="s">
        <v>3</v>
      </c>
      <c r="C3" s="87"/>
      <c r="D3" s="87"/>
      <c r="E3" s="87"/>
      <c r="F3" s="87"/>
      <c r="G3" s="87"/>
      <c r="H3" s="87"/>
      <c r="I3" s="87"/>
      <c r="J3" s="87" t="s">
        <v>4</v>
      </c>
      <c r="K3" s="87"/>
      <c r="L3" s="87" t="s">
        <v>5</v>
      </c>
      <c r="M3" s="87"/>
      <c r="N3" s="87"/>
      <c r="O3" s="87"/>
      <c r="P3" s="87"/>
      <c r="Q3" s="87"/>
      <c r="R3" s="89"/>
    </row>
    <row r="4" spans="1:18" ht="33.75" customHeight="1">
      <c r="A4" s="88"/>
      <c r="B4" s="90" t="s">
        <v>6</v>
      </c>
      <c r="C4" s="90"/>
      <c r="D4" s="67" t="s">
        <v>7</v>
      </c>
      <c r="E4" s="67" t="s">
        <v>8</v>
      </c>
      <c r="F4" s="67" t="s">
        <v>9</v>
      </c>
      <c r="G4" s="67" t="s">
        <v>10</v>
      </c>
      <c r="H4" s="67" t="s">
        <v>11</v>
      </c>
      <c r="I4" s="67" t="s">
        <v>12</v>
      </c>
      <c r="J4" s="67" t="s">
        <v>13</v>
      </c>
      <c r="K4" s="67" t="s">
        <v>14</v>
      </c>
      <c r="L4" s="67" t="s">
        <v>15</v>
      </c>
      <c r="M4" s="67"/>
      <c r="N4" s="67" t="s">
        <v>16</v>
      </c>
      <c r="O4" s="67"/>
      <c r="P4" s="67" t="s">
        <v>17</v>
      </c>
      <c r="Q4" s="67" t="s">
        <v>18</v>
      </c>
      <c r="R4" s="68" t="s">
        <v>19</v>
      </c>
    </row>
    <row r="5" spans="1:18" ht="252.75" customHeight="1">
      <c r="A5" s="23">
        <v>1</v>
      </c>
      <c r="B5" s="95" t="s">
        <v>20</v>
      </c>
      <c r="C5" s="46" t="s">
        <v>21</v>
      </c>
      <c r="D5" s="46" t="s">
        <v>22</v>
      </c>
      <c r="E5" s="46" t="s">
        <v>23</v>
      </c>
      <c r="F5" s="30" t="s">
        <v>24</v>
      </c>
      <c r="G5" s="30" t="s">
        <v>25</v>
      </c>
      <c r="H5" s="30" t="s">
        <v>26</v>
      </c>
      <c r="I5" s="30" t="s">
        <v>27</v>
      </c>
      <c r="J5" s="66" t="s">
        <v>28</v>
      </c>
      <c r="K5" s="66" t="s">
        <v>28</v>
      </c>
      <c r="L5" s="31" t="s">
        <v>29</v>
      </c>
      <c r="M5" s="26">
        <f t="shared" ref="M5:M43" si="0">+IF(L5="Improbable",1,IF(L5="Raro",2,IF(L5="Posible",3,IF(L5="Probable",4,IF(L5="Casi Certeza",5,0)))))</f>
        <v>2</v>
      </c>
      <c r="N5" s="31" t="s">
        <v>30</v>
      </c>
      <c r="O5" s="26">
        <f>+IF(N5="Insignificante",1,IF(N5="Menor",2,IF(N5="Moderado",3,IF(N5="Mayor",4,IF(N5="Catastrófico",5,0)))))</f>
        <v>2</v>
      </c>
      <c r="P5" s="66">
        <f t="shared" ref="P5:P41" si="1">+M5*O5</f>
        <v>4</v>
      </c>
      <c r="Q5" s="75">
        <v>0.25</v>
      </c>
      <c r="R5" s="49" t="s">
        <v>31</v>
      </c>
    </row>
    <row r="6" spans="1:18" ht="75">
      <c r="A6" s="23">
        <v>2</v>
      </c>
      <c r="B6" s="95"/>
      <c r="C6" s="46" t="s">
        <v>32</v>
      </c>
      <c r="D6" s="46">
        <f t="shared" ref="D6:D18" si="2">IF(C6=$F$162,$D$162,IF(C6=$F$174,$D$174,IF(C6=$F$179,$D$179,IF(C6=$F$181,$D$181,IF(C6=$F$187,$D$187,0)))))</f>
        <v>0</v>
      </c>
      <c r="E6" s="46" t="s">
        <v>33</v>
      </c>
      <c r="F6" s="30" t="s">
        <v>24</v>
      </c>
      <c r="G6" s="30" t="s">
        <v>25</v>
      </c>
      <c r="H6" s="30" t="s">
        <v>26</v>
      </c>
      <c r="I6" s="29" t="s">
        <v>34</v>
      </c>
      <c r="J6" s="66"/>
      <c r="K6" s="66" t="s">
        <v>28</v>
      </c>
      <c r="L6" s="31" t="s">
        <v>35</v>
      </c>
      <c r="M6" s="26">
        <f t="shared" si="0"/>
        <v>3</v>
      </c>
      <c r="N6" s="31" t="s">
        <v>36</v>
      </c>
      <c r="O6" s="26">
        <f t="shared" ref="O6:O34" si="3">+IF(N6="Insignificante",1,IF(N6="Menor",2,IF(N6="Moderado",3,IF(N6="Mayor",4,IF(N6="Catastrófico",5,0)))))</f>
        <v>3</v>
      </c>
      <c r="P6" s="66">
        <f t="shared" si="1"/>
        <v>9</v>
      </c>
      <c r="Q6" s="75"/>
      <c r="R6" s="48" t="s">
        <v>37</v>
      </c>
    </row>
    <row r="7" spans="1:18" ht="229.5" customHeight="1">
      <c r="A7" s="23">
        <v>3</v>
      </c>
      <c r="B7" s="95"/>
      <c r="C7" s="46" t="s">
        <v>38</v>
      </c>
      <c r="D7" s="46">
        <f t="shared" si="2"/>
        <v>0</v>
      </c>
      <c r="E7" s="46" t="s">
        <v>39</v>
      </c>
      <c r="F7" s="30" t="s">
        <v>24</v>
      </c>
      <c r="G7" s="30" t="s">
        <v>25</v>
      </c>
      <c r="H7" s="30" t="s">
        <v>26</v>
      </c>
      <c r="I7" s="30" t="s">
        <v>27</v>
      </c>
      <c r="J7" s="66"/>
      <c r="K7" s="66" t="s">
        <v>28</v>
      </c>
      <c r="L7" s="31" t="s">
        <v>40</v>
      </c>
      <c r="M7" s="26">
        <f t="shared" si="0"/>
        <v>4</v>
      </c>
      <c r="N7" s="31" t="s">
        <v>36</v>
      </c>
      <c r="O7" s="26">
        <f t="shared" si="3"/>
        <v>3</v>
      </c>
      <c r="P7" s="66">
        <f t="shared" si="1"/>
        <v>12</v>
      </c>
      <c r="Q7" s="75"/>
      <c r="R7" s="49" t="s">
        <v>41</v>
      </c>
    </row>
    <row r="8" spans="1:18" ht="220.5" customHeight="1">
      <c r="A8" s="23">
        <v>4</v>
      </c>
      <c r="B8" s="95"/>
      <c r="C8" s="46" t="s">
        <v>42</v>
      </c>
      <c r="D8" s="46">
        <f t="shared" si="2"/>
        <v>0</v>
      </c>
      <c r="E8" s="46" t="s">
        <v>43</v>
      </c>
      <c r="F8" s="30" t="s">
        <v>44</v>
      </c>
      <c r="G8" s="30" t="s">
        <v>25</v>
      </c>
      <c r="H8" s="30" t="s">
        <v>26</v>
      </c>
      <c r="I8" s="30" t="s">
        <v>27</v>
      </c>
      <c r="J8" s="66" t="s">
        <v>28</v>
      </c>
      <c r="K8" s="66" t="s">
        <v>28</v>
      </c>
      <c r="L8" s="31" t="s">
        <v>35</v>
      </c>
      <c r="M8" s="26">
        <f t="shared" si="0"/>
        <v>3</v>
      </c>
      <c r="N8" s="31" t="s">
        <v>36</v>
      </c>
      <c r="O8" s="26">
        <f>+IF(N8="Insignificante",1,IF(N8="Menor",2,IF(N8="Moderado",3,IF(N8="Mayor",4,IF(N8="Catastrófico",5,0)))))</f>
        <v>3</v>
      </c>
      <c r="P8" s="66">
        <f t="shared" si="1"/>
        <v>9</v>
      </c>
      <c r="Q8" s="75"/>
      <c r="R8" s="49" t="s">
        <v>41</v>
      </c>
    </row>
    <row r="9" spans="1:18" ht="75.75" customHeight="1">
      <c r="A9" s="23">
        <v>5</v>
      </c>
      <c r="B9" s="95"/>
      <c r="C9" s="46" t="s">
        <v>45</v>
      </c>
      <c r="D9" s="46">
        <f t="shared" si="2"/>
        <v>0</v>
      </c>
      <c r="E9" s="46" t="s">
        <v>46</v>
      </c>
      <c r="F9" s="30" t="s">
        <v>44</v>
      </c>
      <c r="G9" s="30" t="s">
        <v>25</v>
      </c>
      <c r="H9" s="30" t="s">
        <v>47</v>
      </c>
      <c r="I9" s="30" t="s">
        <v>27</v>
      </c>
      <c r="J9" s="66"/>
      <c r="K9" s="66" t="s">
        <v>28</v>
      </c>
      <c r="L9" s="31" t="s">
        <v>29</v>
      </c>
      <c r="M9" s="26">
        <f t="shared" si="0"/>
        <v>2</v>
      </c>
      <c r="N9" s="31" t="s">
        <v>36</v>
      </c>
      <c r="O9" s="26">
        <f t="shared" si="3"/>
        <v>3</v>
      </c>
      <c r="P9" s="66">
        <f t="shared" si="1"/>
        <v>6</v>
      </c>
      <c r="Q9" s="75"/>
      <c r="R9" s="48" t="s">
        <v>48</v>
      </c>
    </row>
    <row r="10" spans="1:18" ht="120" customHeight="1">
      <c r="A10" s="23">
        <v>6</v>
      </c>
      <c r="B10" s="95"/>
      <c r="C10" s="46" t="s">
        <v>49</v>
      </c>
      <c r="D10" s="46">
        <f t="shared" si="2"/>
        <v>0</v>
      </c>
      <c r="E10" s="46" t="s">
        <v>50</v>
      </c>
      <c r="F10" s="30" t="s">
        <v>44</v>
      </c>
      <c r="G10" s="30" t="s">
        <v>51</v>
      </c>
      <c r="H10" s="30" t="s">
        <v>52</v>
      </c>
      <c r="I10" s="29" t="s">
        <v>27</v>
      </c>
      <c r="J10" s="66"/>
      <c r="K10" s="66" t="s">
        <v>28</v>
      </c>
      <c r="L10" s="31" t="s">
        <v>29</v>
      </c>
      <c r="M10" s="26">
        <f t="shared" si="0"/>
        <v>2</v>
      </c>
      <c r="N10" s="31" t="s">
        <v>36</v>
      </c>
      <c r="O10" s="26">
        <f t="shared" si="3"/>
        <v>3</v>
      </c>
      <c r="P10" s="66">
        <f t="shared" si="1"/>
        <v>6</v>
      </c>
      <c r="Q10" s="75"/>
      <c r="R10" s="48" t="s">
        <v>53</v>
      </c>
    </row>
    <row r="11" spans="1:18" ht="120">
      <c r="A11" s="23">
        <v>7</v>
      </c>
      <c r="B11" s="95"/>
      <c r="C11" s="46" t="s">
        <v>54</v>
      </c>
      <c r="D11" s="46">
        <f t="shared" si="2"/>
        <v>0</v>
      </c>
      <c r="E11" s="46" t="s">
        <v>55</v>
      </c>
      <c r="F11" s="30" t="s">
        <v>44</v>
      </c>
      <c r="G11" s="30" t="s">
        <v>56</v>
      </c>
      <c r="H11" s="30" t="s">
        <v>52</v>
      </c>
      <c r="I11" s="29" t="s">
        <v>57</v>
      </c>
      <c r="J11" s="66"/>
      <c r="K11" s="66" t="s">
        <v>28</v>
      </c>
      <c r="L11" s="31" t="s">
        <v>35</v>
      </c>
      <c r="M11" s="26">
        <f t="shared" si="0"/>
        <v>3</v>
      </c>
      <c r="N11" s="31" t="s">
        <v>58</v>
      </c>
      <c r="O11" s="26">
        <f t="shared" si="3"/>
        <v>4</v>
      </c>
      <c r="P11" s="66">
        <f t="shared" si="1"/>
        <v>12</v>
      </c>
      <c r="Q11" s="75"/>
      <c r="R11" s="48" t="s">
        <v>59</v>
      </c>
    </row>
    <row r="12" spans="1:18" ht="115.5" customHeight="1">
      <c r="A12" s="23">
        <v>8</v>
      </c>
      <c r="B12" s="95"/>
      <c r="C12" s="46" t="s">
        <v>60</v>
      </c>
      <c r="D12" s="46">
        <f t="shared" si="2"/>
        <v>0</v>
      </c>
      <c r="E12" s="46" t="s">
        <v>61</v>
      </c>
      <c r="F12" s="30" t="s">
        <v>44</v>
      </c>
      <c r="G12" s="30" t="s">
        <v>25</v>
      </c>
      <c r="H12" s="30" t="s">
        <v>47</v>
      </c>
      <c r="I12" s="29" t="s">
        <v>27</v>
      </c>
      <c r="J12" s="66"/>
      <c r="K12" s="66" t="s">
        <v>28</v>
      </c>
      <c r="L12" s="31" t="s">
        <v>35</v>
      </c>
      <c r="M12" s="26">
        <f t="shared" si="0"/>
        <v>3</v>
      </c>
      <c r="N12" s="31" t="s">
        <v>36</v>
      </c>
      <c r="O12" s="26">
        <f t="shared" si="3"/>
        <v>3</v>
      </c>
      <c r="P12" s="66">
        <f t="shared" si="1"/>
        <v>9</v>
      </c>
      <c r="Q12" s="75"/>
      <c r="R12" s="48" t="s">
        <v>62</v>
      </c>
    </row>
    <row r="13" spans="1:18" ht="102" customHeight="1">
      <c r="A13" s="23">
        <v>9</v>
      </c>
      <c r="B13" s="95"/>
      <c r="C13" s="46" t="s">
        <v>63</v>
      </c>
      <c r="D13" s="46">
        <f t="shared" si="2"/>
        <v>0</v>
      </c>
      <c r="E13" s="46" t="s">
        <v>55</v>
      </c>
      <c r="F13" s="30" t="s">
        <v>44</v>
      </c>
      <c r="G13" s="30" t="s">
        <v>25</v>
      </c>
      <c r="H13" s="30" t="s">
        <v>52</v>
      </c>
      <c r="I13" s="29" t="s">
        <v>57</v>
      </c>
      <c r="J13" s="66"/>
      <c r="K13" s="66" t="s">
        <v>28</v>
      </c>
      <c r="L13" s="31" t="s">
        <v>40</v>
      </c>
      <c r="M13" s="26">
        <f t="shared" si="0"/>
        <v>4</v>
      </c>
      <c r="N13" s="31" t="s">
        <v>58</v>
      </c>
      <c r="O13" s="26">
        <f t="shared" si="3"/>
        <v>4</v>
      </c>
      <c r="P13" s="66">
        <f t="shared" si="1"/>
        <v>16</v>
      </c>
      <c r="Q13" s="75"/>
      <c r="R13" s="53" t="s">
        <v>64</v>
      </c>
    </row>
    <row r="14" spans="1:18" ht="179.1" customHeight="1">
      <c r="A14" s="23">
        <v>10</v>
      </c>
      <c r="B14" s="95"/>
      <c r="C14" s="46" t="s">
        <v>65</v>
      </c>
      <c r="D14" s="46">
        <f t="shared" si="2"/>
        <v>0</v>
      </c>
      <c r="E14" s="46" t="s">
        <v>66</v>
      </c>
      <c r="F14" s="30" t="s">
        <v>44</v>
      </c>
      <c r="G14" s="30" t="s">
        <v>56</v>
      </c>
      <c r="H14" s="30" t="s">
        <v>52</v>
      </c>
      <c r="I14" s="29" t="s">
        <v>57</v>
      </c>
      <c r="J14" s="66"/>
      <c r="K14" s="66" t="s">
        <v>28</v>
      </c>
      <c r="L14" s="31" t="s">
        <v>35</v>
      </c>
      <c r="M14" s="26">
        <f t="shared" si="0"/>
        <v>3</v>
      </c>
      <c r="N14" s="31" t="s">
        <v>36</v>
      </c>
      <c r="O14" s="26">
        <f t="shared" si="3"/>
        <v>3</v>
      </c>
      <c r="P14" s="66">
        <f t="shared" si="1"/>
        <v>9</v>
      </c>
      <c r="Q14" s="75"/>
      <c r="R14" s="54" t="s">
        <v>67</v>
      </c>
    </row>
    <row r="15" spans="1:18" ht="253.5" customHeight="1">
      <c r="A15" s="23">
        <v>11</v>
      </c>
      <c r="B15" s="95"/>
      <c r="C15" s="46" t="s">
        <v>68</v>
      </c>
      <c r="D15" s="46">
        <f t="shared" si="2"/>
        <v>0</v>
      </c>
      <c r="E15" s="46" t="s">
        <v>66</v>
      </c>
      <c r="F15" s="30" t="s">
        <v>44</v>
      </c>
      <c r="G15" s="30" t="s">
        <v>56</v>
      </c>
      <c r="H15" s="30" t="s">
        <v>47</v>
      </c>
      <c r="I15" s="29" t="s">
        <v>69</v>
      </c>
      <c r="J15" s="66"/>
      <c r="K15" s="66" t="s">
        <v>28</v>
      </c>
      <c r="L15" s="31" t="s">
        <v>35</v>
      </c>
      <c r="M15" s="26">
        <f t="shared" si="0"/>
        <v>3</v>
      </c>
      <c r="N15" s="31" t="s">
        <v>36</v>
      </c>
      <c r="O15" s="26">
        <f t="shared" si="3"/>
        <v>3</v>
      </c>
      <c r="P15" s="66">
        <f t="shared" si="1"/>
        <v>9</v>
      </c>
      <c r="Q15" s="75"/>
      <c r="R15" s="55" t="s">
        <v>70</v>
      </c>
    </row>
    <row r="16" spans="1:18" ht="180">
      <c r="A16" s="23">
        <v>12</v>
      </c>
      <c r="B16" s="95"/>
      <c r="C16" s="46" t="s">
        <v>71</v>
      </c>
      <c r="D16" s="46">
        <f t="shared" si="2"/>
        <v>0</v>
      </c>
      <c r="E16" s="46" t="s">
        <v>55</v>
      </c>
      <c r="F16" s="30" t="s">
        <v>44</v>
      </c>
      <c r="G16" s="30" t="s">
        <v>25</v>
      </c>
      <c r="H16" s="30" t="s">
        <v>72</v>
      </c>
      <c r="I16" s="29" t="s">
        <v>57</v>
      </c>
      <c r="J16" s="66"/>
      <c r="K16" s="66" t="s">
        <v>28</v>
      </c>
      <c r="L16" s="31" t="s">
        <v>35</v>
      </c>
      <c r="M16" s="26">
        <f t="shared" si="0"/>
        <v>3</v>
      </c>
      <c r="N16" s="31" t="s">
        <v>58</v>
      </c>
      <c r="O16" s="26">
        <f t="shared" si="3"/>
        <v>4</v>
      </c>
      <c r="P16" s="66">
        <f t="shared" si="1"/>
        <v>12</v>
      </c>
      <c r="Q16" s="75"/>
      <c r="R16" s="48" t="s">
        <v>73</v>
      </c>
    </row>
    <row r="17" spans="1:18" ht="121.5" customHeight="1">
      <c r="A17" s="23">
        <v>14</v>
      </c>
      <c r="B17" s="95"/>
      <c r="C17" s="46" t="s">
        <v>74</v>
      </c>
      <c r="D17" s="46">
        <f t="shared" si="2"/>
        <v>0</v>
      </c>
      <c r="E17" s="46" t="s">
        <v>75</v>
      </c>
      <c r="F17" s="30" t="s">
        <v>44</v>
      </c>
      <c r="G17" s="30" t="s">
        <v>56</v>
      </c>
      <c r="H17" s="30" t="s">
        <v>52</v>
      </c>
      <c r="I17" s="29" t="s">
        <v>27</v>
      </c>
      <c r="J17" s="66" t="s">
        <v>28</v>
      </c>
      <c r="K17" s="66"/>
      <c r="L17" s="31" t="s">
        <v>40</v>
      </c>
      <c r="M17" s="26">
        <f t="shared" si="0"/>
        <v>4</v>
      </c>
      <c r="N17" s="31" t="s">
        <v>36</v>
      </c>
      <c r="O17" s="26">
        <f t="shared" si="3"/>
        <v>3</v>
      </c>
      <c r="P17" s="66">
        <f t="shared" si="1"/>
        <v>12</v>
      </c>
      <c r="Q17" s="75"/>
      <c r="R17" s="48"/>
    </row>
    <row r="18" spans="1:18" ht="175.5" customHeight="1">
      <c r="A18" s="23">
        <v>14</v>
      </c>
      <c r="B18" s="95"/>
      <c r="C18" s="46" t="s">
        <v>76</v>
      </c>
      <c r="D18" s="46">
        <f t="shared" si="2"/>
        <v>0</v>
      </c>
      <c r="E18" s="46" t="s">
        <v>77</v>
      </c>
      <c r="F18" s="30" t="s">
        <v>44</v>
      </c>
      <c r="G18" s="30" t="s">
        <v>56</v>
      </c>
      <c r="H18" s="30" t="s">
        <v>47</v>
      </c>
      <c r="I18" s="29" t="s">
        <v>34</v>
      </c>
      <c r="J18" s="66"/>
      <c r="K18" s="66" t="s">
        <v>28</v>
      </c>
      <c r="L18" s="31" t="s">
        <v>35</v>
      </c>
      <c r="M18" s="26">
        <f t="shared" si="0"/>
        <v>3</v>
      </c>
      <c r="N18" s="31" t="s">
        <v>36</v>
      </c>
      <c r="O18" s="26">
        <f t="shared" si="3"/>
        <v>3</v>
      </c>
      <c r="P18" s="66">
        <f t="shared" si="1"/>
        <v>9</v>
      </c>
      <c r="Q18" s="75"/>
      <c r="R18" s="49" t="s">
        <v>78</v>
      </c>
    </row>
    <row r="19" spans="1:18" ht="184.5" customHeight="1">
      <c r="A19" s="23">
        <v>15</v>
      </c>
      <c r="B19" s="95"/>
      <c r="C19" s="46" t="s">
        <v>79</v>
      </c>
      <c r="D19" s="46" t="s">
        <v>80</v>
      </c>
      <c r="E19" s="46" t="s">
        <v>81</v>
      </c>
      <c r="F19" s="30" t="s">
        <v>44</v>
      </c>
      <c r="G19" s="30" t="s">
        <v>56</v>
      </c>
      <c r="H19" s="30" t="s">
        <v>52</v>
      </c>
      <c r="I19" s="29" t="s">
        <v>34</v>
      </c>
      <c r="J19" s="66" t="s">
        <v>28</v>
      </c>
      <c r="K19" s="66" t="s">
        <v>28</v>
      </c>
      <c r="L19" s="31" t="s">
        <v>35</v>
      </c>
      <c r="M19" s="26">
        <f t="shared" ref="M19" si="4">+IF(L19="Improbable",1,IF(L19="Raro",2,IF(L19="Posible",3,IF(L19="Probable",4,IF(L19="Casi Certeza",5,0)))))</f>
        <v>3</v>
      </c>
      <c r="N19" s="31" t="s">
        <v>36</v>
      </c>
      <c r="O19" s="26">
        <f t="shared" ref="O19" si="5">+IF(N19="Insignificante",1,IF(N19="Menor",2,IF(N19="Moderado",3,IF(N19="Mayor",4,IF(N19="Catastrófico",5,0)))))</f>
        <v>3</v>
      </c>
      <c r="P19" s="66">
        <f t="shared" ref="P19" si="6">+M19*O19</f>
        <v>9</v>
      </c>
      <c r="Q19" s="75"/>
      <c r="R19" s="49" t="s">
        <v>82</v>
      </c>
    </row>
    <row r="20" spans="1:18" ht="75">
      <c r="A20" s="23">
        <v>16</v>
      </c>
      <c r="B20" s="95" t="s">
        <v>83</v>
      </c>
      <c r="C20" s="46" t="s">
        <v>84</v>
      </c>
      <c r="D20" s="46">
        <f>IF(C20=$F$162,$D$162,IF(C20=$F$174,$D$174,IF(C20=$F$179,$D$179,IF(C20=$F$181,$D$181,IF(C20=$F$187,$D$187,0)))))</f>
        <v>0</v>
      </c>
      <c r="E20" s="46" t="s">
        <v>33</v>
      </c>
      <c r="F20" s="30" t="s">
        <v>44</v>
      </c>
      <c r="G20" s="30" t="s">
        <v>25</v>
      </c>
      <c r="H20" s="30" t="s">
        <v>47</v>
      </c>
      <c r="I20" s="29" t="s">
        <v>34</v>
      </c>
      <c r="J20" s="66"/>
      <c r="K20" s="66" t="s">
        <v>28</v>
      </c>
      <c r="L20" s="31" t="s">
        <v>40</v>
      </c>
      <c r="M20" s="26">
        <f t="shared" si="0"/>
        <v>4</v>
      </c>
      <c r="N20" s="31" t="s">
        <v>36</v>
      </c>
      <c r="O20" s="26">
        <f t="shared" si="3"/>
        <v>3</v>
      </c>
      <c r="P20" s="66">
        <f t="shared" si="1"/>
        <v>12</v>
      </c>
      <c r="Q20" s="75">
        <v>0.25</v>
      </c>
      <c r="R20" s="48" t="s">
        <v>85</v>
      </c>
    </row>
    <row r="21" spans="1:18" ht="160.5" customHeight="1">
      <c r="A21" s="23">
        <v>17</v>
      </c>
      <c r="B21" s="95"/>
      <c r="C21" s="46" t="s">
        <v>86</v>
      </c>
      <c r="D21" s="46">
        <f>IF(C21=$F$162,$D$162,IF(C21=$F$174,$D$174,IF(C21=$F$179,$D$179,IF(C21=$F$181,$D$181,IF(C21=$F$187,$D$187,0)))))</f>
        <v>0</v>
      </c>
      <c r="E21" s="46" t="s">
        <v>33</v>
      </c>
      <c r="F21" s="30" t="s">
        <v>24</v>
      </c>
      <c r="G21" s="30" t="s">
        <v>25</v>
      </c>
      <c r="H21" s="30" t="s">
        <v>47</v>
      </c>
      <c r="I21" s="29" t="s">
        <v>34</v>
      </c>
      <c r="J21" s="66"/>
      <c r="K21" s="66" t="s">
        <v>28</v>
      </c>
      <c r="L21" s="31" t="s">
        <v>35</v>
      </c>
      <c r="M21" s="26">
        <f t="shared" si="0"/>
        <v>3</v>
      </c>
      <c r="N21" s="31" t="s">
        <v>58</v>
      </c>
      <c r="O21" s="26">
        <f t="shared" si="3"/>
        <v>4</v>
      </c>
      <c r="P21" s="66">
        <f t="shared" si="1"/>
        <v>12</v>
      </c>
      <c r="Q21" s="75"/>
      <c r="R21" s="49" t="s">
        <v>87</v>
      </c>
    </row>
    <row r="22" spans="1:18" ht="201.75" customHeight="1">
      <c r="A22" s="23">
        <v>18</v>
      </c>
      <c r="B22" s="95"/>
      <c r="C22" s="46" t="s">
        <v>88</v>
      </c>
      <c r="D22" s="46"/>
      <c r="E22" s="46" t="s">
        <v>89</v>
      </c>
      <c r="F22" s="30" t="s">
        <v>44</v>
      </c>
      <c r="G22" s="29" t="s">
        <v>56</v>
      </c>
      <c r="H22" s="30" t="s">
        <v>47</v>
      </c>
      <c r="I22" s="29" t="s">
        <v>34</v>
      </c>
      <c r="J22" s="66"/>
      <c r="K22" s="66" t="s">
        <v>28</v>
      </c>
      <c r="L22" s="31" t="s">
        <v>35</v>
      </c>
      <c r="M22" s="26">
        <f t="shared" si="0"/>
        <v>3</v>
      </c>
      <c r="N22" s="31" t="s">
        <v>58</v>
      </c>
      <c r="O22" s="26">
        <f t="shared" si="3"/>
        <v>4</v>
      </c>
      <c r="P22" s="66">
        <f t="shared" si="1"/>
        <v>12</v>
      </c>
      <c r="Q22" s="75"/>
      <c r="R22" s="49" t="s">
        <v>90</v>
      </c>
    </row>
    <row r="23" spans="1:18" ht="45">
      <c r="A23" s="23">
        <v>19</v>
      </c>
      <c r="B23" s="95"/>
      <c r="C23" s="46" t="s">
        <v>91</v>
      </c>
      <c r="D23" s="46">
        <f t="shared" ref="D23:D28" si="7">IF(C23=$F$162,$D$162,IF(C23=$F$174,$D$174,IF(C23=$F$179,$D$179,IF(C23=$F$181,$D$181,IF(C23=$F$187,$D$187,0)))))</f>
        <v>0</v>
      </c>
      <c r="E23" s="46" t="s">
        <v>92</v>
      </c>
      <c r="F23" s="30" t="s">
        <v>44</v>
      </c>
      <c r="G23" s="29" t="s">
        <v>56</v>
      </c>
      <c r="H23" s="30" t="s">
        <v>47</v>
      </c>
      <c r="I23" s="29" t="s">
        <v>93</v>
      </c>
      <c r="J23" s="66"/>
      <c r="K23" s="66" t="s">
        <v>28</v>
      </c>
      <c r="L23" s="31" t="s">
        <v>35</v>
      </c>
      <c r="M23" s="26">
        <f t="shared" si="0"/>
        <v>3</v>
      </c>
      <c r="N23" s="31" t="s">
        <v>58</v>
      </c>
      <c r="O23" s="26">
        <f t="shared" si="3"/>
        <v>4</v>
      </c>
      <c r="P23" s="66">
        <f t="shared" si="1"/>
        <v>12</v>
      </c>
      <c r="Q23" s="75"/>
      <c r="R23" s="49" t="s">
        <v>94</v>
      </c>
    </row>
    <row r="24" spans="1:18" ht="85.5" customHeight="1">
      <c r="A24" s="23">
        <v>20</v>
      </c>
      <c r="B24" s="95"/>
      <c r="C24" s="46" t="s">
        <v>95</v>
      </c>
      <c r="D24" s="46">
        <f t="shared" si="7"/>
        <v>0</v>
      </c>
      <c r="E24" s="46" t="s">
        <v>33</v>
      </c>
      <c r="F24" s="30" t="s">
        <v>44</v>
      </c>
      <c r="G24" s="30" t="s">
        <v>56</v>
      </c>
      <c r="H24" s="30" t="s">
        <v>47</v>
      </c>
      <c r="I24" s="29" t="s">
        <v>34</v>
      </c>
      <c r="J24" s="66"/>
      <c r="K24" s="66" t="s">
        <v>28</v>
      </c>
      <c r="L24" s="31" t="s">
        <v>29</v>
      </c>
      <c r="M24" s="26">
        <f t="shared" si="0"/>
        <v>2</v>
      </c>
      <c r="N24" s="31" t="s">
        <v>58</v>
      </c>
      <c r="O24" s="26">
        <f t="shared" si="3"/>
        <v>4</v>
      </c>
      <c r="P24" s="66">
        <f t="shared" si="1"/>
        <v>8</v>
      </c>
      <c r="Q24" s="75"/>
      <c r="R24" s="48" t="s">
        <v>85</v>
      </c>
    </row>
    <row r="25" spans="1:18" ht="85.5" customHeight="1">
      <c r="A25" s="23">
        <v>21</v>
      </c>
      <c r="B25" s="95"/>
      <c r="C25" s="46" t="s">
        <v>96</v>
      </c>
      <c r="D25" s="46">
        <f t="shared" si="7"/>
        <v>0</v>
      </c>
      <c r="E25" s="46" t="s">
        <v>97</v>
      </c>
      <c r="F25" s="30" t="s">
        <v>44</v>
      </c>
      <c r="G25" s="30" t="s">
        <v>56</v>
      </c>
      <c r="H25" s="30" t="s">
        <v>47</v>
      </c>
      <c r="I25" s="29" t="s">
        <v>34</v>
      </c>
      <c r="J25" s="66"/>
      <c r="K25" s="66" t="s">
        <v>28</v>
      </c>
      <c r="L25" s="31" t="s">
        <v>29</v>
      </c>
      <c r="M25" s="26">
        <f t="shared" si="0"/>
        <v>2</v>
      </c>
      <c r="N25" s="31" t="s">
        <v>36</v>
      </c>
      <c r="O25" s="26">
        <f t="shared" si="3"/>
        <v>3</v>
      </c>
      <c r="P25" s="66">
        <f t="shared" si="1"/>
        <v>6</v>
      </c>
      <c r="Q25" s="75"/>
      <c r="R25" s="48" t="s">
        <v>85</v>
      </c>
    </row>
    <row r="26" spans="1:18" ht="96" customHeight="1">
      <c r="A26" s="23">
        <v>31</v>
      </c>
      <c r="B26" s="95" t="s">
        <v>98</v>
      </c>
      <c r="C26" s="46" t="s">
        <v>99</v>
      </c>
      <c r="D26" s="46">
        <f t="shared" si="7"/>
        <v>0</v>
      </c>
      <c r="E26" s="46" t="s">
        <v>55</v>
      </c>
      <c r="F26" s="30" t="s">
        <v>44</v>
      </c>
      <c r="G26" s="30" t="s">
        <v>51</v>
      </c>
      <c r="H26" s="30" t="s">
        <v>26</v>
      </c>
      <c r="I26" s="29" t="s">
        <v>57</v>
      </c>
      <c r="J26" s="66"/>
      <c r="K26" s="66" t="s">
        <v>28</v>
      </c>
      <c r="L26" s="31" t="s">
        <v>35</v>
      </c>
      <c r="M26" s="26">
        <f t="shared" si="0"/>
        <v>3</v>
      </c>
      <c r="N26" s="31" t="s">
        <v>30</v>
      </c>
      <c r="O26" s="26">
        <f t="shared" si="3"/>
        <v>2</v>
      </c>
      <c r="P26" s="66">
        <f t="shared" si="1"/>
        <v>6</v>
      </c>
      <c r="Q26" s="75">
        <v>0.25</v>
      </c>
      <c r="R26" s="48" t="s">
        <v>100</v>
      </c>
    </row>
    <row r="27" spans="1:18" ht="101.25" customHeight="1">
      <c r="A27" s="23">
        <v>32</v>
      </c>
      <c r="B27" s="95"/>
      <c r="C27" s="46" t="s">
        <v>101</v>
      </c>
      <c r="D27" s="46">
        <f t="shared" si="7"/>
        <v>0</v>
      </c>
      <c r="E27" s="46" t="s">
        <v>102</v>
      </c>
      <c r="F27" s="30" t="s">
        <v>44</v>
      </c>
      <c r="G27" s="30" t="s">
        <v>56</v>
      </c>
      <c r="H27" s="30" t="s">
        <v>26</v>
      </c>
      <c r="I27" s="29" t="s">
        <v>93</v>
      </c>
      <c r="J27" s="66"/>
      <c r="K27" s="66" t="s">
        <v>28</v>
      </c>
      <c r="L27" s="31" t="s">
        <v>29</v>
      </c>
      <c r="M27" s="26">
        <f t="shared" si="0"/>
        <v>2</v>
      </c>
      <c r="N27" s="31" t="s">
        <v>36</v>
      </c>
      <c r="O27" s="26">
        <f t="shared" si="3"/>
        <v>3</v>
      </c>
      <c r="P27" s="66">
        <f t="shared" si="1"/>
        <v>6</v>
      </c>
      <c r="Q27" s="75"/>
      <c r="R27" s="48" t="s">
        <v>103</v>
      </c>
    </row>
    <row r="28" spans="1:18" ht="192" customHeight="1">
      <c r="A28" s="23">
        <v>37</v>
      </c>
      <c r="B28" s="95"/>
      <c r="C28" s="46" t="s">
        <v>104</v>
      </c>
      <c r="D28" s="46">
        <f t="shared" si="7"/>
        <v>0</v>
      </c>
      <c r="E28" s="46" t="s">
        <v>105</v>
      </c>
      <c r="F28" s="30" t="s">
        <v>44</v>
      </c>
      <c r="G28" s="30" t="s">
        <v>25</v>
      </c>
      <c r="H28" s="30" t="s">
        <v>26</v>
      </c>
      <c r="I28" s="29" t="s">
        <v>106</v>
      </c>
      <c r="J28" s="66"/>
      <c r="K28" s="66" t="s">
        <v>28</v>
      </c>
      <c r="L28" s="31" t="s">
        <v>29</v>
      </c>
      <c r="M28" s="26">
        <f t="shared" si="0"/>
        <v>2</v>
      </c>
      <c r="N28" s="31" t="s">
        <v>107</v>
      </c>
      <c r="O28" s="26">
        <f t="shared" si="3"/>
        <v>5</v>
      </c>
      <c r="P28" s="66">
        <f t="shared" si="1"/>
        <v>10</v>
      </c>
      <c r="Q28" s="75"/>
      <c r="R28" s="49" t="s">
        <v>108</v>
      </c>
    </row>
    <row r="29" spans="1:18" ht="233.25" customHeight="1">
      <c r="A29" s="23">
        <v>37</v>
      </c>
      <c r="B29" s="95"/>
      <c r="C29" s="46" t="s">
        <v>109</v>
      </c>
      <c r="D29" s="46">
        <v>0</v>
      </c>
      <c r="E29" s="46" t="s">
        <v>110</v>
      </c>
      <c r="F29" s="30" t="s">
        <v>44</v>
      </c>
      <c r="G29" s="30" t="s">
        <v>56</v>
      </c>
      <c r="H29" s="30" t="s">
        <v>26</v>
      </c>
      <c r="I29" s="29" t="s">
        <v>111</v>
      </c>
      <c r="J29" s="66"/>
      <c r="K29" s="66" t="s">
        <v>28</v>
      </c>
      <c r="L29" s="31" t="s">
        <v>29</v>
      </c>
      <c r="M29" s="26">
        <f t="shared" ref="M29" si="8">+IF(L29="Improbable",1,IF(L29="Raro",2,IF(L29="Posible",3,IF(L29="Probable",4,IF(L29="Casi Certeza",5,0)))))</f>
        <v>2</v>
      </c>
      <c r="N29" s="31" t="s">
        <v>107</v>
      </c>
      <c r="O29" s="26">
        <f t="shared" ref="O29" si="9">+IF(N29="Insignificante",1,IF(N29="Menor",2,IF(N29="Moderado",3,IF(N29="Mayor",4,IF(N29="Catastrófico",5,0)))))</f>
        <v>5</v>
      </c>
      <c r="P29" s="66">
        <f t="shared" ref="P29" si="10">+M29*O29</f>
        <v>10</v>
      </c>
      <c r="Q29" s="75"/>
      <c r="R29" s="49" t="s">
        <v>112</v>
      </c>
    </row>
    <row r="30" spans="1:18" ht="100.5" customHeight="1">
      <c r="A30" s="23">
        <v>38</v>
      </c>
      <c r="B30" s="95"/>
      <c r="C30" s="46" t="s">
        <v>113</v>
      </c>
      <c r="D30" s="46">
        <f t="shared" ref="D30:D44" si="11">IF(C30=$F$162,$D$162,IF(C30=$F$174,$D$174,IF(C30=$F$179,$D$179,IF(C30=$F$181,$D$181,IF(C30=$F$187,$D$187,0)))))</f>
        <v>0</v>
      </c>
      <c r="E30" s="46" t="s">
        <v>114</v>
      </c>
      <c r="F30" s="30" t="s">
        <v>44</v>
      </c>
      <c r="G30" s="30" t="s">
        <v>115</v>
      </c>
      <c r="H30" s="30" t="s">
        <v>26</v>
      </c>
      <c r="I30" s="29" t="s">
        <v>57</v>
      </c>
      <c r="J30" s="66"/>
      <c r="K30" s="66" t="s">
        <v>28</v>
      </c>
      <c r="L30" s="31" t="s">
        <v>35</v>
      </c>
      <c r="M30" s="26">
        <f t="shared" si="0"/>
        <v>3</v>
      </c>
      <c r="N30" s="31" t="s">
        <v>58</v>
      </c>
      <c r="O30" s="26">
        <f t="shared" si="3"/>
        <v>4</v>
      </c>
      <c r="P30" s="66">
        <f t="shared" si="1"/>
        <v>12</v>
      </c>
      <c r="Q30" s="75"/>
      <c r="R30" s="48" t="s">
        <v>116</v>
      </c>
    </row>
    <row r="31" spans="1:18" ht="106.5" customHeight="1">
      <c r="A31" s="23">
        <v>39</v>
      </c>
      <c r="B31" s="95"/>
      <c r="C31" s="46" t="s">
        <v>117</v>
      </c>
      <c r="D31" s="46">
        <f t="shared" si="11"/>
        <v>0</v>
      </c>
      <c r="E31" s="46" t="s">
        <v>33</v>
      </c>
      <c r="F31" s="30" t="s">
        <v>44</v>
      </c>
      <c r="G31" s="30" t="s">
        <v>51</v>
      </c>
      <c r="H31" s="30" t="s">
        <v>26</v>
      </c>
      <c r="I31" s="29" t="s">
        <v>93</v>
      </c>
      <c r="J31" s="66"/>
      <c r="K31" s="66" t="s">
        <v>28</v>
      </c>
      <c r="L31" s="31" t="s">
        <v>35</v>
      </c>
      <c r="M31" s="26">
        <f t="shared" si="0"/>
        <v>3</v>
      </c>
      <c r="N31" s="31" t="s">
        <v>58</v>
      </c>
      <c r="O31" s="26">
        <f t="shared" si="3"/>
        <v>4</v>
      </c>
      <c r="P31" s="66">
        <f t="shared" si="1"/>
        <v>12</v>
      </c>
      <c r="Q31" s="75"/>
      <c r="R31" s="48" t="s">
        <v>118</v>
      </c>
    </row>
    <row r="32" spans="1:18" ht="132.75" customHeight="1">
      <c r="A32" s="23">
        <v>40</v>
      </c>
      <c r="B32" s="95"/>
      <c r="C32" s="46" t="s">
        <v>119</v>
      </c>
      <c r="D32" s="46">
        <f t="shared" si="11"/>
        <v>0</v>
      </c>
      <c r="E32" s="46" t="s">
        <v>55</v>
      </c>
      <c r="F32" s="30" t="s">
        <v>44</v>
      </c>
      <c r="G32" s="30" t="s">
        <v>51</v>
      </c>
      <c r="H32" s="30" t="s">
        <v>47</v>
      </c>
      <c r="I32" s="29" t="s">
        <v>34</v>
      </c>
      <c r="J32" s="66"/>
      <c r="K32" s="66" t="s">
        <v>28</v>
      </c>
      <c r="L32" s="31" t="s">
        <v>35</v>
      </c>
      <c r="M32" s="26">
        <f t="shared" si="0"/>
        <v>3</v>
      </c>
      <c r="N32" s="31" t="s">
        <v>58</v>
      </c>
      <c r="O32" s="26">
        <f t="shared" si="3"/>
        <v>4</v>
      </c>
      <c r="P32" s="66">
        <f t="shared" si="1"/>
        <v>12</v>
      </c>
      <c r="Q32" s="75"/>
      <c r="R32" s="48" t="s">
        <v>120</v>
      </c>
    </row>
    <row r="33" spans="1:18" ht="86.25" customHeight="1">
      <c r="A33" s="23">
        <v>41</v>
      </c>
      <c r="B33" s="95"/>
      <c r="C33" s="46" t="s">
        <v>121</v>
      </c>
      <c r="D33" s="46">
        <f t="shared" si="11"/>
        <v>0</v>
      </c>
      <c r="E33" s="46" t="s">
        <v>122</v>
      </c>
      <c r="F33" s="30" t="s">
        <v>44</v>
      </c>
      <c r="G33" s="30" t="s">
        <v>25</v>
      </c>
      <c r="H33" s="30" t="s">
        <v>26</v>
      </c>
      <c r="I33" s="29" t="s">
        <v>93</v>
      </c>
      <c r="J33" s="66"/>
      <c r="K33" s="66" t="s">
        <v>28</v>
      </c>
      <c r="L33" s="31" t="s">
        <v>29</v>
      </c>
      <c r="M33" s="26">
        <f t="shared" si="0"/>
        <v>2</v>
      </c>
      <c r="N33" s="31" t="s">
        <v>58</v>
      </c>
      <c r="O33" s="26">
        <f t="shared" si="3"/>
        <v>4</v>
      </c>
      <c r="P33" s="66">
        <f t="shared" si="1"/>
        <v>8</v>
      </c>
      <c r="Q33" s="75"/>
      <c r="R33" s="48" t="s">
        <v>123</v>
      </c>
    </row>
    <row r="34" spans="1:18" ht="132.75" customHeight="1">
      <c r="A34" s="23">
        <v>42</v>
      </c>
      <c r="B34" s="95"/>
      <c r="C34" s="46" t="s">
        <v>124</v>
      </c>
      <c r="D34" s="46">
        <f t="shared" si="11"/>
        <v>0</v>
      </c>
      <c r="E34" s="46" t="s">
        <v>55</v>
      </c>
      <c r="F34" s="30" t="s">
        <v>44</v>
      </c>
      <c r="G34" s="30" t="s">
        <v>115</v>
      </c>
      <c r="H34" s="30" t="s">
        <v>52</v>
      </c>
      <c r="I34" s="29" t="s">
        <v>57</v>
      </c>
      <c r="J34" s="66"/>
      <c r="K34" s="66" t="s">
        <v>28</v>
      </c>
      <c r="L34" s="31" t="s">
        <v>40</v>
      </c>
      <c r="M34" s="26">
        <f t="shared" si="0"/>
        <v>4</v>
      </c>
      <c r="N34" s="31" t="s">
        <v>36</v>
      </c>
      <c r="O34" s="26">
        <f t="shared" si="3"/>
        <v>3</v>
      </c>
      <c r="P34" s="66">
        <f t="shared" si="1"/>
        <v>12</v>
      </c>
      <c r="Q34" s="75"/>
      <c r="R34" s="48" t="s">
        <v>125</v>
      </c>
    </row>
    <row r="35" spans="1:18" ht="134.25" customHeight="1">
      <c r="A35" s="23">
        <v>43</v>
      </c>
      <c r="B35" s="95"/>
      <c r="C35" s="46" t="s">
        <v>126</v>
      </c>
      <c r="D35" s="46">
        <f t="shared" si="11"/>
        <v>0</v>
      </c>
      <c r="E35" s="46" t="s">
        <v>127</v>
      </c>
      <c r="F35" s="30" t="s">
        <v>44</v>
      </c>
      <c r="G35" s="30" t="s">
        <v>115</v>
      </c>
      <c r="H35" s="30" t="s">
        <v>128</v>
      </c>
      <c r="I35" s="29" t="s">
        <v>69</v>
      </c>
      <c r="J35" s="66"/>
      <c r="K35" s="66" t="s">
        <v>28</v>
      </c>
      <c r="L35" s="31" t="s">
        <v>29</v>
      </c>
      <c r="M35" s="26">
        <f t="shared" si="0"/>
        <v>2</v>
      </c>
      <c r="N35" s="31" t="s">
        <v>107</v>
      </c>
      <c r="O35" s="26">
        <f t="shared" ref="O35:O37" si="12">+IF(N35="Insignificante",1,IF(N35="Menor",2,IF(N35="Moderado",3,IF(N35="Mayor",4,IF(N35="Catastrófico",5,0)))))</f>
        <v>5</v>
      </c>
      <c r="P35" s="66">
        <f t="shared" si="1"/>
        <v>10</v>
      </c>
      <c r="Q35" s="75"/>
      <c r="R35" s="48" t="s">
        <v>125</v>
      </c>
    </row>
    <row r="36" spans="1:18" ht="73.5" customHeight="1">
      <c r="A36" s="23">
        <v>45</v>
      </c>
      <c r="B36" s="95"/>
      <c r="C36" s="46" t="s">
        <v>129</v>
      </c>
      <c r="D36" s="46">
        <f t="shared" si="11"/>
        <v>0</v>
      </c>
      <c r="E36" s="46" t="s">
        <v>130</v>
      </c>
      <c r="F36" s="30" t="s">
        <v>44</v>
      </c>
      <c r="G36" s="30" t="s">
        <v>56</v>
      </c>
      <c r="H36" s="30" t="s">
        <v>26</v>
      </c>
      <c r="I36" s="29" t="s">
        <v>93</v>
      </c>
      <c r="J36" s="66" t="s">
        <v>28</v>
      </c>
      <c r="K36" s="66" t="s">
        <v>28</v>
      </c>
      <c r="L36" s="31" t="s">
        <v>35</v>
      </c>
      <c r="M36" s="26">
        <f t="shared" si="0"/>
        <v>3</v>
      </c>
      <c r="N36" s="31" t="s">
        <v>58</v>
      </c>
      <c r="O36" s="26">
        <f t="shared" si="12"/>
        <v>4</v>
      </c>
      <c r="P36" s="66">
        <f t="shared" si="1"/>
        <v>12</v>
      </c>
      <c r="Q36" s="75"/>
      <c r="R36" s="48" t="s">
        <v>131</v>
      </c>
    </row>
    <row r="37" spans="1:18" ht="120">
      <c r="A37" s="23">
        <v>46</v>
      </c>
      <c r="B37" s="95"/>
      <c r="C37" s="46" t="s">
        <v>132</v>
      </c>
      <c r="D37" s="46">
        <f t="shared" si="11"/>
        <v>0</v>
      </c>
      <c r="E37" s="46" t="s">
        <v>55</v>
      </c>
      <c r="F37" s="30" t="s">
        <v>44</v>
      </c>
      <c r="G37" s="30" t="s">
        <v>51</v>
      </c>
      <c r="H37" s="30" t="s">
        <v>26</v>
      </c>
      <c r="I37" s="29" t="s">
        <v>57</v>
      </c>
      <c r="J37" s="66"/>
      <c r="K37" s="66" t="s">
        <v>28</v>
      </c>
      <c r="L37" s="31" t="s">
        <v>35</v>
      </c>
      <c r="M37" s="26">
        <f t="shared" si="0"/>
        <v>3</v>
      </c>
      <c r="N37" s="31" t="s">
        <v>58</v>
      </c>
      <c r="O37" s="26">
        <f t="shared" si="12"/>
        <v>4</v>
      </c>
      <c r="P37" s="66">
        <f t="shared" si="1"/>
        <v>12</v>
      </c>
      <c r="Q37" s="75"/>
      <c r="R37" s="48" t="s">
        <v>125</v>
      </c>
    </row>
    <row r="38" spans="1:18" ht="103.5" customHeight="1">
      <c r="A38" s="23">
        <v>48</v>
      </c>
      <c r="B38" s="95" t="s">
        <v>133</v>
      </c>
      <c r="C38" s="46" t="s">
        <v>134</v>
      </c>
      <c r="D38" s="46">
        <f t="shared" si="11"/>
        <v>0</v>
      </c>
      <c r="E38" s="46" t="s">
        <v>135</v>
      </c>
      <c r="F38" s="30" t="s">
        <v>44</v>
      </c>
      <c r="G38" s="30" t="s">
        <v>25</v>
      </c>
      <c r="H38" s="30" t="s">
        <v>47</v>
      </c>
      <c r="I38" s="29" t="s">
        <v>93</v>
      </c>
      <c r="J38" s="66"/>
      <c r="K38" s="66" t="s">
        <v>28</v>
      </c>
      <c r="L38" s="31" t="s">
        <v>29</v>
      </c>
      <c r="M38" s="26">
        <f t="shared" si="0"/>
        <v>2</v>
      </c>
      <c r="N38" s="31" t="s">
        <v>58</v>
      </c>
      <c r="O38" s="26">
        <f t="shared" ref="O38:O44" si="13">+IF(N38="Insignificante",1,IF(N38="Menor",2,IF(N38="Moderado",3,IF(N38="Mayor",4,IF(N38="Catastrófico",5,0)))))</f>
        <v>4</v>
      </c>
      <c r="P38" s="66">
        <f t="shared" si="1"/>
        <v>8</v>
      </c>
      <c r="Q38" s="75">
        <v>0.25</v>
      </c>
      <c r="R38" s="48" t="s">
        <v>136</v>
      </c>
    </row>
    <row r="39" spans="1:18" ht="78.95" customHeight="1">
      <c r="A39" s="23">
        <v>49</v>
      </c>
      <c r="B39" s="95"/>
      <c r="C39" s="46" t="s">
        <v>137</v>
      </c>
      <c r="D39" s="46">
        <f t="shared" si="11"/>
        <v>0</v>
      </c>
      <c r="E39" s="46" t="s">
        <v>138</v>
      </c>
      <c r="F39" s="30" t="s">
        <v>44</v>
      </c>
      <c r="G39" s="30" t="s">
        <v>51</v>
      </c>
      <c r="H39" s="30" t="s">
        <v>47</v>
      </c>
      <c r="I39" s="29" t="s">
        <v>27</v>
      </c>
      <c r="J39" s="66" t="s">
        <v>28</v>
      </c>
      <c r="K39" s="66" t="s">
        <v>28</v>
      </c>
      <c r="L39" s="31" t="s">
        <v>40</v>
      </c>
      <c r="M39" s="26">
        <f t="shared" si="0"/>
        <v>4</v>
      </c>
      <c r="N39" s="31" t="s">
        <v>36</v>
      </c>
      <c r="O39" s="26">
        <f t="shared" si="13"/>
        <v>3</v>
      </c>
      <c r="P39" s="66">
        <f t="shared" si="1"/>
        <v>12</v>
      </c>
      <c r="Q39" s="75"/>
      <c r="R39" s="48" t="s">
        <v>139</v>
      </c>
    </row>
    <row r="40" spans="1:18" ht="105.75" customHeight="1">
      <c r="A40" s="23">
        <v>50</v>
      </c>
      <c r="B40" s="95"/>
      <c r="C40" s="46" t="s">
        <v>140</v>
      </c>
      <c r="D40" s="46">
        <f t="shared" si="11"/>
        <v>0</v>
      </c>
      <c r="E40" s="46" t="s">
        <v>33</v>
      </c>
      <c r="F40" s="30" t="s">
        <v>44</v>
      </c>
      <c r="G40" s="30" t="s">
        <v>51</v>
      </c>
      <c r="H40" s="30" t="s">
        <v>26</v>
      </c>
      <c r="I40" s="29" t="s">
        <v>93</v>
      </c>
      <c r="J40" s="66"/>
      <c r="K40" s="66" t="s">
        <v>28</v>
      </c>
      <c r="L40" s="31" t="s">
        <v>29</v>
      </c>
      <c r="M40" s="26">
        <f t="shared" si="0"/>
        <v>2</v>
      </c>
      <c r="N40" s="31" t="s">
        <v>58</v>
      </c>
      <c r="O40" s="26">
        <f t="shared" si="13"/>
        <v>4</v>
      </c>
      <c r="P40" s="66">
        <f t="shared" si="1"/>
        <v>8</v>
      </c>
      <c r="Q40" s="75"/>
      <c r="R40" s="48" t="s">
        <v>103</v>
      </c>
    </row>
    <row r="41" spans="1:18" ht="109.5" customHeight="1">
      <c r="A41" s="23">
        <v>51</v>
      </c>
      <c r="B41" s="95"/>
      <c r="C41" s="46" t="s">
        <v>141</v>
      </c>
      <c r="D41" s="46">
        <f t="shared" si="11"/>
        <v>0</v>
      </c>
      <c r="E41" s="46" t="s">
        <v>142</v>
      </c>
      <c r="F41" s="30" t="s">
        <v>44</v>
      </c>
      <c r="G41" s="30" t="s">
        <v>51</v>
      </c>
      <c r="H41" s="30" t="s">
        <v>26</v>
      </c>
      <c r="I41" s="29" t="s">
        <v>57</v>
      </c>
      <c r="J41" s="66"/>
      <c r="K41" s="66" t="s">
        <v>28</v>
      </c>
      <c r="L41" s="31" t="s">
        <v>29</v>
      </c>
      <c r="M41" s="26">
        <f t="shared" si="0"/>
        <v>2</v>
      </c>
      <c r="N41" s="31" t="s">
        <v>58</v>
      </c>
      <c r="O41" s="26">
        <f t="shared" si="13"/>
        <v>4</v>
      </c>
      <c r="P41" s="66">
        <f t="shared" si="1"/>
        <v>8</v>
      </c>
      <c r="Q41" s="75"/>
      <c r="R41" s="48" t="s">
        <v>143</v>
      </c>
    </row>
    <row r="42" spans="1:18" ht="131.25" customHeight="1">
      <c r="A42" s="23">
        <v>52</v>
      </c>
      <c r="B42" s="95"/>
      <c r="C42" s="46" t="s">
        <v>144</v>
      </c>
      <c r="D42" s="46">
        <f t="shared" si="11"/>
        <v>0</v>
      </c>
      <c r="E42" s="46" t="s">
        <v>145</v>
      </c>
      <c r="F42" s="30" t="s">
        <v>44</v>
      </c>
      <c r="G42" s="30" t="s">
        <v>51</v>
      </c>
      <c r="H42" s="30" t="s">
        <v>26</v>
      </c>
      <c r="I42" s="29" t="s">
        <v>93</v>
      </c>
      <c r="J42" s="66"/>
      <c r="K42" s="66" t="s">
        <v>28</v>
      </c>
      <c r="L42" s="31" t="s">
        <v>40</v>
      </c>
      <c r="M42" s="26">
        <f t="shared" si="0"/>
        <v>4</v>
      </c>
      <c r="N42" s="31" t="s">
        <v>36</v>
      </c>
      <c r="O42" s="26">
        <f t="shared" si="13"/>
        <v>3</v>
      </c>
      <c r="P42" s="66">
        <f t="shared" ref="P42:P44" si="14">+M42*O42</f>
        <v>12</v>
      </c>
      <c r="Q42" s="75"/>
      <c r="R42" s="48" t="s">
        <v>59</v>
      </c>
    </row>
    <row r="43" spans="1:18" ht="92.25" customHeight="1">
      <c r="A43" s="23">
        <v>53</v>
      </c>
      <c r="B43" s="95"/>
      <c r="C43" s="46" t="s">
        <v>146</v>
      </c>
      <c r="D43" s="46">
        <f t="shared" si="11"/>
        <v>0</v>
      </c>
      <c r="E43" s="46" t="s">
        <v>55</v>
      </c>
      <c r="F43" s="30" t="s">
        <v>147</v>
      </c>
      <c r="G43" s="30" t="s">
        <v>25</v>
      </c>
      <c r="H43" s="30" t="s">
        <v>47</v>
      </c>
      <c r="I43" s="29" t="s">
        <v>93</v>
      </c>
      <c r="J43" s="66"/>
      <c r="K43" s="66" t="s">
        <v>28</v>
      </c>
      <c r="L43" s="31" t="s">
        <v>35</v>
      </c>
      <c r="M43" s="26">
        <f t="shared" si="0"/>
        <v>3</v>
      </c>
      <c r="N43" s="31" t="s">
        <v>36</v>
      </c>
      <c r="O43" s="26">
        <f t="shared" si="13"/>
        <v>3</v>
      </c>
      <c r="P43" s="66">
        <f t="shared" si="14"/>
        <v>9</v>
      </c>
      <c r="Q43" s="75"/>
      <c r="R43" s="48" t="s">
        <v>136</v>
      </c>
    </row>
    <row r="44" spans="1:18" ht="120">
      <c r="A44" s="23">
        <v>54</v>
      </c>
      <c r="B44" s="95"/>
      <c r="C44" s="46" t="s">
        <v>148</v>
      </c>
      <c r="D44" s="46">
        <f t="shared" si="11"/>
        <v>0</v>
      </c>
      <c r="E44" s="46" t="s">
        <v>145</v>
      </c>
      <c r="F44" s="30" t="s">
        <v>44</v>
      </c>
      <c r="G44" s="30" t="s">
        <v>51</v>
      </c>
      <c r="H44" s="30" t="s">
        <v>52</v>
      </c>
      <c r="I44" s="29" t="s">
        <v>93</v>
      </c>
      <c r="J44" s="66"/>
      <c r="K44" s="66" t="s">
        <v>28</v>
      </c>
      <c r="L44" s="31" t="s">
        <v>40</v>
      </c>
      <c r="M44" s="26">
        <f t="shared" ref="M44" si="15">+IF(L44="Improbable",1,IF(L44="Raro",2,IF(L44="Posible",3,IF(L44="Probable",4,IF(L44="Casi Certeza",5,0)))))</f>
        <v>4</v>
      </c>
      <c r="N44" s="31" t="s">
        <v>36</v>
      </c>
      <c r="O44" s="26">
        <f t="shared" si="13"/>
        <v>3</v>
      </c>
      <c r="P44" s="66">
        <f t="shared" si="14"/>
        <v>12</v>
      </c>
      <c r="Q44" s="75"/>
      <c r="R44" s="48" t="s">
        <v>59</v>
      </c>
    </row>
    <row r="45" spans="1:18" ht="120" hidden="1">
      <c r="A45" s="23">
        <v>72</v>
      </c>
      <c r="B45" s="95" t="s">
        <v>20</v>
      </c>
      <c r="C45" s="46"/>
      <c r="D45" s="46"/>
      <c r="E45" s="46"/>
      <c r="F45" s="30"/>
      <c r="G45" s="30"/>
      <c r="H45" s="30"/>
      <c r="I45" s="30"/>
      <c r="J45" s="66"/>
      <c r="K45" s="66"/>
      <c r="L45" s="31"/>
      <c r="M45" s="1">
        <f t="shared" ref="M45:M55" si="16">+IF(L45="Improbable",1,IF(L45="Raro",2,IF(L45="Posible",3,IF(L45="Probable",4,IF(L45="Casi Certeza",5,0)))))</f>
        <v>0</v>
      </c>
      <c r="N45" s="31"/>
      <c r="O45" s="1">
        <f t="shared" ref="O45:O55" si="17">+IF(N45="Insignificante",1,IF(N45="Menor",2,IF(N45="Moderado",3,IF(N45="Mayor",4,IF(N45="Catastrófico",5,0)))))</f>
        <v>0</v>
      </c>
      <c r="P45" s="66">
        <f t="shared" ref="P45:P55" si="18">+M45*O45</f>
        <v>0</v>
      </c>
      <c r="Q45" s="76">
        <f>+Q5</f>
        <v>0.25</v>
      </c>
      <c r="R45" s="48" t="s">
        <v>59</v>
      </c>
    </row>
    <row r="46" spans="1:18" ht="120" hidden="1">
      <c r="A46" s="23">
        <v>73</v>
      </c>
      <c r="B46" s="95"/>
      <c r="C46" s="46"/>
      <c r="D46" s="46"/>
      <c r="E46" s="46"/>
      <c r="F46" s="30"/>
      <c r="G46" s="30"/>
      <c r="H46" s="30"/>
      <c r="I46" s="30"/>
      <c r="J46" s="66"/>
      <c r="K46" s="66"/>
      <c r="L46" s="31"/>
      <c r="M46" s="1">
        <f t="shared" si="16"/>
        <v>0</v>
      </c>
      <c r="N46" s="31"/>
      <c r="O46" s="1">
        <f t="shared" si="17"/>
        <v>0</v>
      </c>
      <c r="P46" s="66">
        <f t="shared" si="18"/>
        <v>0</v>
      </c>
      <c r="Q46" s="77"/>
      <c r="R46" s="48" t="s">
        <v>59</v>
      </c>
    </row>
    <row r="47" spans="1:18" ht="120" hidden="1">
      <c r="A47" s="23">
        <v>74</v>
      </c>
      <c r="B47" s="95"/>
      <c r="C47" s="46"/>
      <c r="D47" s="46"/>
      <c r="E47" s="47"/>
      <c r="F47" s="30"/>
      <c r="G47" s="30"/>
      <c r="H47" s="30"/>
      <c r="I47" s="30"/>
      <c r="J47" s="66"/>
      <c r="K47" s="66"/>
      <c r="L47" s="31"/>
      <c r="M47" s="1">
        <f t="shared" si="16"/>
        <v>0</v>
      </c>
      <c r="N47" s="31"/>
      <c r="O47" s="1">
        <f t="shared" si="17"/>
        <v>0</v>
      </c>
      <c r="P47" s="66">
        <f t="shared" si="18"/>
        <v>0</v>
      </c>
      <c r="Q47" s="77"/>
      <c r="R47" s="48" t="s">
        <v>59</v>
      </c>
    </row>
    <row r="48" spans="1:18" ht="120" hidden="1">
      <c r="A48" s="23">
        <v>75</v>
      </c>
      <c r="B48" s="95" t="s">
        <v>83</v>
      </c>
      <c r="C48" s="46"/>
      <c r="D48" s="46"/>
      <c r="E48" s="47"/>
      <c r="F48" s="30"/>
      <c r="G48" s="30"/>
      <c r="H48" s="30"/>
      <c r="I48" s="30"/>
      <c r="J48" s="66"/>
      <c r="K48" s="66"/>
      <c r="L48" s="31"/>
      <c r="M48" s="1">
        <f t="shared" ref="M48:M53" si="19">+IF(L48="Improbable",1,IF(L48="Raro",2,IF(L48="Posible",3,IF(L48="Probable",4,IF(L48="Casi Certeza",5,0)))))</f>
        <v>0</v>
      </c>
      <c r="N48" s="31"/>
      <c r="O48" s="1">
        <f t="shared" si="17"/>
        <v>0</v>
      </c>
      <c r="P48" s="66">
        <f t="shared" si="18"/>
        <v>0</v>
      </c>
      <c r="Q48" s="76">
        <f>+Q20</f>
        <v>0.25</v>
      </c>
      <c r="R48" s="48" t="s">
        <v>59</v>
      </c>
    </row>
    <row r="49" spans="1:18" ht="120" hidden="1">
      <c r="A49" s="23">
        <v>76</v>
      </c>
      <c r="B49" s="95"/>
      <c r="C49" s="47"/>
      <c r="D49" s="47"/>
      <c r="E49" s="47"/>
      <c r="F49" s="30"/>
      <c r="G49" s="30"/>
      <c r="H49" s="30"/>
      <c r="I49" s="30"/>
      <c r="J49" s="66"/>
      <c r="K49" s="66"/>
      <c r="L49" s="31"/>
      <c r="M49" s="1">
        <f t="shared" si="16"/>
        <v>0</v>
      </c>
      <c r="N49" s="31"/>
      <c r="O49" s="1">
        <f t="shared" si="17"/>
        <v>0</v>
      </c>
      <c r="P49" s="66">
        <f t="shared" si="18"/>
        <v>0</v>
      </c>
      <c r="Q49" s="77"/>
      <c r="R49" s="48" t="s">
        <v>59</v>
      </c>
    </row>
    <row r="50" spans="1:18" ht="120" hidden="1">
      <c r="A50" s="23">
        <v>77</v>
      </c>
      <c r="B50" s="95"/>
      <c r="C50" s="46"/>
      <c r="D50" s="46"/>
      <c r="E50" s="47"/>
      <c r="F50" s="30"/>
      <c r="G50" s="30"/>
      <c r="H50" s="30"/>
      <c r="I50" s="30"/>
      <c r="J50" s="66"/>
      <c r="K50" s="66"/>
      <c r="L50" s="31"/>
      <c r="M50" s="1">
        <f t="shared" si="16"/>
        <v>0</v>
      </c>
      <c r="N50" s="31"/>
      <c r="O50" s="1">
        <f t="shared" si="17"/>
        <v>0</v>
      </c>
      <c r="P50" s="66">
        <f t="shared" si="18"/>
        <v>0</v>
      </c>
      <c r="Q50" s="77"/>
      <c r="R50" s="48" t="s">
        <v>59</v>
      </c>
    </row>
    <row r="51" spans="1:18" ht="15" hidden="1" customHeight="1">
      <c r="A51" s="23">
        <v>82</v>
      </c>
      <c r="B51" s="95"/>
      <c r="C51" s="46"/>
      <c r="D51" s="46"/>
      <c r="E51" s="47"/>
      <c r="F51" s="30"/>
      <c r="G51" s="30"/>
      <c r="H51" s="30"/>
      <c r="I51" s="30"/>
      <c r="J51" s="66"/>
      <c r="K51" s="66"/>
      <c r="L51" s="31"/>
      <c r="M51" s="1">
        <f t="shared" si="16"/>
        <v>0</v>
      </c>
      <c r="N51" s="31"/>
      <c r="O51" s="1">
        <f t="shared" si="17"/>
        <v>0</v>
      </c>
      <c r="P51" s="66">
        <f t="shared" si="18"/>
        <v>0</v>
      </c>
      <c r="Q51" s="78"/>
      <c r="R51" s="48"/>
    </row>
    <row r="52" spans="1:18" ht="15" hidden="1" customHeight="1">
      <c r="A52" s="23">
        <v>83</v>
      </c>
      <c r="B52" s="95"/>
      <c r="C52" s="46"/>
      <c r="D52" s="46"/>
      <c r="E52" s="47"/>
      <c r="F52" s="30"/>
      <c r="G52" s="30"/>
      <c r="H52" s="30"/>
      <c r="I52" s="30"/>
      <c r="J52" s="66"/>
      <c r="K52" s="66"/>
      <c r="L52" s="31"/>
      <c r="M52" s="1">
        <f t="shared" si="19"/>
        <v>0</v>
      </c>
      <c r="N52" s="31"/>
      <c r="O52" s="1">
        <f t="shared" si="17"/>
        <v>0</v>
      </c>
      <c r="P52" s="66">
        <f t="shared" si="18"/>
        <v>0</v>
      </c>
      <c r="Q52" s="79"/>
      <c r="R52" s="48"/>
    </row>
    <row r="53" spans="1:18" hidden="1">
      <c r="A53" s="23">
        <v>57</v>
      </c>
      <c r="B53" s="95" t="s">
        <v>149</v>
      </c>
      <c r="C53" s="46"/>
      <c r="D53" s="46"/>
      <c r="E53" s="47"/>
      <c r="F53" s="30"/>
      <c r="G53" s="30"/>
      <c r="H53" s="30"/>
      <c r="I53" s="30"/>
      <c r="J53" s="66"/>
      <c r="K53" s="66"/>
      <c r="L53" s="31"/>
      <c r="M53" s="1">
        <f t="shared" si="19"/>
        <v>0</v>
      </c>
      <c r="N53" s="31"/>
      <c r="O53" s="1">
        <f t="shared" si="17"/>
        <v>0</v>
      </c>
      <c r="P53" s="66">
        <f t="shared" si="18"/>
        <v>0</v>
      </c>
      <c r="Q53" s="76" t="e">
        <f>+#REF!</f>
        <v>#REF!</v>
      </c>
      <c r="R53" s="48"/>
    </row>
    <row r="54" spans="1:18" hidden="1">
      <c r="A54" s="23">
        <v>88</v>
      </c>
      <c r="B54" s="95"/>
      <c r="C54" s="46"/>
      <c r="D54" s="46"/>
      <c r="E54" s="47"/>
      <c r="F54" s="30"/>
      <c r="G54" s="30"/>
      <c r="H54" s="30"/>
      <c r="I54" s="30"/>
      <c r="J54" s="66"/>
      <c r="K54" s="66"/>
      <c r="L54" s="31"/>
      <c r="M54" s="1">
        <f t="shared" si="16"/>
        <v>0</v>
      </c>
      <c r="N54" s="31"/>
      <c r="O54" s="1">
        <f t="shared" si="17"/>
        <v>0</v>
      </c>
      <c r="P54" s="66">
        <f t="shared" si="18"/>
        <v>0</v>
      </c>
      <c r="Q54" s="77"/>
      <c r="R54" s="48"/>
    </row>
    <row r="55" spans="1:18" hidden="1">
      <c r="A55" s="23">
        <v>89</v>
      </c>
      <c r="B55" s="95"/>
      <c r="C55" s="46"/>
      <c r="D55" s="46"/>
      <c r="E55" s="47"/>
      <c r="F55" s="30"/>
      <c r="G55" s="30"/>
      <c r="H55" s="30"/>
      <c r="I55" s="30"/>
      <c r="J55" s="66"/>
      <c r="K55" s="66"/>
      <c r="L55" s="31"/>
      <c r="M55" s="1">
        <f t="shared" si="16"/>
        <v>0</v>
      </c>
      <c r="N55" s="31"/>
      <c r="O55" s="1">
        <f t="shared" si="17"/>
        <v>0</v>
      </c>
      <c r="P55" s="66">
        <f t="shared" si="18"/>
        <v>0</v>
      </c>
      <c r="Q55" s="77"/>
      <c r="R55" s="48"/>
    </row>
    <row r="56" spans="1:18" ht="15.75" thickBot="1">
      <c r="A56" s="96"/>
      <c r="B56" s="97"/>
      <c r="C56" s="97"/>
      <c r="D56" s="97"/>
      <c r="E56" s="97"/>
      <c r="F56" s="97"/>
      <c r="G56" s="97"/>
      <c r="H56" s="97"/>
      <c r="I56" s="97"/>
      <c r="J56" s="97"/>
      <c r="K56" s="97"/>
      <c r="L56" s="51">
        <f>ROUND(+AVERAGEIF(M5:M55,"&lt;&gt;0",M5:M55),0)</f>
        <v>3</v>
      </c>
      <c r="M56" s="52"/>
      <c r="N56" s="51">
        <f>ROUND(+AVERAGEIF(O5:O55,"&lt;&gt;0",O5:O55),0)</f>
        <v>4</v>
      </c>
      <c r="O56" s="52"/>
      <c r="P56" s="27">
        <f>+L56*N56</f>
        <v>12</v>
      </c>
      <c r="Q56" s="32">
        <f>+SUM(Q5:Q38)</f>
        <v>1</v>
      </c>
      <c r="R56" s="50"/>
    </row>
    <row r="57" spans="1:18">
      <c r="A57" s="36"/>
      <c r="R57" s="37"/>
    </row>
    <row r="58" spans="1:18" ht="15.75" thickBot="1">
      <c r="A58" s="36"/>
      <c r="R58" s="37"/>
    </row>
    <row r="59" spans="1:18">
      <c r="A59" s="33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8"/>
      <c r="M59" s="8"/>
      <c r="N59" s="8"/>
      <c r="O59" s="8"/>
      <c r="P59" s="8"/>
      <c r="Q59" s="8"/>
      <c r="R59" s="35"/>
    </row>
    <row r="60" spans="1:18">
      <c r="A60" s="36"/>
      <c r="L60" s="2"/>
      <c r="M60" s="2"/>
      <c r="N60" s="2"/>
      <c r="O60" s="2"/>
      <c r="P60" s="2"/>
      <c r="Q60" s="2"/>
      <c r="R60" s="37"/>
    </row>
    <row r="61" spans="1:18">
      <c r="A61" s="36"/>
      <c r="L61" s="2"/>
      <c r="M61" s="2"/>
      <c r="N61" s="2"/>
      <c r="O61" s="2"/>
      <c r="P61" s="2"/>
      <c r="Q61" s="2"/>
      <c r="R61" s="37"/>
    </row>
    <row r="62" spans="1:18">
      <c r="A62" s="36"/>
      <c r="L62" s="2"/>
      <c r="M62" s="2"/>
      <c r="N62" s="2"/>
      <c r="O62" s="2"/>
      <c r="P62" s="2"/>
      <c r="Q62" s="2"/>
      <c r="R62" s="37"/>
    </row>
    <row r="63" spans="1:18">
      <c r="A63" s="36"/>
      <c r="L63" s="2"/>
      <c r="M63" s="2"/>
      <c r="N63" s="2"/>
      <c r="O63" s="2"/>
      <c r="P63" s="2"/>
      <c r="Q63" s="2"/>
      <c r="R63" s="37"/>
    </row>
    <row r="64" spans="1:18">
      <c r="A64" s="36"/>
      <c r="L64" s="2"/>
      <c r="M64" s="2"/>
      <c r="N64" s="2"/>
      <c r="O64" s="2"/>
      <c r="P64" s="2"/>
      <c r="Q64" s="2"/>
      <c r="R64" s="37"/>
    </row>
    <row r="65" spans="1:18">
      <c r="A65" s="36"/>
      <c r="L65" s="2"/>
      <c r="M65" s="2"/>
      <c r="N65" s="2"/>
      <c r="O65" s="2"/>
      <c r="P65" s="2"/>
      <c r="Q65" s="2"/>
      <c r="R65" s="37"/>
    </row>
    <row r="66" spans="1:18">
      <c r="A66" s="36"/>
      <c r="L66" s="2"/>
      <c r="M66" s="2"/>
      <c r="N66" s="2"/>
      <c r="O66" s="2"/>
      <c r="P66" s="2"/>
      <c r="Q66" s="2"/>
      <c r="R66" s="37"/>
    </row>
    <row r="67" spans="1:18">
      <c r="A67" s="36"/>
      <c r="L67" s="2"/>
      <c r="M67" s="2"/>
      <c r="N67" s="2"/>
      <c r="O67" s="2"/>
      <c r="P67" s="2"/>
      <c r="Q67" s="2"/>
      <c r="R67" s="37"/>
    </row>
    <row r="68" spans="1:18">
      <c r="A68" s="36"/>
      <c r="L68" s="2"/>
      <c r="M68" s="2"/>
      <c r="N68" s="2"/>
      <c r="O68" s="2"/>
      <c r="P68" s="2"/>
      <c r="Q68" s="2"/>
      <c r="R68" s="37"/>
    </row>
    <row r="69" spans="1:18">
      <c r="A69" s="36"/>
      <c r="L69" s="2"/>
      <c r="M69" s="2"/>
      <c r="N69" s="2"/>
      <c r="O69" s="2"/>
      <c r="P69" s="2"/>
      <c r="Q69" s="2"/>
      <c r="R69" s="37"/>
    </row>
    <row r="70" spans="1:18">
      <c r="A70" s="36"/>
      <c r="L70" s="2"/>
      <c r="M70" s="2"/>
      <c r="N70" s="2"/>
      <c r="O70" s="2"/>
      <c r="P70" s="2"/>
      <c r="Q70" s="2"/>
      <c r="R70" s="37"/>
    </row>
    <row r="71" spans="1:18">
      <c r="A71" s="36"/>
      <c r="L71" s="2"/>
      <c r="M71" s="2"/>
      <c r="N71" s="2"/>
      <c r="O71" s="2"/>
      <c r="P71" s="2"/>
      <c r="Q71" s="2"/>
      <c r="R71" s="37"/>
    </row>
    <row r="72" spans="1:18">
      <c r="A72" s="36"/>
      <c r="L72" s="2"/>
      <c r="M72" s="2"/>
      <c r="N72" s="2"/>
      <c r="O72" s="2"/>
      <c r="P72" s="2"/>
      <c r="Q72" s="2"/>
      <c r="R72" s="37"/>
    </row>
    <row r="73" spans="1:18">
      <c r="A73" s="36"/>
      <c r="L73" s="2"/>
      <c r="M73" s="2"/>
      <c r="N73" s="2"/>
      <c r="O73" s="2"/>
      <c r="P73" s="2"/>
      <c r="Q73" s="2"/>
      <c r="R73" s="37"/>
    </row>
    <row r="74" spans="1:18">
      <c r="A74" s="36"/>
      <c r="L74" s="2"/>
      <c r="M74" s="2"/>
      <c r="N74" s="2"/>
      <c r="O74" s="2"/>
      <c r="P74" s="2"/>
      <c r="Q74" s="2"/>
      <c r="R74" s="37"/>
    </row>
    <row r="75" spans="1:18">
      <c r="A75" s="36"/>
      <c r="R75" s="37"/>
    </row>
    <row r="76" spans="1:18">
      <c r="A76" s="36"/>
      <c r="R76" s="37"/>
    </row>
    <row r="77" spans="1:18">
      <c r="A77" s="36"/>
      <c r="R77" s="37"/>
    </row>
    <row r="78" spans="1:18" ht="18">
      <c r="A78" s="36"/>
      <c r="N78" s="56" t="s">
        <v>150</v>
      </c>
      <c r="O78" s="70"/>
      <c r="P78" s="70"/>
      <c r="Q78" s="70"/>
      <c r="R78" s="71"/>
    </row>
    <row r="79" spans="1:18" ht="18">
      <c r="A79" s="36"/>
      <c r="N79" s="56"/>
      <c r="O79" s="56" t="s">
        <v>151</v>
      </c>
      <c r="P79" s="70"/>
      <c r="Q79" s="70"/>
      <c r="R79" s="71"/>
    </row>
    <row r="80" spans="1:18" ht="18">
      <c r="A80" s="36"/>
      <c r="N80" s="56"/>
      <c r="O80" s="56" t="s">
        <v>152</v>
      </c>
      <c r="P80" s="70"/>
      <c r="Q80" s="70"/>
      <c r="R80" s="71"/>
    </row>
    <row r="81" spans="1:18" ht="18">
      <c r="A81" s="36"/>
      <c r="N81" s="56"/>
      <c r="O81" s="70"/>
      <c r="P81" s="70"/>
      <c r="Q81" s="70"/>
      <c r="R81" s="71"/>
    </row>
    <row r="82" spans="1:18" ht="18">
      <c r="A82" s="36"/>
      <c r="N82" s="56"/>
      <c r="O82" s="56"/>
      <c r="P82" s="57"/>
      <c r="Q82" s="57"/>
      <c r="R82" s="58"/>
    </row>
    <row r="83" spans="1:18" ht="18" hidden="1">
      <c r="A83" s="36"/>
      <c r="C83" s="40" t="s">
        <v>153</v>
      </c>
      <c r="D83" s="41"/>
      <c r="F83" s="60"/>
      <c r="I83" s="60"/>
      <c r="J83" s="6"/>
      <c r="K83" s="6"/>
      <c r="M83" s="28" t="s">
        <v>154</v>
      </c>
      <c r="N83" s="56"/>
      <c r="O83" s="56"/>
      <c r="P83" s="57"/>
      <c r="Q83" s="57"/>
      <c r="R83" s="58"/>
    </row>
    <row r="84" spans="1:18" ht="25.5" hidden="1">
      <c r="A84" s="36"/>
      <c r="C84" s="5" t="s">
        <v>155</v>
      </c>
      <c r="D84" s="7"/>
      <c r="J84" s="7"/>
      <c r="K84" s="7"/>
      <c r="N84" s="56"/>
      <c r="O84" s="56"/>
      <c r="P84" s="57"/>
      <c r="Q84" s="57"/>
      <c r="R84" s="58"/>
    </row>
    <row r="85" spans="1:18" ht="25.5" hidden="1">
      <c r="A85" s="36"/>
      <c r="C85" s="5" t="s">
        <v>156</v>
      </c>
      <c r="D85" s="7"/>
      <c r="J85" s="7"/>
      <c r="K85" s="7"/>
      <c r="N85" s="56"/>
      <c r="O85" s="56"/>
      <c r="P85" s="56"/>
      <c r="Q85" s="56"/>
      <c r="R85" s="58"/>
    </row>
    <row r="86" spans="1:18" ht="25.5" hidden="1">
      <c r="A86" s="36"/>
      <c r="C86" s="5" t="s">
        <v>157</v>
      </c>
      <c r="D86" s="7"/>
      <c r="J86" s="7"/>
      <c r="K86" s="7"/>
      <c r="N86" s="56"/>
      <c r="O86" s="56"/>
      <c r="P86" s="56"/>
      <c r="Q86" s="56"/>
      <c r="R86" s="58"/>
    </row>
    <row r="87" spans="1:18" ht="18" hidden="1">
      <c r="A87" s="36"/>
      <c r="C87" s="5" t="s">
        <v>158</v>
      </c>
      <c r="D87" s="7"/>
      <c r="J87" s="7"/>
      <c r="K87" s="7"/>
      <c r="N87" s="56"/>
      <c r="O87" s="57"/>
      <c r="P87" s="56"/>
      <c r="Q87" s="56"/>
      <c r="R87" s="58"/>
    </row>
    <row r="88" spans="1:18" ht="18" hidden="1">
      <c r="A88" s="36"/>
      <c r="C88" s="5" t="s">
        <v>159</v>
      </c>
      <c r="D88" s="7"/>
      <c r="J88" s="7"/>
      <c r="K88" s="7"/>
      <c r="N88" s="56"/>
      <c r="O88" s="56"/>
      <c r="P88" s="56"/>
      <c r="Q88" s="56"/>
      <c r="R88" s="58"/>
    </row>
    <row r="89" spans="1:18" ht="38.25" hidden="1">
      <c r="A89" s="36"/>
      <c r="C89" s="5" t="s">
        <v>160</v>
      </c>
      <c r="D89" s="7"/>
      <c r="J89" s="7"/>
      <c r="K89" s="7"/>
      <c r="N89" s="57"/>
      <c r="O89" s="56"/>
      <c r="P89" s="56"/>
      <c r="Q89" s="56"/>
      <c r="R89" s="58"/>
    </row>
    <row r="90" spans="1:18" ht="25.5" hidden="1">
      <c r="A90" s="36"/>
      <c r="C90" s="5" t="s">
        <v>161</v>
      </c>
      <c r="D90" s="7"/>
      <c r="J90" s="7"/>
      <c r="K90" s="7"/>
      <c r="N90" s="56"/>
      <c r="O90" s="57"/>
      <c r="P90" s="57"/>
      <c r="Q90" s="57"/>
      <c r="R90" s="58"/>
    </row>
    <row r="91" spans="1:18" ht="25.5" hidden="1">
      <c r="A91" s="36"/>
      <c r="C91" s="5" t="s">
        <v>162</v>
      </c>
      <c r="D91" s="7"/>
      <c r="J91" s="7"/>
      <c r="K91" s="7"/>
      <c r="N91" s="56"/>
      <c r="O91" s="57"/>
      <c r="P91" s="57"/>
      <c r="Q91" s="57"/>
      <c r="R91" s="58"/>
    </row>
    <row r="92" spans="1:18" ht="25.5" hidden="1">
      <c r="A92" s="36"/>
      <c r="C92" s="5" t="s">
        <v>163</v>
      </c>
      <c r="D92" s="7"/>
      <c r="J92" s="7"/>
      <c r="K92" s="7"/>
      <c r="N92" s="56"/>
      <c r="O92" s="57"/>
      <c r="P92" s="57"/>
      <c r="Q92" s="57"/>
      <c r="R92" s="58"/>
    </row>
    <row r="93" spans="1:18" ht="18" hidden="1">
      <c r="A93" s="36"/>
      <c r="C93" s="5" t="s">
        <v>164</v>
      </c>
      <c r="D93" s="7"/>
      <c r="J93" s="7"/>
      <c r="K93" s="7"/>
      <c r="N93" s="56"/>
      <c r="O93" s="57"/>
      <c r="P93" s="56"/>
      <c r="Q93" s="56"/>
      <c r="R93" s="58"/>
    </row>
    <row r="94" spans="1:18" ht="38.25" hidden="1">
      <c r="A94" s="36"/>
      <c r="C94" s="5" t="s">
        <v>165</v>
      </c>
      <c r="D94" s="7"/>
      <c r="N94" s="56"/>
      <c r="O94" s="56"/>
      <c r="P94" s="56"/>
      <c r="Q94" s="56"/>
      <c r="R94" s="58"/>
    </row>
    <row r="95" spans="1:18" ht="38.25" hidden="1">
      <c r="A95" s="36"/>
      <c r="C95" s="5" t="s">
        <v>166</v>
      </c>
      <c r="D95" s="7"/>
      <c r="N95" s="57"/>
      <c r="O95" s="56"/>
      <c r="P95" s="56"/>
      <c r="Q95" s="56"/>
      <c r="R95" s="58"/>
    </row>
    <row r="96" spans="1:18" ht="38.25" hidden="1">
      <c r="A96" s="36"/>
      <c r="C96" s="5" t="s">
        <v>167</v>
      </c>
      <c r="D96" s="7"/>
      <c r="N96" s="56"/>
      <c r="O96" s="56"/>
      <c r="P96" s="56"/>
      <c r="Q96" s="56"/>
      <c r="R96" s="58"/>
    </row>
    <row r="97" spans="1:18" ht="25.5" hidden="1">
      <c r="A97" s="36"/>
      <c r="C97" s="5" t="s">
        <v>168</v>
      </c>
      <c r="D97" s="7"/>
      <c r="N97" s="59"/>
      <c r="R97" s="37"/>
    </row>
    <row r="98" spans="1:18" ht="18.75" hidden="1">
      <c r="A98" s="36"/>
      <c r="C98" s="5" t="s">
        <v>169</v>
      </c>
      <c r="D98" s="7"/>
      <c r="N98" s="59"/>
      <c r="R98" s="37"/>
    </row>
    <row r="99" spans="1:18" ht="38.25" hidden="1">
      <c r="A99" s="36"/>
      <c r="C99" s="5" t="s">
        <v>170</v>
      </c>
      <c r="D99" s="7"/>
      <c r="N99" s="59"/>
      <c r="R99" s="37"/>
    </row>
    <row r="100" spans="1:18" ht="25.5" hidden="1">
      <c r="A100" s="36"/>
      <c r="C100" s="5" t="s">
        <v>171</v>
      </c>
      <c r="D100" s="7"/>
      <c r="N100" s="59"/>
      <c r="R100" s="37"/>
    </row>
    <row r="101" spans="1:18" ht="63.75" hidden="1">
      <c r="A101" s="36"/>
      <c r="C101" s="5" t="s">
        <v>172</v>
      </c>
      <c r="D101" s="7"/>
      <c r="N101" s="59"/>
      <c r="R101" s="37"/>
    </row>
    <row r="102" spans="1:18" ht="18.75" hidden="1">
      <c r="A102" s="36"/>
      <c r="C102" s="5" t="s">
        <v>173</v>
      </c>
      <c r="D102" s="7"/>
      <c r="N102" s="59"/>
      <c r="R102" s="37"/>
    </row>
    <row r="103" spans="1:18" ht="25.5" hidden="1">
      <c r="A103" s="36"/>
      <c r="C103" s="5" t="s">
        <v>134</v>
      </c>
      <c r="D103" s="7"/>
      <c r="N103" s="59"/>
      <c r="R103" s="37"/>
    </row>
    <row r="104" spans="1:18" ht="18.75" hidden="1">
      <c r="A104" s="36"/>
      <c r="C104" s="3" t="s">
        <v>174</v>
      </c>
      <c r="D104" s="24"/>
      <c r="N104" s="59"/>
      <c r="R104" s="37"/>
    </row>
    <row r="105" spans="1:18" ht="18.75" hidden="1">
      <c r="A105" s="36"/>
      <c r="C105" s="4" t="s">
        <v>175</v>
      </c>
      <c r="D105" s="25"/>
      <c r="N105" s="59"/>
      <c r="R105" s="37"/>
    </row>
    <row r="106" spans="1:18" ht="18.75" hidden="1">
      <c r="A106" s="36"/>
      <c r="C106" s="4" t="s">
        <v>176</v>
      </c>
      <c r="D106" s="25"/>
      <c r="N106" s="59"/>
      <c r="R106" s="37"/>
    </row>
    <row r="107" spans="1:18" ht="25.5" hidden="1">
      <c r="A107" s="36"/>
      <c r="C107" s="4" t="s">
        <v>177</v>
      </c>
      <c r="D107" s="25"/>
      <c r="N107" s="59"/>
      <c r="R107" s="37"/>
    </row>
    <row r="108" spans="1:18" ht="51" hidden="1">
      <c r="A108" s="36"/>
      <c r="C108" s="4" t="s">
        <v>42</v>
      </c>
      <c r="D108" s="25"/>
      <c r="N108" s="59"/>
      <c r="R108" s="37"/>
    </row>
    <row r="109" spans="1:18" ht="25.5" hidden="1">
      <c r="A109" s="36"/>
      <c r="C109" s="4" t="s">
        <v>45</v>
      </c>
      <c r="D109" s="25"/>
      <c r="N109" s="59"/>
      <c r="R109" s="37"/>
    </row>
    <row r="110" spans="1:18" ht="18.75" hidden="1">
      <c r="A110" s="36"/>
      <c r="C110" s="4" t="s">
        <v>178</v>
      </c>
      <c r="D110" s="25"/>
      <c r="N110" s="59"/>
      <c r="R110" s="37"/>
    </row>
    <row r="111" spans="1:18" ht="51" hidden="1">
      <c r="A111" s="36"/>
      <c r="C111" s="4" t="s">
        <v>179</v>
      </c>
      <c r="D111" s="25"/>
      <c r="N111" s="59"/>
      <c r="R111" s="37"/>
    </row>
    <row r="112" spans="1:18" ht="38.25" hidden="1">
      <c r="A112" s="36"/>
      <c r="C112" s="4" t="s">
        <v>180</v>
      </c>
      <c r="D112" s="25"/>
      <c r="N112" s="59"/>
      <c r="R112" s="37"/>
    </row>
    <row r="113" spans="1:18" ht="51" hidden="1">
      <c r="A113" s="36"/>
      <c r="C113" s="4" t="s">
        <v>181</v>
      </c>
      <c r="D113" s="25"/>
      <c r="N113" s="59"/>
      <c r="R113" s="37"/>
    </row>
    <row r="114" spans="1:18" ht="38.25" hidden="1">
      <c r="A114" s="36"/>
      <c r="C114" s="4" t="s">
        <v>182</v>
      </c>
      <c r="D114" s="25"/>
      <c r="N114" s="59"/>
      <c r="R114" s="37"/>
    </row>
    <row r="115" spans="1:18" ht="25.5" hidden="1">
      <c r="A115" s="36"/>
      <c r="C115" s="4" t="s">
        <v>183</v>
      </c>
      <c r="D115" s="25"/>
      <c r="N115" s="59"/>
      <c r="R115" s="37"/>
    </row>
    <row r="116" spans="1:18" ht="18.75" hidden="1">
      <c r="A116" s="36"/>
      <c r="C116" s="4" t="s">
        <v>184</v>
      </c>
      <c r="D116" s="25"/>
      <c r="N116" s="59"/>
      <c r="R116" s="37"/>
    </row>
    <row r="117" spans="1:18" ht="25.5" hidden="1">
      <c r="A117" s="36"/>
      <c r="C117" s="4" t="s">
        <v>185</v>
      </c>
      <c r="D117" s="25"/>
      <c r="N117" s="59"/>
      <c r="R117" s="37"/>
    </row>
    <row r="118" spans="1:18" ht="25.5" hidden="1">
      <c r="A118" s="36"/>
      <c r="C118" s="4" t="s">
        <v>186</v>
      </c>
      <c r="D118" s="25"/>
      <c r="N118" s="59"/>
      <c r="R118" s="37"/>
    </row>
    <row r="119" spans="1:18" ht="38.25" hidden="1">
      <c r="A119" s="36"/>
      <c r="C119" s="4" t="s">
        <v>187</v>
      </c>
      <c r="D119" s="25"/>
      <c r="N119" s="59"/>
      <c r="R119" s="37"/>
    </row>
    <row r="120" spans="1:18" ht="38.25" hidden="1">
      <c r="A120" s="36"/>
      <c r="C120" s="4" t="s">
        <v>188</v>
      </c>
      <c r="D120" s="25"/>
      <c r="N120" s="59"/>
      <c r="R120" s="37"/>
    </row>
    <row r="121" spans="1:18" ht="25.5" hidden="1">
      <c r="A121" s="36"/>
      <c r="C121" s="4" t="s">
        <v>189</v>
      </c>
      <c r="D121" s="25"/>
      <c r="N121" s="59"/>
      <c r="R121" s="37"/>
    </row>
    <row r="122" spans="1:18" ht="25.5" hidden="1">
      <c r="A122" s="36"/>
      <c r="C122" s="4" t="s">
        <v>190</v>
      </c>
      <c r="D122" s="25"/>
      <c r="N122" s="59"/>
      <c r="R122" s="37"/>
    </row>
    <row r="123" spans="1:18" ht="38.25" hidden="1">
      <c r="A123" s="36"/>
      <c r="C123" s="4" t="s">
        <v>191</v>
      </c>
      <c r="D123" s="25"/>
      <c r="N123" s="59"/>
      <c r="R123" s="37"/>
    </row>
    <row r="124" spans="1:18" ht="25.5" hidden="1">
      <c r="A124" s="36"/>
      <c r="C124" s="4" t="s">
        <v>99</v>
      </c>
      <c r="D124" s="25"/>
      <c r="N124" s="59"/>
      <c r="R124" s="37"/>
    </row>
    <row r="125" spans="1:18" ht="38.25" hidden="1">
      <c r="A125" s="36"/>
      <c r="C125" s="4" t="s">
        <v>101</v>
      </c>
      <c r="D125" s="25"/>
      <c r="N125" s="59"/>
      <c r="R125" s="37"/>
    </row>
    <row r="126" spans="1:18" ht="18.75" hidden="1">
      <c r="A126" s="36"/>
      <c r="C126" s="4" t="s">
        <v>192</v>
      </c>
      <c r="D126" s="25"/>
      <c r="N126" s="59"/>
      <c r="R126" s="37"/>
    </row>
    <row r="127" spans="1:18" ht="25.5" hidden="1">
      <c r="A127" s="36"/>
      <c r="C127" s="4" t="s">
        <v>193</v>
      </c>
      <c r="D127" s="25"/>
      <c r="N127" s="59"/>
      <c r="R127" s="37"/>
    </row>
    <row r="128" spans="1:18" ht="25.5" hidden="1">
      <c r="A128" s="36"/>
      <c r="C128" s="4" t="s">
        <v>194</v>
      </c>
      <c r="D128" s="25"/>
      <c r="N128" s="59"/>
      <c r="R128" s="37"/>
    </row>
    <row r="129" spans="1:18" ht="25.5" hidden="1">
      <c r="A129" s="36"/>
      <c r="C129" s="4" t="s">
        <v>195</v>
      </c>
      <c r="D129" s="25"/>
      <c r="N129" s="59"/>
      <c r="R129" s="37"/>
    </row>
    <row r="130" spans="1:18" ht="25.5" hidden="1">
      <c r="A130" s="36"/>
      <c r="C130" s="4" t="s">
        <v>196</v>
      </c>
      <c r="D130" s="25"/>
      <c r="N130" s="59"/>
      <c r="R130" s="37"/>
    </row>
    <row r="131" spans="1:18" ht="25.5" hidden="1">
      <c r="A131" s="36"/>
      <c r="C131" s="4" t="s">
        <v>197</v>
      </c>
      <c r="D131" s="25"/>
      <c r="N131" s="59"/>
      <c r="R131" s="37"/>
    </row>
    <row r="132" spans="1:18" ht="25.5" hidden="1">
      <c r="A132" s="36"/>
      <c r="C132" s="4" t="s">
        <v>198</v>
      </c>
      <c r="D132" s="25"/>
      <c r="N132" s="59"/>
      <c r="R132" s="37"/>
    </row>
    <row r="133" spans="1:18" ht="25.5" hidden="1">
      <c r="A133" s="36"/>
      <c r="C133" s="4" t="s">
        <v>119</v>
      </c>
      <c r="D133" s="25"/>
      <c r="N133" s="59"/>
      <c r="R133" s="37"/>
    </row>
    <row r="134" spans="1:18" ht="25.5" hidden="1">
      <c r="A134" s="36"/>
      <c r="C134" s="4" t="s">
        <v>199</v>
      </c>
      <c r="D134" s="25"/>
      <c r="N134" s="59"/>
      <c r="R134" s="37"/>
    </row>
    <row r="135" spans="1:18" ht="25.5" hidden="1">
      <c r="A135" s="36"/>
      <c r="C135" s="4" t="s">
        <v>200</v>
      </c>
      <c r="D135" s="25"/>
      <c r="N135" s="59"/>
      <c r="R135" s="37"/>
    </row>
    <row r="136" spans="1:18" ht="18.75" hidden="1">
      <c r="A136" s="36"/>
      <c r="C136" s="4" t="s">
        <v>201</v>
      </c>
      <c r="D136" s="25"/>
      <c r="N136" s="59"/>
      <c r="R136" s="37"/>
    </row>
    <row r="137" spans="1:18" ht="25.5" hidden="1">
      <c r="A137" s="36"/>
      <c r="C137" s="4" t="s">
        <v>202</v>
      </c>
      <c r="D137" s="25"/>
      <c r="N137" s="59"/>
      <c r="R137" s="37"/>
    </row>
    <row r="138" spans="1:18" ht="25.5" hidden="1">
      <c r="A138" s="36"/>
      <c r="C138" s="4" t="s">
        <v>203</v>
      </c>
      <c r="D138" s="25"/>
      <c r="N138" s="59"/>
      <c r="R138" s="37"/>
    </row>
    <row r="139" spans="1:18" ht="38.25" hidden="1">
      <c r="A139" s="36"/>
      <c r="C139" s="4" t="s">
        <v>204</v>
      </c>
      <c r="D139" s="25"/>
      <c r="N139" s="59"/>
      <c r="R139" s="37"/>
    </row>
    <row r="140" spans="1:18" ht="18.75" hidden="1">
      <c r="A140" s="36"/>
      <c r="C140" s="4" t="s">
        <v>205</v>
      </c>
      <c r="D140" s="25"/>
      <c r="N140" s="59"/>
      <c r="R140" s="37"/>
    </row>
    <row r="141" spans="1:18" ht="18.75" hidden="1">
      <c r="A141" s="36"/>
      <c r="N141" s="59"/>
      <c r="R141" s="37"/>
    </row>
    <row r="142" spans="1:18" ht="18.75" hidden="1">
      <c r="A142" s="36"/>
      <c r="C142" s="61" t="s">
        <v>147</v>
      </c>
      <c r="D142" s="61"/>
      <c r="E142" s="61" t="s">
        <v>93</v>
      </c>
      <c r="F142" s="61"/>
      <c r="G142" s="62"/>
      <c r="H142" s="62"/>
      <c r="I142" s="61" t="s">
        <v>206</v>
      </c>
      <c r="J142" s="63" t="s">
        <v>207</v>
      </c>
      <c r="K142" s="61" t="s">
        <v>208</v>
      </c>
      <c r="N142" s="59"/>
      <c r="R142" s="37"/>
    </row>
    <row r="143" spans="1:18" ht="18.75" hidden="1">
      <c r="A143" s="36"/>
      <c r="C143" s="61" t="s">
        <v>209</v>
      </c>
      <c r="D143" s="61"/>
      <c r="E143" s="61" t="s">
        <v>34</v>
      </c>
      <c r="F143" s="61"/>
      <c r="G143" s="61"/>
      <c r="H143" s="61"/>
      <c r="I143" s="61" t="s">
        <v>29</v>
      </c>
      <c r="J143" s="63" t="s">
        <v>128</v>
      </c>
      <c r="K143" s="61" t="s">
        <v>30</v>
      </c>
      <c r="N143" s="59"/>
      <c r="R143" s="37"/>
    </row>
    <row r="144" spans="1:18" ht="18.75" hidden="1">
      <c r="A144" s="36"/>
      <c r="C144" s="61" t="s">
        <v>24</v>
      </c>
      <c r="D144" s="61"/>
      <c r="E144" s="61" t="s">
        <v>210</v>
      </c>
      <c r="F144" s="61"/>
      <c r="G144" s="61"/>
      <c r="H144" s="61"/>
      <c r="I144" s="61" t="s">
        <v>35</v>
      </c>
      <c r="J144" s="63" t="s">
        <v>26</v>
      </c>
      <c r="K144" s="61" t="s">
        <v>36</v>
      </c>
      <c r="N144" s="59"/>
      <c r="R144" s="37"/>
    </row>
    <row r="145" spans="1:18" ht="18.75" hidden="1">
      <c r="A145" s="36"/>
      <c r="C145" s="61" t="s">
        <v>44</v>
      </c>
      <c r="D145" s="61"/>
      <c r="E145" s="61" t="s">
        <v>211</v>
      </c>
      <c r="F145" s="61"/>
      <c r="G145" s="61"/>
      <c r="H145" s="61"/>
      <c r="I145" s="61" t="s">
        <v>40</v>
      </c>
      <c r="J145" s="63" t="s">
        <v>47</v>
      </c>
      <c r="K145" s="61" t="s">
        <v>58</v>
      </c>
      <c r="N145" s="59"/>
      <c r="R145" s="37"/>
    </row>
    <row r="146" spans="1:18" ht="18.75" hidden="1">
      <c r="A146" s="36"/>
      <c r="C146" s="61" t="s">
        <v>212</v>
      </c>
      <c r="D146" s="61"/>
      <c r="E146" s="61" t="s">
        <v>57</v>
      </c>
      <c r="F146" s="61"/>
      <c r="G146" s="61"/>
      <c r="H146" s="61"/>
      <c r="I146" s="61" t="s">
        <v>213</v>
      </c>
      <c r="J146" s="63" t="s">
        <v>52</v>
      </c>
      <c r="K146" s="61" t="s">
        <v>107</v>
      </c>
      <c r="N146" s="59"/>
      <c r="R146" s="37"/>
    </row>
    <row r="147" spans="1:18" ht="18.75" hidden="1">
      <c r="A147" s="36"/>
      <c r="C147" s="61"/>
      <c r="D147" s="61"/>
      <c r="E147" s="61" t="s">
        <v>27</v>
      </c>
      <c r="F147" s="61"/>
      <c r="G147" s="61"/>
      <c r="H147" s="61"/>
      <c r="I147" s="61"/>
      <c r="J147" s="63" t="s">
        <v>214</v>
      </c>
      <c r="K147" s="61"/>
      <c r="N147" s="59"/>
      <c r="R147" s="37"/>
    </row>
    <row r="148" spans="1:18" ht="18.75" hidden="1">
      <c r="A148" s="36"/>
      <c r="C148" s="61" t="s">
        <v>25</v>
      </c>
      <c r="D148" s="61"/>
      <c r="E148" s="28" t="s">
        <v>215</v>
      </c>
      <c r="J148" s="63" t="s">
        <v>72</v>
      </c>
      <c r="N148" s="59"/>
      <c r="R148" s="37"/>
    </row>
    <row r="149" spans="1:18" ht="18.75" hidden="1">
      <c r="A149" s="36"/>
      <c r="C149" s="61" t="s">
        <v>56</v>
      </c>
      <c r="D149" s="61"/>
      <c r="E149" s="28" t="s">
        <v>69</v>
      </c>
      <c r="N149" s="59"/>
      <c r="R149" s="37"/>
    </row>
    <row r="150" spans="1:18" ht="18.75" hidden="1">
      <c r="A150" s="36"/>
      <c r="C150" s="61" t="s">
        <v>214</v>
      </c>
      <c r="D150" s="61"/>
      <c r="E150" s="28" t="s">
        <v>106</v>
      </c>
      <c r="N150" s="59"/>
      <c r="R150" s="37"/>
    </row>
    <row r="151" spans="1:18" ht="18.75" hidden="1">
      <c r="A151" s="36"/>
      <c r="C151" s="61" t="s">
        <v>115</v>
      </c>
      <c r="D151" s="61"/>
      <c r="E151" s="28" t="s">
        <v>216</v>
      </c>
      <c r="N151" s="59"/>
      <c r="R151" s="37"/>
    </row>
    <row r="152" spans="1:18" ht="18.75" hidden="1">
      <c r="A152" s="36"/>
      <c r="C152" s="61" t="s">
        <v>51</v>
      </c>
      <c r="D152" s="61"/>
      <c r="E152" s="28" t="s">
        <v>217</v>
      </c>
      <c r="N152" s="59"/>
      <c r="R152" s="37"/>
    </row>
    <row r="153" spans="1:18" ht="18.75" hidden="1">
      <c r="A153" s="36"/>
      <c r="E153" s="28" t="s">
        <v>218</v>
      </c>
      <c r="N153" s="59"/>
      <c r="R153" s="37"/>
    </row>
    <row r="154" spans="1:18" ht="18.75" hidden="1">
      <c r="A154" s="36"/>
      <c r="E154" s="28" t="s">
        <v>219</v>
      </c>
      <c r="N154" s="59"/>
      <c r="R154" s="37"/>
    </row>
    <row r="155" spans="1:18" ht="18.75" hidden="1">
      <c r="A155" s="36"/>
      <c r="E155" s="28" t="s">
        <v>220</v>
      </c>
      <c r="N155" s="59"/>
      <c r="R155" s="37"/>
    </row>
    <row r="156" spans="1:18" ht="18.75" hidden="1">
      <c r="A156" s="36"/>
      <c r="E156" s="28" t="s">
        <v>221</v>
      </c>
      <c r="N156" s="59"/>
      <c r="R156" s="37"/>
    </row>
    <row r="157" spans="1:18" ht="18.75" hidden="1">
      <c r="A157" s="36"/>
      <c r="E157" s="28" t="s">
        <v>222</v>
      </c>
      <c r="N157" s="59"/>
      <c r="R157" s="37"/>
    </row>
    <row r="158" spans="1:18" ht="18.75" hidden="1">
      <c r="A158" s="36"/>
      <c r="E158" s="28" t="s">
        <v>223</v>
      </c>
      <c r="N158" s="59"/>
      <c r="R158" s="37"/>
    </row>
    <row r="159" spans="1:18" ht="18.75" hidden="1">
      <c r="A159" s="36"/>
      <c r="N159" s="59"/>
      <c r="R159" s="37"/>
    </row>
    <row r="160" spans="1:18" ht="18.75" hidden="1">
      <c r="A160" s="36"/>
      <c r="N160" s="59"/>
      <c r="R160" s="37"/>
    </row>
    <row r="161" spans="1:18" ht="18.75" hidden="1">
      <c r="A161" s="36"/>
      <c r="N161" s="59"/>
      <c r="R161" s="37"/>
    </row>
    <row r="162" spans="1:18" ht="18.75" hidden="1">
      <c r="A162" s="36"/>
      <c r="C162" s="74" t="s">
        <v>20</v>
      </c>
      <c r="D162" s="69" t="s">
        <v>224</v>
      </c>
      <c r="E162" s="69" t="s">
        <v>225</v>
      </c>
      <c r="F162" s="42" t="s">
        <v>226</v>
      </c>
      <c r="N162" s="59"/>
      <c r="R162" s="37"/>
    </row>
    <row r="163" spans="1:18" ht="18.75" hidden="1">
      <c r="A163" s="36"/>
      <c r="C163" s="74"/>
      <c r="D163" s="69"/>
      <c r="E163" s="69"/>
      <c r="F163" s="42" t="s">
        <v>227</v>
      </c>
      <c r="N163" s="59"/>
      <c r="R163" s="37"/>
    </row>
    <row r="164" spans="1:18" ht="18.75" hidden="1">
      <c r="A164" s="36"/>
      <c r="C164" s="74"/>
      <c r="D164" s="69"/>
      <c r="E164" s="69"/>
      <c r="F164" s="42" t="s">
        <v>38</v>
      </c>
      <c r="N164" s="59"/>
      <c r="R164" s="37"/>
    </row>
    <row r="165" spans="1:18" ht="18.75" hidden="1">
      <c r="A165" s="36"/>
      <c r="C165" s="74"/>
      <c r="D165" s="69"/>
      <c r="E165" s="69"/>
      <c r="F165" s="42" t="s">
        <v>42</v>
      </c>
      <c r="N165" s="59"/>
      <c r="R165" s="37"/>
    </row>
    <row r="166" spans="1:18" ht="18.75" hidden="1">
      <c r="A166" s="36"/>
      <c r="C166" s="74"/>
      <c r="D166" s="69"/>
      <c r="E166" s="69"/>
      <c r="F166" s="42" t="s">
        <v>45</v>
      </c>
      <c r="N166" s="59"/>
      <c r="R166" s="37"/>
    </row>
    <row r="167" spans="1:18" ht="18.75" hidden="1">
      <c r="A167" s="36"/>
      <c r="C167" s="74"/>
      <c r="D167" s="69"/>
      <c r="E167" s="69"/>
      <c r="F167" s="42" t="s">
        <v>228</v>
      </c>
      <c r="N167" s="59"/>
      <c r="R167" s="37"/>
    </row>
    <row r="168" spans="1:18" ht="18.75" hidden="1">
      <c r="A168" s="36"/>
      <c r="C168" s="74"/>
      <c r="D168" s="69"/>
      <c r="E168" s="69"/>
      <c r="F168" s="42" t="s">
        <v>54</v>
      </c>
      <c r="N168" s="59"/>
      <c r="R168" s="37"/>
    </row>
    <row r="169" spans="1:18" ht="18.75" hidden="1">
      <c r="A169" s="36"/>
      <c r="C169" s="74"/>
      <c r="D169" s="69"/>
      <c r="E169" s="69"/>
      <c r="F169" s="42" t="s">
        <v>60</v>
      </c>
      <c r="N169" s="59"/>
      <c r="R169" s="37"/>
    </row>
    <row r="170" spans="1:18" ht="18.75" hidden="1">
      <c r="A170" s="36"/>
      <c r="C170" s="74"/>
      <c r="D170" s="69"/>
      <c r="E170" s="69"/>
      <c r="F170" s="42" t="s">
        <v>63</v>
      </c>
      <c r="N170" s="59"/>
      <c r="R170" s="37"/>
    </row>
    <row r="171" spans="1:18" ht="18.75" hidden="1">
      <c r="A171" s="36"/>
      <c r="C171" s="74"/>
      <c r="D171" s="69"/>
      <c r="E171" s="69"/>
      <c r="F171" s="42" t="s">
        <v>65</v>
      </c>
      <c r="N171" s="59"/>
      <c r="R171" s="37"/>
    </row>
    <row r="172" spans="1:18" ht="18.75" hidden="1">
      <c r="A172" s="36"/>
      <c r="C172" s="74"/>
      <c r="D172" s="69"/>
      <c r="E172" s="69"/>
      <c r="F172" s="42" t="s">
        <v>68</v>
      </c>
      <c r="N172" s="59"/>
      <c r="R172" s="37"/>
    </row>
    <row r="173" spans="1:18" ht="18.75" hidden="1">
      <c r="A173" s="36"/>
      <c r="C173" s="74"/>
      <c r="D173" s="69"/>
      <c r="E173" s="69"/>
      <c r="F173" s="42" t="s">
        <v>229</v>
      </c>
      <c r="N173" s="59"/>
      <c r="R173" s="37"/>
    </row>
    <row r="174" spans="1:18" ht="18.75" hidden="1">
      <c r="A174" s="36"/>
      <c r="C174" s="74"/>
      <c r="D174" s="69" t="s">
        <v>230</v>
      </c>
      <c r="E174" s="69"/>
      <c r="F174" s="42" t="s">
        <v>231</v>
      </c>
      <c r="N174" s="59"/>
      <c r="R174" s="37"/>
    </row>
    <row r="175" spans="1:18" ht="18.75" hidden="1">
      <c r="A175" s="36"/>
      <c r="C175" s="74"/>
      <c r="D175" s="69"/>
      <c r="E175" s="69"/>
      <c r="F175" s="42" t="s">
        <v>232</v>
      </c>
      <c r="N175" s="59"/>
      <c r="R175" s="37"/>
    </row>
    <row r="176" spans="1:18" ht="18.75" hidden="1">
      <c r="A176" s="36"/>
      <c r="C176" s="74"/>
      <c r="D176" s="69"/>
      <c r="E176" s="69"/>
      <c r="F176" s="42" t="s">
        <v>76</v>
      </c>
      <c r="N176" s="59"/>
      <c r="R176" s="37"/>
    </row>
    <row r="177" spans="1:18" ht="18.75" hidden="1">
      <c r="A177" s="36"/>
      <c r="C177" s="74"/>
      <c r="D177" s="69"/>
      <c r="E177" s="69"/>
      <c r="F177" s="42" t="s">
        <v>79</v>
      </c>
      <c r="N177" s="59"/>
      <c r="R177" s="37"/>
    </row>
    <row r="178" spans="1:18" ht="18.75" hidden="1">
      <c r="A178" s="36"/>
      <c r="C178" s="74"/>
      <c r="D178" s="69"/>
      <c r="E178" s="69"/>
      <c r="F178" s="42" t="s">
        <v>233</v>
      </c>
      <c r="N178" s="59"/>
      <c r="R178" s="37"/>
    </row>
    <row r="179" spans="1:18" ht="18.75" hidden="1">
      <c r="A179" s="36"/>
      <c r="C179" s="74" t="s">
        <v>83</v>
      </c>
      <c r="D179" s="69" t="s">
        <v>234</v>
      </c>
      <c r="E179" s="69"/>
      <c r="F179" s="42" t="s">
        <v>235</v>
      </c>
      <c r="N179" s="59"/>
      <c r="R179" s="37"/>
    </row>
    <row r="180" spans="1:18" ht="18.75" hidden="1">
      <c r="A180" s="36"/>
      <c r="C180" s="74"/>
      <c r="D180" s="69"/>
      <c r="E180" s="69"/>
      <c r="F180" s="42" t="s">
        <v>86</v>
      </c>
      <c r="N180" s="59"/>
      <c r="R180" s="37"/>
    </row>
    <row r="181" spans="1:18" ht="18.75" hidden="1">
      <c r="A181" s="36"/>
      <c r="C181" s="74"/>
      <c r="D181" s="69" t="s">
        <v>236</v>
      </c>
      <c r="E181" s="69"/>
      <c r="F181" s="42" t="s">
        <v>88</v>
      </c>
      <c r="N181" s="59"/>
      <c r="R181" s="37"/>
    </row>
    <row r="182" spans="1:18" ht="18.75" hidden="1">
      <c r="A182" s="36"/>
      <c r="C182" s="74"/>
      <c r="D182" s="69"/>
      <c r="E182" s="69"/>
      <c r="F182" s="42" t="s">
        <v>91</v>
      </c>
      <c r="N182" s="59"/>
      <c r="R182" s="37"/>
    </row>
    <row r="183" spans="1:18" ht="18.75" hidden="1">
      <c r="A183" s="36"/>
      <c r="C183" s="74"/>
      <c r="D183" s="69"/>
      <c r="E183" s="69"/>
      <c r="F183" s="42" t="s">
        <v>95</v>
      </c>
      <c r="N183" s="59"/>
      <c r="R183" s="37"/>
    </row>
    <row r="184" spans="1:18" ht="18.75" hidden="1">
      <c r="A184" s="36"/>
      <c r="C184" s="74"/>
      <c r="D184" s="69"/>
      <c r="E184" s="69"/>
      <c r="F184" s="42" t="s">
        <v>96</v>
      </c>
      <c r="N184" s="59"/>
      <c r="R184" s="37"/>
    </row>
    <row r="185" spans="1:18" ht="18.75" hidden="1">
      <c r="A185" s="36"/>
      <c r="C185" s="74"/>
      <c r="D185" s="69"/>
      <c r="E185" s="69"/>
      <c r="F185" s="42" t="s">
        <v>172</v>
      </c>
      <c r="N185" s="59"/>
      <c r="R185" s="37"/>
    </row>
    <row r="186" spans="1:18" ht="18.75" hidden="1">
      <c r="A186" s="36"/>
      <c r="C186" s="74" t="s">
        <v>237</v>
      </c>
      <c r="D186" s="69"/>
      <c r="E186" s="69"/>
      <c r="F186" s="42" t="s">
        <v>186</v>
      </c>
      <c r="N186" s="59"/>
      <c r="R186" s="37"/>
    </row>
    <row r="187" spans="1:18" ht="18.75" hidden="1">
      <c r="A187" s="36"/>
      <c r="C187" s="74"/>
      <c r="D187" s="69" t="s">
        <v>238</v>
      </c>
      <c r="E187" s="69"/>
      <c r="F187" s="42" t="s">
        <v>239</v>
      </c>
      <c r="N187" s="59"/>
      <c r="R187" s="37"/>
    </row>
    <row r="188" spans="1:18" ht="18.75" hidden="1">
      <c r="A188" s="36"/>
      <c r="C188" s="74"/>
      <c r="D188" s="69"/>
      <c r="E188" s="69"/>
      <c r="F188" s="42" t="s">
        <v>240</v>
      </c>
      <c r="N188" s="59"/>
      <c r="R188" s="37"/>
    </row>
    <row r="189" spans="1:18" ht="18.75" hidden="1">
      <c r="A189" s="36"/>
      <c r="C189" s="74"/>
      <c r="D189" s="69"/>
      <c r="E189" s="69"/>
      <c r="F189" s="42" t="s">
        <v>241</v>
      </c>
      <c r="N189" s="59"/>
      <c r="R189" s="37"/>
    </row>
    <row r="190" spans="1:18" ht="18.75" hidden="1">
      <c r="A190" s="36"/>
      <c r="C190" s="74"/>
      <c r="D190" s="69"/>
      <c r="E190" s="69"/>
      <c r="F190" s="42" t="s">
        <v>242</v>
      </c>
      <c r="N190" s="59"/>
      <c r="R190" s="37"/>
    </row>
    <row r="191" spans="1:18" ht="18.75" hidden="1">
      <c r="A191" s="36"/>
      <c r="C191" s="74" t="s">
        <v>243</v>
      </c>
      <c r="D191" s="69"/>
      <c r="E191" s="69"/>
      <c r="F191" s="42" t="s">
        <v>187</v>
      </c>
      <c r="N191" s="59"/>
      <c r="R191" s="37"/>
    </row>
    <row r="192" spans="1:18" ht="18.75" hidden="1">
      <c r="A192" s="36"/>
      <c r="C192" s="74"/>
      <c r="D192" s="69"/>
      <c r="E192" s="69"/>
      <c r="F192" s="42" t="s">
        <v>244</v>
      </c>
      <c r="N192" s="59"/>
      <c r="R192" s="37"/>
    </row>
    <row r="193" spans="1:18" ht="18.75" hidden="1">
      <c r="A193" s="36"/>
      <c r="C193" s="74"/>
      <c r="D193" s="69"/>
      <c r="E193" s="69"/>
      <c r="F193" s="42" t="s">
        <v>245</v>
      </c>
      <c r="N193" s="59"/>
      <c r="R193" s="37"/>
    </row>
    <row r="194" spans="1:18" ht="18.75" hidden="1">
      <c r="A194" s="36"/>
      <c r="C194" s="74"/>
      <c r="D194" s="69"/>
      <c r="E194" s="69"/>
      <c r="F194" s="42" t="s">
        <v>190</v>
      </c>
      <c r="N194" s="59"/>
      <c r="R194" s="37"/>
    </row>
    <row r="195" spans="1:18" ht="18.75" hidden="1">
      <c r="A195" s="36"/>
      <c r="C195" s="74"/>
      <c r="D195" s="69"/>
      <c r="E195" s="69"/>
      <c r="F195" s="42" t="s">
        <v>191</v>
      </c>
      <c r="N195" s="59"/>
      <c r="R195" s="37"/>
    </row>
    <row r="196" spans="1:18" ht="18.75" hidden="1">
      <c r="A196" s="36"/>
      <c r="C196" s="80" t="s">
        <v>98</v>
      </c>
      <c r="D196" s="69"/>
      <c r="E196" s="30"/>
      <c r="F196" s="42" t="s">
        <v>99</v>
      </c>
      <c r="N196" s="59"/>
      <c r="R196" s="37"/>
    </row>
    <row r="197" spans="1:18" ht="18.75" hidden="1">
      <c r="A197" s="36"/>
      <c r="C197" s="81"/>
      <c r="D197" s="69"/>
      <c r="E197" s="30"/>
      <c r="F197" s="42" t="s">
        <v>101</v>
      </c>
      <c r="N197" s="59"/>
      <c r="R197" s="37"/>
    </row>
    <row r="198" spans="1:18" ht="18.75" hidden="1">
      <c r="A198" s="36"/>
      <c r="C198" s="81"/>
      <c r="D198" s="69"/>
      <c r="E198" s="30"/>
      <c r="F198" s="42" t="s">
        <v>192</v>
      </c>
      <c r="N198" s="59"/>
      <c r="R198" s="37"/>
    </row>
    <row r="199" spans="1:18" ht="18.75" hidden="1">
      <c r="A199" s="36"/>
      <c r="C199" s="81"/>
      <c r="D199" s="69"/>
      <c r="E199" s="30"/>
      <c r="F199" s="42" t="s">
        <v>246</v>
      </c>
      <c r="N199" s="59"/>
      <c r="R199" s="37"/>
    </row>
    <row r="200" spans="1:18" ht="18.75" hidden="1">
      <c r="A200" s="36"/>
      <c r="C200" s="81"/>
      <c r="D200" s="69"/>
      <c r="E200" s="30"/>
      <c r="F200" s="42" t="s">
        <v>247</v>
      </c>
      <c r="N200" s="59"/>
      <c r="R200" s="37"/>
    </row>
    <row r="201" spans="1:18" ht="18.75" hidden="1">
      <c r="A201" s="36"/>
      <c r="C201" s="81"/>
      <c r="D201" s="69"/>
      <c r="E201" s="30"/>
      <c r="F201" s="42" t="s">
        <v>195</v>
      </c>
      <c r="N201" s="59"/>
      <c r="R201" s="37"/>
    </row>
    <row r="202" spans="1:18" ht="18.75" hidden="1">
      <c r="A202" s="36"/>
      <c r="C202" s="81"/>
      <c r="D202" s="69"/>
      <c r="E202" s="30"/>
      <c r="F202" s="42" t="s">
        <v>104</v>
      </c>
      <c r="N202" s="59"/>
      <c r="R202" s="37"/>
    </row>
    <row r="203" spans="1:18" ht="18.75" hidden="1">
      <c r="A203" s="36"/>
      <c r="C203" s="81"/>
      <c r="D203" s="69"/>
      <c r="E203" s="30"/>
      <c r="F203" s="42" t="s">
        <v>113</v>
      </c>
      <c r="N203" s="59"/>
      <c r="R203" s="37"/>
    </row>
    <row r="204" spans="1:18" ht="18.75" hidden="1">
      <c r="A204" s="36"/>
      <c r="C204" s="81"/>
      <c r="D204" s="69"/>
      <c r="E204" s="30"/>
      <c r="F204" s="42" t="s">
        <v>117</v>
      </c>
      <c r="N204" s="59"/>
      <c r="R204" s="37"/>
    </row>
    <row r="205" spans="1:18" ht="18.75" hidden="1">
      <c r="A205" s="36"/>
      <c r="C205" s="81"/>
      <c r="D205" s="69"/>
      <c r="E205" s="30"/>
      <c r="F205" s="42" t="s">
        <v>119</v>
      </c>
      <c r="N205" s="59"/>
      <c r="R205" s="37"/>
    </row>
    <row r="206" spans="1:18" ht="18.75" hidden="1">
      <c r="A206" s="36"/>
      <c r="C206" s="81"/>
      <c r="D206" s="69"/>
      <c r="E206" s="30"/>
      <c r="F206" s="42" t="s">
        <v>248</v>
      </c>
      <c r="N206" s="59"/>
      <c r="R206" s="37"/>
    </row>
    <row r="207" spans="1:18" ht="18.75" hidden="1">
      <c r="A207" s="36"/>
      <c r="C207" s="81"/>
      <c r="D207" s="69"/>
      <c r="E207" s="30"/>
      <c r="F207" s="42" t="s">
        <v>124</v>
      </c>
      <c r="N207" s="59"/>
      <c r="R207" s="37"/>
    </row>
    <row r="208" spans="1:18" ht="18.75" hidden="1">
      <c r="A208" s="36"/>
      <c r="C208" s="81"/>
      <c r="D208" s="69"/>
      <c r="E208" s="30"/>
      <c r="F208" s="42" t="s">
        <v>249</v>
      </c>
      <c r="N208" s="59"/>
      <c r="R208" s="37"/>
    </row>
    <row r="209" spans="1:18" ht="18.75" hidden="1">
      <c r="A209" s="36"/>
      <c r="C209" s="81"/>
      <c r="D209" s="69"/>
      <c r="E209" s="30"/>
      <c r="F209" s="42" t="s">
        <v>201</v>
      </c>
      <c r="N209" s="59"/>
      <c r="R209" s="37"/>
    </row>
    <row r="210" spans="1:18" ht="18.75" hidden="1">
      <c r="A210" s="36"/>
      <c r="C210" s="81"/>
      <c r="D210" s="69"/>
      <c r="E210" s="30"/>
      <c r="F210" s="42" t="s">
        <v>250</v>
      </c>
      <c r="N210" s="59"/>
      <c r="R210" s="37"/>
    </row>
    <row r="211" spans="1:18" ht="18.75" hidden="1">
      <c r="A211" s="36"/>
      <c r="C211" s="81"/>
      <c r="D211" s="69"/>
      <c r="E211" s="30"/>
      <c r="F211" s="42" t="s">
        <v>203</v>
      </c>
      <c r="N211" s="59"/>
      <c r="R211" s="37"/>
    </row>
    <row r="212" spans="1:18" ht="18.75" hidden="1">
      <c r="A212" s="36"/>
      <c r="C212" s="81"/>
      <c r="D212" s="69"/>
      <c r="E212" s="30"/>
      <c r="F212" s="42" t="s">
        <v>204</v>
      </c>
      <c r="N212" s="59"/>
      <c r="R212" s="37"/>
    </row>
    <row r="213" spans="1:18" ht="18.75" hidden="1">
      <c r="A213" s="36"/>
      <c r="C213" s="81"/>
      <c r="D213" s="69"/>
      <c r="E213" s="30"/>
      <c r="F213" s="42" t="s">
        <v>129</v>
      </c>
      <c r="N213" s="59"/>
      <c r="R213" s="37"/>
    </row>
    <row r="214" spans="1:18" ht="18.75" hidden="1">
      <c r="A214" s="36"/>
      <c r="C214" s="82"/>
      <c r="D214" s="69"/>
      <c r="E214" s="30"/>
      <c r="F214" s="42" t="s">
        <v>205</v>
      </c>
      <c r="N214" s="59"/>
      <c r="R214" s="37"/>
    </row>
    <row r="215" spans="1:18" ht="18.75" hidden="1">
      <c r="A215" s="36"/>
      <c r="C215" s="80" t="s">
        <v>149</v>
      </c>
      <c r="D215" s="69"/>
      <c r="E215" s="30"/>
      <c r="F215" s="42" t="s">
        <v>251</v>
      </c>
      <c r="N215" s="59"/>
      <c r="R215" s="37"/>
    </row>
    <row r="216" spans="1:18" ht="18.75" hidden="1">
      <c r="A216" s="36"/>
      <c r="C216" s="81"/>
      <c r="D216" s="69"/>
      <c r="E216" s="30"/>
      <c r="F216" s="42" t="s">
        <v>134</v>
      </c>
      <c r="N216" s="59"/>
      <c r="R216" s="37"/>
    </row>
    <row r="217" spans="1:18" ht="18.75" hidden="1">
      <c r="A217" s="36"/>
      <c r="C217" s="81"/>
      <c r="D217" s="69"/>
      <c r="E217" s="30"/>
      <c r="F217" s="42" t="s">
        <v>252</v>
      </c>
      <c r="N217" s="59"/>
      <c r="R217" s="37"/>
    </row>
    <row r="218" spans="1:18" ht="18.75" hidden="1">
      <c r="A218" s="36"/>
      <c r="C218" s="81"/>
      <c r="D218" s="69"/>
      <c r="E218" s="30"/>
      <c r="F218" s="42" t="s">
        <v>137</v>
      </c>
      <c r="N218" s="59"/>
      <c r="R218" s="37"/>
    </row>
    <row r="219" spans="1:18" ht="18.75" hidden="1">
      <c r="A219" s="36"/>
      <c r="C219" s="81"/>
      <c r="D219" s="69"/>
      <c r="E219" s="30"/>
      <c r="F219" s="42" t="s">
        <v>253</v>
      </c>
      <c r="N219" s="59"/>
      <c r="R219" s="37"/>
    </row>
    <row r="220" spans="1:18" ht="18.75" hidden="1">
      <c r="A220" s="36"/>
      <c r="C220" s="81"/>
      <c r="D220" s="69"/>
      <c r="E220" s="30"/>
      <c r="F220" s="42" t="s">
        <v>140</v>
      </c>
      <c r="N220" s="59"/>
      <c r="R220" s="37"/>
    </row>
    <row r="221" spans="1:18" ht="18.75" hidden="1">
      <c r="A221" s="36"/>
      <c r="C221" s="81"/>
      <c r="D221" s="69"/>
      <c r="E221" s="30"/>
      <c r="F221" s="42" t="s">
        <v>141</v>
      </c>
      <c r="N221" s="59"/>
      <c r="R221" s="37"/>
    </row>
    <row r="222" spans="1:18" ht="18.75" hidden="1">
      <c r="A222" s="36"/>
      <c r="C222" s="81"/>
      <c r="D222" s="69"/>
      <c r="E222" s="30"/>
      <c r="F222" s="42" t="s">
        <v>251</v>
      </c>
      <c r="N222" s="59"/>
      <c r="R222" s="37"/>
    </row>
    <row r="223" spans="1:18" ht="18.75" hidden="1">
      <c r="A223" s="36"/>
      <c r="C223" s="81"/>
      <c r="D223" s="69"/>
      <c r="E223" s="30"/>
      <c r="F223" s="42" t="s">
        <v>144</v>
      </c>
      <c r="N223" s="59"/>
      <c r="R223" s="37"/>
    </row>
    <row r="224" spans="1:18" ht="18.75" hidden="1">
      <c r="A224" s="36"/>
      <c r="C224" s="81"/>
      <c r="D224" s="69"/>
      <c r="E224" s="30"/>
      <c r="F224" s="42" t="s">
        <v>148</v>
      </c>
      <c r="N224" s="59"/>
      <c r="R224" s="37"/>
    </row>
    <row r="225" spans="1:18" ht="18.75" hidden="1">
      <c r="A225" s="36"/>
      <c r="C225" s="81"/>
      <c r="D225" s="69"/>
      <c r="E225" s="30"/>
      <c r="F225" s="42" t="s">
        <v>254</v>
      </c>
      <c r="N225" s="59"/>
      <c r="R225" s="37"/>
    </row>
    <row r="226" spans="1:18" ht="18.75" hidden="1">
      <c r="A226" s="36"/>
      <c r="C226" s="81"/>
      <c r="D226" s="69"/>
      <c r="E226" s="30"/>
      <c r="F226" s="42" t="s">
        <v>255</v>
      </c>
      <c r="N226" s="59"/>
      <c r="R226" s="37"/>
    </row>
    <row r="227" spans="1:18" ht="18.75" hidden="1">
      <c r="A227" s="36"/>
      <c r="C227" s="82"/>
      <c r="D227" s="69"/>
      <c r="E227" s="30"/>
      <c r="F227" s="42" t="s">
        <v>256</v>
      </c>
      <c r="N227" s="59"/>
      <c r="R227" s="37"/>
    </row>
    <row r="228" spans="1:18" ht="18.75" hidden="1">
      <c r="A228" s="36"/>
      <c r="N228" s="59"/>
      <c r="R228" s="37"/>
    </row>
    <row r="229" spans="1:18" ht="18.75" hidden="1">
      <c r="A229" s="36"/>
      <c r="C229" s="43" t="s">
        <v>20</v>
      </c>
      <c r="N229" s="59"/>
      <c r="R229" s="37"/>
    </row>
    <row r="230" spans="1:18" ht="18.75" hidden="1">
      <c r="A230" s="36"/>
      <c r="C230" s="43" t="s">
        <v>83</v>
      </c>
      <c r="N230" s="59"/>
      <c r="R230" s="37"/>
    </row>
    <row r="231" spans="1:18" ht="18.75" hidden="1">
      <c r="A231" s="36"/>
      <c r="C231" s="43" t="s">
        <v>237</v>
      </c>
      <c r="N231" s="59"/>
      <c r="R231" s="37"/>
    </row>
    <row r="232" spans="1:18" ht="18.75" hidden="1">
      <c r="A232" s="36"/>
      <c r="C232" s="43" t="s">
        <v>243</v>
      </c>
      <c r="N232" s="59"/>
      <c r="R232" s="37"/>
    </row>
    <row r="233" spans="1:18" ht="30" hidden="1">
      <c r="A233" s="36"/>
      <c r="C233" s="44" t="s">
        <v>98</v>
      </c>
      <c r="D233" s="45"/>
      <c r="N233" s="59"/>
      <c r="R233" s="37"/>
    </row>
    <row r="234" spans="1:18" ht="45" hidden="1">
      <c r="A234" s="36"/>
      <c r="C234" s="44" t="s">
        <v>149</v>
      </c>
      <c r="D234" s="45"/>
      <c r="N234" s="59"/>
      <c r="R234" s="37"/>
    </row>
    <row r="235" spans="1:18" ht="18">
      <c r="A235" s="36"/>
      <c r="N235" s="56"/>
      <c r="O235" s="56"/>
      <c r="P235" s="56"/>
      <c r="Q235" s="56"/>
      <c r="R235" s="58"/>
    </row>
    <row r="236" spans="1:18" ht="18">
      <c r="A236" s="36"/>
      <c r="N236" s="56"/>
      <c r="O236" s="56"/>
      <c r="P236" s="56"/>
      <c r="Q236" s="56"/>
      <c r="R236" s="58"/>
    </row>
    <row r="237" spans="1:18" ht="18">
      <c r="A237" s="36"/>
      <c r="N237" s="56" t="s">
        <v>257</v>
      </c>
      <c r="O237" s="57"/>
      <c r="P237" s="56"/>
      <c r="Q237" s="56"/>
      <c r="R237" s="58"/>
    </row>
    <row r="238" spans="1:18" ht="16.5">
      <c r="A238" s="36"/>
      <c r="N238" s="70"/>
      <c r="O238" s="72" t="s">
        <v>258</v>
      </c>
      <c r="P238" s="72"/>
      <c r="Q238" s="72"/>
      <c r="R238" s="73"/>
    </row>
    <row r="239" spans="1:18" ht="18">
      <c r="A239" s="36"/>
      <c r="N239" s="70"/>
      <c r="O239" s="56" t="s">
        <v>259</v>
      </c>
      <c r="P239" s="70"/>
      <c r="Q239" s="70"/>
      <c r="R239" s="71"/>
    </row>
    <row r="240" spans="1:18" ht="18">
      <c r="A240" s="36"/>
      <c r="N240" s="56"/>
      <c r="O240" s="57"/>
      <c r="P240" s="57"/>
      <c r="Q240" s="57"/>
      <c r="R240" s="58"/>
    </row>
    <row r="241" spans="1:18" ht="18">
      <c r="A241" s="36"/>
      <c r="N241" s="56"/>
      <c r="O241" s="57"/>
      <c r="P241" s="57"/>
      <c r="Q241" s="57"/>
      <c r="R241" s="58"/>
    </row>
    <row r="242" spans="1:18" ht="18">
      <c r="A242" s="36"/>
      <c r="N242" s="56"/>
      <c r="O242" s="57"/>
      <c r="P242" s="57"/>
      <c r="Q242" s="57"/>
      <c r="R242" s="58"/>
    </row>
    <row r="243" spans="1:18" ht="18">
      <c r="A243" s="36"/>
      <c r="N243" s="56" t="s">
        <v>260</v>
      </c>
      <c r="O243" s="70"/>
      <c r="P243" s="70"/>
      <c r="Q243" s="70"/>
      <c r="R243" s="71"/>
    </row>
    <row r="244" spans="1:18" ht="16.5">
      <c r="A244" s="36"/>
      <c r="N244" s="70"/>
      <c r="O244" s="70" t="s">
        <v>261</v>
      </c>
      <c r="P244" s="70"/>
      <c r="Q244" s="70"/>
      <c r="R244" s="71"/>
    </row>
    <row r="245" spans="1:18" ht="18">
      <c r="A245" s="36"/>
      <c r="N245" s="70"/>
      <c r="O245" s="56" t="s">
        <v>262</v>
      </c>
      <c r="P245" s="56"/>
      <c r="Q245" s="70"/>
      <c r="R245" s="71"/>
    </row>
    <row r="246" spans="1:18" ht="18.75" thickBot="1">
      <c r="A246" s="38"/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64"/>
      <c r="O246" s="64"/>
      <c r="P246" s="64"/>
      <c r="Q246" s="64"/>
      <c r="R246" s="65"/>
    </row>
    <row r="274" ht="15" customHeight="1"/>
  </sheetData>
  <mergeCells count="32">
    <mergeCell ref="B53:B55"/>
    <mergeCell ref="C162:C178"/>
    <mergeCell ref="C191:C195"/>
    <mergeCell ref="A56:K56"/>
    <mergeCell ref="B5:B19"/>
    <mergeCell ref="B20:B25"/>
    <mergeCell ref="B26:B37"/>
    <mergeCell ref="B38:B44"/>
    <mergeCell ref="B51:B52"/>
    <mergeCell ref="B48:B50"/>
    <mergeCell ref="B45:B47"/>
    <mergeCell ref="A1:C2"/>
    <mergeCell ref="J3:K3"/>
    <mergeCell ref="A3:A4"/>
    <mergeCell ref="L3:R3"/>
    <mergeCell ref="B4:C4"/>
    <mergeCell ref="B3:I3"/>
    <mergeCell ref="D1:R1"/>
    <mergeCell ref="D2:R2"/>
    <mergeCell ref="O238:R238"/>
    <mergeCell ref="C179:C185"/>
    <mergeCell ref="C186:C190"/>
    <mergeCell ref="Q5:Q19"/>
    <mergeCell ref="Q20:Q25"/>
    <mergeCell ref="Q26:Q37"/>
    <mergeCell ref="Q53:Q55"/>
    <mergeCell ref="Q38:Q44"/>
    <mergeCell ref="Q45:Q47"/>
    <mergeCell ref="Q48:Q50"/>
    <mergeCell ref="Q51:Q52"/>
    <mergeCell ref="C215:C227"/>
    <mergeCell ref="C196:C214"/>
  </mergeCells>
  <conditionalFormatting sqref="P5:P18 P20:P56">
    <cfRule type="cellIs" dxfId="9" priority="32" operator="lessThan">
      <formula>4</formula>
    </cfRule>
    <cfRule type="cellIs" dxfId="8" priority="33" operator="between">
      <formula>4</formula>
      <formula>7</formula>
    </cfRule>
    <cfRule type="cellIs" dxfId="7" priority="34" operator="between">
      <formula>7.0001</formula>
      <formula>13.9999</formula>
    </cfRule>
    <cfRule type="cellIs" dxfId="6" priority="35" operator="between">
      <formula>13.9999</formula>
      <formula>20</formula>
    </cfRule>
    <cfRule type="cellIs" dxfId="5" priority="36" operator="greaterThan">
      <formula>20</formula>
    </cfRule>
  </conditionalFormatting>
  <conditionalFormatting sqref="P19">
    <cfRule type="cellIs" dxfId="4" priority="11" operator="lessThan">
      <formula>4</formula>
    </cfRule>
    <cfRule type="cellIs" dxfId="3" priority="12" operator="between">
      <formula>4</formula>
      <formula>7</formula>
    </cfRule>
    <cfRule type="cellIs" dxfId="2" priority="13" operator="between">
      <formula>7.0001</formula>
      <formula>13.9999</formula>
    </cfRule>
    <cfRule type="cellIs" dxfId="1" priority="14" operator="between">
      <formula>13.9999</formula>
      <formula>20</formula>
    </cfRule>
    <cfRule type="cellIs" dxfId="0" priority="15" operator="greaterThan">
      <formula>20</formula>
    </cfRule>
  </conditionalFormatting>
  <dataValidations disablePrompts="1" count="11">
    <dataValidation type="list" allowBlank="1" showInputMessage="1" showErrorMessage="1" sqref="F59" xr:uid="{00000000-0002-0000-0000-000000000000}">
      <formula1>$C$142:$C$145</formula1>
    </dataValidation>
    <dataValidation type="list" allowBlank="1" showInputMessage="1" showErrorMessage="1" sqref="J59:K59 G5:G55 G59:H59" xr:uid="{00000000-0002-0000-0000-000001000000}">
      <formula1>$C$148:$C$152</formula1>
    </dataValidation>
    <dataValidation type="list" allowBlank="1" showInputMessage="1" showErrorMessage="1" sqref="L59 L5:L55" xr:uid="{00000000-0002-0000-0000-000002000000}">
      <formula1>$I$142:$I$146</formula1>
    </dataValidation>
    <dataValidation type="list" allowBlank="1" showInputMessage="1" showErrorMessage="1" sqref="N59 N5:N55" xr:uid="{00000000-0002-0000-0000-000003000000}">
      <formula1>$K$142:$K$146</formula1>
    </dataValidation>
    <dataValidation type="list" allowBlank="1" showInputMessage="1" showErrorMessage="1" sqref="C44 C38:C42" xr:uid="{00000000-0002-0000-0000-000004000000}">
      <formula1>$F$215:$F$227</formula1>
    </dataValidation>
    <dataValidation type="list" allowBlank="1" showInputMessage="1" showErrorMessage="1" sqref="C18:C19 C11:C15 C7:C9" xr:uid="{00000000-0002-0000-0000-000005000000}">
      <formula1>$F$162:$F$178</formula1>
    </dataValidation>
    <dataValidation type="list" allowBlank="1" showInputMessage="1" showErrorMessage="1" sqref="C21:C25" xr:uid="{00000000-0002-0000-0000-000006000000}">
      <formula1>$F$179:$F$185</formula1>
    </dataValidation>
    <dataValidation type="list" allowBlank="1" showInputMessage="1" showErrorMessage="1" sqref="C26:C28 C30:C32" xr:uid="{00000000-0002-0000-0000-000007000000}">
      <formula1>$F$196:$F$214</formula1>
    </dataValidation>
    <dataValidation type="list" allowBlank="1" showInputMessage="1" showErrorMessage="1" sqref="I5:I28 I30:I55" xr:uid="{00000000-0002-0000-0000-000008000000}">
      <formula1>$E$142:$E$158</formula1>
    </dataValidation>
    <dataValidation type="list" allowBlank="1" showInputMessage="1" showErrorMessage="1" sqref="H5:H55" xr:uid="{00000000-0002-0000-0000-000009000000}">
      <formula1>$J$142:$J$148</formula1>
    </dataValidation>
    <dataValidation type="list" allowBlank="1" showInputMessage="1" showErrorMessage="1" sqref="F5:F55" xr:uid="{00000000-0002-0000-0000-00000A000000}">
      <formula1>$C$142:$C$146</formula1>
    </dataValidation>
  </dataValidations>
  <pageMargins left="0.70866141732283472" right="0.70866141732283472" top="0.74803149606299213" bottom="0.74803149606299213" header="0.31496062992125984" footer="0.31496062992125984"/>
  <pageSetup orientation="portrait" horizontalDpi="4294967292" verticalDpi="4294967292" r:id="rId1"/>
  <rowBreaks count="2" manualBreakCount="2">
    <brk id="33" max="19" man="1"/>
    <brk id="41" max="19" man="1"/>
  </rowBreaks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I13"/>
  <sheetViews>
    <sheetView showGridLines="0" topLeftCell="A10" zoomScale="70" zoomScaleNormal="70" zoomScalePageLayoutView="70" workbookViewId="0">
      <selection activeCell="G8" sqref="G8"/>
    </sheetView>
  </sheetViews>
  <sheetFormatPr defaultColWidth="11.42578125" defaultRowHeight="15"/>
  <cols>
    <col min="1" max="1" width="4.85546875" customWidth="1"/>
    <col min="2" max="3" width="4.28515625" bestFit="1" customWidth="1"/>
    <col min="4" max="4" width="28.140625" customWidth="1"/>
    <col min="5" max="9" width="26.7109375" style="9" customWidth="1"/>
  </cols>
  <sheetData>
    <row r="3" spans="2:9" ht="17.25">
      <c r="B3" s="11"/>
      <c r="C3" s="11"/>
      <c r="D3" s="11"/>
      <c r="E3" s="98" t="s">
        <v>16</v>
      </c>
      <c r="F3" s="98"/>
      <c r="G3" s="98"/>
      <c r="H3" s="98"/>
      <c r="I3" s="98"/>
    </row>
    <row r="4" spans="2:9" ht="17.25">
      <c r="B4" s="11"/>
      <c r="C4" s="11"/>
      <c r="D4" s="11"/>
      <c r="E4" s="12" t="s">
        <v>208</v>
      </c>
      <c r="F4" s="12" t="s">
        <v>30</v>
      </c>
      <c r="G4" s="12" t="s">
        <v>36</v>
      </c>
      <c r="H4" s="12" t="s">
        <v>58</v>
      </c>
      <c r="I4" s="12" t="s">
        <v>107</v>
      </c>
    </row>
    <row r="5" spans="2:9" ht="103.5">
      <c r="B5" s="11"/>
      <c r="C5" s="11"/>
      <c r="D5" s="11"/>
      <c r="E5" s="13" t="s">
        <v>263</v>
      </c>
      <c r="F5" s="13" t="s">
        <v>264</v>
      </c>
      <c r="G5" s="13" t="s">
        <v>265</v>
      </c>
      <c r="H5" s="13" t="s">
        <v>266</v>
      </c>
      <c r="I5" s="13" t="s">
        <v>267</v>
      </c>
    </row>
    <row r="6" spans="2:9" ht="86.25">
      <c r="B6" s="11"/>
      <c r="C6" s="11"/>
      <c r="D6" s="11"/>
      <c r="E6" s="13" t="s">
        <v>268</v>
      </c>
      <c r="F6" s="13" t="s">
        <v>269</v>
      </c>
      <c r="G6" s="13" t="s">
        <v>270</v>
      </c>
      <c r="H6" s="13" t="s">
        <v>271</v>
      </c>
      <c r="I6" s="13" t="s">
        <v>272</v>
      </c>
    </row>
    <row r="7" spans="2:9" ht="103.5">
      <c r="B7" s="99" t="s">
        <v>273</v>
      </c>
      <c r="C7" s="14" t="s">
        <v>274</v>
      </c>
      <c r="D7" s="13" t="s">
        <v>275</v>
      </c>
      <c r="E7" s="15">
        <v>5</v>
      </c>
      <c r="F7" s="16">
        <v>10</v>
      </c>
      <c r="G7" s="17">
        <v>15</v>
      </c>
      <c r="H7" s="17">
        <v>20</v>
      </c>
      <c r="I7" s="18">
        <v>25</v>
      </c>
    </row>
    <row r="8" spans="2:9" ht="103.5">
      <c r="B8" s="100"/>
      <c r="C8" s="14" t="s">
        <v>40</v>
      </c>
      <c r="D8" s="13" t="s">
        <v>276</v>
      </c>
      <c r="E8" s="15">
        <v>4</v>
      </c>
      <c r="F8" s="16">
        <v>8</v>
      </c>
      <c r="G8" s="19">
        <v>12</v>
      </c>
      <c r="H8" s="17">
        <v>16</v>
      </c>
      <c r="I8" s="17">
        <v>20</v>
      </c>
    </row>
    <row r="9" spans="2:9" ht="103.5" customHeight="1">
      <c r="B9" s="100"/>
      <c r="C9" s="14" t="s">
        <v>35</v>
      </c>
      <c r="D9" s="13" t="s">
        <v>277</v>
      </c>
      <c r="E9" s="20">
        <v>3</v>
      </c>
      <c r="F9" s="21">
        <v>6</v>
      </c>
      <c r="G9" s="19">
        <v>9</v>
      </c>
      <c r="H9" s="19">
        <v>12</v>
      </c>
      <c r="I9" s="17">
        <v>15</v>
      </c>
    </row>
    <row r="10" spans="2:9" ht="99.75" customHeight="1">
      <c r="B10" s="100"/>
      <c r="C10" s="14" t="s">
        <v>29</v>
      </c>
      <c r="D10" s="13" t="s">
        <v>278</v>
      </c>
      <c r="E10" s="20">
        <v>2</v>
      </c>
      <c r="F10" s="21">
        <v>4</v>
      </c>
      <c r="G10" s="15">
        <v>6</v>
      </c>
      <c r="H10" s="19">
        <v>8</v>
      </c>
      <c r="I10" s="19">
        <v>10</v>
      </c>
    </row>
    <row r="11" spans="2:9" ht="103.5">
      <c r="B11" s="101"/>
      <c r="C11" s="14" t="s">
        <v>206</v>
      </c>
      <c r="D11" s="13" t="s">
        <v>279</v>
      </c>
      <c r="E11" s="20">
        <v>1</v>
      </c>
      <c r="F11" s="22">
        <v>2</v>
      </c>
      <c r="G11" s="20">
        <v>3</v>
      </c>
      <c r="H11" s="15">
        <v>4</v>
      </c>
      <c r="I11" s="15">
        <v>5</v>
      </c>
    </row>
    <row r="12" spans="2:9" ht="18.75">
      <c r="E12" s="10"/>
      <c r="F12" s="10"/>
      <c r="G12" s="10"/>
      <c r="H12" s="10"/>
      <c r="I12" s="10"/>
    </row>
    <row r="13" spans="2:9">
      <c r="E13"/>
      <c r="F13"/>
    </row>
  </sheetData>
  <mergeCells count="2">
    <mergeCell ref="E3:I3"/>
    <mergeCell ref="B7:B1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BEEA8DB9ECD30499DC197EDB065BA6F" ma:contentTypeVersion="16" ma:contentTypeDescription="Crear nuevo documento." ma:contentTypeScope="" ma:versionID="fd9a5cf9f4890b2dacdc58184994543e">
  <xsd:schema xmlns:xsd="http://www.w3.org/2001/XMLSchema" xmlns:xs="http://www.w3.org/2001/XMLSchema" xmlns:p="http://schemas.microsoft.com/office/2006/metadata/properties" xmlns:ns2="d52f9e3a-02dd-4d78-9536-59f6f468daeb" xmlns:ns3="b90ba0dc-4b6a-430e-ba00-ee26115f7d6e" targetNamespace="http://schemas.microsoft.com/office/2006/metadata/properties" ma:root="true" ma:fieldsID="9707e5555aff98dd016097f1d7a18856" ns2:_="" ns3:_="">
    <xsd:import namespace="d52f9e3a-02dd-4d78-9536-59f6f468daeb"/>
    <xsd:import namespace="b90ba0dc-4b6a-430e-ba00-ee26115f7d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2f9e3a-02dd-4d78-9536-59f6f468da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a920a594-e67d-43fd-8f87-4108c5d45fa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0ba0dc-4b6a-430e-ba00-ee26115f7d6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b0984b0-51ed-4085-8d34-c0099c197999}" ma:internalName="TaxCatchAll" ma:showField="CatchAllData" ma:web="b90ba0dc-4b6a-430e-ba00-ee26115f7d6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65FF88-E18D-40E6-BEF4-69305A57B3F5}"/>
</file>

<file path=customXml/itemProps2.xml><?xml version="1.0" encoding="utf-8"?>
<ds:datastoreItem xmlns:ds="http://schemas.openxmlformats.org/officeDocument/2006/customXml" ds:itemID="{5D930293-45C7-4EB2-9359-2FD3CE160A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ccarrillo</dc:creator>
  <cp:keywords/>
  <dc:description/>
  <cp:lastModifiedBy>NATALIA ANDREA HOLGUIN HIDALGO</cp:lastModifiedBy>
  <cp:revision/>
  <dcterms:created xsi:type="dcterms:W3CDTF">2014-07-29T15:19:25Z</dcterms:created>
  <dcterms:modified xsi:type="dcterms:W3CDTF">2023-06-16T22:20:35Z</dcterms:modified>
  <cp:category/>
  <cp:contentStatus/>
</cp:coreProperties>
</file>