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/>
  <mc:AlternateContent xmlns:mc="http://schemas.openxmlformats.org/markup-compatibility/2006">
    <mc:Choice Requires="x15">
      <x15ac:absPath xmlns:x15ac="http://schemas.microsoft.com/office/spreadsheetml/2010/11/ac" url="C:\Users\aasaenz\Desktop\Evaluacion 2 IP-006-2023\"/>
    </mc:Choice>
  </mc:AlternateContent>
  <xr:revisionPtr revIDLastSave="0" documentId="13_ncr:1_{084D2AD7-8284-4147-98D9-8FA55B3EB34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APACIDAD RESIDUAL" sheetId="5" r:id="rId1"/>
  </sheets>
  <externalReferences>
    <externalReference r:id="rId2"/>
    <externalReference r:id="rId3"/>
  </externalReferences>
  <definedNames>
    <definedName name="DEPENDENCIAS">[1]LISTAS!$B$2:$B$16</definedName>
    <definedName name="Estado">[1]LISTAS!$D$2:$D$3</definedName>
    <definedName name="EXPERACEPTABLE">[1]LISTAS!$G$2:$G$3</definedName>
    <definedName name="EXPREQVTD">#REF!</definedName>
    <definedName name="fcierre">#REF!</definedName>
    <definedName name="I_C_UT" comment="Individual, consorcio o unión temporal">#REF!</definedName>
    <definedName name="PEJECUCION">[1]LISTAS!$F$2:$F$3</definedName>
    <definedName name="POM">[1]PRESUPUESTOS!#REF!</definedName>
    <definedName name="PORPOM">#REF!</definedName>
    <definedName name="POSMMLV">[1]PRESUPUESTOS!$E$17</definedName>
    <definedName name="prueba">[2]TD!$A:$A</definedName>
    <definedName name="SINO">[1]LISTAS!$E$2:$E$5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10" i="5" l="1"/>
  <c r="L23" i="5"/>
  <c r="J18" i="5" l="1"/>
  <c r="O18" i="5"/>
  <c r="P18" i="5" s="1"/>
  <c r="J11" i="5"/>
  <c r="J12" i="5"/>
  <c r="J13" i="5"/>
  <c r="J14" i="5"/>
  <c r="J15" i="5"/>
  <c r="J16" i="5"/>
  <c r="J17" i="5"/>
  <c r="J10" i="5" l="1"/>
  <c r="M10" i="5" s="1"/>
  <c r="O17" i="5"/>
  <c r="P17" i="5" s="1"/>
  <c r="P10" i="5" s="1"/>
  <c r="C10" i="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Usuario</author>
  </authors>
  <commentList>
    <comment ref="L7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Formato 5A
</t>
        </r>
      </text>
    </comment>
  </commentList>
</comments>
</file>

<file path=xl/sharedStrings.xml><?xml version="1.0" encoding="utf-8"?>
<sst xmlns="http://schemas.openxmlformats.org/spreadsheetml/2006/main" count="37" uniqueCount="33">
  <si>
    <t>MÓDULO</t>
  </si>
  <si>
    <t>INSTITUTO NACIONAL DE VIAS</t>
  </si>
  <si>
    <t>DIRECCIÓN TERRITORIAL BOLIVAR</t>
  </si>
  <si>
    <t>CAPACIDAD RESIDUAL</t>
  </si>
  <si>
    <t>OFERTA</t>
  </si>
  <si>
    <t>PROPONENTE</t>
  </si>
  <si>
    <t>Porcentaje de Participación para este Proceso</t>
  </si>
  <si>
    <t>PRESUPUESTO OFICIAL ESTIMADO (POE)</t>
  </si>
  <si>
    <t>Anticipo</t>
  </si>
  <si>
    <t>PLAZO</t>
  </si>
  <si>
    <t>CAPACIDAD RESIDUAL DEL PROCESO DE CONTRATACION</t>
  </si>
  <si>
    <t xml:space="preserve">CAPACIDAD DE ORGANIZACIÓN </t>
  </si>
  <si>
    <t xml:space="preserve">EXPERIENCIA         </t>
  </si>
  <si>
    <t>MODULOS ADJUDICADOS</t>
  </si>
  <si>
    <t>VALOR CAPITAL DE TRABAJO DEMANDADO MODULOS ADJUDICADOS</t>
  </si>
  <si>
    <t>CAPACIDAD TÉCNICA</t>
  </si>
  <si>
    <t>CAPACIDAD FINANCIERA</t>
  </si>
  <si>
    <t>SALDOS CONTRATOS EN EJECUCIÓN</t>
  </si>
  <si>
    <t>CAPACIDAD RESIDUAL DEL PROPONENTE</t>
  </si>
  <si>
    <t xml:space="preserve">CAPACIDAD RESIDUAL DE CONTRATACIÓN </t>
  </si>
  <si>
    <t>(%)</t>
  </si>
  <si>
    <t>En Pesos Colombianos</t>
  </si>
  <si>
    <t>Formula: Si el plazo es menor a 12 meses (POE - Anticipo), si el plazo es mayor a 12 meses [(POE- Anticipo)/Plazo]x12</t>
  </si>
  <si>
    <t>En Pesos</t>
  </si>
  <si>
    <t>Puntaje</t>
  </si>
  <si>
    <r>
      <t xml:space="preserve">Formula: CO * </t>
    </r>
    <r>
      <rPr>
        <b/>
        <sz val="8"/>
        <rFont val="Calibri"/>
        <family val="2"/>
      </rPr>
      <t>[(E+CT-CF)/100] - SCE</t>
    </r>
  </si>
  <si>
    <t>Observaciones</t>
  </si>
  <si>
    <t>CONTRATOS EJECUTADOS</t>
  </si>
  <si>
    <t>EN PESOS</t>
  </si>
  <si>
    <t>FACTOR E</t>
  </si>
  <si>
    <t xml:space="preserve">HABIL/ NO HABIL </t>
  </si>
  <si>
    <t>HABIL</t>
  </si>
  <si>
    <t>LINA MILENA MARTINEZ MONTES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</si>
</sst>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8" formatCode="&quot;$&quot;\ #,##0.00;[Red]\-&quot;$&quot;\ #,##0.0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0.0"/>
    <numFmt numFmtId="165" formatCode="_ * #,##0.00_ ;_ * \-#,##0.00_ ;_ * &quot;-&quot;??_ ;_ @_ "/>
    <numFmt numFmtId="166" formatCode="_ * #,##0_ ;_ * \-#,##0_ ;_ * &quot;-&quot;??_ ;_ @_ "/>
    <numFmt numFmtId="167" formatCode="_ * #,##0_ ;_ * \-#,##0_ ;_ * &quot;-&quot;_ ;_ @_ "/>
    <numFmt numFmtId="168" formatCode="_ &quot;$&quot;\ * #,##0.00_ ;_ &quot;$&quot;\ * \-#,##0.00_ ;_ &quot;$&quot;\ * &quot;-&quot;??_ ;_ @_ "/>
    <numFmt numFmtId="169" formatCode="_ * #,##0.0_ ;_ * \-#,##0.0_ ;_ * &quot;-&quot;_ ;_ @_ "/>
    <numFmt numFmtId="170" formatCode="_ * #,##0.00_ ;_ * \-#,##0.00_ ;_ * &quot;-&quot;_ ;_ @_ "/>
  </numFmts>
  <fonts count="17" x14ac:knownFonts="1">
    <font>
      <sz val="12"/>
      <color theme="1"/>
      <name val="Calibri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b/>
      <sz val="16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theme="1"/>
      <name val="Calibri"/>
      <family val="2"/>
    </font>
    <font>
      <b/>
      <sz val="12"/>
      <name val="Arial"/>
      <family val="2"/>
    </font>
    <font>
      <sz val="10"/>
      <name val="Arial Narrow"/>
      <family val="2"/>
    </font>
    <font>
      <sz val="14"/>
      <name val="Arial"/>
      <family val="2"/>
    </font>
    <font>
      <b/>
      <sz val="10"/>
      <name val="Arial Narrow"/>
      <family val="2"/>
    </font>
    <font>
      <b/>
      <sz val="9"/>
      <name val="Arial Narrow"/>
      <family val="2"/>
    </font>
    <font>
      <b/>
      <sz val="8"/>
      <name val="Calibri"/>
      <family val="2"/>
    </font>
    <font>
      <b/>
      <sz val="9"/>
      <color indexed="12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1">
    <xf numFmtId="0" fontId="0" fillId="0" borderId="0"/>
    <xf numFmtId="0" fontId="2" fillId="0" borderId="0"/>
    <xf numFmtId="9" fontId="2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2" fillId="0" borderId="0"/>
    <xf numFmtId="0" fontId="2" fillId="0" borderId="0"/>
    <xf numFmtId="168" fontId="2" fillId="0" borderId="0" applyFont="0" applyFill="0" applyBorder="0" applyAlignment="0" applyProtection="0"/>
    <xf numFmtId="44" fontId="9" fillId="0" borderId="0" applyFont="0" applyFill="0" applyBorder="0" applyAlignment="0" applyProtection="0"/>
    <xf numFmtId="0" fontId="1" fillId="0" borderId="0"/>
  </cellStyleXfs>
  <cellXfs count="101">
    <xf numFmtId="0" fontId="0" fillId="0" borderId="0" xfId="0"/>
    <xf numFmtId="0" fontId="11" fillId="2" borderId="0" xfId="1" applyFont="1" applyFill="1"/>
    <xf numFmtId="165" fontId="11" fillId="2" borderId="0" xfId="5" applyFont="1" applyFill="1" applyBorder="1"/>
    <xf numFmtId="9" fontId="11" fillId="2" borderId="0" xfId="2" applyFont="1" applyFill="1" applyBorder="1"/>
    <xf numFmtId="0" fontId="11" fillId="2" borderId="0" xfId="1" applyFont="1" applyFill="1" applyAlignment="1">
      <alignment horizontal="center" vertical="center" wrapText="1"/>
    </xf>
    <xf numFmtId="10" fontId="13" fillId="2" borderId="0" xfId="6" applyNumberFormat="1" applyFont="1" applyFill="1" applyAlignment="1">
      <alignment horizontal="center" vertical="center" wrapText="1"/>
    </xf>
    <xf numFmtId="165" fontId="13" fillId="2" borderId="0" xfId="6" applyNumberFormat="1" applyFont="1" applyFill="1" applyAlignment="1">
      <alignment horizontal="center" vertical="center" wrapText="1"/>
    </xf>
    <xf numFmtId="4" fontId="13" fillId="2" borderId="0" xfId="6" applyNumberFormat="1" applyFont="1" applyFill="1" applyAlignment="1">
      <alignment horizontal="center" vertical="center" wrapText="1"/>
    </xf>
    <xf numFmtId="166" fontId="14" fillId="2" borderId="0" xfId="5" applyNumberFormat="1" applyFont="1" applyFill="1" applyBorder="1" applyAlignment="1">
      <alignment horizontal="center" vertical="center"/>
    </xf>
    <xf numFmtId="164" fontId="13" fillId="2" borderId="0" xfId="6" applyNumberFormat="1" applyFont="1" applyFill="1" applyAlignment="1">
      <alignment horizontal="center" vertical="center" wrapText="1"/>
    </xf>
    <xf numFmtId="4" fontId="5" fillId="3" borderId="2" xfId="6" applyNumberFormat="1" applyFont="1" applyFill="1" applyBorder="1" applyAlignment="1">
      <alignment horizontal="center" vertical="center" wrapText="1"/>
    </xf>
    <xf numFmtId="0" fontId="5" fillId="4" borderId="2" xfId="6" applyFont="1" applyFill="1" applyBorder="1" applyAlignment="1">
      <alignment horizontal="center" vertical="center" wrapText="1"/>
    </xf>
    <xf numFmtId="0" fontId="5" fillId="3" borderId="2" xfId="6" applyFont="1" applyFill="1" applyBorder="1" applyAlignment="1">
      <alignment horizontal="center" vertical="center" wrapText="1"/>
    </xf>
    <xf numFmtId="0" fontId="5" fillId="3" borderId="7" xfId="6" applyFont="1" applyFill="1" applyBorder="1" applyAlignment="1">
      <alignment horizontal="center" vertical="center" wrapText="1"/>
    </xf>
    <xf numFmtId="0" fontId="5" fillId="4" borderId="7" xfId="6" applyFont="1" applyFill="1" applyBorder="1" applyAlignment="1">
      <alignment horizontal="center" vertical="center" wrapText="1"/>
    </xf>
    <xf numFmtId="0" fontId="3" fillId="6" borderId="3" xfId="6" applyFont="1" applyFill="1" applyBorder="1" applyAlignment="1">
      <alignment horizontal="center" vertical="center" wrapText="1"/>
    </xf>
    <xf numFmtId="0" fontId="2" fillId="2" borderId="0" xfId="1" applyFill="1"/>
    <xf numFmtId="165" fontId="0" fillId="2" borderId="0" xfId="5" applyFont="1" applyFill="1"/>
    <xf numFmtId="9" fontId="0" fillId="2" borderId="0" xfId="2" applyFont="1" applyFill="1"/>
    <xf numFmtId="0" fontId="13" fillId="7" borderId="1" xfId="7" applyFont="1" applyFill="1" applyBorder="1" applyAlignment="1">
      <alignment horizontal="center" vertical="center" wrapText="1"/>
    </xf>
    <xf numFmtId="165" fontId="13" fillId="7" borderId="2" xfId="5" applyFont="1" applyFill="1" applyBorder="1" applyAlignment="1">
      <alignment horizontal="center" vertical="center" wrapText="1"/>
    </xf>
    <xf numFmtId="10" fontId="13" fillId="7" borderId="2" xfId="6" applyNumberFormat="1" applyFont="1" applyFill="1" applyBorder="1" applyAlignment="1">
      <alignment horizontal="center" vertical="center" wrapText="1"/>
    </xf>
    <xf numFmtId="166" fontId="13" fillId="7" borderId="2" xfId="5" applyNumberFormat="1" applyFont="1" applyFill="1" applyBorder="1" applyAlignment="1">
      <alignment horizontal="center" vertical="center" wrapText="1"/>
    </xf>
    <xf numFmtId="165" fontId="13" fillId="7" borderId="2" xfId="6" applyNumberFormat="1" applyFont="1" applyFill="1" applyBorder="1" applyAlignment="1">
      <alignment horizontal="center" vertical="center" wrapText="1"/>
    </xf>
    <xf numFmtId="165" fontId="13" fillId="7" borderId="7" xfId="5" applyFont="1" applyFill="1" applyBorder="1" applyAlignment="1">
      <alignment horizontal="center" vertical="center" wrapText="1"/>
    </xf>
    <xf numFmtId="0" fontId="16" fillId="8" borderId="3" xfId="1" applyFont="1" applyFill="1" applyBorder="1" applyAlignment="1">
      <alignment horizontal="center" vertical="center" wrapText="1"/>
    </xf>
    <xf numFmtId="0" fontId="3" fillId="2" borderId="0" xfId="1" applyFont="1" applyFill="1" applyAlignment="1">
      <alignment horizontal="center" vertical="center"/>
    </xf>
    <xf numFmtId="166" fontId="13" fillId="7" borderId="5" xfId="5" applyNumberFormat="1" applyFont="1" applyFill="1" applyBorder="1" applyAlignment="1">
      <alignment horizontal="center" vertical="center" wrapText="1"/>
    </xf>
    <xf numFmtId="43" fontId="2" fillId="2" borderId="0" xfId="3" applyFont="1" applyFill="1"/>
    <xf numFmtId="167" fontId="2" fillId="2" borderId="0" xfId="1" applyNumberFormat="1" applyFill="1" applyAlignment="1">
      <alignment horizontal="center"/>
    </xf>
    <xf numFmtId="43" fontId="2" fillId="2" borderId="0" xfId="1" applyNumberFormat="1" applyFill="1"/>
    <xf numFmtId="43" fontId="13" fillId="7" borderId="7" xfId="5" applyNumberFormat="1" applyFont="1" applyFill="1" applyBorder="1" applyAlignment="1">
      <alignment horizontal="center" vertical="center" wrapText="1"/>
    </xf>
    <xf numFmtId="169" fontId="2" fillId="2" borderId="0" xfId="1" applyNumberFormat="1" applyFill="1" applyAlignment="1">
      <alignment horizontal="center"/>
    </xf>
    <xf numFmtId="165" fontId="13" fillId="8" borderId="2" xfId="5" applyFont="1" applyFill="1" applyBorder="1" applyAlignment="1">
      <alignment horizontal="center" vertical="center" wrapText="1"/>
    </xf>
    <xf numFmtId="0" fontId="13" fillId="8" borderId="4" xfId="7" applyFont="1" applyFill="1" applyBorder="1" applyAlignment="1">
      <alignment horizontal="center" vertical="center" wrapText="1"/>
    </xf>
    <xf numFmtId="165" fontId="13" fillId="8" borderId="5" xfId="5" applyFont="1" applyFill="1" applyBorder="1" applyAlignment="1">
      <alignment horizontal="center" vertical="center" wrapText="1"/>
    </xf>
    <xf numFmtId="166" fontId="13" fillId="8" borderId="2" xfId="5" applyNumberFormat="1" applyFont="1" applyFill="1" applyBorder="1" applyAlignment="1">
      <alignment horizontal="center" vertical="center" wrapText="1"/>
    </xf>
    <xf numFmtId="168" fontId="13" fillId="8" borderId="5" xfId="8" applyFont="1" applyFill="1" applyBorder="1" applyAlignment="1">
      <alignment horizontal="center" vertical="center" wrapText="1"/>
    </xf>
    <xf numFmtId="165" fontId="13" fillId="8" borderId="7" xfId="5" applyFont="1" applyFill="1" applyBorder="1" applyAlignment="1">
      <alignment horizontal="center" vertical="center" wrapText="1"/>
    </xf>
    <xf numFmtId="4" fontId="13" fillId="8" borderId="5" xfId="5" applyNumberFormat="1" applyFont="1" applyFill="1" applyBorder="1" applyAlignment="1">
      <alignment horizontal="center" vertical="center" wrapText="1"/>
    </xf>
    <xf numFmtId="3" fontId="13" fillId="8" borderId="5" xfId="5" applyNumberFormat="1" applyFont="1" applyFill="1" applyBorder="1" applyAlignment="1">
      <alignment horizontal="center" vertical="center" wrapText="1"/>
    </xf>
    <xf numFmtId="44" fontId="13" fillId="7" borderId="2" xfId="9" applyFont="1" applyFill="1" applyBorder="1" applyAlignment="1">
      <alignment horizontal="center" vertical="center" wrapText="1"/>
    </xf>
    <xf numFmtId="44" fontId="13" fillId="8" borderId="0" xfId="9" applyFont="1" applyFill="1" applyAlignment="1">
      <alignment horizontal="center" vertical="center"/>
    </xf>
    <xf numFmtId="44" fontId="13" fillId="8" borderId="2" xfId="9" applyFont="1" applyFill="1" applyBorder="1" applyAlignment="1">
      <alignment horizontal="center" vertical="center" wrapText="1"/>
    </xf>
    <xf numFmtId="44" fontId="13" fillId="8" borderId="5" xfId="9" applyFont="1" applyFill="1" applyBorder="1" applyAlignment="1">
      <alignment horizontal="center" vertical="center" wrapText="1"/>
    </xf>
    <xf numFmtId="44" fontId="13" fillId="11" borderId="2" xfId="9" applyFont="1" applyFill="1" applyBorder="1" applyAlignment="1">
      <alignment horizontal="center" vertical="center" wrapText="1"/>
    </xf>
    <xf numFmtId="0" fontId="16" fillId="11" borderId="3" xfId="1" applyFont="1" applyFill="1" applyBorder="1" applyAlignment="1">
      <alignment horizontal="center" vertical="center" wrapText="1"/>
    </xf>
    <xf numFmtId="43" fontId="13" fillId="11" borderId="7" xfId="5" applyNumberFormat="1" applyFont="1" applyFill="1" applyBorder="1" applyAlignment="1">
      <alignment horizontal="center" vertical="center" wrapText="1"/>
    </xf>
    <xf numFmtId="8" fontId="0" fillId="0" borderId="0" xfId="0" applyNumberFormat="1"/>
    <xf numFmtId="170" fontId="2" fillId="2" borderId="0" xfId="1" applyNumberFormat="1" applyFill="1" applyAlignment="1">
      <alignment horizontal="center"/>
    </xf>
    <xf numFmtId="0" fontId="2" fillId="2" borderId="9" xfId="1" applyFill="1" applyBorder="1" applyAlignment="1">
      <alignment horizontal="center" vertical="center"/>
    </xf>
    <xf numFmtId="0" fontId="2" fillId="2" borderId="10" xfId="1" applyFill="1" applyBorder="1" applyAlignment="1">
      <alignment horizontal="center" vertical="center"/>
    </xf>
    <xf numFmtId="0" fontId="2" fillId="2" borderId="11" xfId="1" applyFill="1" applyBorder="1" applyAlignment="1">
      <alignment horizontal="center" vertical="center"/>
    </xf>
    <xf numFmtId="0" fontId="2" fillId="2" borderId="13" xfId="1" applyFill="1" applyBorder="1" applyAlignment="1">
      <alignment horizontal="center" vertical="center"/>
    </xf>
    <xf numFmtId="0" fontId="2" fillId="2" borderId="14" xfId="1" applyFill="1" applyBorder="1" applyAlignment="1">
      <alignment horizontal="center" vertical="center"/>
    </xf>
    <xf numFmtId="0" fontId="2" fillId="2" borderId="15" xfId="1" applyFill="1" applyBorder="1" applyAlignment="1">
      <alignment horizontal="center" vertical="center"/>
    </xf>
    <xf numFmtId="0" fontId="2" fillId="2" borderId="8" xfId="1" applyFill="1" applyBorder="1" applyAlignment="1">
      <alignment horizontal="center" vertical="center"/>
    </xf>
    <xf numFmtId="0" fontId="2" fillId="2" borderId="0" xfId="1" applyFill="1" applyAlignment="1">
      <alignment horizontal="center" vertical="center"/>
    </xf>
    <xf numFmtId="0" fontId="2" fillId="2" borderId="12" xfId="1" applyFill="1" applyBorder="1" applyAlignment="1">
      <alignment horizontal="center" vertical="center"/>
    </xf>
    <xf numFmtId="0" fontId="2" fillId="2" borderId="13" xfId="1" applyFill="1" applyBorder="1" applyAlignment="1">
      <alignment horizontal="center" vertical="center" wrapText="1"/>
    </xf>
    <xf numFmtId="0" fontId="2" fillId="2" borderId="14" xfId="1" applyFill="1" applyBorder="1" applyAlignment="1">
      <alignment horizontal="center" vertical="center" wrapText="1"/>
    </xf>
    <xf numFmtId="0" fontId="2" fillId="2" borderId="15" xfId="1" applyFill="1" applyBorder="1" applyAlignment="1">
      <alignment horizontal="center" vertical="center" wrapText="1"/>
    </xf>
    <xf numFmtId="0" fontId="3" fillId="9" borderId="18" xfId="1" applyFont="1" applyFill="1" applyBorder="1" applyAlignment="1">
      <alignment horizontal="center" vertical="center"/>
    </xf>
    <xf numFmtId="0" fontId="3" fillId="9" borderId="19" xfId="1" applyFont="1" applyFill="1" applyBorder="1" applyAlignment="1">
      <alignment horizontal="center" vertical="center"/>
    </xf>
    <xf numFmtId="0" fontId="3" fillId="9" borderId="20" xfId="1" applyFont="1" applyFill="1" applyBorder="1" applyAlignment="1">
      <alignment horizontal="center" vertical="center"/>
    </xf>
    <xf numFmtId="0" fontId="3" fillId="9" borderId="8" xfId="1" applyFont="1" applyFill="1" applyBorder="1" applyAlignment="1">
      <alignment horizontal="center" vertical="center"/>
    </xf>
    <xf numFmtId="0" fontId="3" fillId="9" borderId="0" xfId="1" applyFont="1" applyFill="1" applyAlignment="1">
      <alignment horizontal="center" vertical="center"/>
    </xf>
    <xf numFmtId="0" fontId="3" fillId="9" borderId="12" xfId="1" applyFont="1" applyFill="1" applyBorder="1" applyAlignment="1">
      <alignment horizontal="center" vertical="center"/>
    </xf>
    <xf numFmtId="0" fontId="3" fillId="9" borderId="9" xfId="1" applyFont="1" applyFill="1" applyBorder="1" applyAlignment="1">
      <alignment horizontal="center" vertical="center"/>
    </xf>
    <xf numFmtId="0" fontId="3" fillId="9" borderId="10" xfId="1" applyFont="1" applyFill="1" applyBorder="1" applyAlignment="1">
      <alignment horizontal="center" vertical="center"/>
    </xf>
    <xf numFmtId="0" fontId="3" fillId="9" borderId="11" xfId="1" applyFont="1" applyFill="1" applyBorder="1" applyAlignment="1">
      <alignment horizontal="center" vertical="center"/>
    </xf>
    <xf numFmtId="4" fontId="5" fillId="3" borderId="23" xfId="6" applyNumberFormat="1" applyFont="1" applyFill="1" applyBorder="1" applyAlignment="1">
      <alignment horizontal="center" vertical="center" wrapText="1"/>
    </xf>
    <xf numFmtId="4" fontId="5" fillId="3" borderId="27" xfId="6" applyNumberFormat="1" applyFont="1" applyFill="1" applyBorder="1" applyAlignment="1">
      <alignment horizontal="center" vertical="center" wrapText="1"/>
    </xf>
    <xf numFmtId="0" fontId="5" fillId="4" borderId="23" xfId="6" applyFont="1" applyFill="1" applyBorder="1" applyAlignment="1">
      <alignment horizontal="center" vertical="center" wrapText="1"/>
    </xf>
    <xf numFmtId="0" fontId="5" fillId="4" borderId="27" xfId="6" applyFont="1" applyFill="1" applyBorder="1" applyAlignment="1">
      <alignment horizontal="center" vertical="center" wrapText="1"/>
    </xf>
    <xf numFmtId="0" fontId="5" fillId="3" borderId="23" xfId="6" applyFont="1" applyFill="1" applyBorder="1" applyAlignment="1">
      <alignment horizontal="center" vertical="center" wrapText="1"/>
    </xf>
    <xf numFmtId="0" fontId="5" fillId="3" borderId="27" xfId="6" applyFont="1" applyFill="1" applyBorder="1" applyAlignment="1">
      <alignment horizontal="center" vertical="center" wrapText="1"/>
    </xf>
    <xf numFmtId="0" fontId="3" fillId="10" borderId="24" xfId="6" applyFont="1" applyFill="1" applyBorder="1" applyAlignment="1">
      <alignment horizontal="center" vertical="center" wrapText="1"/>
    </xf>
    <xf numFmtId="0" fontId="3" fillId="10" borderId="28" xfId="6" applyFont="1" applyFill="1" applyBorder="1" applyAlignment="1">
      <alignment horizontal="center" vertical="center" wrapText="1"/>
    </xf>
    <xf numFmtId="0" fontId="6" fillId="2" borderId="0" xfId="1" applyFont="1" applyFill="1" applyAlignment="1">
      <alignment horizontal="center" vertical="center" wrapText="1"/>
    </xf>
    <xf numFmtId="0" fontId="12" fillId="2" borderId="0" xfId="1" applyFont="1" applyFill="1" applyAlignment="1">
      <alignment horizontal="center" vertical="center" wrapText="1"/>
    </xf>
    <xf numFmtId="0" fontId="3" fillId="2" borderId="0" xfId="1" applyFont="1" applyFill="1" applyAlignment="1">
      <alignment horizontal="center" vertical="center" wrapText="1"/>
    </xf>
    <xf numFmtId="0" fontId="10" fillId="2" borderId="0" xfId="1" applyFont="1" applyFill="1" applyAlignment="1">
      <alignment horizontal="center" vertical="center" wrapText="1"/>
    </xf>
    <xf numFmtId="0" fontId="5" fillId="3" borderId="16" xfId="7" applyFont="1" applyFill="1" applyBorder="1" applyAlignment="1">
      <alignment horizontal="center" vertical="center" textRotation="90" wrapText="1"/>
    </xf>
    <xf numFmtId="0" fontId="5" fillId="3" borderId="21" xfId="7" applyFont="1" applyFill="1" applyBorder="1" applyAlignment="1">
      <alignment horizontal="center" vertical="center" textRotation="90" wrapText="1"/>
    </xf>
    <xf numFmtId="0" fontId="5" fillId="3" borderId="26" xfId="7" applyFont="1" applyFill="1" applyBorder="1" applyAlignment="1">
      <alignment horizontal="center" vertical="center" textRotation="90" wrapText="1"/>
    </xf>
    <xf numFmtId="9" fontId="4" fillId="3" borderId="6" xfId="2" applyFont="1" applyFill="1" applyBorder="1" applyAlignment="1">
      <alignment horizontal="center" vertical="center" wrapText="1"/>
    </xf>
    <xf numFmtId="9" fontId="4" fillId="3" borderId="22" xfId="2" applyFont="1" applyFill="1" applyBorder="1" applyAlignment="1">
      <alignment horizontal="center" vertical="center" wrapText="1"/>
    </xf>
    <xf numFmtId="9" fontId="4" fillId="3" borderId="27" xfId="2" applyFont="1" applyFill="1" applyBorder="1" applyAlignment="1">
      <alignment horizontal="center" vertical="center" wrapText="1"/>
    </xf>
    <xf numFmtId="166" fontId="4" fillId="3" borderId="6" xfId="5" applyNumberFormat="1" applyFont="1" applyFill="1" applyBorder="1" applyAlignment="1">
      <alignment horizontal="center" vertical="center" textRotation="90"/>
    </xf>
    <xf numFmtId="166" fontId="4" fillId="3" borderId="22" xfId="5" applyNumberFormat="1" applyFont="1" applyFill="1" applyBorder="1" applyAlignment="1">
      <alignment horizontal="center" vertical="center" textRotation="90"/>
    </xf>
    <xf numFmtId="166" fontId="4" fillId="3" borderId="27" xfId="5" applyNumberFormat="1" applyFont="1" applyFill="1" applyBorder="1" applyAlignment="1">
      <alignment horizontal="center" vertical="center" textRotation="90"/>
    </xf>
    <xf numFmtId="0" fontId="4" fillId="3" borderId="6" xfId="1" applyFont="1" applyFill="1" applyBorder="1" applyAlignment="1">
      <alignment horizontal="center" vertical="center" textRotation="90" wrapText="1"/>
    </xf>
    <xf numFmtId="0" fontId="4" fillId="3" borderId="22" xfId="1" applyFont="1" applyFill="1" applyBorder="1" applyAlignment="1">
      <alignment horizontal="center" vertical="center" textRotation="90" wrapText="1"/>
    </xf>
    <xf numFmtId="0" fontId="4" fillId="3" borderId="27" xfId="1" applyFont="1" applyFill="1" applyBorder="1" applyAlignment="1">
      <alignment horizontal="center" vertical="center" textRotation="90" wrapText="1"/>
    </xf>
    <xf numFmtId="0" fontId="4" fillId="5" borderId="17" xfId="1" applyFont="1" applyFill="1" applyBorder="1" applyAlignment="1">
      <alignment horizontal="center" vertical="center" textRotation="90"/>
    </xf>
    <xf numFmtId="0" fontId="4" fillId="5" borderId="25" xfId="1" applyFont="1" applyFill="1" applyBorder="1" applyAlignment="1">
      <alignment horizontal="center" vertical="center" textRotation="90"/>
    </xf>
    <xf numFmtId="0" fontId="4" fillId="5" borderId="29" xfId="1" applyFont="1" applyFill="1" applyBorder="1" applyAlignment="1">
      <alignment horizontal="center" vertical="center" textRotation="90"/>
    </xf>
    <xf numFmtId="167" fontId="4" fillId="5" borderId="17" xfId="1" applyNumberFormat="1" applyFont="1" applyFill="1" applyBorder="1" applyAlignment="1">
      <alignment horizontal="center" vertical="center" wrapText="1"/>
    </xf>
    <xf numFmtId="167" fontId="4" fillId="5" borderId="25" xfId="1" applyNumberFormat="1" applyFont="1" applyFill="1" applyBorder="1" applyAlignment="1">
      <alignment horizontal="center" vertical="center" wrapText="1"/>
    </xf>
    <xf numFmtId="167" fontId="4" fillId="5" borderId="29" xfId="1" applyNumberFormat="1" applyFont="1" applyFill="1" applyBorder="1" applyAlignment="1">
      <alignment horizontal="center" vertical="center" wrapText="1"/>
    </xf>
  </cellXfs>
  <cellStyles count="11">
    <cellStyle name="Millares" xfId="3" builtinId="3"/>
    <cellStyle name="Millares 2" xfId="5" xr:uid="{00000000-0005-0000-0000-000002000000}"/>
    <cellStyle name="Moneda" xfId="9" builtinId="4"/>
    <cellStyle name="Moneda 2" xfId="8" xr:uid="{00000000-0005-0000-0000-000004000000}"/>
    <cellStyle name="Normal" xfId="0" builtinId="0"/>
    <cellStyle name="Normal 2" xfId="1" xr:uid="{00000000-0005-0000-0000-000006000000}"/>
    <cellStyle name="Normal 2 2" xfId="6" xr:uid="{00000000-0005-0000-0000-000007000000}"/>
    <cellStyle name="Normal 3" xfId="4" xr:uid="{00000000-0005-0000-0000-000008000000}"/>
    <cellStyle name="Normal 3 2" xfId="7" xr:uid="{00000000-0005-0000-0000-000009000000}"/>
    <cellStyle name="Normal 4" xfId="10" xr:uid="{00000000-0005-0000-0000-00000A000000}"/>
    <cellStyle name="Porcentual 2" xfId="2" xr:uid="{00000000-0005-0000-0000-00000D000000}"/>
  </cellStyles>
  <dxfs count="2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theme="9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esktop/backup/MARIA_MARQUEZ/INVIAS/SA-MC-DT-BOL-001-2022/MODELO%20Evaluacion%20experiencia%20SA-MC-DT-BOL-004-202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NROMERO/Mis%20documentos/A%20A&#241;o%202014/Matrices%20de%20evaluaci&#243;n/MATRIZ%20FINANCIERA%20LP-2014%20V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S"/>
      <sheetName val="PROPONENTES"/>
      <sheetName val="INTEGRANTES"/>
      <sheetName val="EXPERIENCIA"/>
      <sheetName val="SUSPENSIONES"/>
      <sheetName val="RESUMEN"/>
      <sheetName val="LISTAS"/>
      <sheetName val="SMLM"/>
      <sheetName val="MODELO Evaluacion experiencia S"/>
    </sheetNames>
    <sheetDataSet>
      <sheetData sheetId="0">
        <row r="1">
          <cell r="B1" t="str">
            <v>INSTITUTO NACIONAL DE VÍAS</v>
          </cell>
        </row>
        <row r="17">
          <cell r="E17">
            <v>363.30444918472341</v>
          </cell>
        </row>
      </sheetData>
      <sheetData sheetId="1">
        <row r="14">
          <cell r="B14">
            <v>1</v>
          </cell>
        </row>
      </sheetData>
      <sheetData sheetId="2">
        <row r="15">
          <cell r="B15">
            <v>1</v>
          </cell>
        </row>
      </sheetData>
      <sheetData sheetId="3"/>
      <sheetData sheetId="4"/>
      <sheetData sheetId="5"/>
      <sheetData sheetId="6">
        <row r="2">
          <cell r="B2" t="str">
            <v>DIRECCIÓN GENERAL</v>
          </cell>
          <cell r="D2" t="str">
            <v>RECHAZO</v>
          </cell>
          <cell r="E2" t="str">
            <v>SI</v>
          </cell>
          <cell r="F2" t="str">
            <v>Colombia</v>
          </cell>
          <cell r="G2" t="str">
            <v>SI</v>
          </cell>
        </row>
        <row r="3">
          <cell r="B3" t="str">
            <v>SECRETARIA GENERAL - SUBDIRECCIÓN ADMINISTRATIVA</v>
          </cell>
          <cell r="E3" t="str">
            <v>NO</v>
          </cell>
          <cell r="F3" t="str">
            <v>Extranjero</v>
          </cell>
          <cell r="G3" t="str">
            <v>NO</v>
          </cell>
        </row>
        <row r="4">
          <cell r="B4" t="str">
            <v>SECRETARIA GENERAL - SUBDIRECCIÓN FINANCIERA</v>
          </cell>
          <cell r="E4" t="str">
            <v>NA</v>
          </cell>
        </row>
        <row r="5">
          <cell r="B5" t="str">
            <v>DIRECCIONES TERRITORIALES</v>
          </cell>
        </row>
        <row r="6">
          <cell r="B6" t="str">
            <v>DIRECCIÓN OPERATIVA - GERENCIA DE GRANDES PROYECTOS</v>
          </cell>
        </row>
        <row r="7">
          <cell r="B7" t="str">
            <v>DIRECCIÓN OPERATIVA - GRUPO PLAN 2500</v>
          </cell>
        </row>
        <row r="8">
          <cell r="B8" t="str">
            <v>DIRECCIÓN TÉCNICA - SUBDIRECCIÓN DE ESTUDIOS DE INNOVACIÓN</v>
          </cell>
        </row>
        <row r="9">
          <cell r="B9" t="str">
            <v>DIRECCIÓN TÉCNICA - SUBDIRECCIÓN DE MEDIO AMBIENTE Y GESTIÓN SOCIAL</v>
          </cell>
        </row>
        <row r="10">
          <cell r="B10" t="str">
            <v>DIRECCIÓN TÉCNICA - SUBDIRECCIÓN DE PREVENCIÓN Y ATENCIÓN DE EMERGENCIAS</v>
          </cell>
        </row>
        <row r="11">
          <cell r="B11" t="str">
            <v>DIRECCIÓN OPERATIVA - SUBDIRECCIÓN MARÍTIMA Y FLUVIAL</v>
          </cell>
        </row>
        <row r="12">
          <cell r="B12" t="str">
            <v>DIRECCIÓN OPERATIVA - SUBDIRECCIÓN RED NACIONAL DE CARRETERAS</v>
          </cell>
        </row>
        <row r="13">
          <cell r="B13" t="str">
            <v>DIRECCIÓN OPERATIVA - SUBDIRECCIÓN RED TERCIARIA Y FERREA</v>
          </cell>
        </row>
        <row r="14">
          <cell r="B14" t="str">
            <v>DIRECCIÓN TÉCNICA</v>
          </cell>
        </row>
        <row r="15">
          <cell r="B15" t="str">
            <v>DIRECCIÓN OPERATIVA</v>
          </cell>
        </row>
        <row r="16">
          <cell r="B16" t="str">
            <v>DIRECCIÓN OPERATIVA - GRUPO TÚNEL DE LA LÍNEA</v>
          </cell>
        </row>
      </sheetData>
      <sheetData sheetId="7">
        <row r="2">
          <cell r="A2">
            <v>29222</v>
          </cell>
        </row>
      </sheetData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ificaciones"/>
      <sheetName val="BD"/>
      <sheetName val="TD"/>
      <sheetName val="POA"/>
      <sheetName val="Puntajes"/>
      <sheetName val="Capacidad Financiera"/>
      <sheetName val="Puntaje Exp"/>
      <sheetName val="Puntaje CT"/>
      <sheetName val="Puntaje CF"/>
      <sheetName val="Saldo CtosEjecución"/>
      <sheetName val="Cap Organización"/>
      <sheetName val="Capacidad Residual"/>
      <sheetName val="PO"/>
    </sheetNames>
    <sheetDataSet>
      <sheetData sheetId="0" refreshError="1"/>
      <sheetData sheetId="1" refreshError="1"/>
      <sheetData sheetId="2" refreshError="1">
        <row r="3">
          <cell r="A3">
            <v>0</v>
          </cell>
        </row>
        <row r="4">
          <cell r="A4" t="str">
            <v>PROPONENTE</v>
          </cell>
        </row>
        <row r="5">
          <cell r="A5" t="str">
            <v>(en blanco)</v>
          </cell>
        </row>
        <row r="6">
          <cell r="A6" t="str">
            <v>Total general</v>
          </cell>
        </row>
      </sheetData>
      <sheetData sheetId="3" refreshError="1">
        <row r="2">
          <cell r="A2">
            <v>1</v>
          </cell>
          <cell r="B2">
            <v>2300000000</v>
          </cell>
          <cell r="C2">
            <v>10</v>
          </cell>
          <cell r="D2">
            <v>2300000</v>
          </cell>
          <cell r="E2">
            <v>0</v>
          </cell>
          <cell r="F2">
            <v>616000</v>
          </cell>
        </row>
        <row r="3">
          <cell r="A3">
            <v>2</v>
          </cell>
          <cell r="B3">
            <v>5000000000</v>
          </cell>
          <cell r="C3">
            <v>15</v>
          </cell>
          <cell r="D3">
            <v>5000000</v>
          </cell>
          <cell r="E3">
            <v>0</v>
          </cell>
          <cell r="F3">
            <v>0</v>
          </cell>
        </row>
        <row r="4">
          <cell r="A4">
            <v>3</v>
          </cell>
          <cell r="B4">
            <v>3000000000</v>
          </cell>
          <cell r="C4">
            <v>8</v>
          </cell>
          <cell r="D4">
            <v>3000000</v>
          </cell>
          <cell r="E4">
            <v>0</v>
          </cell>
          <cell r="F4">
            <v>0</v>
          </cell>
        </row>
        <row r="5">
          <cell r="A5">
            <v>4</v>
          </cell>
          <cell r="B5">
            <v>2000000000</v>
          </cell>
          <cell r="C5">
            <v>12</v>
          </cell>
          <cell r="D5">
            <v>2000000</v>
          </cell>
          <cell r="E5">
            <v>0</v>
          </cell>
          <cell r="F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</row>
        <row r="7">
          <cell r="A7">
            <v>0</v>
          </cell>
          <cell r="B7">
            <v>0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</row>
        <row r="9">
          <cell r="A9">
            <v>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</row>
        <row r="10">
          <cell r="A10">
            <v>0</v>
          </cell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</row>
        <row r="11">
          <cell r="A11">
            <v>0</v>
          </cell>
          <cell r="B11">
            <v>0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</row>
        <row r="12">
          <cell r="A12">
            <v>0</v>
          </cell>
          <cell r="B12">
            <v>0</v>
          </cell>
          <cell r="C12">
            <v>0</v>
          </cell>
          <cell r="D12">
            <v>0</v>
          </cell>
        </row>
        <row r="13">
          <cell r="A13">
            <v>0</v>
          </cell>
          <cell r="B13">
            <v>0</v>
          </cell>
          <cell r="C13">
            <v>0</v>
          </cell>
          <cell r="D13">
            <v>0</v>
          </cell>
        </row>
        <row r="14">
          <cell r="A14">
            <v>0</v>
          </cell>
          <cell r="B14">
            <v>0</v>
          </cell>
          <cell r="C14">
            <v>0</v>
          </cell>
          <cell r="D14">
            <v>0</v>
          </cell>
        </row>
        <row r="16">
          <cell r="D16">
            <v>0</v>
          </cell>
        </row>
      </sheetData>
      <sheetData sheetId="4" refreshError="1"/>
      <sheetData sheetId="5" refreshError="1">
        <row r="12">
          <cell r="B12">
            <v>1</v>
          </cell>
        </row>
        <row r="22">
          <cell r="N22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C2:Z23"/>
  <sheetViews>
    <sheetView tabSelected="1" topLeftCell="B1" zoomScale="60" zoomScaleNormal="60" workbookViewId="0">
      <selection activeCell="U27" sqref="U27"/>
    </sheetView>
  </sheetViews>
  <sheetFormatPr baseColWidth="10" defaultColWidth="10.25" defaultRowHeight="15.75" x14ac:dyDescent="0.25"/>
  <cols>
    <col min="1" max="2" width="10.25" style="16" customWidth="1"/>
    <col min="3" max="3" width="3.5" style="16" customWidth="1"/>
    <col min="4" max="4" width="26.5" style="16" customWidth="1"/>
    <col min="5" max="5" width="10.375" style="16" hidden="1" customWidth="1"/>
    <col min="6" max="6" width="3.5" style="16" hidden="1" customWidth="1"/>
    <col min="7" max="7" width="18.375" style="16" customWidth="1"/>
    <col min="8" max="8" width="14" style="16" hidden="1" customWidth="1"/>
    <col min="9" max="9" width="3.25" style="16" hidden="1" customWidth="1"/>
    <col min="10" max="10" width="26.125" style="16" customWidth="1"/>
    <col min="11" max="11" width="20.25" style="29" bestFit="1" customWidth="1"/>
    <col min="12" max="12" width="18.875" style="29" bestFit="1" customWidth="1"/>
    <col min="13" max="13" width="3.875" style="29" hidden="1" customWidth="1"/>
    <col min="14" max="14" width="13.125" style="29" customWidth="1"/>
    <col min="15" max="15" width="7.75" style="29" hidden="1" customWidth="1"/>
    <col min="16" max="16" width="5.25" style="29" hidden="1" customWidth="1"/>
    <col min="17" max="17" width="11.75" style="29" customWidth="1"/>
    <col min="18" max="18" width="12.5" style="29" bestFit="1" customWidth="1"/>
    <col min="19" max="19" width="18.625" style="29" customWidth="1"/>
    <col min="20" max="20" width="23.75" style="29" customWidth="1"/>
    <col min="21" max="21" width="26.5" style="16" customWidth="1"/>
    <col min="22" max="22" width="10.25" style="16"/>
    <col min="23" max="23" width="12.5" style="17" customWidth="1"/>
    <col min="24" max="24" width="8.75" style="18" customWidth="1"/>
    <col min="25" max="25" width="11.25" style="16" customWidth="1"/>
    <col min="26" max="26" width="11.375" style="16" customWidth="1"/>
    <col min="27" max="16384" width="10.25" style="16"/>
  </cols>
  <sheetData>
    <row r="2" spans="3:26" s="1" customFormat="1" ht="20.25" x14ac:dyDescent="0.2">
      <c r="C2" s="79" t="s">
        <v>1</v>
      </c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W2" s="2"/>
      <c r="X2" s="3"/>
    </row>
    <row r="3" spans="3:26" s="1" customFormat="1" ht="18" x14ac:dyDescent="0.2">
      <c r="C3" s="80" t="s">
        <v>2</v>
      </c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W3" s="2"/>
      <c r="X3" s="3"/>
    </row>
    <row r="4" spans="3:26" s="1" customFormat="1" ht="33" customHeight="1" x14ac:dyDescent="0.2"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1"/>
      <c r="T4" s="81"/>
      <c r="U4" s="81"/>
      <c r="W4" s="2"/>
      <c r="X4" s="3"/>
    </row>
    <row r="5" spans="3:26" s="1" customFormat="1" ht="13.5" customHeight="1" x14ac:dyDescent="0.2">
      <c r="C5" s="82" t="s">
        <v>3</v>
      </c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W5" s="2"/>
      <c r="X5" s="3"/>
    </row>
    <row r="6" spans="3:26" s="1" customFormat="1" ht="14.25" thickBot="1" x14ac:dyDescent="0.25">
      <c r="C6" s="4"/>
      <c r="D6" s="4"/>
      <c r="E6" s="5"/>
      <c r="F6" s="5"/>
      <c r="G6" s="6"/>
      <c r="H6" s="6"/>
      <c r="I6" s="6"/>
      <c r="J6" s="7"/>
      <c r="N6" s="8"/>
      <c r="O6" s="8"/>
      <c r="P6" s="8"/>
      <c r="Q6" s="8"/>
      <c r="R6" s="8"/>
      <c r="S6" s="8"/>
      <c r="T6" s="8"/>
      <c r="U6" s="9"/>
      <c r="W6" s="2"/>
      <c r="X6" s="3"/>
    </row>
    <row r="7" spans="3:26" ht="45" x14ac:dyDescent="0.2">
      <c r="C7" s="83" t="s">
        <v>4</v>
      </c>
      <c r="D7" s="86" t="s">
        <v>5</v>
      </c>
      <c r="E7" s="10" t="s">
        <v>6</v>
      </c>
      <c r="F7" s="89" t="s">
        <v>0</v>
      </c>
      <c r="G7" s="10" t="s">
        <v>7</v>
      </c>
      <c r="H7" s="10" t="s">
        <v>8</v>
      </c>
      <c r="I7" s="92" t="s">
        <v>9</v>
      </c>
      <c r="J7" s="11" t="s">
        <v>10</v>
      </c>
      <c r="K7" s="10" t="s">
        <v>11</v>
      </c>
      <c r="L7" s="10" t="s">
        <v>27</v>
      </c>
      <c r="M7" s="10" t="s">
        <v>29</v>
      </c>
      <c r="N7" s="10" t="s">
        <v>12</v>
      </c>
      <c r="O7" s="95" t="s">
        <v>13</v>
      </c>
      <c r="P7" s="98" t="s">
        <v>14</v>
      </c>
      <c r="Q7" s="10" t="s">
        <v>15</v>
      </c>
      <c r="R7" s="12" t="s">
        <v>16</v>
      </c>
      <c r="S7" s="13" t="s">
        <v>17</v>
      </c>
      <c r="T7" s="14" t="s">
        <v>18</v>
      </c>
      <c r="U7" s="15" t="s">
        <v>19</v>
      </c>
      <c r="V7" s="62" t="s">
        <v>26</v>
      </c>
      <c r="W7" s="63"/>
      <c r="X7" s="63"/>
      <c r="Y7" s="64"/>
    </row>
    <row r="8" spans="3:26" ht="15.6" customHeight="1" x14ac:dyDescent="0.2">
      <c r="C8" s="84"/>
      <c r="D8" s="87"/>
      <c r="E8" s="71" t="s">
        <v>20</v>
      </c>
      <c r="F8" s="90"/>
      <c r="G8" s="71" t="s">
        <v>21</v>
      </c>
      <c r="H8" s="71" t="s">
        <v>21</v>
      </c>
      <c r="I8" s="93"/>
      <c r="J8" s="73" t="s">
        <v>22</v>
      </c>
      <c r="K8" s="75" t="s">
        <v>23</v>
      </c>
      <c r="L8" s="75" t="s">
        <v>28</v>
      </c>
      <c r="M8" s="75"/>
      <c r="N8" s="75" t="s">
        <v>24</v>
      </c>
      <c r="O8" s="96"/>
      <c r="P8" s="99"/>
      <c r="Q8" s="75" t="s">
        <v>24</v>
      </c>
      <c r="R8" s="75" t="s">
        <v>24</v>
      </c>
      <c r="S8" s="75" t="s">
        <v>23</v>
      </c>
      <c r="T8" s="73" t="s">
        <v>25</v>
      </c>
      <c r="U8" s="77" t="s">
        <v>30</v>
      </c>
      <c r="V8" s="65"/>
      <c r="W8" s="66"/>
      <c r="X8" s="66"/>
      <c r="Y8" s="67"/>
    </row>
    <row r="9" spans="3:26" ht="27.6" customHeight="1" thickBot="1" x14ac:dyDescent="0.25">
      <c r="C9" s="85"/>
      <c r="D9" s="88"/>
      <c r="E9" s="72"/>
      <c r="F9" s="91"/>
      <c r="G9" s="72"/>
      <c r="H9" s="72"/>
      <c r="I9" s="94"/>
      <c r="J9" s="74"/>
      <c r="K9" s="76"/>
      <c r="L9" s="76"/>
      <c r="M9" s="76"/>
      <c r="N9" s="76"/>
      <c r="O9" s="97"/>
      <c r="P9" s="100"/>
      <c r="Q9" s="76"/>
      <c r="R9" s="76"/>
      <c r="S9" s="76"/>
      <c r="T9" s="74"/>
      <c r="U9" s="78"/>
      <c r="V9" s="68"/>
      <c r="W9" s="69"/>
      <c r="X9" s="69"/>
      <c r="Y9" s="70"/>
    </row>
    <row r="10" spans="3:26" ht="50.45" customHeight="1" thickBot="1" x14ac:dyDescent="0.25">
      <c r="C10" s="19">
        <f>+'[2]Capacidad Financiera'!B12</f>
        <v>1</v>
      </c>
      <c r="D10" s="20" t="s">
        <v>32</v>
      </c>
      <c r="E10" s="21">
        <v>1</v>
      </c>
      <c r="F10" s="22"/>
      <c r="G10" s="23">
        <v>116000000</v>
      </c>
      <c r="H10" s="23">
        <v>0</v>
      </c>
      <c r="I10" s="22">
        <v>2</v>
      </c>
      <c r="J10" s="20">
        <f>IF(I10="","",IF(I10&lt;12,(G10-H10),IF(I10&gt;=12,(((G10-H10)/I10)*12),"")))</f>
        <v>116000000</v>
      </c>
      <c r="K10" s="45">
        <v>150000000</v>
      </c>
      <c r="L10" s="22">
        <v>114863200</v>
      </c>
      <c r="M10" s="22">
        <f>L10/J10</f>
        <v>0.99019999999999997</v>
      </c>
      <c r="N10" s="20">
        <v>60</v>
      </c>
      <c r="O10" s="20"/>
      <c r="P10" s="20">
        <f>+SUM(P11:P17)</f>
        <v>0</v>
      </c>
      <c r="Q10" s="22">
        <v>20</v>
      </c>
      <c r="R10" s="22">
        <v>40</v>
      </c>
      <c r="S10" s="22">
        <v>0</v>
      </c>
      <c r="T10" s="47">
        <f>(K10*((N10+Q10+R10)/100))-S10</f>
        <v>180000000</v>
      </c>
      <c r="U10" s="46" t="s">
        <v>31</v>
      </c>
      <c r="V10" s="59"/>
      <c r="W10" s="60"/>
      <c r="X10" s="60"/>
      <c r="Y10" s="61"/>
      <c r="Z10" s="26"/>
    </row>
    <row r="11" spans="3:26" ht="16.149999999999999" customHeight="1" thickBot="1" x14ac:dyDescent="0.25">
      <c r="C11" s="19">
        <v>2</v>
      </c>
      <c r="D11" s="20"/>
      <c r="E11" s="21"/>
      <c r="F11" s="22"/>
      <c r="G11" s="23"/>
      <c r="H11" s="23"/>
      <c r="I11" s="22"/>
      <c r="J11" s="20" t="str">
        <f t="shared" ref="J11:J18" si="0">IF(I11="","",IF(I11&lt;12,(G11-H11),IF(I11&gt;=12,(((G11-H11)/I11)*12),"")))</f>
        <v/>
      </c>
      <c r="K11" s="41"/>
      <c r="L11" s="41"/>
      <c r="M11" s="22"/>
      <c r="N11" s="20"/>
      <c r="O11" s="20"/>
      <c r="P11" s="20"/>
      <c r="Q11" s="22"/>
      <c r="R11" s="20"/>
      <c r="S11" s="24"/>
      <c r="T11" s="31"/>
      <c r="U11" s="25"/>
      <c r="V11" s="53"/>
      <c r="W11" s="54"/>
      <c r="X11" s="54"/>
      <c r="Y11" s="55"/>
    </row>
    <row r="12" spans="3:26" ht="16.149999999999999" customHeight="1" thickBot="1" x14ac:dyDescent="0.25">
      <c r="C12" s="19">
        <v>3</v>
      </c>
      <c r="D12" s="20"/>
      <c r="E12" s="21"/>
      <c r="F12" s="22"/>
      <c r="G12" s="23"/>
      <c r="H12" s="23"/>
      <c r="I12" s="22"/>
      <c r="J12" s="20" t="str">
        <f t="shared" si="0"/>
        <v/>
      </c>
      <c r="K12" s="41"/>
      <c r="L12" s="41"/>
      <c r="M12" s="22"/>
      <c r="N12" s="20"/>
      <c r="O12" s="20"/>
      <c r="P12" s="20"/>
      <c r="Q12" s="22"/>
      <c r="R12" s="20"/>
      <c r="S12" s="24"/>
      <c r="T12" s="31"/>
      <c r="U12" s="25"/>
      <c r="V12" s="53"/>
      <c r="W12" s="54"/>
      <c r="X12" s="54"/>
      <c r="Y12" s="55"/>
    </row>
    <row r="13" spans="3:26" ht="13.5" thickBot="1" x14ac:dyDescent="0.25">
      <c r="C13" s="19">
        <v>4</v>
      </c>
      <c r="D13" s="20"/>
      <c r="E13" s="21"/>
      <c r="F13" s="22"/>
      <c r="G13" s="23"/>
      <c r="H13" s="23"/>
      <c r="I13" s="22"/>
      <c r="J13" s="20" t="str">
        <f t="shared" si="0"/>
        <v/>
      </c>
      <c r="K13" s="41"/>
      <c r="L13" s="41"/>
      <c r="M13" s="22"/>
      <c r="N13" s="20"/>
      <c r="O13" s="20"/>
      <c r="P13" s="20"/>
      <c r="Q13" s="22"/>
      <c r="R13" s="20"/>
      <c r="S13" s="24"/>
      <c r="T13" s="31"/>
      <c r="U13" s="25"/>
      <c r="V13" s="53"/>
      <c r="W13" s="54"/>
      <c r="X13" s="54"/>
      <c r="Y13" s="55"/>
    </row>
    <row r="14" spans="3:26" ht="16.149999999999999" customHeight="1" thickBot="1" x14ac:dyDescent="0.25">
      <c r="C14" s="19">
        <v>5</v>
      </c>
      <c r="D14" s="20"/>
      <c r="E14" s="21"/>
      <c r="F14" s="22"/>
      <c r="G14" s="23"/>
      <c r="H14" s="23"/>
      <c r="I14" s="22"/>
      <c r="J14" s="20" t="str">
        <f t="shared" si="0"/>
        <v/>
      </c>
      <c r="K14" s="41"/>
      <c r="L14" s="41"/>
      <c r="M14" s="22"/>
      <c r="N14" s="20"/>
      <c r="O14" s="20"/>
      <c r="P14" s="20"/>
      <c r="Q14" s="22"/>
      <c r="R14" s="20"/>
      <c r="S14" s="24"/>
      <c r="T14" s="31"/>
      <c r="U14" s="25"/>
      <c r="V14" s="56"/>
      <c r="W14" s="57"/>
      <c r="X14" s="57"/>
      <c r="Y14" s="58"/>
    </row>
    <row r="15" spans="3:26" ht="13.5" thickBot="1" x14ac:dyDescent="0.25">
      <c r="C15" s="19">
        <v>6</v>
      </c>
      <c r="D15" s="20"/>
      <c r="E15" s="21"/>
      <c r="F15" s="22"/>
      <c r="G15" s="23"/>
      <c r="H15" s="23"/>
      <c r="I15" s="22"/>
      <c r="J15" s="20" t="str">
        <f t="shared" si="0"/>
        <v/>
      </c>
      <c r="K15" s="41"/>
      <c r="L15" s="41"/>
      <c r="M15" s="22"/>
      <c r="N15" s="20"/>
      <c r="O15" s="20"/>
      <c r="P15" s="20"/>
      <c r="Q15" s="22"/>
      <c r="R15" s="20"/>
      <c r="S15" s="24"/>
      <c r="T15" s="31"/>
      <c r="U15" s="25"/>
      <c r="V15" s="53"/>
      <c r="W15" s="54"/>
      <c r="X15" s="54"/>
      <c r="Y15" s="55"/>
    </row>
    <row r="16" spans="3:26" ht="25.5" customHeight="1" thickBot="1" x14ac:dyDescent="0.25">
      <c r="C16" s="19">
        <v>7</v>
      </c>
      <c r="D16" s="20"/>
      <c r="E16" s="21"/>
      <c r="F16" s="22"/>
      <c r="G16" s="23"/>
      <c r="H16" s="23"/>
      <c r="I16" s="22"/>
      <c r="J16" s="20" t="str">
        <f t="shared" si="0"/>
        <v/>
      </c>
      <c r="K16" s="42"/>
      <c r="L16" s="43"/>
      <c r="M16" s="36"/>
      <c r="N16" s="33"/>
      <c r="O16" s="33"/>
      <c r="P16" s="33"/>
      <c r="Q16" s="36"/>
      <c r="R16" s="33"/>
      <c r="S16" s="38"/>
      <c r="T16" s="31"/>
      <c r="U16" s="25"/>
      <c r="V16" s="53"/>
      <c r="W16" s="54"/>
      <c r="X16" s="54"/>
      <c r="Y16" s="55"/>
    </row>
    <row r="17" spans="3:25" ht="13.5" thickBot="1" x14ac:dyDescent="0.25">
      <c r="C17" s="34">
        <v>8</v>
      </c>
      <c r="D17" s="35"/>
      <c r="E17" s="21"/>
      <c r="F17" s="27"/>
      <c r="G17" s="23"/>
      <c r="H17" s="23"/>
      <c r="I17" s="22"/>
      <c r="J17" s="20" t="str">
        <f t="shared" si="0"/>
        <v/>
      </c>
      <c r="K17" s="43"/>
      <c r="L17" s="44"/>
      <c r="M17" s="36"/>
      <c r="N17" s="39"/>
      <c r="O17" s="40">
        <f>+'[2]Capacidad Financiera'!N22</f>
        <v>0</v>
      </c>
      <c r="P17" s="40">
        <f>IF(ISERROR(VLOOKUP(O17,[2]POA!$A$2:$F$25,6,0)),"",VLOOKUP(O17,[2]POA!$A$2:$F$25,6,0))</f>
        <v>0</v>
      </c>
      <c r="Q17" s="39"/>
      <c r="R17" s="39"/>
      <c r="S17" s="37"/>
      <c r="T17" s="31"/>
      <c r="U17" s="25"/>
      <c r="V17" s="53"/>
      <c r="W17" s="54"/>
      <c r="X17" s="54"/>
      <c r="Y17" s="55"/>
    </row>
    <row r="18" spans="3:25" ht="13.5" thickBot="1" x14ac:dyDescent="0.25">
      <c r="C18" s="34">
        <v>9</v>
      </c>
      <c r="D18" s="35"/>
      <c r="E18" s="21"/>
      <c r="F18" s="27"/>
      <c r="G18" s="23"/>
      <c r="H18" s="23"/>
      <c r="I18" s="22"/>
      <c r="J18" s="20" t="str">
        <f t="shared" si="0"/>
        <v/>
      </c>
      <c r="K18" s="44"/>
      <c r="L18" s="37"/>
      <c r="M18" s="36"/>
      <c r="N18" s="39"/>
      <c r="O18" s="40" t="e">
        <f>+'[2]Capacidad Financiera'!N23</f>
        <v>#REF!</v>
      </c>
      <c r="P18" s="40" t="str">
        <f>IF(ISERROR(VLOOKUP(O18,[2]POA!$A$2:$F$25,6,0)),"",VLOOKUP(O18,[2]POA!$A$2:$F$25,6,0))</f>
        <v/>
      </c>
      <c r="Q18" s="39"/>
      <c r="R18" s="39"/>
      <c r="S18" s="37"/>
      <c r="T18" s="31"/>
      <c r="U18" s="25"/>
      <c r="V18" s="50"/>
      <c r="W18" s="51"/>
      <c r="X18" s="51"/>
      <c r="Y18" s="52"/>
    </row>
    <row r="20" spans="3:25" x14ac:dyDescent="0.25">
      <c r="D20" s="28"/>
    </row>
    <row r="21" spans="3:25" x14ac:dyDescent="0.25">
      <c r="J21" s="30"/>
      <c r="K21"/>
    </row>
    <row r="22" spans="3:25" x14ac:dyDescent="0.25">
      <c r="K22"/>
      <c r="M22" s="32"/>
    </row>
    <row r="23" spans="3:25" x14ac:dyDescent="0.25">
      <c r="K23" s="48"/>
      <c r="L23" s="49">
        <f>K23/90</f>
        <v>0</v>
      </c>
    </row>
  </sheetData>
  <mergeCells count="33">
    <mergeCell ref="M8:M9"/>
    <mergeCell ref="C2:U2"/>
    <mergeCell ref="C3:U3"/>
    <mergeCell ref="C4:U4"/>
    <mergeCell ref="C5:U5"/>
    <mergeCell ref="C7:C9"/>
    <mergeCell ref="D7:D9"/>
    <mergeCell ref="F7:F9"/>
    <mergeCell ref="I7:I9"/>
    <mergeCell ref="O7:O9"/>
    <mergeCell ref="P7:P9"/>
    <mergeCell ref="V11:Y11"/>
    <mergeCell ref="V17:Y17"/>
    <mergeCell ref="V10:Y10"/>
    <mergeCell ref="V7:Y9"/>
    <mergeCell ref="E8:E9"/>
    <mergeCell ref="G8:G9"/>
    <mergeCell ref="H8:H9"/>
    <mergeCell ref="J8:J9"/>
    <mergeCell ref="K8:K9"/>
    <mergeCell ref="N8:N9"/>
    <mergeCell ref="Q8:Q9"/>
    <mergeCell ref="R8:R9"/>
    <mergeCell ref="S8:S9"/>
    <mergeCell ref="T8:T9"/>
    <mergeCell ref="U8:U9"/>
    <mergeCell ref="L8:L9"/>
    <mergeCell ref="V18:Y18"/>
    <mergeCell ref="V12:Y12"/>
    <mergeCell ref="V13:Y13"/>
    <mergeCell ref="V14:Y14"/>
    <mergeCell ref="V15:Y15"/>
    <mergeCell ref="V16:Y16"/>
  </mergeCells>
  <conditionalFormatting sqref="A1:XFD11 U11:U18 A12:V16 Z12:XFD16 A17:XFD17 A18:V18 Z18:XFD18 A19:XFD20 A21:J23 L21:XFD23 A24:K24 M24:XFD24 A25:XFD1048576">
    <cfRule type="containsText" dxfId="24" priority="6" operator="containsText" text="NO HABIL">
      <formula>NOT(ISERROR(SEARCH("NO HABIL",A1)))</formula>
    </cfRule>
    <cfRule type="containsText" dxfId="23" priority="7" operator="containsText" text="HABIL">
      <formula>NOT(ISERROR(SEARCH("HABIL",A1)))</formula>
    </cfRule>
  </conditionalFormatting>
  <conditionalFormatting sqref="D6 N6:T6 D10:D18">
    <cfRule type="cellIs" dxfId="22" priority="46" stopIfTrue="1" operator="equal">
      <formula>"NO ADMISIBLE"</formula>
    </cfRule>
  </conditionalFormatting>
  <conditionalFormatting sqref="E14:F14 I14 K14:S14 M15:M18">
    <cfRule type="expression" dxfId="21" priority="23" stopIfTrue="1">
      <formula>IF(#REF!-INT(#REF!)&gt;0,TRUE,FALSE)</formula>
    </cfRule>
  </conditionalFormatting>
  <conditionalFormatting sqref="E15:F15 K15:L15 N15:S15 I15:I18 E16:E18">
    <cfRule type="expression" dxfId="20" priority="16" stopIfTrue="1">
      <formula>IF(#REF!-INT(#REF!)&gt;0,TRUE,FALSE)</formula>
    </cfRule>
  </conditionalFormatting>
  <conditionalFormatting sqref="E6:J6 U6">
    <cfRule type="expression" dxfId="19" priority="47" stopIfTrue="1">
      <formula>IF($B6-INT($B6)&gt;0,TRUE,FALSE)</formula>
    </cfRule>
  </conditionalFormatting>
  <conditionalFormatting sqref="E10:T10 T11:T18 M11:M13 G11:G17 H11:H18 J11:J18 F17 F18:G18">
    <cfRule type="expression" dxfId="18" priority="41" stopIfTrue="1">
      <formula>IF(#REF!-INT(#REF!)&gt;0,TRUE,FALSE)</formula>
    </cfRule>
  </conditionalFormatting>
  <conditionalFormatting sqref="L16">
    <cfRule type="cellIs" dxfId="17" priority="10" operator="equal">
      <formula>"PENDIENTE"</formula>
    </cfRule>
  </conditionalFormatting>
  <conditionalFormatting sqref="L17 K18:L18">
    <cfRule type="expression" dxfId="16" priority="37" stopIfTrue="1">
      <formula>IF($B11-INT($B11)&gt;0,TRUE,FALSE)</formula>
    </cfRule>
  </conditionalFormatting>
  <conditionalFormatting sqref="N10">
    <cfRule type="containsText" dxfId="15" priority="12" operator="containsText" text="PENDIENTE">
      <formula>NOT(ISERROR(SEARCH("PENDIENTE",N10)))</formula>
    </cfRule>
  </conditionalFormatting>
  <conditionalFormatting sqref="N11">
    <cfRule type="cellIs" dxfId="14" priority="13" operator="equal">
      <formula>"PENDIENTE"</formula>
    </cfRule>
  </conditionalFormatting>
  <conditionalFormatting sqref="N17:N18">
    <cfRule type="expression" dxfId="13" priority="36" stopIfTrue="1">
      <formula>IF($B11-INT($B11)&gt;0,TRUE,FALSE)</formula>
    </cfRule>
  </conditionalFormatting>
  <conditionalFormatting sqref="N11:S13 L16 E11:F13 I11:I13 K11:L13 F16 N16:S16 K17">
    <cfRule type="expression" dxfId="12" priority="31" stopIfTrue="1">
      <formula>IF(#REF!-INT(#REF!)&gt;0,TRUE,FALSE)</formula>
    </cfRule>
  </conditionalFormatting>
  <conditionalFormatting sqref="O17:P18">
    <cfRule type="expression" dxfId="11" priority="45" stopIfTrue="1">
      <formula>IF($B15-INT($B15)&gt;0,TRUE,FALSE)</formula>
    </cfRule>
  </conditionalFormatting>
  <conditionalFormatting sqref="Q17:S18">
    <cfRule type="expression" dxfId="10" priority="32" stopIfTrue="1">
      <formula>IF($B11-INT($B11)&gt;0,TRUE,FALSE)</formula>
    </cfRule>
  </conditionalFormatting>
  <conditionalFormatting sqref="S11">
    <cfRule type="cellIs" dxfId="9" priority="9" operator="equal">
      <formula>"PENDIENTE"</formula>
    </cfRule>
  </conditionalFormatting>
  <conditionalFormatting sqref="S12">
    <cfRule type="containsText" dxfId="8" priority="11" operator="containsText" text="PENDIENTE">
      <formula>NOT(ISERROR(SEARCH("PENDIENTE",S12)))</formula>
    </cfRule>
  </conditionalFormatting>
  <conditionalFormatting sqref="T17">
    <cfRule type="cellIs" dxfId="7" priority="8" operator="equal">
      <formula>"HABIL"</formula>
    </cfRule>
  </conditionalFormatting>
  <conditionalFormatting sqref="U10:U18">
    <cfRule type="cellIs" dxfId="6" priority="42" stopIfTrue="1" operator="equal">
      <formula>"PENDIENTE"</formula>
    </cfRule>
    <cfRule type="cellIs" dxfId="5" priority="43" stopIfTrue="1" operator="equal">
      <formula>"NO ADMISIBLE"</formula>
    </cfRule>
    <cfRule type="cellIs" dxfId="4" priority="44" stopIfTrue="1" operator="equal">
      <formula>"ADMISIBLE"</formula>
    </cfRule>
  </conditionalFormatting>
  <conditionalFormatting sqref="U11:U12">
    <cfRule type="containsText" dxfId="3" priority="2" operator="containsText" text="PENDIENTE">
      <formula>NOT(ISERROR(SEARCH("PENDIENTE",U11)))</formula>
    </cfRule>
  </conditionalFormatting>
  <conditionalFormatting sqref="U17">
    <cfRule type="containsText" dxfId="2" priority="1" operator="containsText" text="PENDIENTE">
      <formula>NOT(ISERROR(SEARCH("PENDIENTE",U17)))</formula>
    </cfRule>
  </conditionalFormatting>
  <conditionalFormatting sqref="U18">
    <cfRule type="cellIs" dxfId="1" priority="5" operator="equal">
      <formula>"""PENDIENTE"""</formula>
    </cfRule>
  </conditionalFormatting>
  <dataValidations count="1">
    <dataValidation type="list" allowBlank="1" showInputMessage="1" showErrorMessage="1" sqref="D6 D10:D18" xr:uid="{00000000-0002-0000-0300-000000000000}">
      <formula1>prueba</formula1>
    </dataValidation>
  </dataValidations>
  <pageMargins left="0.7" right="0.7" top="0.75" bottom="0.75" header="0.3" footer="0.3"/>
  <pageSetup orientation="portrait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" operator="containsText" id="{45BBBEFE-5202-43D8-AA1E-F374BC8BE809}">
            <xm:f>NOT(ISERROR(SEARCH($U$10,U10)))</xm:f>
            <xm:f>$U$10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U10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CAPACIDAD RESIDUAL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Administrador</cp:lastModifiedBy>
  <dcterms:created xsi:type="dcterms:W3CDTF">2022-07-16T15:34:08Z</dcterms:created>
  <dcterms:modified xsi:type="dcterms:W3CDTF">2023-06-26T15:53:18Z</dcterms:modified>
</cp:coreProperties>
</file>